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Hrayr Harutyunyan\Desktop\Iran-Hayastan vark\Ֆինանսկան կոմիտի-20-11-2024\"/>
    </mc:Choice>
  </mc:AlternateContent>
  <xr:revisionPtr revIDLastSave="0" documentId="13_ncr:1_{58554770-16A4-48A0-9093-1BD89D8E0961}" xr6:coauthVersionLast="47" xr6:coauthVersionMax="47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0" sheetId="12" state="hidden" r:id="rId1"/>
    <sheet name="1" sheetId="15" r:id="rId2"/>
    <sheet name="2" sheetId="17" r:id="rId3"/>
    <sheet name="3" sheetId="19" r:id="rId4"/>
    <sheet name="4.2" sheetId="16" state="hidden" r:id="rId5"/>
  </sheets>
  <externalReferences>
    <externalReference r:id="rId6"/>
  </externalReferences>
  <definedNames>
    <definedName name="_xlnm.Print_Area" localSheetId="0">'0'!$A$1:$C$21</definedName>
    <definedName name="_xlnm.Print_Area" localSheetId="1">'1'!$A$1:$E$17</definedName>
    <definedName name="_xlnm.Print_Area" localSheetId="3">'3'!$A$1:$D$51</definedName>
    <definedName name="_xlnm.Print_Area" localSheetId="4">'4.2'!$A$1:$D$25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8" i="19" l="1"/>
  <c r="E14" i="17"/>
  <c r="D84" i="19"/>
  <c r="E13" i="17"/>
  <c r="E14" i="15" l="1"/>
  <c r="C43" i="16"/>
  <c r="C84" i="19"/>
  <c r="E29" i="17"/>
  <c r="D29" i="17"/>
  <c r="E28" i="17"/>
  <c r="E27" i="17" s="1"/>
  <c r="E23" i="17" s="1"/>
  <c r="E25" i="17" s="1"/>
  <c r="D28" i="17"/>
  <c r="D27" i="17" s="1"/>
  <c r="D23" i="17" s="1"/>
  <c r="D25" i="17" s="1"/>
  <c r="D18" i="15"/>
  <c r="B19" i="12"/>
  <c r="C19" i="12"/>
  <c r="C17" i="12" s="1"/>
  <c r="C20" i="12" l="1"/>
  <c r="B21" i="12"/>
  <c r="B17" i="12" s="1"/>
  <c r="C21" i="12"/>
  <c r="B14" i="12" l="1"/>
  <c r="B13" i="12" s="1"/>
  <c r="C14" i="12"/>
  <c r="C13" i="12" s="1"/>
  <c r="C11" i="12" s="1"/>
  <c r="B11" i="12" l="1"/>
  <c r="B9" i="12" s="1"/>
  <c r="C25" i="16"/>
  <c r="D25" i="16"/>
  <c r="C23" i="19" l="1"/>
  <c r="D14" i="15"/>
  <c r="D21" i="17" l="1"/>
  <c r="D20" i="17" s="1"/>
  <c r="D19" i="17" s="1"/>
  <c r="E21" i="17"/>
  <c r="E19" i="17" l="1"/>
  <c r="E15" i="17" s="1"/>
  <c r="E11" i="17" s="1"/>
  <c r="E20" i="17"/>
  <c r="E17" i="17"/>
  <c r="C52" i="19"/>
  <c r="C69" i="19" s="1"/>
  <c r="D52" i="19"/>
  <c r="D15" i="17" l="1"/>
  <c r="D14" i="17" l="1"/>
  <c r="D13" i="17" s="1"/>
  <c r="D11" i="17" s="1"/>
  <c r="D17" i="17"/>
  <c r="D10" i="15"/>
  <c r="D8" i="15" s="1"/>
  <c r="B7" i="12" l="1"/>
  <c r="C7" i="12"/>
</calcChain>
</file>

<file path=xl/sharedStrings.xml><?xml version="1.0" encoding="utf-8"?>
<sst xmlns="http://schemas.openxmlformats.org/spreadsheetml/2006/main" count="244" uniqueCount="124">
  <si>
    <t>Բյուջետային գլխավոր կարգադրիչների, ծրագրերի և միջոցառումների անվանումները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</si>
  <si>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</si>
  <si>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</si>
  <si>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</si>
  <si>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</si>
  <si>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>Տարի</t>
  </si>
  <si>
    <t xml:space="preserve"> </t>
  </si>
  <si>
    <t xml:space="preserve">  ՀՀ  տարածքային կառավարման և ենթակառուցվածքների նախարարություն</t>
  </si>
  <si>
    <t>Ինն ամիս</t>
  </si>
  <si>
    <t xml:space="preserve"> Ինն ամիս</t>
  </si>
  <si>
    <t xml:space="preserve"> ՀՀ տարածքային կառավարման և ենթակառուցվածքների նախարարություն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</si>
  <si>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</si>
  <si>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</si>
  <si>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</si>
  <si>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</si>
  <si>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</si>
  <si>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>ԸՆԴԱՄԵՆԸ 
այդ թվում</t>
  </si>
  <si>
    <t>ՀՀ ֆինանսների նախարարություն</t>
  </si>
  <si>
    <t>Ֆինանսական ակտիվների կառավարման միջոցառումներ</t>
  </si>
  <si>
    <t xml:space="preserve">ՀՀ տարածքային կառավարման և ենթակառուցվածքների նախարարություն </t>
  </si>
  <si>
    <t xml:space="preserve">Միջոցառման տեսակը՝ 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</si>
  <si>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</si>
  <si>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</si>
  <si>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</si>
  <si>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</si>
  <si>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</si>
  <si>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</si>
  <si>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 xml:space="preserve">ՀՀ ֆինանսների նախարարություն </t>
  </si>
  <si>
    <t>Արդյունքի չափորոշիչներ</t>
  </si>
  <si>
    <t>Քանակական</t>
  </si>
  <si>
    <t>ՄԱՍ 2. ՊԵՏԱԿԱՆ ՄԱՐՄՆԻ ԳԾՈՎ ԱՐԴՅՈՒՆՔԱՅԻՆ (ԿԱՏԱՐՈՂԱԿԱՆ) ՑՈՒՑԱՆԻՇՆԵՐԸ</t>
  </si>
  <si>
    <t>Պետական  բյուջեի  դեֆիցիտի ֆինանսավորման աղբյուրներն ու դրանց տարրերի անվանումները</t>
  </si>
  <si>
    <t>Ներքին վարկեր և փոխատվություններ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</si>
  <si>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</si>
  <si>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</si>
  <si>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</si>
  <si>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</si>
  <si>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</si>
  <si>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</si>
  <si>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</si>
  <si>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</si>
  <si>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</si>
  <si>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</si>
  <si>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</si>
  <si>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</si>
  <si>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</si>
  <si>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</si>
  <si>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</si>
  <si>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</si>
  <si>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</si>
  <si>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</si>
  <si>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</si>
  <si>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</si>
  <si>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</si>
  <si>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</si>
  <si>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</si>
  <si>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</si>
  <si>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</si>
  <si>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</si>
  <si>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</si>
  <si>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</si>
  <si>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Տրամադրվող վարկերի քանակ, հատ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</si>
  <si>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</si>
  <si>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</si>
  <si>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</si>
  <si>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</si>
  <si>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</si>
  <si>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 xml:space="preserve"> ՀՀ ֆինանսների նախարարություն </t>
  </si>
  <si>
    <t>Միջոցառման վրա կատարվող ծախսը (հազար դրամ)</t>
  </si>
  <si>
    <t>1167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</si>
  <si>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</si>
  <si>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</si>
  <si>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</si>
  <si>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 xml:space="preserve"> Էլեկտրաէներգետիկ համակարգի զարգացման ծրագիր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</si>
  <si>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</si>
  <si>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</si>
  <si>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 xml:space="preserve"> Հավելված N 1</t>
  </si>
  <si>
    <t xml:space="preserve"> Հավելված N 2</t>
  </si>
  <si>
    <t xml:space="preserve">Բյուջետային վարկի տրամադրում </t>
  </si>
  <si>
    <t>Վարկի տրամադրում</t>
  </si>
  <si>
    <t>Էլեկտրաէներգետիկ համակարգի զարգացման ծրագիր</t>
  </si>
  <si>
    <t>որից`</t>
  </si>
  <si>
    <t>գանձապետական պարտատոմսեր</t>
  </si>
  <si>
    <t>2.6.Այլ</t>
  </si>
  <si>
    <t>կայունացման դեպոզիտային հաշվից օգտագործում</t>
  </si>
  <si>
    <t>կայունացման դեպոզիտային հաշվի համալրում</t>
  </si>
  <si>
    <t>Աղյուսակ N 2</t>
  </si>
  <si>
    <t xml:space="preserve">ՀՀ կառավարության 2024 թվականի                                                                 -ի N       -Ն որոշման </t>
  </si>
  <si>
    <t>«Բարձրավոլտ էլեկտրացանցեր» ՓԲԸ-ին տրամադրվող բյուջետային վարկ</t>
  </si>
  <si>
    <t>Ցուցանիշների փոփոխությունը 
(ավելացումները նշված են դրական նշանով, 
իսկ նվազեցումները` փակագծերում)</t>
  </si>
  <si>
    <t xml:space="preserve">ՀՀ կառավարության 2024 թվականի                                               -ի N       -Ն որոշման </t>
  </si>
  <si>
    <t xml:space="preserve">ՀՀ կառավարության 2024 թվականի        -ի N       -Ն որոշման </t>
  </si>
  <si>
    <t xml:space="preserve">ՀՀ կառավարության 2024 թվականի                               -ի N       -Ն որոշման </t>
  </si>
  <si>
    <t xml:space="preserve">ՀՀ կառավարության 2024 թվականի                                                                                                                                               -ի N       -Ն որոշման 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</si>
  <si>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«Բարձրավոլտ էլեկտրացանցեր» ՓԲԸ-ին տրամադրվող բյուջետային վարկ</t>
    </r>
  </si>
  <si>
    <t>Ցուցանիշների փոփոխությունը 
(ավելացումները նշված են դրական նշանով)</t>
  </si>
  <si>
    <t>Ծրագրային դասիչը</t>
  </si>
  <si>
    <t>Ծրագիրը</t>
  </si>
  <si>
    <t>Միջոցառումը</t>
  </si>
  <si>
    <t>հազար դրամներով</t>
  </si>
  <si>
    <t>Ծրագրային դասիչ</t>
  </si>
  <si>
    <t>Ծրագիր</t>
  </si>
  <si>
    <t>Միջոցառում</t>
  </si>
  <si>
    <t>հազար դրամ</t>
  </si>
  <si>
    <t>բյուջետային վարկերի տրամադրում տնտեսվարող սուբյեկտներին</t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</si>
  <si>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«Իրան-Հայաստան 400 կՎ էլեկտրահաղորդման օդային գծի և համապատասխան ենթակայանի կառուցում» ծրագրի շրջանակներում 2 հատ 400/220/20 կՎ 200 ՄՎԱ հզորությամբ ավտոտրանսֆորմատորների իրանի՝ ներառյալ ակտիվ մասի և բեռի տակ լարման կարգավորիչների լրակազմի ձեռքբերման ֆինանսավորման նպատակով «Բարձրավոլտ էլեկտրացանցեր» ՓԲԸ-ին տրամադրվող բյուջետային վարկի տրամադրում</t>
    </r>
  </si>
  <si>
    <t>«Իրան-Հայաստան 400 կՎ էլեկտրահաղորդման օդային գծի և համապատասխան ենթակայանի կառուցում» ծրագրի շրջանակներում 2 հատ 400/220/20 կՎ 200 ՄՎԱ հզորությամբ ավտոտրանսֆորմատորների իրանի՝ ներառյալ ակտիվ մասի և բեռի տակ լարման կարգավորիչների լրակազմի ձեռքբերման ֆինանսավորման նպատակով «Բարձրավոլտ էլեկտրացանցեր» ՓԲԸ-ին տրամադրվող բյուջետային վարկի տրամադրում</t>
  </si>
  <si>
    <t>42009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</si>
  <si>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«Հայկական ատոմային էլեկտրակայան» ՓԲԸ-ին տրամադրվող բյուջետային վարկ</t>
    </r>
  </si>
  <si>
    <t>«Հայկական ատոմային էլեկտրակայան» ՓԲԸ-ին տրամադրվող բյուջետային վարկ</t>
  </si>
  <si>
    <t xml:space="preserve">«Հայկական ատոմային էլեկտրակայան» ՓԲԸ-ի 2-րդ էներգաբլոկի շահագործման ժամկետի երկարաձգման ծրագրի աշխատանքների իրականացման համար բյուջետային վարկի տրամադրում </t>
  </si>
  <si>
    <t>Ժամկետային</t>
  </si>
  <si>
    <t>«Հայկական ատոմային էլեկտրակայան» ՓԲԸ-ի 2-րդ  էներգաբլոկի շահագործման ժամկետի երկարաձգման ժամանակահատվածը</t>
  </si>
  <si>
    <t>մինչև 2026թ.</t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</si>
  <si>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«Հայկական ատոմային էլեկտրակայան» ՓԲԸ-ի 2-րդ էներգաբլոկի շահագործման ժամկետի երկարաձգման ծրագրի աշխատանքների իրականացման համար բյուջետային վարկի տրամադրում </t>
    </r>
  </si>
  <si>
    <t>Հավելված N 5</t>
  </si>
  <si>
    <t>«ՀԱՅԱՍՏԱՆԻ ՀԱՆՐԱՊԵՏՈՒԹՅԱՆ 2024 ԹՎԱԿԱՆԻ ՊԵՏԱԿԱՆ ԲՅՈՒՋԵԻ ՄԱՍԻՆ» ՀԱՅԱՍՏԱՆԻ ՀԱՆՐԱՊԵՏՈՒԹՅԱՆ ՕՐԵՆՔԻ N 3 ՀԱՎԵԼՎԱԾԻ N 1 ԱՂՅՈՒՍԱԿՈՒՄ ԵՎ ՀԱՅԱՍՏԱՆԻ ՀԱՆՐԱՊԵՏՈՒԹՅԱՆ ԿԱՌԱՎԱՐՈՒԹՅԱՆ 2023 ԹՎԱԿԱՆԻ ԴԵԿՏԵՄԲԵՐԻ 28-Ի  N 2323-Ն ՈՐՈՇՄԱՆ N 1 ՀԱՎԵԼՎԱԾԻ N 1 ԱՂՅՈՒՍԱԿՈՒՄ ԿԱՏԱՐՎՈՂ ՓՈՓՈԽՈՒԹՅՈՒՆԸ</t>
  </si>
  <si>
    <t>Ցուցանիշների փոփոխությունը 
(նվազեցումները նշված են  փակագծերում)</t>
  </si>
  <si>
    <t>ՀԱՅԱՍՏԱՆԻ ՀԱՆՐԱՊԵՏՈՒԹՅԱՆ ԿԱՌԱՎԱՐՈՒԹՅԱՆ 2023 ԹՎԱԿԱՆԻ ԴԵԿՏԵՄԲԵՐԻ 28-Ի N 2323-Ն ՈՐՈՇՄԱՆ N 1 ՀԱՎԵԼՎԱԾԻ N 5 ԱՂՅՈՒՍԱԿՈՒՄ ԿԱՏԱՐՎՈՂ ՓՈՓՈԽՈՒԹՅՈՒՆԸ ԵՎ ԼՐԱՑՈՒՄԸ</t>
  </si>
  <si>
    <t>42014</t>
  </si>
  <si>
    <t>Հավելված N 3</t>
  </si>
  <si>
    <t>«ՀԱՅԱՍՏԱՆԻ ՀԱՆՐԱՊԵՏՈՒԹՅԱՆ 2024 ԹՎԱԿԱՆԻ ՊԵՏԱԿԱՆ ԲՅՈՒՋԵԻ ՄԱՍԻՆ» ՀԱՅԱՍՏԱՆԻ ՀԱՆՐԱՊԵՏՈՒԹՅԱՆ ՕՐԵՆՔԻ N 3 ՀԱՎԵԼՎԱԾԻ N 1.1 ԱՂՅՈՒՍԱԿՈՒՄ ԵՎ ՀԱՅԱՍՏԱՆԻ ՀԱՆՐԱՊԵՏՈՒԹՅԱՆ ԿԱՌԱՎԱՐՈՒԹՅԱՆ 2023 ԹՎԱԿԱՆԻ ԴԵԿՏԵՄԲԵՐԻ 28-Ի N 2323-Ն ՈՐՈՇՄԱՆ N 1 ՀԱՎԵԼՎԱԾԻ N 2 ԱՂՅՈՒՍԱԿՈՒՄ ԿԱՏԱՐՎՈՂ ՓՈՓՈԽՈՒԹՅՈՒՆՆԵՐԸ ԵՎ ԼՐԱՑՈՒՄՆԵՐԸ</t>
  </si>
  <si>
    <t>«ՀԱՅԱՍՏԱՆԻ  ՀԱՆՐԱՊԵՏՈՒԹՅԱՆ 2024 ԹՎԱԿԱՆԻ ՊԵՏԱԿԱՆ ԲՅՈՒՋԵԻ ՄԱՍԻՆ» ՀԱՅԱՍՏԱՆԻ ՀԱՆՐԱՊԵՏՈՒԹՅԱՆ ՕՐԵՆՔԻ N 3 ՀԱՎԵԼՎԱԾՈՒՄ N 1.1.1.1 ԱՂՅՈՒՍԱԿԻ ԵՎ ՀԱՅԱՍՏԱՆԻ ՀԱՆՐԱՊԵՏՈՒԹՅԱՆ ԿԱՌԱՎԱՐՈՒԹՅԱՆ 2023 ԹՎԱԿԱՆԻ ԴԵԿՏԵՄԲԵՐԻ 28-Ի N 2323-Ն ՈՐՈՇՄԱՆ N 1 ՀԱՎԵԼՎԱԾՈՒՄ N 4 ԱՂՅՈՒՍԱԿՈՒՄ ԿԱՏԱՐՎՈՂ ՓՈՓՈԽՈՒԹՅՈՒՆՆԵՐԸ ԵՎ ԼՐԱՑՈՒՄՆԵՐԸ</t>
  </si>
  <si>
    <t>ՀԱՅԱՍՏԱՆԻ ՀԱՆՐԱՊԵՏՈՒԹՅԱՆ ԿԱՌԱՎԱՐՈՒԹՅԱՆ 2023 ԹՎԱԿԱՆԻ ԴԵԿՏԵՄԲԵՐԻ 28-Ի N 2323-Ն ՈՐՈՇՄԱՆ N 1 ՀԱՎԵԼՎԱԾԻ N 5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</si>
</sst>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,##0.0_);\(#,##0.0\)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#,##0.0"/>
    <numFmt numFmtId="171" formatCode="_(* #,##0.0_);_(* \(#,##0.0\);_(* &quot;-&quot;?_);_(@_)"/>
    <numFmt numFmtId="172" formatCode="_-* #,##0.0&quot; &quot;_ _-;\-* #,##0.0&quot; &quot;_ _-;_-* &quot;-&quot;??&quot; &quot;_ _-;_-@_-"/>
  </numFmts>
  <fonts count="31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sz val="12"/>
      <color rgb="FF000000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9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b/>
      <sz val="12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name val="Times Armenian"/>
      <family val="1"/>
    </font>
    <font>
      <b/>
      <i/>
      <sz val="10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9"/>
      <color rgb="FF000000"/>
      <name val="GHEA Grapalat"/>
      <family val="3"/>
    </font>
    <font>
      <i/>
      <sz val="9"/>
      <name val="GHEA Grapalat"/>
      <family val="3"/>
    </font>
    <font>
      <sz val="8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i/>
      <sz val="10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4" fillId="0" borderId="0" applyFont="0" applyFill="0" applyBorder="0" applyAlignment="0" applyProtection="0"/>
    <xf numFmtId="168" fontId="5" fillId="0" borderId="0" applyFill="0" applyBorder="0" applyProtection="0">
      <alignment horizontal="right" vertical="top"/>
    </xf>
    <xf numFmtId="0" fontId="4" fillId="0" borderId="0"/>
    <xf numFmtId="0" fontId="8" fillId="0" borderId="0"/>
    <xf numFmtId="0" fontId="9" fillId="0" borderId="0"/>
    <xf numFmtId="169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  <xf numFmtId="0" fontId="20" fillId="0" borderId="0"/>
    <xf numFmtId="43" fontId="4" fillId="0" borderId="0" applyFont="0" applyFill="0" applyBorder="0" applyAlignment="0" applyProtection="0"/>
    <xf numFmtId="0" fontId="21" fillId="0" borderId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4" fillId="0" borderId="0"/>
    <xf numFmtId="0" fontId="27" fillId="0" borderId="0"/>
  </cellStyleXfs>
  <cellXfs count="155">
    <xf numFmtId="0" fontId="0" fillId="0" borderId="0" xfId="0"/>
    <xf numFmtId="0" fontId="0" fillId="0" borderId="0" xfId="0" applyAlignment="1">
      <alignment horizontal="left" vertical="top" wrapText="1"/>
    </xf>
    <xf numFmtId="0" fontId="7" fillId="0" borderId="0" xfId="0" applyFont="1"/>
    <xf numFmtId="0" fontId="1" fillId="0" borderId="0" xfId="0" applyFont="1" applyAlignment="1">
      <alignment horizontal="right" vertical="top" wrapText="1"/>
    </xf>
    <xf numFmtId="0" fontId="2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16" fillId="0" borderId="0" xfId="0" applyFont="1" applyAlignment="1">
      <alignment horizontal="right" vertical="top" wrapText="1"/>
    </xf>
    <xf numFmtId="2" fontId="1" fillId="2" borderId="0" xfId="0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left" vertical="top" wrapText="1"/>
    </xf>
    <xf numFmtId="43" fontId="14" fillId="2" borderId="0" xfId="1" applyNumberFormat="1" applyFont="1" applyFill="1" applyBorder="1" applyAlignment="1">
      <alignment horizontal="right" vertical="top" wrapText="1"/>
    </xf>
    <xf numFmtId="164" fontId="3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167" fontId="2" fillId="0" borderId="3" xfId="1" applyNumberFormat="1" applyFont="1" applyFill="1" applyBorder="1" applyAlignment="1">
      <alignment horizontal="center" vertical="center"/>
    </xf>
    <xf numFmtId="167" fontId="7" fillId="0" borderId="3" xfId="1" applyNumberFormat="1" applyFont="1" applyFill="1" applyBorder="1" applyAlignment="1">
      <alignment horizontal="center" vertical="center"/>
    </xf>
    <xf numFmtId="167" fontId="2" fillId="0" borderId="3" xfId="1" applyNumberFormat="1" applyFont="1" applyFill="1" applyBorder="1" applyAlignment="1">
      <alignment horizontal="left" vertical="center"/>
    </xf>
    <xf numFmtId="167" fontId="7" fillId="0" borderId="3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/>
    </xf>
    <xf numFmtId="0" fontId="13" fillId="0" borderId="0" xfId="0" applyFont="1" applyAlignment="1">
      <alignment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23" fillId="0" borderId="0" xfId="0" applyFont="1" applyAlignment="1">
      <alignment vertical="center" wrapText="1"/>
    </xf>
    <xf numFmtId="49" fontId="1" fillId="0" borderId="3" xfId="0" applyNumberFormat="1" applyFont="1" applyBorder="1" applyAlignment="1">
      <alignment horizontal="center" vertical="center" textRotation="90" wrapText="1"/>
    </xf>
    <xf numFmtId="0" fontId="23" fillId="0" borderId="0" xfId="0" applyFont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70" fontId="23" fillId="0" borderId="0" xfId="0" applyNumberFormat="1" applyFont="1" applyAlignment="1">
      <alignment vertical="center" wrapText="1"/>
    </xf>
    <xf numFmtId="167" fontId="2" fillId="2" borderId="3" xfId="11" applyNumberFormat="1" applyFont="1" applyFill="1" applyBorder="1" applyAlignment="1">
      <alignment horizontal="center" vertical="center"/>
    </xf>
    <xf numFmtId="167" fontId="7" fillId="2" borderId="3" xfId="1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right" vertical="center" wrapText="1"/>
    </xf>
    <xf numFmtId="0" fontId="15" fillId="0" borderId="3" xfId="1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/>
    </xf>
    <xf numFmtId="167" fontId="1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left" vertical="top" wrapText="1"/>
    </xf>
    <xf numFmtId="0" fontId="10" fillId="0" borderId="3" xfId="0" applyFont="1" applyBorder="1" applyAlignment="1">
      <alignment vertical="top" wrapText="1"/>
    </xf>
    <xf numFmtId="0" fontId="3" fillId="2" borderId="1" xfId="0" applyFont="1" applyFill="1" applyBorder="1" applyAlignment="1">
      <alignment horizontal="left" vertical="center"/>
    </xf>
    <xf numFmtId="4" fontId="25" fillId="3" borderId="3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170" fontId="25" fillId="3" borderId="3" xfId="0" applyNumberFormat="1" applyFont="1" applyFill="1" applyBorder="1" applyAlignment="1">
      <alignment horizontal="center" vertical="center"/>
    </xf>
    <xf numFmtId="170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71" fontId="1" fillId="0" borderId="3" xfId="14" applyNumberFormat="1" applyFont="1" applyBorder="1" applyAlignment="1">
      <alignment horizontal="center" vertical="center" wrapText="1"/>
    </xf>
    <xf numFmtId="171" fontId="22" fillId="0" borderId="3" xfId="15" applyNumberFormat="1" applyFont="1" applyBorder="1" applyAlignment="1">
      <alignment horizontal="left" vertical="center" wrapText="1"/>
    </xf>
    <xf numFmtId="0" fontId="0" fillId="0" borderId="3" xfId="0" applyBorder="1"/>
    <xf numFmtId="171" fontId="22" fillId="0" borderId="3" xfId="14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71" fontId="1" fillId="0" borderId="3" xfId="15" applyNumberFormat="1" applyFont="1" applyBorder="1" applyAlignment="1">
      <alignment horizontal="left" vertical="center" wrapText="1"/>
    </xf>
    <xf numFmtId="171" fontId="3" fillId="0" borderId="3" xfId="15" applyNumberFormat="1" applyFont="1" applyBorder="1" applyAlignment="1">
      <alignment horizontal="left" vertical="center" wrapText="1"/>
    </xf>
    <xf numFmtId="171" fontId="3" fillId="0" borderId="3" xfId="14" applyNumberFormat="1" applyFont="1" applyBorder="1" applyAlignment="1">
      <alignment horizontal="center" vertical="center" wrapText="1"/>
    </xf>
    <xf numFmtId="171" fontId="3" fillId="0" borderId="3" xfId="15" applyNumberFormat="1" applyFont="1" applyBorder="1" applyAlignment="1">
      <alignment horizontal="left" vertical="center"/>
    </xf>
    <xf numFmtId="0" fontId="23" fillId="0" borderId="3" xfId="0" applyFont="1" applyBorder="1" applyAlignment="1">
      <alignment vertical="center" wrapText="1"/>
    </xf>
    <xf numFmtId="0" fontId="1" fillId="2" borderId="0" xfId="16" applyFont="1" applyFill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5" fillId="0" borderId="1" xfId="10" applyFont="1" applyBorder="1" applyAlignment="1">
      <alignment horizontal="center" vertical="center" wrapText="1"/>
    </xf>
    <xf numFmtId="171" fontId="2" fillId="0" borderId="7" xfId="12" applyNumberFormat="1" applyFont="1" applyBorder="1" applyAlignment="1">
      <alignment horizontal="left" vertical="center" wrapText="1"/>
    </xf>
    <xf numFmtId="49" fontId="7" fillId="0" borderId="4" xfId="12" applyNumberFormat="1" applyFont="1" applyBorder="1" applyAlignment="1">
      <alignment horizontal="left" vertical="center" wrapText="1"/>
    </xf>
    <xf numFmtId="49" fontId="7" fillId="0" borderId="3" xfId="12" applyNumberFormat="1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left" vertical="center" wrapText="1"/>
    </xf>
    <xf numFmtId="171" fontId="3" fillId="0" borderId="3" xfId="14" applyNumberFormat="1" applyFont="1" applyFill="1" applyBorder="1" applyAlignment="1">
      <alignment horizontal="center" vertical="center" wrapText="1"/>
    </xf>
    <xf numFmtId="0" fontId="17" fillId="0" borderId="3" xfId="10" applyFont="1" applyBorder="1" applyAlignment="1">
      <alignment wrapText="1"/>
    </xf>
    <xf numFmtId="171" fontId="2" fillId="0" borderId="3" xfId="11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171" fontId="3" fillId="0" borderId="3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7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9" fillId="0" borderId="0" xfId="0" applyFont="1" applyAlignment="1">
      <alignment vertical="center"/>
    </xf>
    <xf numFmtId="2" fontId="16" fillId="2" borderId="0" xfId="0" applyNumberFormat="1" applyFont="1" applyFill="1" applyAlignment="1">
      <alignment vertical="top" wrapText="1"/>
    </xf>
    <xf numFmtId="2" fontId="16" fillId="2" borderId="0" xfId="0" applyNumberFormat="1" applyFont="1" applyFill="1" applyAlignment="1">
      <alignment horizontal="right" vertical="center" wrapText="1"/>
    </xf>
    <xf numFmtId="172" fontId="10" fillId="2" borderId="3" xfId="11" applyNumberFormat="1" applyFont="1" applyFill="1" applyBorder="1" applyAlignment="1">
      <alignment horizontal="center" vertical="center" wrapText="1"/>
    </xf>
    <xf numFmtId="49" fontId="2" fillId="0" borderId="3" xfId="12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7" fillId="0" borderId="0" xfId="0" applyFont="1" applyAlignment="1">
      <alignment horizontal="right" vertical="center" wrapText="1"/>
    </xf>
    <xf numFmtId="0" fontId="3" fillId="2" borderId="3" xfId="0" applyFont="1" applyFill="1" applyBorder="1" applyAlignment="1">
      <alignment horizontal="center" wrapText="1"/>
    </xf>
    <xf numFmtId="0" fontId="18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0" borderId="3" xfId="0" applyFont="1" applyBorder="1" applyAlignment="1">
      <alignment vertical="top" wrapText="1"/>
    </xf>
    <xf numFmtId="0" fontId="29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171" fontId="10" fillId="0" borderId="3" xfId="14" applyNumberFormat="1" applyFont="1" applyFill="1" applyBorder="1" applyAlignment="1">
      <alignment horizontal="center" vertical="center" wrapText="1"/>
    </xf>
    <xf numFmtId="166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2" fillId="2" borderId="0" xfId="0" applyNumberFormat="1" applyFont="1" applyFill="1" applyAlignment="1">
      <alignment horizontal="right" vertical="top" wrapText="1"/>
    </xf>
    <xf numFmtId="167" fontId="7" fillId="0" borderId="6" xfId="7" applyNumberFormat="1" applyFont="1" applyFill="1" applyBorder="1" applyAlignment="1">
      <alignment horizontal="center" vertical="center" wrapText="1"/>
    </xf>
    <xf numFmtId="171" fontId="7" fillId="0" borderId="6" xfId="7" applyNumberFormat="1" applyFont="1" applyFill="1" applyBorder="1" applyAlignment="1">
      <alignment horizontal="center" vertical="center" wrapText="1"/>
    </xf>
    <xf numFmtId="171" fontId="7" fillId="0" borderId="4" xfId="7" applyNumberFormat="1" applyFont="1" applyFill="1" applyBorder="1" applyAlignment="1">
      <alignment horizontal="center" vertical="center" wrapText="1"/>
    </xf>
    <xf numFmtId="0" fontId="15" fillId="0" borderId="3" xfId="10" applyFont="1" applyBorder="1" applyAlignment="1">
      <alignment horizontal="center" vertical="center" wrapText="1"/>
    </xf>
    <xf numFmtId="49" fontId="7" fillId="0" borderId="3" xfId="12" applyNumberFormat="1" applyFont="1" applyBorder="1" applyAlignment="1">
      <alignment horizontal="center" vertical="center" wrapText="1"/>
    </xf>
    <xf numFmtId="49" fontId="7" fillId="0" borderId="7" xfId="12" applyNumberFormat="1" applyFont="1" applyBorder="1" applyAlignment="1">
      <alignment horizontal="center" vertical="center" wrapText="1"/>
    </xf>
    <xf numFmtId="49" fontId="7" fillId="0" borderId="1" xfId="10" applyNumberFormat="1" applyFont="1" applyBorder="1" applyAlignment="1">
      <alignment horizontal="center"/>
    </xf>
    <xf numFmtId="49" fontId="7" fillId="0" borderId="7" xfId="10" applyNumberFormat="1" applyFont="1" applyBorder="1" applyAlignment="1">
      <alignment horizontal="center"/>
    </xf>
    <xf numFmtId="49" fontId="7" fillId="0" borderId="15" xfId="10" applyNumberFormat="1" applyFont="1" applyBorder="1" applyAlignment="1" applyProtection="1">
      <alignment horizontal="center" vertical="center" wrapText="1"/>
      <protection locked="0"/>
    </xf>
    <xf numFmtId="49" fontId="7" fillId="0" borderId="8" xfId="10" applyNumberFormat="1" applyFont="1" applyBorder="1" applyAlignment="1" applyProtection="1">
      <alignment horizontal="center" vertical="center" wrapText="1"/>
      <protection locked="0"/>
    </xf>
    <xf numFmtId="49" fontId="7" fillId="0" borderId="11" xfId="10" applyNumberFormat="1" applyFont="1" applyBorder="1" applyAlignment="1" applyProtection="1">
      <alignment horizontal="center" vertical="center" wrapText="1"/>
      <protection locked="0"/>
    </xf>
    <xf numFmtId="49" fontId="7" fillId="0" borderId="10" xfId="10" applyNumberFormat="1" applyFont="1" applyBorder="1" applyAlignment="1" applyProtection="1">
      <alignment horizontal="center" vertical="center" wrapText="1"/>
      <protection locked="0"/>
    </xf>
    <xf numFmtId="167" fontId="17" fillId="0" borderId="5" xfId="7" applyNumberFormat="1" applyFont="1" applyFill="1" applyBorder="1" applyAlignment="1">
      <alignment horizontal="center" vertical="center" wrapText="1"/>
    </xf>
    <xf numFmtId="167" fontId="17" fillId="0" borderId="6" xfId="7" applyNumberFormat="1" applyFont="1" applyFill="1" applyBorder="1" applyAlignment="1">
      <alignment horizontal="center" vertical="center" wrapText="1"/>
    </xf>
    <xf numFmtId="167" fontId="17" fillId="0" borderId="4" xfId="7" applyNumberFormat="1" applyFont="1" applyFill="1" applyBorder="1" applyAlignment="1">
      <alignment horizontal="center" vertical="center" wrapText="1"/>
    </xf>
    <xf numFmtId="49" fontId="7" fillId="2" borderId="12" xfId="10" applyNumberFormat="1" applyFont="1" applyFill="1" applyBorder="1" applyAlignment="1" applyProtection="1">
      <alignment horizontal="center" vertical="center" wrapText="1"/>
      <protection locked="0"/>
    </xf>
    <xf numFmtId="49" fontId="7" fillId="2" borderId="11" xfId="10" applyNumberFormat="1" applyFont="1" applyFill="1" applyBorder="1" applyAlignment="1" applyProtection="1">
      <alignment horizontal="center" vertical="center" wrapText="1"/>
      <protection locked="0"/>
    </xf>
    <xf numFmtId="49" fontId="7" fillId="2" borderId="10" xfId="10" applyNumberFormat="1" applyFont="1" applyFill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2" fontId="16" fillId="2" borderId="0" xfId="0" applyNumberFormat="1" applyFont="1" applyFill="1" applyAlignment="1">
      <alignment horizontal="right" vertical="top" wrapText="1"/>
    </xf>
    <xf numFmtId="0" fontId="3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2" fontId="1" fillId="2" borderId="0" xfId="0" applyNumberFormat="1" applyFont="1" applyFill="1" applyAlignment="1">
      <alignment horizontal="right" vertical="top" wrapText="1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</cellXfs>
  <cellStyles count="17">
    <cellStyle name="Comma" xfId="1" builtinId="3"/>
    <cellStyle name="Comma 2" xfId="7" xr:uid="{00000000-0005-0000-0000-000000000000}"/>
    <cellStyle name="Comma 2 2" xfId="11" xr:uid="{00000000-0005-0000-0000-000001000000}"/>
    <cellStyle name="Comma 2 3" xfId="13" xr:uid="{00000000-0005-0000-0000-000002000000}"/>
    <cellStyle name="Comma 3" xfId="14" xr:uid="{00000000-0005-0000-0000-000003000000}"/>
    <cellStyle name="Normal" xfId="0" builtinId="0"/>
    <cellStyle name="Normal 2" xfId="10" xr:uid="{00000000-0005-0000-0000-000004000000}"/>
    <cellStyle name="Normal 2 2" xfId="16" xr:uid="{00000000-0005-0000-0000-000005000000}"/>
    <cellStyle name="Normal 3" xfId="15" xr:uid="{00000000-0005-0000-0000-000006000000}"/>
    <cellStyle name="Normal 4" xfId="5" xr:uid="{00000000-0005-0000-0000-000007000000}"/>
    <cellStyle name="Normal 5" xfId="9" xr:uid="{00000000-0005-0000-0000-000008000000}"/>
    <cellStyle name="Normal 8" xfId="8" xr:uid="{00000000-0005-0000-0000-000009000000}"/>
    <cellStyle name="Normal_Book2" xfId="12" xr:uid="{00000000-0005-0000-0000-00000A000000}"/>
    <cellStyle name="SN_241" xfId="2" xr:uid="{00000000-0005-0000-0000-00000B000000}"/>
    <cellStyle name="Style 1" xfId="4" xr:uid="{00000000-0005-0000-0000-00000C000000}"/>
    <cellStyle name="Обычный 2" xfId="3" xr:uid="{00000000-0005-0000-0000-00000E000000}"/>
    <cellStyle name="Финансовый 2" xfId="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rayr%20Harutyunyan/Desktop/Iran-Hayastan%20vark/&#1366;&#1387;&#1398;&#1398;&#1377;&#1389;-&#1402;&#1377;&#1408;&#1382;&#1377;&#1378;&#1377;&#1398;&#1400;&#1410;&#1396;&#1398;&#1381;&#1408;/3.1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.1"/>
      <sheetName val="4.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A1:C23"/>
  <sheetViews>
    <sheetView topLeftCell="A7" zoomScaleSheetLayoutView="110" workbookViewId="0">
      <selection activeCell="A31" sqref="A30:A31"/>
    </sheetView>
  </sheetViews>
  <sheetFormatPr defaultRowHeight="13.5" x14ac:dyDescent="0.2"/>
  <cols>
    <col min="1" max="1" width="69.85546875" style="5" customWidth="1"/>
    <col min="2" max="2" width="21.28515625" style="5" hidden="1" customWidth="1"/>
    <col min="3" max="3" width="34" style="5" customWidth="1"/>
    <col min="4" max="254" width="9.140625" style="5"/>
    <col min="255" max="256" width="5.7109375" style="5" customWidth="1"/>
    <col min="257" max="257" width="76.28515625" style="5" customWidth="1"/>
    <col min="258" max="258" width="17.85546875" style="5" customWidth="1"/>
    <col min="259" max="510" width="9.140625" style="5"/>
    <col min="511" max="512" width="5.7109375" style="5" customWidth="1"/>
    <col min="513" max="513" width="76.28515625" style="5" customWidth="1"/>
    <col min="514" max="514" width="17.85546875" style="5" customWidth="1"/>
    <col min="515" max="766" width="9.140625" style="5"/>
    <col min="767" max="768" width="5.7109375" style="5" customWidth="1"/>
    <col min="769" max="769" width="76.28515625" style="5" customWidth="1"/>
    <col min="770" max="770" width="17.85546875" style="5" customWidth="1"/>
    <col min="771" max="1022" width="9.140625" style="5"/>
    <col min="1023" max="1024" width="5.7109375" style="5" customWidth="1"/>
    <col min="1025" max="1025" width="76.28515625" style="5" customWidth="1"/>
    <col min="1026" max="1026" width="17.85546875" style="5" customWidth="1"/>
    <col min="1027" max="1278" width="9.140625" style="5"/>
    <col min="1279" max="1280" width="5.7109375" style="5" customWidth="1"/>
    <col min="1281" max="1281" width="76.28515625" style="5" customWidth="1"/>
    <col min="1282" max="1282" width="17.85546875" style="5" customWidth="1"/>
    <col min="1283" max="1534" width="9.140625" style="5"/>
    <col min="1535" max="1536" width="5.7109375" style="5" customWidth="1"/>
    <col min="1537" max="1537" width="76.28515625" style="5" customWidth="1"/>
    <col min="1538" max="1538" width="17.85546875" style="5" customWidth="1"/>
    <col min="1539" max="1790" width="9.140625" style="5"/>
    <col min="1791" max="1792" width="5.7109375" style="5" customWidth="1"/>
    <col min="1793" max="1793" width="76.28515625" style="5" customWidth="1"/>
    <col min="1794" max="1794" width="17.85546875" style="5" customWidth="1"/>
    <col min="1795" max="2046" width="9.140625" style="5"/>
    <col min="2047" max="2048" width="5.7109375" style="5" customWidth="1"/>
    <col min="2049" max="2049" width="76.28515625" style="5" customWidth="1"/>
    <col min="2050" max="2050" width="17.85546875" style="5" customWidth="1"/>
    <col min="2051" max="2302" width="9.140625" style="5"/>
    <col min="2303" max="2304" width="5.7109375" style="5" customWidth="1"/>
    <col min="2305" max="2305" width="76.28515625" style="5" customWidth="1"/>
    <col min="2306" max="2306" width="17.85546875" style="5" customWidth="1"/>
    <col min="2307" max="2558" width="9.140625" style="5"/>
    <col min="2559" max="2560" width="5.7109375" style="5" customWidth="1"/>
    <col min="2561" max="2561" width="76.28515625" style="5" customWidth="1"/>
    <col min="2562" max="2562" width="17.85546875" style="5" customWidth="1"/>
    <col min="2563" max="2814" width="9.140625" style="5"/>
    <col min="2815" max="2816" width="5.7109375" style="5" customWidth="1"/>
    <col min="2817" max="2817" width="76.28515625" style="5" customWidth="1"/>
    <col min="2818" max="2818" width="17.85546875" style="5" customWidth="1"/>
    <col min="2819" max="3070" width="9.140625" style="5"/>
    <col min="3071" max="3072" width="5.7109375" style="5" customWidth="1"/>
    <col min="3073" max="3073" width="76.28515625" style="5" customWidth="1"/>
    <col min="3074" max="3074" width="17.85546875" style="5" customWidth="1"/>
    <col min="3075" max="3326" width="9.140625" style="5"/>
    <col min="3327" max="3328" width="5.7109375" style="5" customWidth="1"/>
    <col min="3329" max="3329" width="76.28515625" style="5" customWidth="1"/>
    <col min="3330" max="3330" width="17.85546875" style="5" customWidth="1"/>
    <col min="3331" max="3582" width="9.140625" style="5"/>
    <col min="3583" max="3584" width="5.7109375" style="5" customWidth="1"/>
    <col min="3585" max="3585" width="76.28515625" style="5" customWidth="1"/>
    <col min="3586" max="3586" width="17.85546875" style="5" customWidth="1"/>
    <col min="3587" max="3838" width="9.140625" style="5"/>
    <col min="3839" max="3840" width="5.7109375" style="5" customWidth="1"/>
    <col min="3841" max="3841" width="76.28515625" style="5" customWidth="1"/>
    <col min="3842" max="3842" width="17.85546875" style="5" customWidth="1"/>
    <col min="3843" max="4094" width="9.140625" style="5"/>
    <col min="4095" max="4096" width="5.7109375" style="5" customWidth="1"/>
    <col min="4097" max="4097" width="76.28515625" style="5" customWidth="1"/>
    <col min="4098" max="4098" width="17.85546875" style="5" customWidth="1"/>
    <col min="4099" max="4350" width="9.140625" style="5"/>
    <col min="4351" max="4352" width="5.7109375" style="5" customWidth="1"/>
    <col min="4353" max="4353" width="76.28515625" style="5" customWidth="1"/>
    <col min="4354" max="4354" width="17.85546875" style="5" customWidth="1"/>
    <col min="4355" max="4606" width="9.140625" style="5"/>
    <col min="4607" max="4608" width="5.7109375" style="5" customWidth="1"/>
    <col min="4609" max="4609" width="76.28515625" style="5" customWidth="1"/>
    <col min="4610" max="4610" width="17.85546875" style="5" customWidth="1"/>
    <col min="4611" max="4862" width="9.140625" style="5"/>
    <col min="4863" max="4864" width="5.7109375" style="5" customWidth="1"/>
    <col min="4865" max="4865" width="76.28515625" style="5" customWidth="1"/>
    <col min="4866" max="4866" width="17.85546875" style="5" customWidth="1"/>
    <col min="4867" max="5118" width="9.140625" style="5"/>
    <col min="5119" max="5120" width="5.7109375" style="5" customWidth="1"/>
    <col min="5121" max="5121" width="76.28515625" style="5" customWidth="1"/>
    <col min="5122" max="5122" width="17.85546875" style="5" customWidth="1"/>
    <col min="5123" max="5374" width="9.140625" style="5"/>
    <col min="5375" max="5376" width="5.7109375" style="5" customWidth="1"/>
    <col min="5377" max="5377" width="76.28515625" style="5" customWidth="1"/>
    <col min="5378" max="5378" width="17.85546875" style="5" customWidth="1"/>
    <col min="5379" max="5630" width="9.140625" style="5"/>
    <col min="5631" max="5632" width="5.7109375" style="5" customWidth="1"/>
    <col min="5633" max="5633" width="76.28515625" style="5" customWidth="1"/>
    <col min="5634" max="5634" width="17.85546875" style="5" customWidth="1"/>
    <col min="5635" max="5886" width="9.140625" style="5"/>
    <col min="5887" max="5888" width="5.7109375" style="5" customWidth="1"/>
    <col min="5889" max="5889" width="76.28515625" style="5" customWidth="1"/>
    <col min="5890" max="5890" width="17.85546875" style="5" customWidth="1"/>
    <col min="5891" max="6142" width="9.140625" style="5"/>
    <col min="6143" max="6144" width="5.7109375" style="5" customWidth="1"/>
    <col min="6145" max="6145" width="76.28515625" style="5" customWidth="1"/>
    <col min="6146" max="6146" width="17.85546875" style="5" customWidth="1"/>
    <col min="6147" max="6398" width="9.140625" style="5"/>
    <col min="6399" max="6400" width="5.7109375" style="5" customWidth="1"/>
    <col min="6401" max="6401" width="76.28515625" style="5" customWidth="1"/>
    <col min="6402" max="6402" width="17.85546875" style="5" customWidth="1"/>
    <col min="6403" max="6654" width="9.140625" style="5"/>
    <col min="6655" max="6656" width="5.7109375" style="5" customWidth="1"/>
    <col min="6657" max="6657" width="76.28515625" style="5" customWidth="1"/>
    <col min="6658" max="6658" width="17.85546875" style="5" customWidth="1"/>
    <col min="6659" max="6910" width="9.140625" style="5"/>
    <col min="6911" max="6912" width="5.7109375" style="5" customWidth="1"/>
    <col min="6913" max="6913" width="76.28515625" style="5" customWidth="1"/>
    <col min="6914" max="6914" width="17.85546875" style="5" customWidth="1"/>
    <col min="6915" max="7166" width="9.140625" style="5"/>
    <col min="7167" max="7168" width="5.7109375" style="5" customWidth="1"/>
    <col min="7169" max="7169" width="76.28515625" style="5" customWidth="1"/>
    <col min="7170" max="7170" width="17.85546875" style="5" customWidth="1"/>
    <col min="7171" max="7422" width="9.140625" style="5"/>
    <col min="7423" max="7424" width="5.7109375" style="5" customWidth="1"/>
    <col min="7425" max="7425" width="76.28515625" style="5" customWidth="1"/>
    <col min="7426" max="7426" width="17.85546875" style="5" customWidth="1"/>
    <col min="7427" max="7678" width="9.140625" style="5"/>
    <col min="7679" max="7680" width="5.7109375" style="5" customWidth="1"/>
    <col min="7681" max="7681" width="76.28515625" style="5" customWidth="1"/>
    <col min="7682" max="7682" width="17.85546875" style="5" customWidth="1"/>
    <col min="7683" max="7934" width="9.140625" style="5"/>
    <col min="7935" max="7936" width="5.7109375" style="5" customWidth="1"/>
    <col min="7937" max="7937" width="76.28515625" style="5" customWidth="1"/>
    <col min="7938" max="7938" width="17.85546875" style="5" customWidth="1"/>
    <col min="7939" max="8190" width="9.140625" style="5"/>
    <col min="8191" max="8192" width="5.7109375" style="5" customWidth="1"/>
    <col min="8193" max="8193" width="76.28515625" style="5" customWidth="1"/>
    <col min="8194" max="8194" width="17.85546875" style="5" customWidth="1"/>
    <col min="8195" max="8446" width="9.140625" style="5"/>
    <col min="8447" max="8448" width="5.7109375" style="5" customWidth="1"/>
    <col min="8449" max="8449" width="76.28515625" style="5" customWidth="1"/>
    <col min="8450" max="8450" width="17.85546875" style="5" customWidth="1"/>
    <col min="8451" max="8702" width="9.140625" style="5"/>
    <col min="8703" max="8704" width="5.7109375" style="5" customWidth="1"/>
    <col min="8705" max="8705" width="76.28515625" style="5" customWidth="1"/>
    <col min="8706" max="8706" width="17.85546875" style="5" customWidth="1"/>
    <col min="8707" max="8958" width="9.140625" style="5"/>
    <col min="8959" max="8960" width="5.7109375" style="5" customWidth="1"/>
    <col min="8961" max="8961" width="76.28515625" style="5" customWidth="1"/>
    <col min="8962" max="8962" width="17.85546875" style="5" customWidth="1"/>
    <col min="8963" max="9214" width="9.140625" style="5"/>
    <col min="9215" max="9216" width="5.7109375" style="5" customWidth="1"/>
    <col min="9217" max="9217" width="76.28515625" style="5" customWidth="1"/>
    <col min="9218" max="9218" width="17.85546875" style="5" customWidth="1"/>
    <col min="9219" max="9470" width="9.140625" style="5"/>
    <col min="9471" max="9472" width="5.7109375" style="5" customWidth="1"/>
    <col min="9473" max="9473" width="76.28515625" style="5" customWidth="1"/>
    <col min="9474" max="9474" width="17.85546875" style="5" customWidth="1"/>
    <col min="9475" max="9726" width="9.140625" style="5"/>
    <col min="9727" max="9728" width="5.7109375" style="5" customWidth="1"/>
    <col min="9729" max="9729" width="76.28515625" style="5" customWidth="1"/>
    <col min="9730" max="9730" width="17.85546875" style="5" customWidth="1"/>
    <col min="9731" max="9982" width="9.140625" style="5"/>
    <col min="9983" max="9984" width="5.7109375" style="5" customWidth="1"/>
    <col min="9985" max="9985" width="76.28515625" style="5" customWidth="1"/>
    <col min="9986" max="9986" width="17.85546875" style="5" customWidth="1"/>
    <col min="9987" max="10238" width="9.140625" style="5"/>
    <col min="10239" max="10240" width="5.7109375" style="5" customWidth="1"/>
    <col min="10241" max="10241" width="76.28515625" style="5" customWidth="1"/>
    <col min="10242" max="10242" width="17.85546875" style="5" customWidth="1"/>
    <col min="10243" max="10494" width="9.140625" style="5"/>
    <col min="10495" max="10496" width="5.7109375" style="5" customWidth="1"/>
    <col min="10497" max="10497" width="76.28515625" style="5" customWidth="1"/>
    <col min="10498" max="10498" width="17.85546875" style="5" customWidth="1"/>
    <col min="10499" max="10750" width="9.140625" style="5"/>
    <col min="10751" max="10752" width="5.7109375" style="5" customWidth="1"/>
    <col min="10753" max="10753" width="76.28515625" style="5" customWidth="1"/>
    <col min="10754" max="10754" width="17.85546875" style="5" customWidth="1"/>
    <col min="10755" max="11006" width="9.140625" style="5"/>
    <col min="11007" max="11008" width="5.7109375" style="5" customWidth="1"/>
    <col min="11009" max="11009" width="76.28515625" style="5" customWidth="1"/>
    <col min="11010" max="11010" width="17.85546875" style="5" customWidth="1"/>
    <col min="11011" max="11262" width="9.140625" style="5"/>
    <col min="11263" max="11264" width="5.7109375" style="5" customWidth="1"/>
    <col min="11265" max="11265" width="76.28515625" style="5" customWidth="1"/>
    <col min="11266" max="11266" width="17.85546875" style="5" customWidth="1"/>
    <col min="11267" max="11518" width="9.140625" style="5"/>
    <col min="11519" max="11520" width="5.7109375" style="5" customWidth="1"/>
    <col min="11521" max="11521" width="76.28515625" style="5" customWidth="1"/>
    <col min="11522" max="11522" width="17.85546875" style="5" customWidth="1"/>
    <col min="11523" max="11774" width="9.140625" style="5"/>
    <col min="11775" max="11776" width="5.7109375" style="5" customWidth="1"/>
    <col min="11777" max="11777" width="76.28515625" style="5" customWidth="1"/>
    <col min="11778" max="11778" width="17.85546875" style="5" customWidth="1"/>
    <col min="11779" max="12030" width="9.140625" style="5"/>
    <col min="12031" max="12032" width="5.7109375" style="5" customWidth="1"/>
    <col min="12033" max="12033" width="76.28515625" style="5" customWidth="1"/>
    <col min="12034" max="12034" width="17.85546875" style="5" customWidth="1"/>
    <col min="12035" max="12286" width="9.140625" style="5"/>
    <col min="12287" max="12288" width="5.7109375" style="5" customWidth="1"/>
    <col min="12289" max="12289" width="76.28515625" style="5" customWidth="1"/>
    <col min="12290" max="12290" width="17.85546875" style="5" customWidth="1"/>
    <col min="12291" max="12542" width="9.140625" style="5"/>
    <col min="12543" max="12544" width="5.7109375" style="5" customWidth="1"/>
    <col min="12545" max="12545" width="76.28515625" style="5" customWidth="1"/>
    <col min="12546" max="12546" width="17.85546875" style="5" customWidth="1"/>
    <col min="12547" max="12798" width="9.140625" style="5"/>
    <col min="12799" max="12800" width="5.7109375" style="5" customWidth="1"/>
    <col min="12801" max="12801" width="76.28515625" style="5" customWidth="1"/>
    <col min="12802" max="12802" width="17.85546875" style="5" customWidth="1"/>
    <col min="12803" max="13054" width="9.140625" style="5"/>
    <col min="13055" max="13056" width="5.7109375" style="5" customWidth="1"/>
    <col min="13057" max="13057" width="76.28515625" style="5" customWidth="1"/>
    <col min="13058" max="13058" width="17.85546875" style="5" customWidth="1"/>
    <col min="13059" max="13310" width="9.140625" style="5"/>
    <col min="13311" max="13312" width="5.7109375" style="5" customWidth="1"/>
    <col min="13313" max="13313" width="76.28515625" style="5" customWidth="1"/>
    <col min="13314" max="13314" width="17.85546875" style="5" customWidth="1"/>
    <col min="13315" max="13566" width="9.140625" style="5"/>
    <col min="13567" max="13568" width="5.7109375" style="5" customWidth="1"/>
    <col min="13569" max="13569" width="76.28515625" style="5" customWidth="1"/>
    <col min="13570" max="13570" width="17.85546875" style="5" customWidth="1"/>
    <col min="13571" max="13822" width="9.140625" style="5"/>
    <col min="13823" max="13824" width="5.7109375" style="5" customWidth="1"/>
    <col min="13825" max="13825" width="76.28515625" style="5" customWidth="1"/>
    <col min="13826" max="13826" width="17.85546875" style="5" customWidth="1"/>
    <col min="13827" max="14078" width="9.140625" style="5"/>
    <col min="14079" max="14080" width="5.7109375" style="5" customWidth="1"/>
    <col min="14081" max="14081" width="76.28515625" style="5" customWidth="1"/>
    <col min="14082" max="14082" width="17.85546875" style="5" customWidth="1"/>
    <col min="14083" max="14334" width="9.140625" style="5"/>
    <col min="14335" max="14336" width="5.7109375" style="5" customWidth="1"/>
    <col min="14337" max="14337" width="76.28515625" style="5" customWidth="1"/>
    <col min="14338" max="14338" width="17.85546875" style="5" customWidth="1"/>
    <col min="14339" max="14590" width="9.140625" style="5"/>
    <col min="14591" max="14592" width="5.7109375" style="5" customWidth="1"/>
    <col min="14593" max="14593" width="76.28515625" style="5" customWidth="1"/>
    <col min="14594" max="14594" width="17.85546875" style="5" customWidth="1"/>
    <col min="14595" max="14846" width="9.140625" style="5"/>
    <col min="14847" max="14848" width="5.7109375" style="5" customWidth="1"/>
    <col min="14849" max="14849" width="76.28515625" style="5" customWidth="1"/>
    <col min="14850" max="14850" width="17.85546875" style="5" customWidth="1"/>
    <col min="14851" max="15102" width="9.140625" style="5"/>
    <col min="15103" max="15104" width="5.7109375" style="5" customWidth="1"/>
    <col min="15105" max="15105" width="76.28515625" style="5" customWidth="1"/>
    <col min="15106" max="15106" width="17.85546875" style="5" customWidth="1"/>
    <col min="15107" max="15358" width="9.140625" style="5"/>
    <col min="15359" max="15360" width="5.7109375" style="5" customWidth="1"/>
    <col min="15361" max="15361" width="76.28515625" style="5" customWidth="1"/>
    <col min="15362" max="15362" width="17.85546875" style="5" customWidth="1"/>
    <col min="15363" max="15614" width="9.140625" style="5"/>
    <col min="15615" max="15616" width="5.7109375" style="5" customWidth="1"/>
    <col min="15617" max="15617" width="76.28515625" style="5" customWidth="1"/>
    <col min="15618" max="15618" width="17.85546875" style="5" customWidth="1"/>
    <col min="15619" max="15870" width="9.140625" style="5"/>
    <col min="15871" max="15872" width="5.7109375" style="5" customWidth="1"/>
    <col min="15873" max="15873" width="76.28515625" style="5" customWidth="1"/>
    <col min="15874" max="15874" width="17.85546875" style="5" customWidth="1"/>
    <col min="15875" max="16126" width="9.140625" style="5"/>
    <col min="16127" max="16128" width="5.7109375" style="5" customWidth="1"/>
    <col min="16129" max="16129" width="76.28515625" style="5" customWidth="1"/>
    <col min="16130" max="16130" width="17.85546875" style="5" customWidth="1"/>
    <col min="16131" max="16384" width="9.140625" style="5"/>
  </cols>
  <sheetData>
    <row r="1" spans="1:3" ht="20.25" customHeight="1" x14ac:dyDescent="0.2">
      <c r="C1" s="6" t="s">
        <v>76</v>
      </c>
    </row>
    <row r="2" spans="1:3" ht="48.75" customHeight="1" x14ac:dyDescent="0.2">
      <c r="B2" s="93"/>
      <c r="C2" s="94" t="s">
        <v>87</v>
      </c>
    </row>
    <row r="3" spans="1:3" ht="72" customHeight="1" x14ac:dyDescent="0.2">
      <c r="A3" s="108" t="s">
        <v>116</v>
      </c>
      <c r="B3" s="108"/>
      <c r="C3" s="108"/>
    </row>
    <row r="4" spans="1:3" ht="24.75" customHeight="1" x14ac:dyDescent="0.25">
      <c r="A4" s="11" t="s">
        <v>6</v>
      </c>
      <c r="B4" s="11"/>
      <c r="C4" s="98" t="s">
        <v>99</v>
      </c>
    </row>
    <row r="5" spans="1:3" ht="81.75" customHeight="1" x14ac:dyDescent="0.2">
      <c r="A5" s="109" t="s">
        <v>0</v>
      </c>
      <c r="B5" s="111" t="s">
        <v>95</v>
      </c>
      <c r="C5" s="112"/>
    </row>
    <row r="6" spans="1:3" ht="29.25" customHeight="1" x14ac:dyDescent="0.2">
      <c r="A6" s="110"/>
      <c r="B6" s="19" t="s">
        <v>9</v>
      </c>
      <c r="C6" s="20" t="s">
        <v>1</v>
      </c>
    </row>
    <row r="7" spans="1:3" ht="27.75" customHeight="1" x14ac:dyDescent="0.3">
      <c r="A7" s="16" t="s">
        <v>11</v>
      </c>
      <c r="B7" s="12">
        <f t="shared" ref="B7:C7" si="0">B9</f>
        <v>0</v>
      </c>
      <c r="C7" s="12">
        <f t="shared" si="0"/>
        <v>0</v>
      </c>
    </row>
    <row r="8" spans="1:3" ht="16.5" x14ac:dyDescent="0.2">
      <c r="A8" s="17" t="s">
        <v>12</v>
      </c>
      <c r="B8" s="13"/>
      <c r="C8" s="13"/>
    </row>
    <row r="9" spans="1:3" ht="18.75" customHeight="1" x14ac:dyDescent="0.2">
      <c r="A9" s="18" t="s">
        <v>13</v>
      </c>
      <c r="B9" s="12">
        <f t="shared" ref="B9" si="1">+B11+B17</f>
        <v>0</v>
      </c>
      <c r="C9" s="12">
        <v>0</v>
      </c>
    </row>
    <row r="10" spans="1:3" ht="16.5" x14ac:dyDescent="0.2">
      <c r="A10" s="17" t="s">
        <v>12</v>
      </c>
      <c r="B10" s="13"/>
      <c r="C10" s="13"/>
    </row>
    <row r="11" spans="1:3" ht="33.75" customHeight="1" x14ac:dyDescent="0.2">
      <c r="A11" s="76" t="s">
        <v>74</v>
      </c>
      <c r="B11" s="14">
        <f t="shared" ref="B11:C11" si="2">+B13</f>
        <v>1035000</v>
      </c>
      <c r="C11" s="14">
        <f t="shared" si="2"/>
        <v>1035000</v>
      </c>
    </row>
    <row r="12" spans="1:3" ht="23.25" customHeight="1" x14ac:dyDescent="0.2">
      <c r="A12" s="17" t="s">
        <v>12</v>
      </c>
      <c r="B12" s="15"/>
      <c r="C12" s="15"/>
    </row>
    <row r="13" spans="1:3" ht="57.75" customHeight="1" x14ac:dyDescent="0.2">
      <c r="A13" s="77" t="s">
        <v>75</v>
      </c>
      <c r="B13" s="15">
        <f t="shared" ref="B13:C13" si="3">+B14</f>
        <v>1035000</v>
      </c>
      <c r="C13" s="15">
        <f t="shared" si="3"/>
        <v>1035000</v>
      </c>
    </row>
    <row r="14" spans="1:3" ht="33.75" customHeight="1" x14ac:dyDescent="0.2">
      <c r="A14" s="77" t="s">
        <v>17</v>
      </c>
      <c r="B14" s="14">
        <f t="shared" ref="B14:C14" si="4">+B16</f>
        <v>1035000</v>
      </c>
      <c r="C14" s="14">
        <f t="shared" si="4"/>
        <v>1035000</v>
      </c>
    </row>
    <row r="15" spans="1:3" ht="23.25" customHeight="1" x14ac:dyDescent="0.2">
      <c r="A15" s="78" t="s">
        <v>81</v>
      </c>
      <c r="B15" s="15"/>
      <c r="C15" s="15"/>
    </row>
    <row r="16" spans="1:3" ht="33.75" customHeight="1" x14ac:dyDescent="0.2">
      <c r="A16" s="79" t="s">
        <v>82</v>
      </c>
      <c r="B16" s="15">
        <v>1035000</v>
      </c>
      <c r="C16" s="15">
        <v>1035000</v>
      </c>
    </row>
    <row r="17" spans="1:3" ht="26.25" customHeight="1" x14ac:dyDescent="0.2">
      <c r="A17" s="18" t="s">
        <v>14</v>
      </c>
      <c r="B17" s="14">
        <f t="shared" ref="B17" si="5">+B19+B21</f>
        <v>-1035000</v>
      </c>
      <c r="C17" s="14">
        <f>+C19+C21</f>
        <v>1035000</v>
      </c>
    </row>
    <row r="18" spans="1:3" ht="16.5" x14ac:dyDescent="0.2">
      <c r="A18" s="17" t="s">
        <v>12</v>
      </c>
      <c r="B18" s="15"/>
      <c r="C18" s="15"/>
    </row>
    <row r="19" spans="1:3" ht="28.5" customHeight="1" x14ac:dyDescent="0.2">
      <c r="A19" s="18" t="s">
        <v>15</v>
      </c>
      <c r="B19" s="15">
        <f>+-'2'!D22</f>
        <v>-1035000</v>
      </c>
      <c r="C19" s="15">
        <f>+-'2'!E22</f>
        <v>1035000</v>
      </c>
    </row>
    <row r="20" spans="1:3" ht="28.5" customHeight="1" x14ac:dyDescent="0.2">
      <c r="A20" s="18" t="s">
        <v>104</v>
      </c>
      <c r="B20" s="15"/>
      <c r="C20" s="15">
        <f>C19</f>
        <v>1035000</v>
      </c>
    </row>
    <row r="21" spans="1:3" ht="36.75" customHeight="1" x14ac:dyDescent="0.2">
      <c r="A21" s="4" t="s">
        <v>83</v>
      </c>
      <c r="B21" s="84">
        <f>+B22+B23</f>
        <v>0</v>
      </c>
      <c r="C21" s="84">
        <f>+C22+C23</f>
        <v>0</v>
      </c>
    </row>
    <row r="22" spans="1:3" ht="30.75" hidden="1" customHeight="1" x14ac:dyDescent="0.2">
      <c r="A22" s="83" t="s">
        <v>85</v>
      </c>
      <c r="B22" s="15">
        <v>-1035000</v>
      </c>
      <c r="C22" s="15">
        <v>-1035000</v>
      </c>
    </row>
    <row r="23" spans="1:3" ht="27" hidden="1" customHeight="1" x14ac:dyDescent="0.2">
      <c r="A23" s="88" t="s">
        <v>84</v>
      </c>
      <c r="B23" s="15">
        <v>1035000</v>
      </c>
      <c r="C23" s="15">
        <v>1035000</v>
      </c>
    </row>
  </sheetData>
  <mergeCells count="3">
    <mergeCell ref="A3:C3"/>
    <mergeCell ref="A5:A6"/>
    <mergeCell ref="B5:C5"/>
  </mergeCells>
  <pageMargins left="0.51181102362204722" right="0.31496062992125984" top="0.35433070866141736" bottom="0.35433070866141736" header="0.31496062992125984" footer="0.11811023622047245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E21"/>
  <sheetViews>
    <sheetView zoomScale="85" zoomScaleNormal="85" zoomScaleSheetLayoutView="110" workbookViewId="0">
      <selection activeCell="G10" sqref="G10"/>
    </sheetView>
  </sheetViews>
  <sheetFormatPr defaultRowHeight="13.5" x14ac:dyDescent="0.2"/>
  <cols>
    <col min="1" max="1" width="12.7109375" style="5" customWidth="1"/>
    <col min="2" max="2" width="14.42578125" style="5" customWidth="1"/>
    <col min="3" max="3" width="82.7109375" style="5" customWidth="1"/>
    <col min="4" max="4" width="15.7109375" style="5" hidden="1" customWidth="1"/>
    <col min="5" max="5" width="29.140625" style="5" customWidth="1"/>
    <col min="6" max="251" width="9.140625" style="5"/>
    <col min="252" max="253" width="5.7109375" style="5" customWidth="1"/>
    <col min="254" max="254" width="76.28515625" style="5" customWidth="1"/>
    <col min="255" max="255" width="17.85546875" style="5" customWidth="1"/>
    <col min="256" max="507" width="9.140625" style="5"/>
    <col min="508" max="509" width="5.7109375" style="5" customWidth="1"/>
    <col min="510" max="510" width="76.28515625" style="5" customWidth="1"/>
    <col min="511" max="511" width="17.85546875" style="5" customWidth="1"/>
    <col min="512" max="763" width="9.140625" style="5"/>
    <col min="764" max="765" width="5.7109375" style="5" customWidth="1"/>
    <col min="766" max="766" width="76.28515625" style="5" customWidth="1"/>
    <col min="767" max="767" width="17.85546875" style="5" customWidth="1"/>
    <col min="768" max="1019" width="9.140625" style="5"/>
    <col min="1020" max="1021" width="5.7109375" style="5" customWidth="1"/>
    <col min="1022" max="1022" width="76.28515625" style="5" customWidth="1"/>
    <col min="1023" max="1023" width="17.85546875" style="5" customWidth="1"/>
    <col min="1024" max="1275" width="9.140625" style="5"/>
    <col min="1276" max="1277" width="5.7109375" style="5" customWidth="1"/>
    <col min="1278" max="1278" width="76.28515625" style="5" customWidth="1"/>
    <col min="1279" max="1279" width="17.85546875" style="5" customWidth="1"/>
    <col min="1280" max="1531" width="9.140625" style="5"/>
    <col min="1532" max="1533" width="5.7109375" style="5" customWidth="1"/>
    <col min="1534" max="1534" width="76.28515625" style="5" customWidth="1"/>
    <col min="1535" max="1535" width="17.85546875" style="5" customWidth="1"/>
    <col min="1536" max="1787" width="9.140625" style="5"/>
    <col min="1788" max="1789" width="5.7109375" style="5" customWidth="1"/>
    <col min="1790" max="1790" width="76.28515625" style="5" customWidth="1"/>
    <col min="1791" max="1791" width="17.85546875" style="5" customWidth="1"/>
    <col min="1792" max="2043" width="9.140625" style="5"/>
    <col min="2044" max="2045" width="5.7109375" style="5" customWidth="1"/>
    <col min="2046" max="2046" width="76.28515625" style="5" customWidth="1"/>
    <col min="2047" max="2047" width="17.85546875" style="5" customWidth="1"/>
    <col min="2048" max="2299" width="9.140625" style="5"/>
    <col min="2300" max="2301" width="5.7109375" style="5" customWidth="1"/>
    <col min="2302" max="2302" width="76.28515625" style="5" customWidth="1"/>
    <col min="2303" max="2303" width="17.85546875" style="5" customWidth="1"/>
    <col min="2304" max="2555" width="9.140625" style="5"/>
    <col min="2556" max="2557" width="5.7109375" style="5" customWidth="1"/>
    <col min="2558" max="2558" width="76.28515625" style="5" customWidth="1"/>
    <col min="2559" max="2559" width="17.85546875" style="5" customWidth="1"/>
    <col min="2560" max="2811" width="9.140625" style="5"/>
    <col min="2812" max="2813" width="5.7109375" style="5" customWidth="1"/>
    <col min="2814" max="2814" width="76.28515625" style="5" customWidth="1"/>
    <col min="2815" max="2815" width="17.85546875" style="5" customWidth="1"/>
    <col min="2816" max="3067" width="9.140625" style="5"/>
    <col min="3068" max="3069" width="5.7109375" style="5" customWidth="1"/>
    <col min="3070" max="3070" width="76.28515625" style="5" customWidth="1"/>
    <col min="3071" max="3071" width="17.85546875" style="5" customWidth="1"/>
    <col min="3072" max="3323" width="9.140625" style="5"/>
    <col min="3324" max="3325" width="5.7109375" style="5" customWidth="1"/>
    <col min="3326" max="3326" width="76.28515625" style="5" customWidth="1"/>
    <col min="3327" max="3327" width="17.85546875" style="5" customWidth="1"/>
    <col min="3328" max="3579" width="9.140625" style="5"/>
    <col min="3580" max="3581" width="5.7109375" style="5" customWidth="1"/>
    <col min="3582" max="3582" width="76.28515625" style="5" customWidth="1"/>
    <col min="3583" max="3583" width="17.85546875" style="5" customWidth="1"/>
    <col min="3584" max="3835" width="9.140625" style="5"/>
    <col min="3836" max="3837" width="5.7109375" style="5" customWidth="1"/>
    <col min="3838" max="3838" width="76.28515625" style="5" customWidth="1"/>
    <col min="3839" max="3839" width="17.85546875" style="5" customWidth="1"/>
    <col min="3840" max="4091" width="9.140625" style="5"/>
    <col min="4092" max="4093" width="5.7109375" style="5" customWidth="1"/>
    <col min="4094" max="4094" width="76.28515625" style="5" customWidth="1"/>
    <col min="4095" max="4095" width="17.85546875" style="5" customWidth="1"/>
    <col min="4096" max="4347" width="9.140625" style="5"/>
    <col min="4348" max="4349" width="5.7109375" style="5" customWidth="1"/>
    <col min="4350" max="4350" width="76.28515625" style="5" customWidth="1"/>
    <col min="4351" max="4351" width="17.85546875" style="5" customWidth="1"/>
    <col min="4352" max="4603" width="9.140625" style="5"/>
    <col min="4604" max="4605" width="5.7109375" style="5" customWidth="1"/>
    <col min="4606" max="4606" width="76.28515625" style="5" customWidth="1"/>
    <col min="4607" max="4607" width="17.85546875" style="5" customWidth="1"/>
    <col min="4608" max="4859" width="9.140625" style="5"/>
    <col min="4860" max="4861" width="5.7109375" style="5" customWidth="1"/>
    <col min="4862" max="4862" width="76.28515625" style="5" customWidth="1"/>
    <col min="4863" max="4863" width="17.85546875" style="5" customWidth="1"/>
    <col min="4864" max="5115" width="9.140625" style="5"/>
    <col min="5116" max="5117" width="5.7109375" style="5" customWidth="1"/>
    <col min="5118" max="5118" width="76.28515625" style="5" customWidth="1"/>
    <col min="5119" max="5119" width="17.85546875" style="5" customWidth="1"/>
    <col min="5120" max="5371" width="9.140625" style="5"/>
    <col min="5372" max="5373" width="5.7109375" style="5" customWidth="1"/>
    <col min="5374" max="5374" width="76.28515625" style="5" customWidth="1"/>
    <col min="5375" max="5375" width="17.85546875" style="5" customWidth="1"/>
    <col min="5376" max="5627" width="9.140625" style="5"/>
    <col min="5628" max="5629" width="5.7109375" style="5" customWidth="1"/>
    <col min="5630" max="5630" width="76.28515625" style="5" customWidth="1"/>
    <col min="5631" max="5631" width="17.85546875" style="5" customWidth="1"/>
    <col min="5632" max="5883" width="9.140625" style="5"/>
    <col min="5884" max="5885" width="5.7109375" style="5" customWidth="1"/>
    <col min="5886" max="5886" width="76.28515625" style="5" customWidth="1"/>
    <col min="5887" max="5887" width="17.85546875" style="5" customWidth="1"/>
    <col min="5888" max="6139" width="9.140625" style="5"/>
    <col min="6140" max="6141" width="5.7109375" style="5" customWidth="1"/>
    <col min="6142" max="6142" width="76.28515625" style="5" customWidth="1"/>
    <col min="6143" max="6143" width="17.85546875" style="5" customWidth="1"/>
    <col min="6144" max="6395" width="9.140625" style="5"/>
    <col min="6396" max="6397" width="5.7109375" style="5" customWidth="1"/>
    <col min="6398" max="6398" width="76.28515625" style="5" customWidth="1"/>
    <col min="6399" max="6399" width="17.85546875" style="5" customWidth="1"/>
    <col min="6400" max="6651" width="9.140625" style="5"/>
    <col min="6652" max="6653" width="5.7109375" style="5" customWidth="1"/>
    <col min="6654" max="6654" width="76.28515625" style="5" customWidth="1"/>
    <col min="6655" max="6655" width="17.85546875" style="5" customWidth="1"/>
    <col min="6656" max="6907" width="9.140625" style="5"/>
    <col min="6908" max="6909" width="5.7109375" style="5" customWidth="1"/>
    <col min="6910" max="6910" width="76.28515625" style="5" customWidth="1"/>
    <col min="6911" max="6911" width="17.85546875" style="5" customWidth="1"/>
    <col min="6912" max="7163" width="9.140625" style="5"/>
    <col min="7164" max="7165" width="5.7109375" style="5" customWidth="1"/>
    <col min="7166" max="7166" width="76.28515625" style="5" customWidth="1"/>
    <col min="7167" max="7167" width="17.85546875" style="5" customWidth="1"/>
    <col min="7168" max="7419" width="9.140625" style="5"/>
    <col min="7420" max="7421" width="5.7109375" style="5" customWidth="1"/>
    <col min="7422" max="7422" width="76.28515625" style="5" customWidth="1"/>
    <col min="7423" max="7423" width="17.85546875" style="5" customWidth="1"/>
    <col min="7424" max="7675" width="9.140625" style="5"/>
    <col min="7676" max="7677" width="5.7109375" style="5" customWidth="1"/>
    <col min="7678" max="7678" width="76.28515625" style="5" customWidth="1"/>
    <col min="7679" max="7679" width="17.85546875" style="5" customWidth="1"/>
    <col min="7680" max="7931" width="9.140625" style="5"/>
    <col min="7932" max="7933" width="5.7109375" style="5" customWidth="1"/>
    <col min="7934" max="7934" width="76.28515625" style="5" customWidth="1"/>
    <col min="7935" max="7935" width="17.85546875" style="5" customWidth="1"/>
    <col min="7936" max="8187" width="9.140625" style="5"/>
    <col min="8188" max="8189" width="5.7109375" style="5" customWidth="1"/>
    <col min="8190" max="8190" width="76.28515625" style="5" customWidth="1"/>
    <col min="8191" max="8191" width="17.85546875" style="5" customWidth="1"/>
    <col min="8192" max="8443" width="9.140625" style="5"/>
    <col min="8444" max="8445" width="5.7109375" style="5" customWidth="1"/>
    <col min="8446" max="8446" width="76.28515625" style="5" customWidth="1"/>
    <col min="8447" max="8447" width="17.85546875" style="5" customWidth="1"/>
    <col min="8448" max="8699" width="9.140625" style="5"/>
    <col min="8700" max="8701" width="5.7109375" style="5" customWidth="1"/>
    <col min="8702" max="8702" width="76.28515625" style="5" customWidth="1"/>
    <col min="8703" max="8703" width="17.85546875" style="5" customWidth="1"/>
    <col min="8704" max="8955" width="9.140625" style="5"/>
    <col min="8956" max="8957" width="5.7109375" style="5" customWidth="1"/>
    <col min="8958" max="8958" width="76.28515625" style="5" customWidth="1"/>
    <col min="8959" max="8959" width="17.85546875" style="5" customWidth="1"/>
    <col min="8960" max="9211" width="9.140625" style="5"/>
    <col min="9212" max="9213" width="5.7109375" style="5" customWidth="1"/>
    <col min="9214" max="9214" width="76.28515625" style="5" customWidth="1"/>
    <col min="9215" max="9215" width="17.85546875" style="5" customWidth="1"/>
    <col min="9216" max="9467" width="9.140625" style="5"/>
    <col min="9468" max="9469" width="5.7109375" style="5" customWidth="1"/>
    <col min="9470" max="9470" width="76.28515625" style="5" customWidth="1"/>
    <col min="9471" max="9471" width="17.85546875" style="5" customWidth="1"/>
    <col min="9472" max="9723" width="9.140625" style="5"/>
    <col min="9724" max="9725" width="5.7109375" style="5" customWidth="1"/>
    <col min="9726" max="9726" width="76.28515625" style="5" customWidth="1"/>
    <col min="9727" max="9727" width="17.85546875" style="5" customWidth="1"/>
    <col min="9728" max="9979" width="9.140625" style="5"/>
    <col min="9980" max="9981" width="5.7109375" style="5" customWidth="1"/>
    <col min="9982" max="9982" width="76.28515625" style="5" customWidth="1"/>
    <col min="9983" max="9983" width="17.85546875" style="5" customWidth="1"/>
    <col min="9984" max="10235" width="9.140625" style="5"/>
    <col min="10236" max="10237" width="5.7109375" style="5" customWidth="1"/>
    <col min="10238" max="10238" width="76.28515625" style="5" customWidth="1"/>
    <col min="10239" max="10239" width="17.85546875" style="5" customWidth="1"/>
    <col min="10240" max="10491" width="9.140625" style="5"/>
    <col min="10492" max="10493" width="5.7109375" style="5" customWidth="1"/>
    <col min="10494" max="10494" width="76.28515625" style="5" customWidth="1"/>
    <col min="10495" max="10495" width="17.85546875" style="5" customWidth="1"/>
    <col min="10496" max="10747" width="9.140625" style="5"/>
    <col min="10748" max="10749" width="5.7109375" style="5" customWidth="1"/>
    <col min="10750" max="10750" width="76.28515625" style="5" customWidth="1"/>
    <col min="10751" max="10751" width="17.85546875" style="5" customWidth="1"/>
    <col min="10752" max="11003" width="9.140625" style="5"/>
    <col min="11004" max="11005" width="5.7109375" style="5" customWidth="1"/>
    <col min="11006" max="11006" width="76.28515625" style="5" customWidth="1"/>
    <col min="11007" max="11007" width="17.85546875" style="5" customWidth="1"/>
    <col min="11008" max="11259" width="9.140625" style="5"/>
    <col min="11260" max="11261" width="5.7109375" style="5" customWidth="1"/>
    <col min="11262" max="11262" width="76.28515625" style="5" customWidth="1"/>
    <col min="11263" max="11263" width="17.85546875" style="5" customWidth="1"/>
    <col min="11264" max="11515" width="9.140625" style="5"/>
    <col min="11516" max="11517" width="5.7109375" style="5" customWidth="1"/>
    <col min="11518" max="11518" width="76.28515625" style="5" customWidth="1"/>
    <col min="11519" max="11519" width="17.85546875" style="5" customWidth="1"/>
    <col min="11520" max="11771" width="9.140625" style="5"/>
    <col min="11772" max="11773" width="5.7109375" style="5" customWidth="1"/>
    <col min="11774" max="11774" width="76.28515625" style="5" customWidth="1"/>
    <col min="11775" max="11775" width="17.85546875" style="5" customWidth="1"/>
    <col min="11776" max="12027" width="9.140625" style="5"/>
    <col min="12028" max="12029" width="5.7109375" style="5" customWidth="1"/>
    <col min="12030" max="12030" width="76.28515625" style="5" customWidth="1"/>
    <col min="12031" max="12031" width="17.85546875" style="5" customWidth="1"/>
    <col min="12032" max="12283" width="9.140625" style="5"/>
    <col min="12284" max="12285" width="5.7109375" style="5" customWidth="1"/>
    <col min="12286" max="12286" width="76.28515625" style="5" customWidth="1"/>
    <col min="12287" max="12287" width="17.85546875" style="5" customWidth="1"/>
    <col min="12288" max="12539" width="9.140625" style="5"/>
    <col min="12540" max="12541" width="5.7109375" style="5" customWidth="1"/>
    <col min="12542" max="12542" width="76.28515625" style="5" customWidth="1"/>
    <col min="12543" max="12543" width="17.85546875" style="5" customWidth="1"/>
    <col min="12544" max="12795" width="9.140625" style="5"/>
    <col min="12796" max="12797" width="5.7109375" style="5" customWidth="1"/>
    <col min="12798" max="12798" width="76.28515625" style="5" customWidth="1"/>
    <col min="12799" max="12799" width="17.85546875" style="5" customWidth="1"/>
    <col min="12800" max="13051" width="9.140625" style="5"/>
    <col min="13052" max="13053" width="5.7109375" style="5" customWidth="1"/>
    <col min="13054" max="13054" width="76.28515625" style="5" customWidth="1"/>
    <col min="13055" max="13055" width="17.85546875" style="5" customWidth="1"/>
    <col min="13056" max="13307" width="9.140625" style="5"/>
    <col min="13308" max="13309" width="5.7109375" style="5" customWidth="1"/>
    <col min="13310" max="13310" width="76.28515625" style="5" customWidth="1"/>
    <col min="13311" max="13311" width="17.85546875" style="5" customWidth="1"/>
    <col min="13312" max="13563" width="9.140625" style="5"/>
    <col min="13564" max="13565" width="5.7109375" style="5" customWidth="1"/>
    <col min="13566" max="13566" width="76.28515625" style="5" customWidth="1"/>
    <col min="13567" max="13567" width="17.85546875" style="5" customWidth="1"/>
    <col min="13568" max="13819" width="9.140625" style="5"/>
    <col min="13820" max="13821" width="5.7109375" style="5" customWidth="1"/>
    <col min="13822" max="13822" width="76.28515625" style="5" customWidth="1"/>
    <col min="13823" max="13823" width="17.85546875" style="5" customWidth="1"/>
    <col min="13824" max="14075" width="9.140625" style="5"/>
    <col min="14076" max="14077" width="5.7109375" style="5" customWidth="1"/>
    <col min="14078" max="14078" width="76.28515625" style="5" customWidth="1"/>
    <col min="14079" max="14079" width="17.85546875" style="5" customWidth="1"/>
    <col min="14080" max="14331" width="9.140625" style="5"/>
    <col min="14332" max="14333" width="5.7109375" style="5" customWidth="1"/>
    <col min="14334" max="14334" width="76.28515625" style="5" customWidth="1"/>
    <col min="14335" max="14335" width="17.85546875" style="5" customWidth="1"/>
    <col min="14336" max="14587" width="9.140625" style="5"/>
    <col min="14588" max="14589" width="5.7109375" style="5" customWidth="1"/>
    <col min="14590" max="14590" width="76.28515625" style="5" customWidth="1"/>
    <col min="14591" max="14591" width="17.85546875" style="5" customWidth="1"/>
    <col min="14592" max="14843" width="9.140625" style="5"/>
    <col min="14844" max="14845" width="5.7109375" style="5" customWidth="1"/>
    <col min="14846" max="14846" width="76.28515625" style="5" customWidth="1"/>
    <col min="14847" max="14847" width="17.85546875" style="5" customWidth="1"/>
    <col min="14848" max="15099" width="9.140625" style="5"/>
    <col min="15100" max="15101" width="5.7109375" style="5" customWidth="1"/>
    <col min="15102" max="15102" width="76.28515625" style="5" customWidth="1"/>
    <col min="15103" max="15103" width="17.85546875" style="5" customWidth="1"/>
    <col min="15104" max="15355" width="9.140625" style="5"/>
    <col min="15356" max="15357" width="5.7109375" style="5" customWidth="1"/>
    <col min="15358" max="15358" width="76.28515625" style="5" customWidth="1"/>
    <col min="15359" max="15359" width="17.85546875" style="5" customWidth="1"/>
    <col min="15360" max="15611" width="9.140625" style="5"/>
    <col min="15612" max="15613" width="5.7109375" style="5" customWidth="1"/>
    <col min="15614" max="15614" width="76.28515625" style="5" customWidth="1"/>
    <col min="15615" max="15615" width="17.85546875" style="5" customWidth="1"/>
    <col min="15616" max="15867" width="9.140625" style="5"/>
    <col min="15868" max="15869" width="5.7109375" style="5" customWidth="1"/>
    <col min="15870" max="15870" width="76.28515625" style="5" customWidth="1"/>
    <col min="15871" max="15871" width="17.85546875" style="5" customWidth="1"/>
    <col min="15872" max="16123" width="9.140625" style="5"/>
    <col min="16124" max="16125" width="5.7109375" style="5" customWidth="1"/>
    <col min="16126" max="16126" width="76.28515625" style="5" customWidth="1"/>
    <col min="16127" max="16127" width="17.85546875" style="5" customWidth="1"/>
    <col min="16128" max="16384" width="9.140625" style="5"/>
  </cols>
  <sheetData>
    <row r="1" spans="1:5" s="85" customFormat="1" ht="20.25" customHeight="1" x14ac:dyDescent="0.2">
      <c r="E1" s="86" t="s">
        <v>76</v>
      </c>
    </row>
    <row r="2" spans="1:5" s="85" customFormat="1" ht="67.5" customHeight="1" x14ac:dyDescent="0.2">
      <c r="C2" s="113" t="s">
        <v>93</v>
      </c>
      <c r="D2" s="113"/>
      <c r="E2" s="113"/>
    </row>
    <row r="3" spans="1:5" ht="59.25" customHeight="1" x14ac:dyDescent="0.2">
      <c r="A3" s="108" t="s">
        <v>121</v>
      </c>
      <c r="B3" s="108"/>
      <c r="C3" s="108"/>
      <c r="D3" s="108"/>
      <c r="E3" s="108"/>
    </row>
    <row r="4" spans="1:5" ht="16.5" x14ac:dyDescent="0.2">
      <c r="E4" s="99" t="s">
        <v>103</v>
      </c>
    </row>
    <row r="5" spans="1:5" ht="113.25" customHeight="1" x14ac:dyDescent="0.2">
      <c r="A5" s="117" t="s">
        <v>100</v>
      </c>
      <c r="B5" s="117"/>
      <c r="C5" s="117" t="s">
        <v>0</v>
      </c>
      <c r="D5" s="111" t="s">
        <v>89</v>
      </c>
      <c r="E5" s="112"/>
    </row>
    <row r="6" spans="1:5" ht="42" customHeight="1" x14ac:dyDescent="0.2">
      <c r="A6" s="43" t="s">
        <v>101</v>
      </c>
      <c r="B6" s="43" t="s">
        <v>102</v>
      </c>
      <c r="C6" s="117"/>
      <c r="D6" s="46" t="s">
        <v>8</v>
      </c>
      <c r="E6" s="43"/>
    </row>
    <row r="7" spans="1:5" ht="18.75" customHeight="1" x14ac:dyDescent="0.2">
      <c r="A7" s="43">
        <v>1</v>
      </c>
      <c r="B7" s="43">
        <v>2</v>
      </c>
      <c r="C7" s="68">
        <v>3</v>
      </c>
      <c r="D7" s="23">
        <v>6</v>
      </c>
      <c r="E7" s="23">
        <v>4</v>
      </c>
    </row>
    <row r="8" spans="1:5" ht="33.75" customHeight="1" x14ac:dyDescent="0.3">
      <c r="A8" s="81"/>
      <c r="B8" s="81"/>
      <c r="C8" s="82" t="s">
        <v>16</v>
      </c>
      <c r="D8" s="45">
        <f>D10</f>
        <v>1035000</v>
      </c>
      <c r="E8" s="107">
        <v>0</v>
      </c>
    </row>
    <row r="9" spans="1:5" ht="36.75" customHeight="1" x14ac:dyDescent="0.3">
      <c r="A9" s="120"/>
      <c r="B9" s="121"/>
      <c r="C9" s="69" t="s">
        <v>19</v>
      </c>
      <c r="D9" s="44"/>
      <c r="E9" s="107">
        <v>0</v>
      </c>
    </row>
    <row r="10" spans="1:5" ht="36" customHeight="1" x14ac:dyDescent="0.2">
      <c r="A10" s="122" t="s">
        <v>69</v>
      </c>
      <c r="B10" s="124"/>
      <c r="C10" s="70" t="s">
        <v>70</v>
      </c>
      <c r="D10" s="114">
        <f t="shared" ref="D10" si="0">D14</f>
        <v>1035000</v>
      </c>
      <c r="E10" s="114">
        <v>0</v>
      </c>
    </row>
    <row r="11" spans="1:5" ht="51.75" customHeight="1" x14ac:dyDescent="0.2">
      <c r="A11" s="123"/>
      <c r="B11" s="124"/>
      <c r="C11" s="71" t="s">
        <v>71</v>
      </c>
      <c r="D11" s="115"/>
      <c r="E11" s="115"/>
    </row>
    <row r="12" spans="1:5" ht="51" customHeight="1" x14ac:dyDescent="0.2">
      <c r="A12" s="123"/>
      <c r="B12" s="125"/>
      <c r="C12" s="70" t="s">
        <v>72</v>
      </c>
      <c r="D12" s="116"/>
      <c r="E12" s="116"/>
    </row>
    <row r="13" spans="1:5" ht="16.5" x14ac:dyDescent="0.2">
      <c r="A13" s="118" t="s">
        <v>18</v>
      </c>
      <c r="B13" s="119"/>
      <c r="C13" s="119"/>
    </row>
    <row r="14" spans="1:5" ht="43.5" customHeight="1" x14ac:dyDescent="0.2">
      <c r="A14" s="123"/>
      <c r="B14" s="129" t="s">
        <v>107</v>
      </c>
      <c r="C14" s="71" t="s">
        <v>108</v>
      </c>
      <c r="D14" s="126">
        <f>+'2'!D22</f>
        <v>1035000</v>
      </c>
      <c r="E14" s="126">
        <f>-1035000</f>
        <v>-1035000</v>
      </c>
    </row>
    <row r="15" spans="1:5" ht="66" x14ac:dyDescent="0.2">
      <c r="A15" s="123"/>
      <c r="B15" s="130"/>
      <c r="C15" s="71" t="s">
        <v>114</v>
      </c>
      <c r="D15" s="127"/>
      <c r="E15" s="127"/>
    </row>
    <row r="16" spans="1:5" ht="18" customHeight="1" x14ac:dyDescent="0.2">
      <c r="A16" s="123"/>
      <c r="B16" s="130"/>
      <c r="C16" s="96" t="s">
        <v>20</v>
      </c>
      <c r="D16" s="127"/>
      <c r="E16" s="127"/>
    </row>
    <row r="17" spans="1:5" ht="21" customHeight="1" x14ac:dyDescent="0.2">
      <c r="A17" s="123"/>
      <c r="B17" s="131"/>
      <c r="C17" s="71" t="s">
        <v>79</v>
      </c>
      <c r="D17" s="128"/>
      <c r="E17" s="128"/>
    </row>
    <row r="18" spans="1:5" ht="54" customHeight="1" x14ac:dyDescent="0.2">
      <c r="A18" s="123"/>
      <c r="B18" s="129" t="s">
        <v>119</v>
      </c>
      <c r="C18" s="71" t="s">
        <v>94</v>
      </c>
      <c r="D18" s="126">
        <f>+'2'!D26</f>
        <v>0</v>
      </c>
      <c r="E18" s="126">
        <v>1035000</v>
      </c>
    </row>
    <row r="19" spans="1:5" ht="115.5" x14ac:dyDescent="0.2">
      <c r="A19" s="123"/>
      <c r="B19" s="130"/>
      <c r="C19" s="71" t="s">
        <v>105</v>
      </c>
      <c r="D19" s="127"/>
      <c r="E19" s="127"/>
    </row>
    <row r="20" spans="1:5" ht="18" customHeight="1" x14ac:dyDescent="0.2">
      <c r="A20" s="123"/>
      <c r="B20" s="130"/>
      <c r="C20" s="96" t="s">
        <v>20</v>
      </c>
      <c r="D20" s="127"/>
      <c r="E20" s="127"/>
    </row>
    <row r="21" spans="1:5" ht="21" customHeight="1" x14ac:dyDescent="0.2">
      <c r="A21" s="123"/>
      <c r="B21" s="131"/>
      <c r="C21" s="71" t="s">
        <v>79</v>
      </c>
      <c r="D21" s="128"/>
      <c r="E21" s="128"/>
    </row>
  </sheetData>
  <mergeCells count="19">
    <mergeCell ref="D14:D17"/>
    <mergeCell ref="E10:E12"/>
    <mergeCell ref="A18:A21"/>
    <mergeCell ref="B18:B21"/>
    <mergeCell ref="D18:D21"/>
    <mergeCell ref="E18:E21"/>
    <mergeCell ref="A14:A17"/>
    <mergeCell ref="B14:B17"/>
    <mergeCell ref="E14:E17"/>
    <mergeCell ref="C2:E2"/>
    <mergeCell ref="D10:D12"/>
    <mergeCell ref="C5:C6"/>
    <mergeCell ref="A3:E3"/>
    <mergeCell ref="A13:C13"/>
    <mergeCell ref="D5:E5"/>
    <mergeCell ref="A5:B5"/>
    <mergeCell ref="A9:B9"/>
    <mergeCell ref="A10:A12"/>
    <mergeCell ref="B10:B12"/>
  </mergeCells>
  <pageMargins left="0.51181102362204722" right="0.31496062992125984" top="0.35433070866141736" bottom="0.35433070866141736" header="0.31496062992125984" footer="0.11811023622047245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workbookViewId="0">
      <selection activeCell="H5" sqref="H5"/>
    </sheetView>
  </sheetViews>
  <sheetFormatPr defaultColWidth="9.140625" defaultRowHeight="17.25" x14ac:dyDescent="0.2"/>
  <cols>
    <col min="1" max="1" width="9.28515625" style="36" customWidth="1"/>
    <col min="2" max="2" width="11.28515625" style="36" customWidth="1"/>
    <col min="3" max="3" width="59.85546875" style="34" customWidth="1"/>
    <col min="4" max="4" width="18.7109375" style="38" hidden="1" customWidth="1"/>
    <col min="5" max="5" width="26.140625" style="38" customWidth="1"/>
    <col min="6" max="16384" width="9.140625" style="34"/>
  </cols>
  <sheetData>
    <row r="1" spans="1:5" ht="24.75" customHeight="1" x14ac:dyDescent="0.2">
      <c r="B1" s="51"/>
      <c r="C1" s="51"/>
      <c r="D1" s="51"/>
      <c r="E1" s="42"/>
    </row>
    <row r="2" spans="1:5" s="5" customFormat="1" ht="20.25" customHeight="1" x14ac:dyDescent="0.2">
      <c r="D2" s="87"/>
      <c r="E2" s="6" t="s">
        <v>77</v>
      </c>
    </row>
    <row r="3" spans="1:5" s="5" customFormat="1" ht="42" customHeight="1" x14ac:dyDescent="0.2">
      <c r="D3" s="138" t="s">
        <v>90</v>
      </c>
      <c r="E3" s="138"/>
    </row>
    <row r="4" spans="1:5" ht="20.25" customHeight="1" x14ac:dyDescent="0.2">
      <c r="B4" s="51"/>
      <c r="C4" s="51"/>
      <c r="D4" s="51"/>
      <c r="E4" s="42"/>
    </row>
    <row r="5" spans="1:5" ht="89.25" customHeight="1" x14ac:dyDescent="0.2">
      <c r="A5" s="142" t="s">
        <v>122</v>
      </c>
      <c r="B5" s="142"/>
      <c r="C5" s="142"/>
      <c r="D5" s="142"/>
      <c r="E5" s="142"/>
    </row>
    <row r="6" spans="1:5" ht="24.75" customHeight="1" x14ac:dyDescent="0.2">
      <c r="A6" s="55"/>
      <c r="B6" s="55"/>
      <c r="C6" s="55"/>
      <c r="D6" s="55"/>
      <c r="E6" s="55"/>
    </row>
    <row r="7" spans="1:5" ht="19.5" customHeight="1" x14ac:dyDescent="0.2">
      <c r="A7" s="142"/>
      <c r="B7" s="142"/>
      <c r="C7" s="142"/>
      <c r="D7" s="142"/>
      <c r="E7" s="142"/>
    </row>
    <row r="8" spans="1:5" ht="44.25" customHeight="1" x14ac:dyDescent="0.3">
      <c r="A8" s="55"/>
      <c r="B8" s="55"/>
      <c r="C8" s="55"/>
      <c r="D8" s="55"/>
      <c r="E8" s="97" t="s">
        <v>103</v>
      </c>
    </row>
    <row r="9" spans="1:5" ht="122.25" customHeight="1" x14ac:dyDescent="0.2">
      <c r="A9" s="140" t="s">
        <v>96</v>
      </c>
      <c r="B9" s="140"/>
      <c r="C9" s="141" t="s">
        <v>31</v>
      </c>
      <c r="D9" s="109" t="s">
        <v>89</v>
      </c>
      <c r="E9" s="109"/>
    </row>
    <row r="10" spans="1:5" ht="72.75" customHeight="1" x14ac:dyDescent="0.2">
      <c r="A10" s="35" t="s">
        <v>97</v>
      </c>
      <c r="B10" s="35" t="s">
        <v>98</v>
      </c>
      <c r="C10" s="141"/>
      <c r="D10" s="41" t="s">
        <v>8</v>
      </c>
      <c r="E10" s="41" t="s">
        <v>5</v>
      </c>
    </row>
    <row r="11" spans="1:5" ht="31.5" customHeight="1" x14ac:dyDescent="0.2">
      <c r="A11" s="37"/>
      <c r="B11" s="37"/>
      <c r="C11" s="4" t="s">
        <v>11</v>
      </c>
      <c r="D11" s="39">
        <f t="shared" ref="D11:E11" si="0">+D13</f>
        <v>1035000</v>
      </c>
      <c r="E11" s="39">
        <f t="shared" si="0"/>
        <v>0</v>
      </c>
    </row>
    <row r="12" spans="1:5" customFormat="1" ht="30.75" customHeight="1" x14ac:dyDescent="0.25">
      <c r="A12" s="139"/>
      <c r="B12" s="139"/>
      <c r="C12" s="57" t="s">
        <v>12</v>
      </c>
      <c r="D12" s="58"/>
      <c r="E12" s="58"/>
    </row>
    <row r="13" spans="1:5" ht="42" customHeight="1" x14ac:dyDescent="0.2">
      <c r="A13" s="65"/>
      <c r="B13" s="65"/>
      <c r="C13" s="57" t="s">
        <v>10</v>
      </c>
      <c r="D13" s="40">
        <f t="shared" ref="D13:D14" si="1">+D14</f>
        <v>1035000</v>
      </c>
      <c r="E13" s="40">
        <f>E15+E23</f>
        <v>0</v>
      </c>
    </row>
    <row r="14" spans="1:5" customFormat="1" ht="42.75" customHeight="1" x14ac:dyDescent="0.2">
      <c r="A14" s="60">
        <v>1167</v>
      </c>
      <c r="B14" s="60"/>
      <c r="C14" s="61" t="s">
        <v>80</v>
      </c>
      <c r="D14" s="56">
        <f t="shared" si="1"/>
        <v>1035000</v>
      </c>
      <c r="E14" s="56">
        <f>E15+E23</f>
        <v>0</v>
      </c>
    </row>
    <row r="15" spans="1:5" ht="51.75" customHeight="1" x14ac:dyDescent="0.2">
      <c r="A15" s="52"/>
      <c r="B15" s="101">
        <v>42009</v>
      </c>
      <c r="C15" s="67" t="s">
        <v>109</v>
      </c>
      <c r="D15" s="39">
        <f t="shared" ref="D15:E15" si="2">+D19</f>
        <v>1035000</v>
      </c>
      <c r="E15" s="39">
        <f t="shared" si="2"/>
        <v>-1035000</v>
      </c>
    </row>
    <row r="16" spans="1:5" customFormat="1" ht="31.5" customHeight="1" x14ac:dyDescent="0.2">
      <c r="A16" s="132"/>
      <c r="B16" s="133"/>
      <c r="C16" s="64" t="s">
        <v>62</v>
      </c>
      <c r="D16" s="63"/>
      <c r="E16" s="63"/>
    </row>
    <row r="17" spans="1:5" customFormat="1" ht="24" customHeight="1" x14ac:dyDescent="0.2">
      <c r="A17" s="134"/>
      <c r="B17" s="135"/>
      <c r="C17" s="57" t="s">
        <v>17</v>
      </c>
      <c r="D17" s="59">
        <f t="shared" ref="D17:E17" si="3">+D15</f>
        <v>1035000</v>
      </c>
      <c r="E17" s="59">
        <f t="shared" si="3"/>
        <v>-1035000</v>
      </c>
    </row>
    <row r="18" spans="1:5" customFormat="1" ht="39.75" customHeight="1" x14ac:dyDescent="0.2">
      <c r="A18" s="134"/>
      <c r="B18" s="135"/>
      <c r="C18" s="62" t="s">
        <v>63</v>
      </c>
      <c r="D18" s="63"/>
      <c r="E18" s="63"/>
    </row>
    <row r="19" spans="1:5" customFormat="1" ht="42" customHeight="1" x14ac:dyDescent="0.2">
      <c r="A19" s="134"/>
      <c r="B19" s="135"/>
      <c r="C19" s="62" t="s">
        <v>64</v>
      </c>
      <c r="D19" s="63">
        <f t="shared" ref="D19:E19" si="4">+D20</f>
        <v>1035000</v>
      </c>
      <c r="E19" s="63">
        <f t="shared" si="4"/>
        <v>-1035000</v>
      </c>
    </row>
    <row r="20" spans="1:5" customFormat="1" ht="28.5" customHeight="1" x14ac:dyDescent="0.2">
      <c r="A20" s="134"/>
      <c r="B20" s="135"/>
      <c r="C20" s="62" t="s">
        <v>65</v>
      </c>
      <c r="D20" s="63">
        <f t="shared" ref="D20" si="5">+D21</f>
        <v>1035000</v>
      </c>
      <c r="E20" s="63">
        <f>+E21</f>
        <v>-1035000</v>
      </c>
    </row>
    <row r="21" spans="1:5" customFormat="1" ht="30" customHeight="1" x14ac:dyDescent="0.2">
      <c r="A21" s="134"/>
      <c r="B21" s="135"/>
      <c r="C21" s="62" t="s">
        <v>66</v>
      </c>
      <c r="D21" s="63">
        <f t="shared" ref="D21:E21" si="6">+D22</f>
        <v>1035000</v>
      </c>
      <c r="E21" s="63">
        <f t="shared" si="6"/>
        <v>-1035000</v>
      </c>
    </row>
    <row r="22" spans="1:5" customFormat="1" ht="30" customHeight="1" x14ac:dyDescent="0.2">
      <c r="A22" s="136"/>
      <c r="B22" s="137"/>
      <c r="C22" s="62" t="s">
        <v>32</v>
      </c>
      <c r="D22" s="80">
        <v>1035000</v>
      </c>
      <c r="E22" s="80">
        <v>-1035000</v>
      </c>
    </row>
    <row r="23" spans="1:5" ht="51.75" customHeight="1" x14ac:dyDescent="0.2">
      <c r="A23" s="52"/>
      <c r="B23" s="101">
        <v>42014</v>
      </c>
      <c r="C23" s="67" t="s">
        <v>88</v>
      </c>
      <c r="D23" s="39">
        <f t="shared" ref="D23:E23" si="7">+D27</f>
        <v>1035000</v>
      </c>
      <c r="E23" s="39">
        <f t="shared" si="7"/>
        <v>1035000</v>
      </c>
    </row>
    <row r="24" spans="1:5" customFormat="1" ht="31.5" customHeight="1" x14ac:dyDescent="0.2">
      <c r="A24" s="132"/>
      <c r="B24" s="133"/>
      <c r="C24" s="64" t="s">
        <v>62</v>
      </c>
      <c r="D24" s="63"/>
      <c r="E24" s="63"/>
    </row>
    <row r="25" spans="1:5" customFormat="1" ht="24" customHeight="1" x14ac:dyDescent="0.2">
      <c r="A25" s="134"/>
      <c r="B25" s="135"/>
      <c r="C25" s="57" t="s">
        <v>17</v>
      </c>
      <c r="D25" s="59">
        <f t="shared" ref="D25:E25" si="8">+D23</f>
        <v>1035000</v>
      </c>
      <c r="E25" s="59">
        <f t="shared" si="8"/>
        <v>1035000</v>
      </c>
    </row>
    <row r="26" spans="1:5" customFormat="1" ht="39.75" customHeight="1" x14ac:dyDescent="0.2">
      <c r="A26" s="134"/>
      <c r="B26" s="135"/>
      <c r="C26" s="62" t="s">
        <v>63</v>
      </c>
      <c r="D26" s="63"/>
      <c r="E26" s="63"/>
    </row>
    <row r="27" spans="1:5" customFormat="1" ht="42" customHeight="1" x14ac:dyDescent="0.2">
      <c r="A27" s="134"/>
      <c r="B27" s="135"/>
      <c r="C27" s="62" t="s">
        <v>64</v>
      </c>
      <c r="D27" s="63">
        <f t="shared" ref="D27:E29" si="9">+D28</f>
        <v>1035000</v>
      </c>
      <c r="E27" s="63">
        <f t="shared" si="9"/>
        <v>1035000</v>
      </c>
    </row>
    <row r="28" spans="1:5" customFormat="1" ht="28.5" customHeight="1" x14ac:dyDescent="0.2">
      <c r="A28" s="134"/>
      <c r="B28" s="135"/>
      <c r="C28" s="62" t="s">
        <v>65</v>
      </c>
      <c r="D28" s="63">
        <f t="shared" si="9"/>
        <v>1035000</v>
      </c>
      <c r="E28" s="63">
        <f>+E29</f>
        <v>1035000</v>
      </c>
    </row>
    <row r="29" spans="1:5" customFormat="1" ht="30" customHeight="1" x14ac:dyDescent="0.2">
      <c r="A29" s="134"/>
      <c r="B29" s="135"/>
      <c r="C29" s="62" t="s">
        <v>66</v>
      </c>
      <c r="D29" s="63">
        <f t="shared" si="9"/>
        <v>1035000</v>
      </c>
      <c r="E29" s="63">
        <f t="shared" si="9"/>
        <v>1035000</v>
      </c>
    </row>
    <row r="30" spans="1:5" customFormat="1" ht="30" customHeight="1" x14ac:dyDescent="0.2">
      <c r="A30" s="136"/>
      <c r="B30" s="137"/>
      <c r="C30" s="62" t="s">
        <v>32</v>
      </c>
      <c r="D30" s="80">
        <v>1035000</v>
      </c>
      <c r="E30" s="80">
        <v>1035000</v>
      </c>
    </row>
  </sheetData>
  <mergeCells count="9">
    <mergeCell ref="A24:B30"/>
    <mergeCell ref="D3:E3"/>
    <mergeCell ref="A12:B12"/>
    <mergeCell ref="A16:B22"/>
    <mergeCell ref="A9:B9"/>
    <mergeCell ref="D9:E9"/>
    <mergeCell ref="C9:C10"/>
    <mergeCell ref="A7:E7"/>
    <mergeCell ref="A5:E5"/>
  </mergeCells>
  <pageMargins left="0.4" right="0.7" top="0.22" bottom="0.16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4"/>
  <sheetViews>
    <sheetView tabSelected="1" zoomScaleSheetLayoutView="120" workbookViewId="0">
      <selection activeCell="H68" sqref="H68"/>
    </sheetView>
  </sheetViews>
  <sheetFormatPr defaultRowHeight="13.5" x14ac:dyDescent="0.2"/>
  <cols>
    <col min="1" max="1" width="29.7109375" style="5" customWidth="1"/>
    <col min="2" max="2" width="51" style="5" customWidth="1"/>
    <col min="3" max="3" width="18.140625" style="5" hidden="1" customWidth="1"/>
    <col min="4" max="4" width="27.140625" style="5" customWidth="1"/>
    <col min="5" max="5" width="17.42578125" style="5" customWidth="1"/>
    <col min="6" max="16384" width="9.140625" style="5"/>
  </cols>
  <sheetData>
    <row r="1" spans="1:5" ht="14.25" x14ac:dyDescent="0.2">
      <c r="D1" s="3" t="s">
        <v>120</v>
      </c>
    </row>
    <row r="2" spans="1:5" s="2" customFormat="1" ht="57.75" customHeight="1" x14ac:dyDescent="0.3">
      <c r="C2" s="151" t="s">
        <v>92</v>
      </c>
      <c r="D2" s="151"/>
      <c r="E2" s="7"/>
    </row>
    <row r="3" spans="1:5" ht="14.25" x14ac:dyDescent="0.2">
      <c r="D3" s="3"/>
    </row>
    <row r="4" spans="1:5" ht="9.75" customHeight="1" x14ac:dyDescent="0.2">
      <c r="D4" s="21"/>
    </row>
    <row r="5" spans="1:5" ht="37.5" customHeight="1" x14ac:dyDescent="0.2">
      <c r="A5" s="108" t="s">
        <v>123</v>
      </c>
      <c r="B5" s="108"/>
      <c r="C5" s="108"/>
      <c r="D5" s="108"/>
    </row>
    <row r="6" spans="1:5" ht="19.5" customHeight="1" x14ac:dyDescent="0.2">
      <c r="A6" s="11"/>
      <c r="B6" s="11"/>
      <c r="C6" s="11"/>
      <c r="D6" s="11"/>
    </row>
    <row r="7" spans="1:5" s="1" customFormat="1" ht="27" customHeight="1" x14ac:dyDescent="0.2">
      <c r="A7" s="152" t="s">
        <v>7</v>
      </c>
      <c r="B7" s="152"/>
      <c r="C7" s="152"/>
      <c r="D7" s="152"/>
    </row>
    <row r="8" spans="1:5" s="1" customFormat="1" ht="14.25" customHeight="1" x14ac:dyDescent="0.2">
      <c r="A8" s="153" t="s">
        <v>30</v>
      </c>
      <c r="B8" s="153"/>
      <c r="C8" s="153"/>
      <c r="D8" s="153"/>
    </row>
    <row r="9" spans="1:5" s="1" customFormat="1" ht="16.5" hidden="1" x14ac:dyDescent="0.2">
      <c r="D9" s="99" t="s">
        <v>103</v>
      </c>
    </row>
    <row r="10" spans="1:5" s="1" customFormat="1" ht="18" hidden="1" customHeight="1" x14ac:dyDescent="0.2">
      <c r="A10" s="31" t="s">
        <v>2</v>
      </c>
      <c r="B10" s="32" t="s">
        <v>3</v>
      </c>
      <c r="C10" s="30"/>
      <c r="D10" s="30"/>
    </row>
    <row r="11" spans="1:5" s="1" customFormat="1" ht="15.75" hidden="1" customHeight="1" x14ac:dyDescent="0.2">
      <c r="A11" s="89">
        <v>1167</v>
      </c>
      <c r="B11" s="89" t="s">
        <v>73</v>
      </c>
      <c r="C11" s="33"/>
      <c r="D11" s="33"/>
    </row>
    <row r="12" spans="1:5" s="1" customFormat="1" ht="16.5" hidden="1" customHeight="1" x14ac:dyDescent="0.2">
      <c r="A12" s="143" t="s">
        <v>4</v>
      </c>
      <c r="B12" s="143"/>
      <c r="C12" s="143"/>
      <c r="D12" s="143"/>
    </row>
    <row r="13" spans="1:5" s="1" customFormat="1" ht="75" hidden="1" customHeight="1" x14ac:dyDescent="0.2">
      <c r="A13" s="22"/>
      <c r="B13" s="22"/>
      <c r="C13" s="144" t="s">
        <v>117</v>
      </c>
      <c r="D13" s="145"/>
    </row>
    <row r="14" spans="1:5" s="1" customFormat="1" ht="16.5" hidden="1" customHeight="1" x14ac:dyDescent="0.25">
      <c r="A14" s="24" t="s">
        <v>21</v>
      </c>
      <c r="B14" s="25">
        <v>1167</v>
      </c>
      <c r="C14" s="146"/>
      <c r="D14" s="146"/>
    </row>
    <row r="15" spans="1:5" s="1" customFormat="1" ht="16.5" hidden="1" customHeight="1" x14ac:dyDescent="0.25">
      <c r="A15" s="24" t="s">
        <v>22</v>
      </c>
      <c r="B15" s="25">
        <v>42009</v>
      </c>
      <c r="C15" s="147" t="s">
        <v>8</v>
      </c>
      <c r="D15" s="148" t="s">
        <v>5</v>
      </c>
    </row>
    <row r="16" spans="1:5" s="1" customFormat="1" ht="40.5" hidden="1" customHeight="1" x14ac:dyDescent="0.2">
      <c r="A16" s="75" t="s">
        <v>23</v>
      </c>
      <c r="B16" s="75" t="s">
        <v>109</v>
      </c>
      <c r="C16" s="147"/>
      <c r="D16" s="149"/>
    </row>
    <row r="17" spans="1:6" s="1" customFormat="1" ht="54" hidden="1" x14ac:dyDescent="0.25">
      <c r="A17" s="24" t="s">
        <v>24</v>
      </c>
      <c r="B17" s="72" t="s">
        <v>110</v>
      </c>
      <c r="C17" s="147"/>
      <c r="D17" s="149"/>
    </row>
    <row r="18" spans="1:6" s="1" customFormat="1" ht="29.25" hidden="1" customHeight="1" x14ac:dyDescent="0.25">
      <c r="A18" s="24" t="s">
        <v>25</v>
      </c>
      <c r="B18" s="72" t="s">
        <v>79</v>
      </c>
      <c r="C18" s="147"/>
      <c r="D18" s="149"/>
    </row>
    <row r="19" spans="1:6" s="1" customFormat="1" ht="27.75" hidden="1" customHeight="1" x14ac:dyDescent="0.2">
      <c r="A19" s="26" t="s">
        <v>26</v>
      </c>
      <c r="B19" s="25" t="s">
        <v>27</v>
      </c>
      <c r="C19" s="147"/>
      <c r="D19" s="149"/>
    </row>
    <row r="20" spans="1:6" s="1" customFormat="1" ht="21.75" hidden="1" customHeight="1" x14ac:dyDescent="0.2">
      <c r="A20" s="27"/>
      <c r="B20" s="28" t="s">
        <v>28</v>
      </c>
      <c r="C20" s="147"/>
      <c r="D20" s="150"/>
    </row>
    <row r="21" spans="1:6" s="1" customFormat="1" ht="16.5" hidden="1" customHeight="1" x14ac:dyDescent="0.2">
      <c r="A21" s="25" t="s">
        <v>29</v>
      </c>
      <c r="B21" s="48" t="s">
        <v>61</v>
      </c>
      <c r="C21" s="73">
        <v>1</v>
      </c>
      <c r="D21" s="74">
        <v>1</v>
      </c>
    </row>
    <row r="22" spans="1:6" s="1" customFormat="1" ht="40.5" hidden="1" x14ac:dyDescent="0.2">
      <c r="A22" s="48" t="s">
        <v>111</v>
      </c>
      <c r="B22" s="103" t="s">
        <v>112</v>
      </c>
      <c r="C22" s="73"/>
      <c r="D22" s="104" t="s">
        <v>113</v>
      </c>
    </row>
    <row r="23" spans="1:6" s="1" customFormat="1" ht="24.75" hidden="1" customHeight="1" x14ac:dyDescent="0.2">
      <c r="A23" s="49" t="s">
        <v>68</v>
      </c>
      <c r="B23" s="29"/>
      <c r="C23" s="95">
        <f>+'2'!D22</f>
        <v>1035000</v>
      </c>
      <c r="D23" s="106">
        <v>-1035000</v>
      </c>
      <c r="F23" s="105"/>
    </row>
    <row r="24" spans="1:6" s="1" customFormat="1" ht="16.5" hidden="1" customHeight="1" x14ac:dyDescent="0.2">
      <c r="A24" s="25"/>
      <c r="B24" s="47" t="s">
        <v>33</v>
      </c>
      <c r="C24" s="53">
        <v>574491.80000000005</v>
      </c>
      <c r="D24" s="53">
        <v>574491.80000000005</v>
      </c>
      <c r="E24" s="50">
        <v>574491.74100000004</v>
      </c>
    </row>
    <row r="25" spans="1:6" s="1" customFormat="1" ht="16.5" hidden="1" customHeight="1" x14ac:dyDescent="0.2">
      <c r="A25" s="25"/>
      <c r="B25" s="47" t="s">
        <v>34</v>
      </c>
      <c r="C25" s="53">
        <v>253504.10200000001</v>
      </c>
      <c r="D25" s="53">
        <v>253504.10200000001</v>
      </c>
      <c r="E25" s="50">
        <v>253504.10200000001</v>
      </c>
    </row>
    <row r="26" spans="1:6" s="1" customFormat="1" ht="16.5" hidden="1" customHeight="1" x14ac:dyDescent="0.2">
      <c r="A26" s="25"/>
      <c r="B26" s="47" t="s">
        <v>35</v>
      </c>
      <c r="C26" s="53">
        <v>233816</v>
      </c>
      <c r="D26" s="53">
        <v>233816</v>
      </c>
      <c r="E26" s="50">
        <v>233815.92300000001</v>
      </c>
    </row>
    <row r="27" spans="1:6" s="1" customFormat="1" ht="16.5" hidden="1" customHeight="1" x14ac:dyDescent="0.2">
      <c r="A27" s="25"/>
      <c r="B27" s="47" t="s">
        <v>36</v>
      </c>
      <c r="C27" s="53">
        <v>219559.59599999999</v>
      </c>
      <c r="D27" s="53">
        <v>219559.59599999999</v>
      </c>
      <c r="E27" s="50">
        <v>219559.59599999999</v>
      </c>
    </row>
    <row r="28" spans="1:6" s="1" customFormat="1" ht="16.5" hidden="1" customHeight="1" x14ac:dyDescent="0.2">
      <c r="A28" s="25"/>
      <c r="B28" s="47" t="s">
        <v>37</v>
      </c>
      <c r="C28" s="53">
        <v>192064.5</v>
      </c>
      <c r="D28" s="53">
        <v>192064.5</v>
      </c>
      <c r="E28" s="50">
        <v>192064.443</v>
      </c>
    </row>
    <row r="29" spans="1:6" s="1" customFormat="1" ht="16.5" hidden="1" customHeight="1" x14ac:dyDescent="0.2">
      <c r="A29" s="25"/>
      <c r="B29" s="47" t="s">
        <v>38</v>
      </c>
      <c r="C29" s="53">
        <v>131325.20000000001</v>
      </c>
      <c r="D29" s="53">
        <v>131325.20000000001</v>
      </c>
      <c r="E29" s="50">
        <v>131325.16099999999</v>
      </c>
    </row>
    <row r="30" spans="1:6" s="1" customFormat="1" ht="16.5" hidden="1" customHeight="1" x14ac:dyDescent="0.2">
      <c r="A30" s="25"/>
      <c r="B30" s="47" t="s">
        <v>39</v>
      </c>
      <c r="C30" s="53">
        <v>115501.4</v>
      </c>
      <c r="D30" s="53">
        <v>115501.4</v>
      </c>
      <c r="E30" s="50">
        <v>115501.315</v>
      </c>
    </row>
    <row r="31" spans="1:6" s="1" customFormat="1" ht="16.5" hidden="1" customHeight="1" x14ac:dyDescent="0.2">
      <c r="A31" s="25"/>
      <c r="B31" s="47" t="s">
        <v>40</v>
      </c>
      <c r="C31" s="53">
        <v>98612.4</v>
      </c>
      <c r="D31" s="53">
        <v>98612.4</v>
      </c>
      <c r="E31" s="50">
        <v>98612.370999999999</v>
      </c>
    </row>
    <row r="32" spans="1:6" s="1" customFormat="1" ht="16.5" hidden="1" customHeight="1" x14ac:dyDescent="0.2">
      <c r="A32" s="25"/>
      <c r="B32" s="47" t="s">
        <v>41</v>
      </c>
      <c r="C32" s="53">
        <v>81160.100000000006</v>
      </c>
      <c r="D32" s="53">
        <v>81160.100000000006</v>
      </c>
      <c r="E32" s="50">
        <v>81160.038</v>
      </c>
    </row>
    <row r="33" spans="1:5" s="1" customFormat="1" ht="16.5" hidden="1" customHeight="1" x14ac:dyDescent="0.2">
      <c r="A33" s="25"/>
      <c r="B33" s="47" t="s">
        <v>42</v>
      </c>
      <c r="C33" s="53">
        <v>60132.5</v>
      </c>
      <c r="D33" s="53">
        <v>60132.5</v>
      </c>
      <c r="E33" s="50">
        <v>60132.468000000001</v>
      </c>
    </row>
    <row r="34" spans="1:5" s="1" customFormat="1" ht="16.5" hidden="1" customHeight="1" x14ac:dyDescent="0.2">
      <c r="A34" s="25"/>
      <c r="B34" s="47" t="s">
        <v>43</v>
      </c>
      <c r="C34" s="53">
        <v>50614</v>
      </c>
      <c r="D34" s="53">
        <v>50614</v>
      </c>
      <c r="E34" s="50">
        <v>50613.97</v>
      </c>
    </row>
    <row r="35" spans="1:5" s="1" customFormat="1" ht="16.5" hidden="1" customHeight="1" x14ac:dyDescent="0.2">
      <c r="A35" s="25"/>
      <c r="B35" s="47" t="s">
        <v>44</v>
      </c>
      <c r="C35" s="53">
        <v>31168</v>
      </c>
      <c r="D35" s="53">
        <v>31168</v>
      </c>
      <c r="E35" s="50">
        <v>31167.91</v>
      </c>
    </row>
    <row r="36" spans="1:5" s="1" customFormat="1" ht="16.5" hidden="1" customHeight="1" x14ac:dyDescent="0.2">
      <c r="A36" s="25"/>
      <c r="B36" s="47" t="s">
        <v>45</v>
      </c>
      <c r="C36" s="53">
        <v>29053.4</v>
      </c>
      <c r="D36" s="53">
        <v>29053.4</v>
      </c>
      <c r="E36" s="50">
        <v>29053.32</v>
      </c>
    </row>
    <row r="37" spans="1:5" s="1" customFormat="1" ht="16.5" hidden="1" customHeight="1" x14ac:dyDescent="0.2">
      <c r="A37" s="25"/>
      <c r="B37" s="47" t="s">
        <v>46</v>
      </c>
      <c r="C37" s="53">
        <v>26127.5</v>
      </c>
      <c r="D37" s="53">
        <v>26127.5</v>
      </c>
      <c r="E37" s="50">
        <v>26127.5</v>
      </c>
    </row>
    <row r="38" spans="1:5" s="1" customFormat="1" ht="16.5" hidden="1" customHeight="1" x14ac:dyDescent="0.2">
      <c r="A38" s="25"/>
      <c r="B38" s="47" t="s">
        <v>47</v>
      </c>
      <c r="C38" s="53">
        <v>22412.902999999998</v>
      </c>
      <c r="D38" s="53">
        <v>22412.902999999998</v>
      </c>
      <c r="E38" s="50">
        <v>22412.902999999998</v>
      </c>
    </row>
    <row r="39" spans="1:5" s="1" customFormat="1" ht="18.75" hidden="1" customHeight="1" x14ac:dyDescent="0.2">
      <c r="A39" s="25"/>
      <c r="B39" s="47" t="s">
        <v>48</v>
      </c>
      <c r="C39" s="53">
        <v>21953.199000000001</v>
      </c>
      <c r="D39" s="53">
        <v>21953.199000000001</v>
      </c>
      <c r="E39" s="50">
        <v>21953.199000000001</v>
      </c>
    </row>
    <row r="40" spans="1:5" s="1" customFormat="1" ht="18.75" hidden="1" customHeight="1" x14ac:dyDescent="0.2">
      <c r="A40" s="25"/>
      <c r="B40" s="47" t="s">
        <v>49</v>
      </c>
      <c r="C40" s="53">
        <v>19297.2</v>
      </c>
      <c r="D40" s="53">
        <v>19297.2</v>
      </c>
      <c r="E40" s="50">
        <v>19297.2</v>
      </c>
    </row>
    <row r="41" spans="1:5" s="1" customFormat="1" ht="18.75" hidden="1" customHeight="1" x14ac:dyDescent="0.2">
      <c r="A41" s="25"/>
      <c r="B41" s="47" t="s">
        <v>50</v>
      </c>
      <c r="C41" s="53">
        <v>15801.4</v>
      </c>
      <c r="D41" s="53">
        <v>15801.4</v>
      </c>
      <c r="E41" s="50">
        <v>15801.4</v>
      </c>
    </row>
    <row r="42" spans="1:5" s="1" customFormat="1" ht="18.75" hidden="1" customHeight="1" x14ac:dyDescent="0.2">
      <c r="A42" s="25"/>
      <c r="B42" s="47" t="s">
        <v>51</v>
      </c>
      <c r="C42" s="53">
        <v>12061</v>
      </c>
      <c r="D42" s="53">
        <v>12061</v>
      </c>
      <c r="E42" s="50">
        <v>12060.94</v>
      </c>
    </row>
    <row r="43" spans="1:5" s="1" customFormat="1" ht="18.75" hidden="1" customHeight="1" x14ac:dyDescent="0.2">
      <c r="A43" s="25"/>
      <c r="B43" s="47" t="s">
        <v>52</v>
      </c>
      <c r="C43" s="53">
        <v>11781.701999999999</v>
      </c>
      <c r="D43" s="53">
        <v>11781.701999999999</v>
      </c>
      <c r="E43" s="50">
        <v>11781.701999999999</v>
      </c>
    </row>
    <row r="44" spans="1:5" s="1" customFormat="1" ht="18.75" hidden="1" customHeight="1" x14ac:dyDescent="0.2">
      <c r="A44" s="25"/>
      <c r="B44" s="47" t="s">
        <v>53</v>
      </c>
      <c r="C44" s="53">
        <v>7407</v>
      </c>
      <c r="D44" s="53">
        <v>7407</v>
      </c>
      <c r="E44" s="50">
        <v>7407</v>
      </c>
    </row>
    <row r="45" spans="1:5" s="1" customFormat="1" ht="18.75" hidden="1" customHeight="1" x14ac:dyDescent="0.2">
      <c r="A45" s="25"/>
      <c r="B45" s="47" t="s">
        <v>54</v>
      </c>
      <c r="C45" s="53">
        <v>6712.5</v>
      </c>
      <c r="D45" s="53">
        <v>6712.5</v>
      </c>
      <c r="E45" s="50">
        <v>6712.5</v>
      </c>
    </row>
    <row r="46" spans="1:5" s="1" customFormat="1" ht="18.75" hidden="1" customHeight="1" x14ac:dyDescent="0.2">
      <c r="A46" s="25"/>
      <c r="B46" s="47" t="s">
        <v>55</v>
      </c>
      <c r="C46" s="53">
        <v>3469.6</v>
      </c>
      <c r="D46" s="53">
        <v>3469.6</v>
      </c>
      <c r="E46" s="50">
        <v>3469.5340000000001</v>
      </c>
    </row>
    <row r="47" spans="1:5" s="1" customFormat="1" ht="18.75" hidden="1" customHeight="1" x14ac:dyDescent="0.2">
      <c r="A47" s="25"/>
      <c r="B47" s="47" t="s">
        <v>56</v>
      </c>
      <c r="C47" s="53">
        <v>2625.5</v>
      </c>
      <c r="D47" s="53">
        <v>2625.5</v>
      </c>
      <c r="E47" s="50">
        <v>2625.48</v>
      </c>
    </row>
    <row r="48" spans="1:5" s="1" customFormat="1" ht="18.75" hidden="1" customHeight="1" x14ac:dyDescent="0.2">
      <c r="A48" s="25"/>
      <c r="B48" s="47" t="s">
        <v>57</v>
      </c>
      <c r="C48" s="53">
        <v>2554</v>
      </c>
      <c r="D48" s="53">
        <v>2554</v>
      </c>
      <c r="E48" s="50">
        <v>2554</v>
      </c>
    </row>
    <row r="49" spans="1:5" s="1" customFormat="1" ht="18.75" hidden="1" customHeight="1" x14ac:dyDescent="0.2">
      <c r="A49" s="25"/>
      <c r="B49" s="47" t="s">
        <v>58</v>
      </c>
      <c r="C49" s="53">
        <v>2210</v>
      </c>
      <c r="D49" s="53">
        <v>2210</v>
      </c>
      <c r="E49" s="50">
        <v>2210</v>
      </c>
    </row>
    <row r="50" spans="1:5" s="1" customFormat="1" ht="18.75" hidden="1" customHeight="1" x14ac:dyDescent="0.2">
      <c r="A50" s="25"/>
      <c r="B50" s="47" t="s">
        <v>59</v>
      </c>
      <c r="C50" s="53">
        <v>2164</v>
      </c>
      <c r="D50" s="53">
        <v>2164</v>
      </c>
      <c r="E50" s="50">
        <v>2164</v>
      </c>
    </row>
    <row r="51" spans="1:5" s="1" customFormat="1" ht="18.75" hidden="1" customHeight="1" x14ac:dyDescent="0.2">
      <c r="A51" s="25"/>
      <c r="B51" s="47" t="s">
        <v>60</v>
      </c>
      <c r="C51" s="53">
        <v>969.5</v>
      </c>
      <c r="D51" s="53">
        <v>969.5</v>
      </c>
      <c r="E51" s="50">
        <v>969.5</v>
      </c>
    </row>
    <row r="52" spans="1:5" s="1" customFormat="1" ht="27.75" hidden="1" customHeight="1" x14ac:dyDescent="0.2">
      <c r="C52" s="54">
        <f t="shared" ref="C52" si="0">SUM(C24:C51)</f>
        <v>2228550.0019999999</v>
      </c>
      <c r="D52" s="54">
        <f>SUM(D24:D51)</f>
        <v>2228550.0019999999</v>
      </c>
    </row>
    <row r="53" spans="1:5" s="1" customFormat="1" ht="36.75" customHeight="1" x14ac:dyDescent="0.2">
      <c r="A53" s="8"/>
      <c r="B53" s="8"/>
      <c r="C53" s="8"/>
      <c r="D53" s="9"/>
    </row>
    <row r="54" spans="1:5" s="1" customFormat="1" ht="16.5" x14ac:dyDescent="0.2">
      <c r="D54" s="99"/>
    </row>
    <row r="55" spans="1:5" s="1" customFormat="1" ht="18" customHeight="1" x14ac:dyDescent="0.2">
      <c r="A55" s="31" t="s">
        <v>2</v>
      </c>
      <c r="B55" s="32" t="s">
        <v>3</v>
      </c>
      <c r="C55" s="30"/>
      <c r="D55" s="30"/>
    </row>
    <row r="56" spans="1:5" s="1" customFormat="1" ht="15.75" customHeight="1" x14ac:dyDescent="0.2">
      <c r="A56" s="89">
        <v>1167</v>
      </c>
      <c r="B56" s="89" t="s">
        <v>73</v>
      </c>
      <c r="C56" s="33"/>
      <c r="D56" s="33"/>
    </row>
    <row r="57" spans="1:5" s="1" customFormat="1" ht="16.5" customHeight="1" x14ac:dyDescent="0.2">
      <c r="A57" s="143" t="s">
        <v>4</v>
      </c>
      <c r="B57" s="143"/>
      <c r="C57" s="143"/>
      <c r="D57" s="143"/>
    </row>
    <row r="58" spans="1:5" s="1" customFormat="1" ht="75" customHeight="1" x14ac:dyDescent="0.2">
      <c r="A58" s="22"/>
      <c r="B58" s="22"/>
      <c r="C58" s="144" t="s">
        <v>117</v>
      </c>
      <c r="D58" s="145"/>
    </row>
    <row r="59" spans="1:5" s="1" customFormat="1" ht="16.5" customHeight="1" x14ac:dyDescent="0.25">
      <c r="A59" s="24" t="s">
        <v>21</v>
      </c>
      <c r="B59" s="25">
        <v>1167</v>
      </c>
      <c r="C59" s="146"/>
      <c r="D59" s="146"/>
    </row>
    <row r="60" spans="1:5" s="1" customFormat="1" ht="16.5" customHeight="1" x14ac:dyDescent="0.25">
      <c r="A60" s="24" t="s">
        <v>22</v>
      </c>
      <c r="B60" s="25">
        <v>42009</v>
      </c>
      <c r="C60" s="147" t="s">
        <v>8</v>
      </c>
      <c r="D60" s="148" t="s">
        <v>5</v>
      </c>
    </row>
    <row r="61" spans="1:5" s="1" customFormat="1" ht="40.5" customHeight="1" x14ac:dyDescent="0.2">
      <c r="A61" s="75" t="s">
        <v>23</v>
      </c>
      <c r="B61" s="75" t="s">
        <v>109</v>
      </c>
      <c r="C61" s="147"/>
      <c r="D61" s="149"/>
    </row>
    <row r="62" spans="1:5" s="1" customFormat="1" ht="54" x14ac:dyDescent="0.25">
      <c r="A62" s="24" t="s">
        <v>24</v>
      </c>
      <c r="B62" s="72" t="s">
        <v>110</v>
      </c>
      <c r="C62" s="147"/>
      <c r="D62" s="149"/>
    </row>
    <row r="63" spans="1:5" s="1" customFormat="1" ht="29.25" customHeight="1" x14ac:dyDescent="0.25">
      <c r="A63" s="24" t="s">
        <v>25</v>
      </c>
      <c r="B63" s="72" t="s">
        <v>79</v>
      </c>
      <c r="C63" s="147"/>
      <c r="D63" s="149"/>
    </row>
    <row r="64" spans="1:5" s="1" customFormat="1" ht="27.75" customHeight="1" x14ac:dyDescent="0.2">
      <c r="A64" s="26" t="s">
        <v>26</v>
      </c>
      <c r="B64" s="25" t="s">
        <v>27</v>
      </c>
      <c r="C64" s="147"/>
      <c r="D64" s="149"/>
    </row>
    <row r="65" spans="1:6" s="1" customFormat="1" ht="21.75" hidden="1" customHeight="1" x14ac:dyDescent="0.2">
      <c r="A65" s="27"/>
      <c r="B65" s="28" t="s">
        <v>28</v>
      </c>
      <c r="C65" s="147"/>
      <c r="D65" s="150"/>
    </row>
    <row r="66" spans="1:6" s="1" customFormat="1" ht="16.5" hidden="1" customHeight="1" x14ac:dyDescent="0.2">
      <c r="A66" s="25" t="s">
        <v>29</v>
      </c>
      <c r="B66" s="48" t="s">
        <v>61</v>
      </c>
      <c r="C66" s="73">
        <v>1</v>
      </c>
      <c r="D66" s="74">
        <v>1</v>
      </c>
    </row>
    <row r="67" spans="1:6" s="1" customFormat="1" ht="40.5" hidden="1" x14ac:dyDescent="0.2">
      <c r="A67" s="48" t="s">
        <v>111</v>
      </c>
      <c r="B67" s="103" t="s">
        <v>112</v>
      </c>
      <c r="C67" s="73"/>
      <c r="D67" s="104" t="s">
        <v>113</v>
      </c>
    </row>
    <row r="68" spans="1:6" s="1" customFormat="1" ht="24.75" customHeight="1" x14ac:dyDescent="0.2">
      <c r="A68" s="49" t="s">
        <v>68</v>
      </c>
      <c r="B68" s="29"/>
      <c r="C68" s="95">
        <f>+'[1]3'!D67</f>
        <v>0</v>
      </c>
      <c r="D68" s="106">
        <v>-1035000</v>
      </c>
      <c r="F68" s="105"/>
    </row>
    <row r="69" spans="1:6" x14ac:dyDescent="0.2">
      <c r="C69" s="10">
        <f t="shared" ref="C69" si="1">C23-C52</f>
        <v>-1193550.0019999999</v>
      </c>
    </row>
    <row r="71" spans="1:6" ht="16.5" x14ac:dyDescent="0.2">
      <c r="D71" s="99"/>
    </row>
    <row r="72" spans="1:6" s="1" customFormat="1" ht="18" customHeight="1" x14ac:dyDescent="0.2">
      <c r="A72" s="31" t="s">
        <v>2</v>
      </c>
      <c r="B72" s="32" t="s">
        <v>3</v>
      </c>
      <c r="C72" s="30"/>
      <c r="D72" s="30"/>
    </row>
    <row r="73" spans="1:6" s="1" customFormat="1" ht="15.75" customHeight="1" x14ac:dyDescent="0.2">
      <c r="A73" s="89">
        <v>1167</v>
      </c>
      <c r="B73" s="89" t="s">
        <v>73</v>
      </c>
      <c r="C73" s="33"/>
      <c r="D73" s="33"/>
    </row>
    <row r="74" spans="1:6" s="1" customFormat="1" ht="16.5" customHeight="1" x14ac:dyDescent="0.2">
      <c r="A74" s="143" t="s">
        <v>4</v>
      </c>
      <c r="B74" s="143"/>
      <c r="C74" s="143"/>
      <c r="D74" s="143"/>
    </row>
    <row r="75" spans="1:6" s="1" customFormat="1" ht="72.75" customHeight="1" x14ac:dyDescent="0.2">
      <c r="A75" s="22"/>
      <c r="B75" s="22"/>
      <c r="C75" s="144" t="s">
        <v>95</v>
      </c>
      <c r="D75" s="145"/>
    </row>
    <row r="76" spans="1:6" s="1" customFormat="1" ht="16.5" customHeight="1" x14ac:dyDescent="0.25">
      <c r="A76" s="24" t="s">
        <v>21</v>
      </c>
      <c r="B76" s="25">
        <v>1167</v>
      </c>
      <c r="C76" s="146"/>
      <c r="D76" s="146"/>
    </row>
    <row r="77" spans="1:6" s="1" customFormat="1" ht="16.5" customHeight="1" x14ac:dyDescent="0.25">
      <c r="A77" s="24" t="s">
        <v>22</v>
      </c>
      <c r="B77" s="25">
        <v>42014</v>
      </c>
      <c r="C77" s="147" t="s">
        <v>8</v>
      </c>
      <c r="D77" s="148" t="s">
        <v>5</v>
      </c>
    </row>
    <row r="78" spans="1:6" s="1" customFormat="1" ht="40.5" customHeight="1" x14ac:dyDescent="0.2">
      <c r="A78" s="75" t="s">
        <v>23</v>
      </c>
      <c r="B78" s="75" t="s">
        <v>88</v>
      </c>
      <c r="C78" s="147"/>
      <c r="D78" s="149"/>
    </row>
    <row r="79" spans="1:6" s="1" customFormat="1" ht="121.5" x14ac:dyDescent="0.25">
      <c r="A79" s="24" t="s">
        <v>24</v>
      </c>
      <c r="B79" s="72" t="s">
        <v>106</v>
      </c>
      <c r="C79" s="147"/>
      <c r="D79" s="149"/>
    </row>
    <row r="80" spans="1:6" s="1" customFormat="1" ht="29.25" customHeight="1" x14ac:dyDescent="0.25">
      <c r="A80" s="24" t="s">
        <v>25</v>
      </c>
      <c r="B80" s="72" t="s">
        <v>79</v>
      </c>
      <c r="C80" s="147"/>
      <c r="D80" s="149"/>
    </row>
    <row r="81" spans="1:4" s="1" customFormat="1" ht="27.75" customHeight="1" x14ac:dyDescent="0.2">
      <c r="A81" s="26" t="s">
        <v>26</v>
      </c>
      <c r="B81" s="25" t="s">
        <v>27</v>
      </c>
      <c r="C81" s="147"/>
      <c r="D81" s="149"/>
    </row>
    <row r="82" spans="1:4" s="1" customFormat="1" ht="21.75" customHeight="1" x14ac:dyDescent="0.2">
      <c r="A82" s="27"/>
      <c r="B82" s="28" t="s">
        <v>28</v>
      </c>
      <c r="C82" s="147"/>
      <c r="D82" s="150"/>
    </row>
    <row r="83" spans="1:4" s="1" customFormat="1" ht="16.5" customHeight="1" x14ac:dyDescent="0.2">
      <c r="A83" s="25" t="s">
        <v>29</v>
      </c>
      <c r="B83" s="48" t="s">
        <v>61</v>
      </c>
      <c r="C83" s="73">
        <v>1</v>
      </c>
      <c r="D83" s="74">
        <v>1</v>
      </c>
    </row>
    <row r="84" spans="1:4" s="1" customFormat="1" ht="24.75" customHeight="1" x14ac:dyDescent="0.2">
      <c r="A84" s="49" t="s">
        <v>68</v>
      </c>
      <c r="B84" s="29"/>
      <c r="C84" s="95">
        <f>+'2'!D68</f>
        <v>0</v>
      </c>
      <c r="D84" s="95">
        <f>1035000</f>
        <v>1035000</v>
      </c>
    </row>
  </sheetData>
  <mergeCells count="19">
    <mergeCell ref="A57:D57"/>
    <mergeCell ref="C58:D58"/>
    <mergeCell ref="C59:D59"/>
    <mergeCell ref="C60:C65"/>
    <mergeCell ref="D60:D65"/>
    <mergeCell ref="C2:D2"/>
    <mergeCell ref="C14:D14"/>
    <mergeCell ref="C15:C20"/>
    <mergeCell ref="D15:D20"/>
    <mergeCell ref="C13:D13"/>
    <mergeCell ref="A5:D5"/>
    <mergeCell ref="A7:D7"/>
    <mergeCell ref="A8:D8"/>
    <mergeCell ref="A12:D12"/>
    <mergeCell ref="A74:D74"/>
    <mergeCell ref="C75:D75"/>
    <mergeCell ref="C76:D76"/>
    <mergeCell ref="C77:C82"/>
    <mergeCell ref="D77:D82"/>
  </mergeCells>
  <pageMargins left="0.7" right="0.7" top="0.75" bottom="0.75" header="0.3" footer="0.3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3"/>
  <sheetViews>
    <sheetView zoomScaleSheetLayoutView="100" workbookViewId="0">
      <selection activeCell="B41" sqref="B41"/>
    </sheetView>
  </sheetViews>
  <sheetFormatPr defaultRowHeight="13.5" x14ac:dyDescent="0.2"/>
  <cols>
    <col min="1" max="1" width="29.7109375" style="5" customWidth="1"/>
    <col min="2" max="2" width="51" style="5" customWidth="1"/>
    <col min="3" max="3" width="18.140625" style="5" hidden="1" customWidth="1"/>
    <col min="4" max="4" width="22.85546875" style="5" customWidth="1"/>
    <col min="5" max="16384" width="9.140625" style="5"/>
  </cols>
  <sheetData>
    <row r="1" spans="1:5" ht="32.25" customHeight="1" x14ac:dyDescent="0.2">
      <c r="C1" s="154" t="s">
        <v>115</v>
      </c>
      <c r="D1" s="154"/>
    </row>
    <row r="2" spans="1:5" s="2" customFormat="1" ht="80.25" customHeight="1" x14ac:dyDescent="0.3">
      <c r="C2" s="151" t="s">
        <v>91</v>
      </c>
      <c r="D2" s="151"/>
      <c r="E2" s="7"/>
    </row>
    <row r="3" spans="1:5" ht="14.25" x14ac:dyDescent="0.2">
      <c r="D3" s="91" t="s">
        <v>86</v>
      </c>
    </row>
    <row r="4" spans="1:5" ht="9.75" customHeight="1" x14ac:dyDescent="0.2">
      <c r="D4" s="21"/>
    </row>
    <row r="5" spans="1:5" ht="37.5" customHeight="1" x14ac:dyDescent="0.2">
      <c r="A5" s="108" t="s">
        <v>118</v>
      </c>
      <c r="B5" s="108"/>
      <c r="C5" s="108"/>
      <c r="D5" s="108"/>
    </row>
    <row r="6" spans="1:5" ht="18.75" customHeight="1" x14ac:dyDescent="0.2">
      <c r="A6" s="11"/>
      <c r="B6" s="11"/>
      <c r="C6" s="11"/>
      <c r="D6" s="66"/>
    </row>
    <row r="7" spans="1:5" ht="18" customHeight="1" x14ac:dyDescent="0.2">
      <c r="A7" s="108"/>
      <c r="B7" s="108"/>
      <c r="C7" s="108"/>
      <c r="D7" s="108"/>
    </row>
    <row r="8" spans="1:5" s="1" customFormat="1" ht="24.75" customHeight="1" x14ac:dyDescent="0.2">
      <c r="A8" s="92" t="s">
        <v>67</v>
      </c>
      <c r="B8" s="92"/>
      <c r="C8" s="92"/>
      <c r="D8" s="92"/>
    </row>
    <row r="9" spans="1:5" s="1" customFormat="1" ht="14.25" customHeight="1" x14ac:dyDescent="0.2">
      <c r="A9" s="153" t="s">
        <v>30</v>
      </c>
      <c r="B9" s="153"/>
      <c r="C9" s="153"/>
      <c r="D9" s="153"/>
    </row>
    <row r="10" spans="1:5" s="1" customFormat="1" ht="16.5" x14ac:dyDescent="0.3">
      <c r="D10" s="97" t="s">
        <v>103</v>
      </c>
    </row>
    <row r="11" spans="1:5" s="1" customFormat="1" ht="18" customHeight="1" x14ac:dyDescent="0.2">
      <c r="A11" s="31" t="s">
        <v>2</v>
      </c>
      <c r="B11" s="32" t="s">
        <v>3</v>
      </c>
      <c r="C11" s="30"/>
      <c r="D11" s="30"/>
    </row>
    <row r="12" spans="1:5" s="1" customFormat="1" ht="15.75" customHeight="1" x14ac:dyDescent="0.2">
      <c r="A12" s="89">
        <v>1167</v>
      </c>
      <c r="B12" s="89" t="s">
        <v>73</v>
      </c>
      <c r="C12" s="33"/>
      <c r="D12" s="33"/>
    </row>
    <row r="13" spans="1:5" s="1" customFormat="1" ht="16.5" customHeight="1" x14ac:dyDescent="0.2">
      <c r="A13" s="143" t="s">
        <v>4</v>
      </c>
      <c r="B13" s="143"/>
      <c r="C13" s="143"/>
      <c r="D13" s="143"/>
    </row>
    <row r="14" spans="1:5" s="1" customFormat="1" ht="81.75" customHeight="1" x14ac:dyDescent="0.2">
      <c r="A14" s="22"/>
      <c r="B14" s="22"/>
      <c r="C14" s="144" t="s">
        <v>117</v>
      </c>
      <c r="D14" s="145"/>
    </row>
    <row r="15" spans="1:5" s="1" customFormat="1" ht="16.5" customHeight="1" x14ac:dyDescent="0.25">
      <c r="A15" s="24" t="s">
        <v>21</v>
      </c>
      <c r="B15" s="25">
        <v>1167</v>
      </c>
      <c r="C15" s="146"/>
      <c r="D15" s="146"/>
    </row>
    <row r="16" spans="1:5" s="1" customFormat="1" ht="16.5" customHeight="1" x14ac:dyDescent="0.25">
      <c r="A16" s="24" t="s">
        <v>22</v>
      </c>
      <c r="B16" s="25">
        <v>42009</v>
      </c>
      <c r="C16" s="147" t="s">
        <v>8</v>
      </c>
      <c r="D16" s="148" t="s">
        <v>5</v>
      </c>
    </row>
    <row r="17" spans="1:4" s="1" customFormat="1" ht="27" x14ac:dyDescent="0.2">
      <c r="A17" s="75" t="s">
        <v>23</v>
      </c>
      <c r="B17" s="75" t="s">
        <v>109</v>
      </c>
      <c r="C17" s="147"/>
      <c r="D17" s="149"/>
    </row>
    <row r="18" spans="1:4" s="1" customFormat="1" ht="54" x14ac:dyDescent="0.25">
      <c r="A18" s="24" t="s">
        <v>23</v>
      </c>
      <c r="B18" s="72" t="s">
        <v>110</v>
      </c>
      <c r="C18" s="147"/>
      <c r="D18" s="149"/>
    </row>
    <row r="19" spans="1:4" s="1" customFormat="1" ht="24.75" customHeight="1" x14ac:dyDescent="0.25">
      <c r="A19" s="24" t="s">
        <v>24</v>
      </c>
      <c r="B19" s="72" t="s">
        <v>78</v>
      </c>
      <c r="C19" s="147"/>
      <c r="D19" s="149"/>
    </row>
    <row r="20" spans="1:4" s="1" customFormat="1" ht="23.25" customHeight="1" x14ac:dyDescent="0.25">
      <c r="A20" s="24" t="s">
        <v>25</v>
      </c>
      <c r="B20" s="72" t="s">
        <v>79</v>
      </c>
      <c r="C20" s="147"/>
      <c r="D20" s="149"/>
    </row>
    <row r="21" spans="1:4" s="1" customFormat="1" ht="27.75" customHeight="1" x14ac:dyDescent="0.2">
      <c r="A21" s="26" t="s">
        <v>26</v>
      </c>
      <c r="B21" s="25" t="s">
        <v>27</v>
      </c>
      <c r="C21" s="147"/>
      <c r="D21" s="149"/>
    </row>
    <row r="22" spans="1:4" s="1" customFormat="1" ht="16.5" customHeight="1" x14ac:dyDescent="0.2">
      <c r="A22" s="27"/>
      <c r="B22" s="28" t="s">
        <v>28</v>
      </c>
      <c r="C22" s="147"/>
      <c r="D22" s="150"/>
    </row>
    <row r="23" spans="1:4" s="1" customFormat="1" ht="16.5" customHeight="1" x14ac:dyDescent="0.2">
      <c r="A23" s="25" t="s">
        <v>29</v>
      </c>
      <c r="B23" s="48" t="s">
        <v>61</v>
      </c>
      <c r="C23" s="73">
        <v>1</v>
      </c>
      <c r="D23" s="74">
        <v>1</v>
      </c>
    </row>
    <row r="24" spans="1:4" s="1" customFormat="1" ht="40.5" x14ac:dyDescent="0.2">
      <c r="A24" s="48" t="s">
        <v>111</v>
      </c>
      <c r="B24" s="103" t="s">
        <v>112</v>
      </c>
      <c r="C24" s="73"/>
      <c r="D24" s="104" t="s">
        <v>113</v>
      </c>
    </row>
    <row r="25" spans="1:4" s="1" customFormat="1" ht="38.25" customHeight="1" x14ac:dyDescent="0.2">
      <c r="A25" s="49" t="s">
        <v>68</v>
      </c>
      <c r="B25" s="29"/>
      <c r="C25" s="95">
        <f>+'2'!D22</f>
        <v>1035000</v>
      </c>
      <c r="D25" s="106">
        <f>+'2'!E22</f>
        <v>-1035000</v>
      </c>
    </row>
    <row r="26" spans="1:4" s="1" customFormat="1" ht="23.25" customHeight="1" x14ac:dyDescent="0.2"/>
    <row r="27" spans="1:4" s="1" customFormat="1" ht="11.25" customHeight="1" x14ac:dyDescent="0.2">
      <c r="A27" s="8"/>
      <c r="B27" s="8"/>
      <c r="C27" s="8"/>
      <c r="D27" s="9"/>
    </row>
    <row r="29" spans="1:4" s="1" customFormat="1" ht="16.5" x14ac:dyDescent="0.3">
      <c r="D29" s="97" t="s">
        <v>103</v>
      </c>
    </row>
    <row r="30" spans="1:4" s="1" customFormat="1" ht="18" customHeight="1" x14ac:dyDescent="0.2">
      <c r="A30" s="31" t="s">
        <v>2</v>
      </c>
      <c r="B30" s="32" t="s">
        <v>3</v>
      </c>
      <c r="C30" s="30"/>
      <c r="D30" s="30"/>
    </row>
    <row r="31" spans="1:4" s="1" customFormat="1" ht="15.75" customHeight="1" x14ac:dyDescent="0.2">
      <c r="A31" s="89">
        <v>1167</v>
      </c>
      <c r="B31" s="89" t="s">
        <v>73</v>
      </c>
      <c r="C31" s="33"/>
      <c r="D31" s="33"/>
    </row>
    <row r="32" spans="1:4" s="1" customFormat="1" ht="16.5" customHeight="1" x14ac:dyDescent="0.2">
      <c r="A32" s="143" t="s">
        <v>4</v>
      </c>
      <c r="B32" s="143"/>
      <c r="C32" s="143"/>
      <c r="D32" s="143"/>
    </row>
    <row r="33" spans="1:4" s="1" customFormat="1" ht="81.75" customHeight="1" x14ac:dyDescent="0.2">
      <c r="A33" s="22"/>
      <c r="B33" s="22"/>
      <c r="C33" s="144" t="s">
        <v>95</v>
      </c>
      <c r="D33" s="145"/>
    </row>
    <row r="34" spans="1:4" s="1" customFormat="1" ht="16.5" customHeight="1" x14ac:dyDescent="0.25">
      <c r="A34" s="24" t="s">
        <v>21</v>
      </c>
      <c r="B34" s="25">
        <v>1167</v>
      </c>
      <c r="C34" s="146"/>
      <c r="D34" s="146"/>
    </row>
    <row r="35" spans="1:4" s="1" customFormat="1" ht="27" x14ac:dyDescent="0.25">
      <c r="A35" s="75" t="s">
        <v>23</v>
      </c>
      <c r="B35" s="75" t="s">
        <v>88</v>
      </c>
      <c r="C35" s="100"/>
      <c r="D35" s="102"/>
    </row>
    <row r="36" spans="1:4" s="1" customFormat="1" ht="16.5" customHeight="1" x14ac:dyDescent="0.25">
      <c r="A36" s="24" t="s">
        <v>22</v>
      </c>
      <c r="B36" s="90">
        <v>42013</v>
      </c>
      <c r="C36" s="147" t="s">
        <v>8</v>
      </c>
      <c r="D36" s="148" t="s">
        <v>5</v>
      </c>
    </row>
    <row r="37" spans="1:4" s="1" customFormat="1" ht="121.5" x14ac:dyDescent="0.25">
      <c r="A37" s="24" t="s">
        <v>23</v>
      </c>
      <c r="B37" s="75" t="s">
        <v>106</v>
      </c>
      <c r="C37" s="147"/>
      <c r="D37" s="149"/>
    </row>
    <row r="38" spans="1:4" s="1" customFormat="1" ht="24.75" customHeight="1" x14ac:dyDescent="0.25">
      <c r="A38" s="24" t="s">
        <v>24</v>
      </c>
      <c r="B38" s="72" t="s">
        <v>78</v>
      </c>
      <c r="C38" s="147"/>
      <c r="D38" s="149"/>
    </row>
    <row r="39" spans="1:4" s="1" customFormat="1" ht="23.25" customHeight="1" x14ac:dyDescent="0.25">
      <c r="A39" s="24" t="s">
        <v>25</v>
      </c>
      <c r="B39" s="72" t="s">
        <v>79</v>
      </c>
      <c r="C39" s="147"/>
      <c r="D39" s="149"/>
    </row>
    <row r="40" spans="1:4" s="1" customFormat="1" ht="27.75" customHeight="1" x14ac:dyDescent="0.2">
      <c r="A40" s="26" t="s">
        <v>26</v>
      </c>
      <c r="B40" s="25" t="s">
        <v>27</v>
      </c>
      <c r="C40" s="147"/>
      <c r="D40" s="149"/>
    </row>
    <row r="41" spans="1:4" s="1" customFormat="1" ht="16.5" customHeight="1" x14ac:dyDescent="0.2">
      <c r="A41" s="27"/>
      <c r="B41" s="28" t="s">
        <v>28</v>
      </c>
      <c r="C41" s="147"/>
      <c r="D41" s="150"/>
    </row>
    <row r="42" spans="1:4" s="1" customFormat="1" ht="16.5" customHeight="1" x14ac:dyDescent="0.2">
      <c r="A42" s="25" t="s">
        <v>29</v>
      </c>
      <c r="B42" s="48" t="s">
        <v>61</v>
      </c>
      <c r="C42" s="73">
        <v>1</v>
      </c>
      <c r="D42" s="74">
        <v>1</v>
      </c>
    </row>
    <row r="43" spans="1:4" s="1" customFormat="1" ht="38.25" customHeight="1" x14ac:dyDescent="0.2">
      <c r="A43" s="49" t="s">
        <v>68</v>
      </c>
      <c r="B43" s="29"/>
      <c r="C43" s="95">
        <f>+'2'!D39</f>
        <v>0</v>
      </c>
      <c r="D43" s="95">
        <v>1035000</v>
      </c>
    </row>
  </sheetData>
  <mergeCells count="15">
    <mergeCell ref="A7:D7"/>
    <mergeCell ref="A5:D5"/>
    <mergeCell ref="C1:D1"/>
    <mergeCell ref="C2:D2"/>
    <mergeCell ref="A9:D9"/>
    <mergeCell ref="C16:C22"/>
    <mergeCell ref="D16:D22"/>
    <mergeCell ref="A13:D13"/>
    <mergeCell ref="C14:D14"/>
    <mergeCell ref="C15:D15"/>
    <mergeCell ref="A32:D32"/>
    <mergeCell ref="C33:D33"/>
    <mergeCell ref="C34:D34"/>
    <mergeCell ref="C36:C41"/>
    <mergeCell ref="D36:D41"/>
  </mergeCells>
  <pageMargins left="0.7" right="0.7" top="0.75" bottom="0.16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0</vt:lpstr>
      <vt:lpstr>1</vt:lpstr>
      <vt:lpstr>2</vt:lpstr>
      <vt:lpstr>3</vt:lpstr>
      <vt:lpstr>4.2</vt:lpstr>
      <vt:lpstr>'0'!Print_Area</vt:lpstr>
      <vt:lpstr>'1'!Print_Area</vt:lpstr>
      <vt:lpstr>'3'!Print_Area</vt:lpstr>
      <vt:lpstr>'4.2'!Print_Area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https:/mul2.gov.am/tasks/123500/oneclick/2havelvacner.xlsx?token=1e4e8144787a12cdbd411c6297616898</cp:keywords>
  <cp:lastModifiedBy>Hrayr Harutyunyan</cp:lastModifiedBy>
  <cp:lastPrinted>2020-03-12T06:29:13Z</cp:lastPrinted>
  <dcterms:created xsi:type="dcterms:W3CDTF">2019-08-26T06:51:46Z</dcterms:created>
  <dcterms:modified xsi:type="dcterms:W3CDTF">2024-11-20T13:14:53Z</dcterms:modified>
</cp:coreProperties>
</file>