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780" tabRatio="759" activeTab="1"/>
  </bookViews>
  <sheets>
    <sheet name="Havelvac 1" sheetId="27" r:id="rId1"/>
    <sheet name="Havelvas 2 " sheetId="32" r:id="rId2"/>
    <sheet name="Havelvac 3" sheetId="55" r:id="rId3"/>
    <sheet name="Havelvac 4" sheetId="56" r:id="rId4"/>
    <sheet name="Havelvac 5" sheetId="58" r:id="rId5"/>
  </sheets>
  <definedNames>
    <definedName name="AgencyCode" localSheetId="3">#REF!</definedName>
    <definedName name="AgencyCode" localSheetId="4">#REF!</definedName>
    <definedName name="AgencyCode" localSheetId="1">#REF!</definedName>
    <definedName name="AgencyCode">#REF!</definedName>
    <definedName name="AgencyName" localSheetId="3">#REF!</definedName>
    <definedName name="AgencyName" localSheetId="4">#REF!</definedName>
    <definedName name="AgencyName" localSheetId="1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 localSheetId="1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" localSheetId="4">#REF!</definedName>
    <definedName name="h">#REF!</definedName>
    <definedName name="PANature" localSheetId="3">#REF!</definedName>
    <definedName name="PANature" localSheetId="4">#REF!</definedName>
    <definedName name="PANature" localSheetId="1">#REF!</definedName>
    <definedName name="PANature">#REF!</definedName>
    <definedName name="PAType" localSheetId="3">#REF!</definedName>
    <definedName name="PAType" localSheetId="4">#REF!</definedName>
    <definedName name="PAType" localSheetId="1">#REF!</definedName>
    <definedName name="PAType">#REF!</definedName>
    <definedName name="Performance2" localSheetId="3">#REF!</definedName>
    <definedName name="Performance2" localSheetId="4">#REF!</definedName>
    <definedName name="Performance2" localSheetId="1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1">#REF!</definedName>
    <definedName name="PerformanceType">#REF!</definedName>
    <definedName name="_xlnm.Print_Area" localSheetId="0">'Havelvac 1'!$A$1:$F$104</definedName>
    <definedName name="_xlnm.Print_Area" localSheetId="1">'Havelvas 2 '!$A$1:$I$124</definedName>
    <definedName name="Z_1BC40B6C_7C47_4200_9441_E27EEF8ABF93_.wvu.Rows" localSheetId="2" hidden="1">'Havelvac 3'!$9:$10</definedName>
    <definedName name="Z_388735A0_78AE_4471_8576_6714A31E1421_.wvu.Rows" localSheetId="2" hidden="1">'Havelvac 3'!$9:$10</definedName>
    <definedName name="Z_39E48EBD_D48E_4BB3_ACFC_5C8CECEE8FAD_.wvu.Rows" localSheetId="2" hidden="1">'Havelvac 3'!$9:$10</definedName>
    <definedName name="Z_514418C3_6394_413F_B852_408488DB2FF7_.wvu.Rows" localSheetId="2" hidden="1">'Havelvac 3'!$9:$10</definedName>
    <definedName name="Z_67BE5DEC_F50E_49E9_874E_AC9681F80A5E_.wvu.Rows" localSheetId="2" hidden="1">'Havelvac 3'!$9:$10</definedName>
    <definedName name="Z_A80A2091_9B50_41AF_8A15_68887D38AD92_.wvu.Rows" localSheetId="2" hidden="1">'Havelvac 3'!$9:$10</definedName>
    <definedName name="Z_C26DFAEA_7A1B_49E9_B40A_4EE29787CA1E_.wvu.Rows" localSheetId="2" hidden="1">'Havelvac 3'!$9:$10</definedName>
    <definedName name="Z_C9081878_9A32_4BF2_979B_D70E9C442E00_.wvu.Rows" localSheetId="2" hidden="1">'Havelvac 3'!$9:$10</definedName>
    <definedName name="Z_D07DD8B6_134A_4F26_8D55_F982E0D49809_.wvu.Rows" localSheetId="2" hidden="1">'Havelvac 3'!$9:$10</definedName>
    <definedName name="Z_E19B1558_60C9_47B1_9907_D608456849A3_.wvu.Rows" localSheetId="2" hidden="1">'Havelvac 3'!$9:$10</definedName>
    <definedName name="Z_F476A800_2092_4517_A711_DAB738939D5A_.wvu.Rows" localSheetId="2" hidden="1">'Havelvac 3'!$9:$10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2">#REF!</definedName>
    <definedName name="շախմատիստ" localSheetId="3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80" i="27" l="1"/>
  <c r="D143" i="58" l="1"/>
  <c r="D129" i="58"/>
  <c r="D110" i="58"/>
  <c r="D94" i="58"/>
  <c r="D83" i="58"/>
  <c r="D73" i="58"/>
  <c r="D60" i="58"/>
  <c r="D49" i="58"/>
  <c r="D35" i="58"/>
  <c r="D25" i="58"/>
  <c r="D140" i="56"/>
  <c r="D126" i="56"/>
  <c r="D110" i="56"/>
  <c r="D94" i="56"/>
  <c r="D83" i="56"/>
  <c r="D73" i="56"/>
  <c r="D60" i="56"/>
  <c r="D49" i="56"/>
  <c r="D35" i="56"/>
  <c r="D25" i="56"/>
  <c r="G32" i="32" l="1"/>
  <c r="G41" i="32"/>
  <c r="G50" i="32"/>
  <c r="G59" i="32"/>
  <c r="G70" i="32"/>
  <c r="G79" i="32"/>
  <c r="G88" i="32"/>
  <c r="G105" i="32"/>
  <c r="G124" i="32"/>
  <c r="G141" i="32"/>
  <c r="H12" i="55" l="1"/>
  <c r="H25" i="55" l="1"/>
  <c r="H24" i="55" s="1"/>
  <c r="H22" i="55" l="1"/>
  <c r="H20" i="55"/>
  <c r="H18" i="55"/>
  <c r="H17" i="55" s="1"/>
  <c r="H13" i="55"/>
  <c r="G140" i="32"/>
  <c r="D92" i="27" l="1"/>
  <c r="G49" i="32" l="1"/>
  <c r="G48" i="32" s="1"/>
  <c r="G47" i="32" s="1"/>
  <c r="G46" i="32" s="1"/>
  <c r="G44" i="32" s="1"/>
  <c r="G42" i="32" s="1"/>
  <c r="G40" i="32"/>
  <c r="G39" i="32" s="1"/>
  <c r="G38" i="32" s="1"/>
  <c r="G37" i="32" s="1"/>
  <c r="G35" i="32" s="1"/>
  <c r="G33" i="32" s="1"/>
  <c r="G31" i="32"/>
  <c r="G30" i="32" s="1"/>
  <c r="G29" i="32" s="1"/>
  <c r="G28" i="32" s="1"/>
  <c r="G26" i="32" s="1"/>
  <c r="G24" i="32" s="1"/>
  <c r="G58" i="32"/>
  <c r="G57" i="32" s="1"/>
  <c r="G56" i="32" s="1"/>
  <c r="G55" i="32" s="1"/>
  <c r="G53" i="32" s="1"/>
  <c r="G51" i="32" s="1"/>
  <c r="G22" i="32" l="1"/>
  <c r="D12" i="27"/>
  <c r="D43" i="27"/>
  <c r="D68" i="27"/>
  <c r="D11" i="27" l="1"/>
  <c r="G78" i="32"/>
  <c r="G77" i="32" s="1"/>
  <c r="G76" i="32" s="1"/>
  <c r="G75" i="32" s="1"/>
  <c r="G73" i="32" s="1"/>
  <c r="G71" i="32" s="1"/>
  <c r="G139" i="32" l="1"/>
  <c r="G138" i="32" s="1"/>
  <c r="G137" i="32" s="1"/>
  <c r="G135" i="32" s="1"/>
  <c r="G133" i="32" s="1"/>
  <c r="G131" i="32" s="1"/>
  <c r="G129" i="32" s="1"/>
  <c r="G127" i="32" s="1"/>
  <c r="G125" i="32" s="1"/>
  <c r="H28" i="55" l="1"/>
  <c r="H27" i="55" s="1"/>
  <c r="H11" i="55" s="1"/>
  <c r="H15" i="55"/>
  <c r="H9" i="55" l="1"/>
  <c r="G123" i="32" l="1"/>
  <c r="G122" i="32" s="1"/>
  <c r="G121" i="32" s="1"/>
  <c r="G120" i="32" s="1"/>
  <c r="G118" i="32" s="1"/>
  <c r="G116" i="32" s="1"/>
  <c r="G114" i="32" s="1"/>
  <c r="G104" i="32" l="1"/>
  <c r="G103" i="32" s="1"/>
  <c r="G102" i="32" s="1"/>
  <c r="G101" i="32" l="1"/>
  <c r="G99" i="32" s="1"/>
  <c r="G97" i="32" s="1"/>
  <c r="G95" i="32" s="1"/>
  <c r="G93" i="32" l="1"/>
  <c r="G91" i="32" s="1"/>
  <c r="G89" i="32" s="1"/>
  <c r="G87" i="32" l="1"/>
  <c r="G86" i="32" s="1"/>
  <c r="G85" i="32" s="1"/>
  <c r="G84" i="32" l="1"/>
  <c r="G82" i="32" s="1"/>
  <c r="G80" i="32" s="1"/>
  <c r="G69" i="32" l="1"/>
  <c r="G68" i="32" s="1"/>
  <c r="G67" i="32" s="1"/>
  <c r="G66" i="32" s="1"/>
  <c r="G64" i="32" s="1"/>
  <c r="G62" i="32" s="1"/>
  <c r="G60" i="32" s="1"/>
  <c r="G20" i="32" s="1"/>
  <c r="G18" i="32" s="1"/>
  <c r="G16" i="32" s="1"/>
  <c r="G14" i="32" s="1"/>
  <c r="G112" i="32" l="1"/>
  <c r="G110" i="32" l="1"/>
  <c r="G108" i="32" s="1"/>
  <c r="G106" i="32" s="1"/>
  <c r="G13" i="32" s="1"/>
  <c r="D9" i="27"/>
  <c r="G11" i="32" l="1"/>
</calcChain>
</file>

<file path=xl/sharedStrings.xml><?xml version="1.0" encoding="utf-8"?>
<sst xmlns="http://schemas.openxmlformats.org/spreadsheetml/2006/main" count="658" uniqueCount="184">
  <si>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</si>
  <si>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</si>
  <si>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</si>
  <si>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</si>
  <si>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</si>
  <si>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</si>
  <si>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</si>
  <si>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</si>
  <si>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</si>
  <si>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</si>
  <si>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</si>
  <si>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</si>
  <si>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</si>
  <si>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</si>
  <si>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</si>
  <si>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</si>
  <si>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</si>
  <si>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</si>
  <si>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</si>
  <si>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</si>
  <si>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</si>
  <si>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</si>
  <si>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</si>
  <si>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</si>
  <si>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</si>
  <si>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</si>
  <si>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</si>
  <si>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</si>
  <si>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</si>
  <si>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</si>
  <si>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</si>
  <si>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</si>
  <si>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</si>
  <si>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</si>
  <si>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</si>
  <si>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</si>
  <si>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</si>
  <si>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</si>
  <si>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</si>
  <si>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01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</si>
  <si>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</si>
  <si>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</si>
  <si>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</si>
  <si>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</si>
  <si>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</si>
  <si>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</si>
  <si>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</si>
  <si>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</si>
  <si>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Ցուցանիշների փոփոխությունը  (ավելացումները նշված են դրական նշանով)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</si>
  <si>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</si>
  <si>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</si>
  <si>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</si>
  <si>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Հավելված N 4</t>
  </si>
  <si>
    <t>Տրանսֆերտների տրամադրում</t>
  </si>
  <si>
    <t xml:space="preserve"> Ցուցանիշների փոփոխությունը (ավելացումները նշված են դրական նշանով, իսկ նվազեցումները՝ փակագծերում)  </t>
  </si>
  <si>
    <t xml:space="preserve"> 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</si>
  <si>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</si>
  <si>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Կրթական, մշակութային և սպորտային նպաստներ բյուջեից</t>
  </si>
  <si>
    <t xml:space="preserve"> Շահառուների ընտրության չափանիշները </t>
  </si>
  <si>
    <t xml:space="preserve"> Տրանսֆերտների տրամադրում </t>
  </si>
  <si>
    <t xml:space="preserve"> Ծառայությունների մատուցում</t>
  </si>
  <si>
    <t>հազ. դրամներով</t>
  </si>
  <si>
    <t xml:space="preserve"> Տրանսֆերտների տրամադրում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</si>
  <si>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</si>
  <si>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</si>
  <si>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</si>
  <si>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</si>
  <si>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</si>
  <si>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</si>
  <si>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ԿՐԹՈՒԹՅՈՒՆ</t>
  </si>
  <si>
    <t>05</t>
  </si>
  <si>
    <t>09</t>
  </si>
  <si>
    <t xml:space="preserve">  Ըստ մակարդակների չդասակարգվող կրթություն</t>
  </si>
  <si>
    <t>Արտադպրոցական դաստիարակություն</t>
  </si>
  <si>
    <t xml:space="preserve"> - Ընթացիկ դրամաշնորհներ պետական և համայնքների ոչ առևտրային կազմակերպություններին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</si>
  <si>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</si>
  <si>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</si>
  <si>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Ծառայությունների մատուցում </t>
  </si>
  <si>
    <t xml:space="preserve"> Ծառայությունը մատուցող կազմակերպությունների անվանումը </t>
  </si>
  <si>
    <t xml:space="preserve">    Մասնագիտացված կազմակերպություններ </t>
  </si>
  <si>
    <t xml:space="preserve"> Ծառայությունների մատուցում </t>
  </si>
  <si>
    <t xml:space="preserve"> Ծառայությունը մատուցող կազմակերպությունների անվանումը</t>
  </si>
  <si>
    <t xml:space="preserve">Ծառայությունը մատուցող կազմակերպության(ների) անվանում(ներ)ը՛ </t>
  </si>
  <si>
    <t xml:space="preserve"> Մասնագիտացված կազմակերպություններ </t>
  </si>
  <si>
    <t>այդ թվում՝ բյուջետային ծախսերի տնտեսագիտական դասակարգման հոդվածներ</t>
  </si>
  <si>
    <t>Միջոցառման նկարագրությունը`</t>
  </si>
  <si>
    <t>ԸՆԹԱՑԻԿ ԾԱԽՍԵՐ</t>
  </si>
  <si>
    <t>Ցուցանիշների փոփոխությունը (նվազեցումները նշված են փակագծերում)</t>
  </si>
  <si>
    <t>Երիտասարդության ծրագիր</t>
  </si>
  <si>
    <t xml:space="preserve"> Նպաստել սոցիալ-տնտեսական, քաղաքական և մշակութային կյանքին երիտասարդների լիարժեք ներգրավմանը և նրանց ստեղծագործական ներուժի ամբողջական դրսևորմանը</t>
  </si>
  <si>
    <t>Հասարակական կյանքում երիտասարդների արդյունավետ ներգրավվածության և դրսևորման ընդլայնում</t>
  </si>
  <si>
    <t>04</t>
  </si>
  <si>
    <t>Կրոնական և հասարակական  այլ ծառայություններ</t>
  </si>
  <si>
    <t xml:space="preserve"> Երիտասարդական ծրագրեր</t>
  </si>
  <si>
    <t>այդ թվում`</t>
  </si>
  <si>
    <t>Արտադպրոցական դաստիարակության ծրագիր</t>
  </si>
  <si>
    <t xml:space="preserve"> ՀՀ  կրթության , գիտության, մշակույթի և սպորտի նախարարություն</t>
  </si>
  <si>
    <t xml:space="preserve"> այդ թվում` բյուջետային ծախսերի տնտեսագիտական դասակարգման հոդվածներ</t>
  </si>
  <si>
    <t xml:space="preserve"> </t>
  </si>
  <si>
    <t xml:space="preserve"> Հասարակական կյանքին երիտասարդների ակտիվ մասնակցության,  երիտասարդության շրջանում առողջ ապրելակերպի, հոգևոր-մշակութային, հայրենասիրական դաստիարակության խթանում, երիտասարդների զբաղվածության հնարավորությունների մեծացում</t>
  </si>
  <si>
    <t>Մրցույթով ընտրված կազմակերպություններ</t>
  </si>
  <si>
    <t xml:space="preserve">ՀՀ կառավարության  2024 թվականի </t>
  </si>
  <si>
    <t>Հավելված N 1</t>
  </si>
  <si>
    <t xml:space="preserve">                                      Հավելված N 2</t>
  </si>
  <si>
    <t xml:space="preserve">ՀՀ կառավարության  2024թվականի </t>
  </si>
  <si>
    <t>Աղյուսակ 9․1.13</t>
  </si>
  <si>
    <t>հազար դրամներով</t>
  </si>
  <si>
    <t>Ծրագրային դասիչ</t>
  </si>
  <si>
    <t>Տարի</t>
  </si>
  <si>
    <t>ԸՆԴԱՄԵՆԸ</t>
  </si>
  <si>
    <t xml:space="preserve"> ՀՀ կրթության, գիտության, մշակույթի և սպորտի նախարարություն </t>
  </si>
  <si>
    <t>ՀՀ  կրթության, գիտության, մշակույթի և սպորտի նախարարություն</t>
  </si>
  <si>
    <t xml:space="preserve">Արտադպրոցական դաստիարակության ծրագիր </t>
  </si>
  <si>
    <t>Հավելված N 3</t>
  </si>
  <si>
    <t xml:space="preserve">  իգական սեռի </t>
  </si>
  <si>
    <t xml:space="preserve">  արական սեռի </t>
  </si>
  <si>
    <t xml:space="preserve"> ՀՀ կառավարության պահուստային ֆոնդ</t>
  </si>
  <si>
    <t xml:space="preserve"> 01</t>
  </si>
  <si>
    <t>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</si>
  <si>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</si>
  <si>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>«Հայաստանի ծանրամարտի ֆեդերացիա» ՀԿ</t>
  </si>
  <si>
    <t>Միջազգային մարզական միջոցառումների հաղթողներին և մրցանակակիրներին դրամական մրցանակների հանձնում</t>
  </si>
  <si>
    <t>Երիտասարդական կենտրոնների ստեղծում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</si>
  <si>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</si>
  <si>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</si>
  <si>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</si>
  <si>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</si>
  <si>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«Հայաստանի Հանրապետության Վարչապետի գավաթ» սիրողական խճուղային հեծանվավազքի մրցաշարի անցկացում</t>
  </si>
  <si>
    <t xml:space="preserve"> «Հայաստանի Հանրապետության Վարչապետի գավաթ» սիրողական խճուղային հեծանվավազքի մրցաշարի կազմակերպում և անցկացում</t>
  </si>
  <si>
    <t xml:space="preserve"> Հայաստանի  Հանրապետության  վարչապետի  հովանու  ներքո   ուժային  կառույցների  միջև  անցկացվող  բանակային  խաղեր</t>
  </si>
  <si>
    <t xml:space="preserve"> Ռազմակիրառական  մարզաձևերի  մասսայականացում, ֆիզիկական  պատրաստականության  դերի  ու  նշանակության բարձրացում,  ինչպես  նաև  կառույցների  միջև  մարզական առողջ  մթնոլորտի  ստեղծում</t>
  </si>
  <si>
    <t xml:space="preserve"> Ամառային օլիմպիական խաղերին Հայաստանի մարզական պատվիրակության մասնակցության ապահովում</t>
  </si>
  <si>
    <t xml:space="preserve">  Ամառային օլիմպիական խաղերին Հայաստանի մարզական պատվիրակության մասնակցության ապահովում</t>
  </si>
  <si>
    <t xml:space="preserve"> ՀՀ հավաքական թիմերի գլխավոր և ավագ մարզիչների վարձատրություն և աշխարհի չեմպիոններին, օլիմպիական խաղերի և շախմատի համաշխարհային օլիմպիադայի մրցանակակիրներին պատվովճարի հատկացում</t>
  </si>
  <si>
    <t xml:space="preserve"> Մարզիչ-մանկավարժների վերապատրաստման կազմակերպում</t>
  </si>
  <si>
    <t xml:space="preserve"> Մանկապատանեկան մարզադպրոցներում աշխատող մարզիչ-մանկավարժների վերապատրաստման կազմակերպում</t>
  </si>
  <si>
    <t xml:space="preserve">  Հայաստանի Հանրապետության մարզերում դպրոցահասակ երեխաների առողջ ապրելակերպի խրախուսում</t>
  </si>
  <si>
    <t xml:space="preserve"> Պետություն-մասնավոր գործընկերության շրջանակներում մասնավոր լողավազաններում դպրոցահասակ երեխաների լողի ուսուցման կազմակերպում ՀՀ մարզերում</t>
  </si>
  <si>
    <t xml:space="preserve"> Երիտասարդական կենտրոնների ստեղծում</t>
  </si>
  <si>
    <t xml:space="preserve"> Կապիտալ դրամաշնորհներ պետական հատվածի այլ մակարդակներին</t>
  </si>
  <si>
    <t xml:space="preserve"> - Այլ կապիտալ դրամաշնորհներ</t>
  </si>
  <si>
    <t>Ծրագրի միջոցառումներ</t>
  </si>
  <si>
    <t xml:space="preserve"> ՀՀ կրթության, գիտության, մշակույթի և սպորտի նախարարության բարձրագույն կրթության և գիտության կոմիտե</t>
  </si>
  <si>
    <t>«Հայաստանի ազգային օլիմպիական կոմիտե» ՀԿ</t>
  </si>
  <si>
    <t>Մրցույթով ընտրված կազմակերպություն</t>
  </si>
  <si>
    <t xml:space="preserve"> Բարձրագույն մասնագիտական կրթության գծով ուսանողական նպաստների տրամադրում</t>
  </si>
  <si>
    <t xml:space="preserve"> Բարձրագույն մասնագիտական կրթություն ստացող ուսանողների նպաստներ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</si>
  <si>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</si>
  <si>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</si>
  <si>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</si>
  <si>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ՍՈՑԻԱԼԱԿԱՆ  ՆՊԱՍՏՆԵՐ ԵՎ ԿԵՆՍԱԹՈՇԱԿՆԵՐ</t>
  </si>
  <si>
    <t xml:space="preserve"> - Այլ նպաստներ բյուջեից</t>
  </si>
  <si>
    <t>«Երևանի օլիմպիական հերթափոխի պետական մարզական քոլեջ» ՊՈԱԿ</t>
  </si>
  <si>
    <t xml:space="preserve">    Ամառային օլիմպիական խաղերին Հայաստանի մարզական պատվիրակության մասնակցության ապահովում</t>
  </si>
  <si>
    <t>ՀՀ հավաքական թիմերի գլխավոր և ավագ մարզիչների վարձատրություն և աշխարհի չեմպիոններին, օլիմպիական խաղերի և շախմատի համաշխարհային օլիմպիադայի մրցանակակիրներին պատվովճարի հատկացում</t>
  </si>
  <si>
    <t xml:space="preserve">Հ կառավարության 2015 թ. օգոստոսի 13-ի N925-Ն որոշմամբ սահմանված ՀՀ հավաքական թիմերի գլխավոր և ավագ մարզիչներ, օլիմպիական խաղերի ծրագրում ընդգրկված մարզաձևերի, շախմատի և սամբոյի աշխարհի առաջնություններում չեմպիոն դարձած մարզիկներ </t>
  </si>
  <si>
    <t>Մասսայական սպորտ</t>
  </si>
  <si>
    <t xml:space="preserve">Մասնագիտացված կազմակերպություն </t>
  </si>
  <si>
    <t xml:space="preserve">  Այլ պետական կազմակերպությունների կողմից օգտագործվող ոչ ֆինանսական ակտիվների հետ գործառնություններ</t>
  </si>
  <si>
    <t xml:space="preserve">  Ակտիվն օգտագործող կազմակերպությունների անվանումները </t>
  </si>
  <si>
    <t xml:space="preserve">  Երիտասարդական կենտրոններ </t>
  </si>
  <si>
    <t xml:space="preserve"> Վերապատրաստվող մարզիչ-մանկավարժների թիվ, մարդ </t>
  </si>
  <si>
    <t xml:space="preserve"> Մարզիչ-մանկավարժների վերապատրաստման կազմակերպում </t>
  </si>
  <si>
    <t xml:space="preserve"> Մանկապատանեկան մարզադպրոցներում աշխատող մարզիչ-մանկավարժների վերապատրաստման կազմակերպում </t>
  </si>
  <si>
    <t xml:space="preserve"> Բարձրագույն մասնագիտական կրթության գծով ուսանողական նպաստների տրամադրում </t>
  </si>
  <si>
    <t xml:space="preserve"> Բարձրագույն մասնագիտական կրթություն ստացող ուսանողների նպաստներ </t>
  </si>
  <si>
    <t xml:space="preserve"> Բարձրագույն մասնագիտական կրթություն ստացող ուսանողներ </t>
  </si>
  <si>
    <t xml:space="preserve"> Շահառուների ընտրության չափորոշիչները՛ ՛ </t>
  </si>
  <si>
    <t>Հավելված N 5</t>
  </si>
  <si>
    <t xml:space="preserve"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2024ԹՎԱԿԱՆԻ ԴԵԿՏԵՄԲԵՐԻ 28-Ի N 2323-Ն ՈՐՈՇՄԱՆ N 5 ՀԱՎԵԼՎԱԾԻ N 1 ԱՂՅՈՒՍԱԿՈՒՄ ԿԱՏԱՐՎՈՂ ՓՈՓՈԽՈՒԹՅՈՒՆՆԵՐԸ </t>
  </si>
  <si>
    <t xml:space="preserve">ՀԱՅԱՍՏԱՆԻ ՀԱՆՐԱՊԵՏՈՒԹՅԱՆ ԿԱՌԱՎԱՐՈՒԹՅԱՆ 2023 ԹՎԱԿԱՆԻ ԴԵԿՏԵՄԲԵՐԻ 28-Ի N2323-Ն ՈՐՈՇՄԱՆ N 3 ԵՎ N 4 ՀԱՎԵԼՎԱԾՆԵՐՈՒՄ ԿԱՏԱՐՎՈՂ  ՓՈՓՈԽՈՒԹՅՈՒՆՆԵՐԸ </t>
  </si>
  <si>
    <t xml:space="preserve">ՀԱՅԱՍՏԱՆԻ ՀԱՆՐԱՊԵՏՈՒԹՅԱՆ ԿԱՌԱՎԱՐՈՒԹՅԱՆ 2023 ԹՎԱԿԱՆԻ ԴԵԿՏԵՄԲԵՐԻ 28-Ի N 2323-Ն ՈՐՈՇՄԱՆ N 5 ՀԱՎԵԼՎԱԾԻ N 7  ԱՂՅՈՒՍԱԿՈՒՄ  ԿԱՏԱՐՎՈՂ ՓՈՓՈԽՈՒԹՅՈՒՆՆԵՐԸ </t>
  </si>
  <si>
    <t xml:space="preserve"> Նպաստներ ստացող ուսանողների թիվ, մարդ </t>
  </si>
  <si>
    <t xml:space="preserve"> Միջազգային մարզական միջոցառումների հաղթողներին և մրցանակակիրներին դրամական մրցանակների հանձնում </t>
  </si>
  <si>
    <t xml:space="preserve"> Հայաստանի Հանրապետության կառավարության 2015 թվականի նոյեմբերի 5-ի N1282-Ն որոշմամբ սահմանված մարզիկներ, անձնական մարզիչներ, երկրորդ մարզիչներ, բժիշկներ </t>
  </si>
  <si>
    <t xml:space="preserve"> Մասնակիցների թիվ, մարդ, այդ թվում՛ </t>
  </si>
  <si>
    <t xml:space="preserve">Ցուցանիշների փոփոխությունը (նվազեցումները նշված են փակագծերում)  </t>
  </si>
  <si>
    <t>Բարձրագույն կրթություն</t>
  </si>
  <si>
    <t xml:space="preserve"> Բարձրագույն մասնագիտական կրթություն</t>
  </si>
  <si>
    <t xml:space="preserve"> Երիտասարդության ծրագիր</t>
  </si>
  <si>
    <r>
      <t>ՀԱՅԱՍՏԱՆԻ ՀԱՆՐԱՊԵՏՈՒԹՅԱՆ ԿԱՌԱՎԱՐՈՒԹՅԱՆ 2023 ԹՎԱԿԱՆԻ ԴԵԿՏԵՄԲԵՐԻ 28-Ի N 2323-Ն ՈՐՈՇՄԱՆ N 9.1 ՀԱՎԵԼՎԱԾԻ  N 9.1.13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 xml:space="preserve"> ԱՂՅՈՒՍԱԿՈՒՄ ԿԱՏԱՐՎՈՂ ՓՈՓՈԽՈՒԹՅՈՒՆՆԵՐԸ  </t>
    </r>
  </si>
  <si>
    <r>
      <t>ՀԱՅԱՍՏԱՆԻ ՀԱՆՐԱՊԵՏՈՒԹՅԱՆ ԿԱՌԱՎԱՐՈՒԹՅԱՆ 2023 ԹՎԱԿԱՆԻ ԴԵԿՏԵՄԲԵՐԻ 28-Ի N 2323-Ն ՈՐՈՇՄԱՆ N 9 ՀԱՎԵԼՎԱԾԻ  N 9.13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 xml:space="preserve"> ԱՂՅՈՒՍԱԿՈՒՄ ԿԱՏԱՐՎՈՂ ՓՈՓՈԽՈՒԹՅՈՒՆՆԵՐԸ  </t>
    </r>
  </si>
  <si>
    <t xml:space="preserve">Տրանսֆերտների տրամադրում </t>
  </si>
  <si>
    <t>հազ.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</si>
</sst>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0.0"/>
    <numFmt numFmtId="167" formatCode="#,##0.0_);\(#,##0.0\)"/>
    <numFmt numFmtId="168" formatCode="_-* #,##0.00_р_._-;\-* #,##0.00_р_._-;_-* &quot;-&quot;??_р_._-;_-@_-"/>
    <numFmt numFmtId="169" formatCode="General_)"/>
    <numFmt numFmtId="170" formatCode="0_);\(0\)"/>
    <numFmt numFmtId="171" formatCode="#,##0.0"/>
  </numFmts>
  <fonts count="10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b/>
      <i/>
      <sz val="12"/>
      <color theme="1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i/>
      <sz val="10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2"/>
      <name val="GHEA Grapalat"/>
      <family val="2"/>
    </font>
    <font>
      <b/>
      <sz val="1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7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7" fillId="0" borderId="0" applyFill="0" applyBorder="0" applyProtection="0">
      <alignment horizontal="right" vertical="top"/>
    </xf>
    <xf numFmtId="43" fontId="15" fillId="0" borderId="0" applyFont="0" applyFill="0" applyBorder="0" applyAlignment="0" applyProtection="0"/>
    <xf numFmtId="0" fontId="17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20" fillId="0" borderId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13" applyNumberFormat="0" applyAlignment="0" applyProtection="0"/>
    <xf numFmtId="0" fontId="28" fillId="7" borderId="14" applyNumberFormat="0" applyAlignment="0" applyProtection="0"/>
    <xf numFmtId="0" fontId="29" fillId="7" borderId="13" applyNumberFormat="0" applyAlignment="0" applyProtection="0"/>
    <xf numFmtId="0" fontId="30" fillId="0" borderId="15" applyNumberFormat="0" applyFill="0" applyAlignment="0" applyProtection="0"/>
    <xf numFmtId="0" fontId="31" fillId="8" borderId="16" applyNumberFormat="0" applyAlignment="0" applyProtection="0"/>
    <xf numFmtId="0" fontId="32" fillId="0" borderId="0" applyNumberFormat="0" applyFill="0" applyBorder="0" applyAlignment="0" applyProtection="0"/>
    <xf numFmtId="0" fontId="15" fillId="9" borderId="17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18" applyNumberFormat="0" applyFill="0" applyAlignment="0" applyProtection="0"/>
    <xf numFmtId="0" fontId="35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10" fillId="9" borderId="17" applyNumberFormat="0" applyFont="0" applyAlignment="0" applyProtection="0"/>
    <xf numFmtId="0" fontId="37" fillId="33" borderId="0" applyNumberFormat="0" applyBorder="0" applyAlignment="0" applyProtection="0"/>
    <xf numFmtId="0" fontId="37" fillId="21" borderId="0" applyNumberFormat="0" applyBorder="0" applyAlignment="0" applyProtection="0"/>
    <xf numFmtId="0" fontId="37" fillId="10" borderId="0" applyNumberFormat="0" applyBorder="0" applyAlignment="0" applyProtection="0"/>
    <xf numFmtId="0" fontId="37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7" fillId="17" borderId="0" applyNumberFormat="0" applyBorder="0" applyAlignment="0" applyProtection="0"/>
    <xf numFmtId="0" fontId="45" fillId="0" borderId="0" applyNumberFormat="0" applyFill="0" applyBorder="0" applyAlignment="0" applyProtection="0"/>
    <xf numFmtId="0" fontId="37" fillId="13" borderId="0" applyNumberFormat="0" applyBorder="0" applyAlignment="0" applyProtection="0"/>
    <xf numFmtId="0" fontId="43" fillId="0" borderId="10" applyNumberFormat="0" applyFill="0" applyAlignment="0" applyProtection="0"/>
    <xf numFmtId="0" fontId="37" fillId="25" borderId="0" applyNumberFormat="0" applyBorder="0" applyAlignment="0" applyProtection="0"/>
    <xf numFmtId="0" fontId="45" fillId="0" borderId="12" applyNumberFormat="0" applyFill="0" applyAlignment="0" applyProtection="0"/>
    <xf numFmtId="0" fontId="52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7" fillId="0" borderId="15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7" fillId="29" borderId="0" applyNumberFormat="0" applyBorder="0" applyAlignment="0" applyProtection="0"/>
    <xf numFmtId="0" fontId="41" fillId="0" borderId="0" applyNumberFormat="0" applyFill="0" applyBorder="0" applyAlignment="0" applyProtection="0"/>
    <xf numFmtId="0" fontId="37" fillId="22" borderId="0" applyNumberFormat="0" applyBorder="0" applyAlignment="0" applyProtection="0"/>
    <xf numFmtId="0" fontId="48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9" fillId="7" borderId="13" applyNumberFormat="0" applyAlignment="0" applyProtection="0"/>
    <xf numFmtId="0" fontId="42" fillId="3" borderId="0" applyNumberFormat="0" applyBorder="0" applyAlignment="0" applyProtection="0"/>
    <xf numFmtId="0" fontId="49" fillId="7" borderId="14" applyNumberFormat="0" applyAlignment="0" applyProtection="0"/>
    <xf numFmtId="0" fontId="46" fillId="6" borderId="13" applyNumberFormat="0" applyAlignment="0" applyProtection="0"/>
    <xf numFmtId="0" fontId="44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37" fillId="26" borderId="0" applyNumberFormat="0" applyBorder="0" applyAlignment="0" applyProtection="0"/>
    <xf numFmtId="0" fontId="40" fillId="8" borderId="16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51" fillId="0" borderId="18" applyNumberFormat="0" applyFill="0" applyAlignment="0" applyProtection="0"/>
    <xf numFmtId="0" fontId="37" fillId="18" borderId="0" applyNumberFormat="0" applyBorder="0" applyAlignment="0" applyProtection="0"/>
    <xf numFmtId="0" fontId="15" fillId="27" borderId="0" applyNumberFormat="0" applyBorder="0" applyAlignment="0" applyProtection="0"/>
    <xf numFmtId="0" fontId="38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8" fillId="0" borderId="0"/>
    <xf numFmtId="9" fontId="18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4" fillId="0" borderId="0"/>
    <xf numFmtId="0" fontId="55" fillId="5" borderId="0" applyNumberFormat="0" applyBorder="0" applyAlignment="0" applyProtection="0"/>
    <xf numFmtId="0" fontId="20" fillId="0" borderId="0"/>
    <xf numFmtId="0" fontId="13" fillId="0" borderId="0"/>
    <xf numFmtId="0" fontId="53" fillId="34" borderId="0" applyNumberFormat="0" applyBorder="0" applyAlignment="0" applyProtection="0"/>
    <xf numFmtId="0" fontId="53" fillId="35" borderId="0" applyNumberFormat="0" applyBorder="0" applyAlignment="0" applyProtection="0"/>
    <xf numFmtId="0" fontId="53" fillId="36" borderId="0" applyNumberFormat="0" applyBorder="0" applyAlignment="0" applyProtection="0"/>
    <xf numFmtId="0" fontId="53" fillId="37" borderId="0" applyNumberFormat="0" applyBorder="0" applyAlignment="0" applyProtection="0"/>
    <xf numFmtId="0" fontId="53" fillId="41" borderId="0" applyNumberFormat="0" applyBorder="0" applyAlignment="0" applyProtection="0"/>
    <xf numFmtId="0" fontId="53" fillId="42" borderId="0" applyNumberFormat="0" applyBorder="0" applyAlignment="0" applyProtection="0"/>
    <xf numFmtId="0" fontId="53" fillId="43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7" borderId="0" applyNumberFormat="0" applyBorder="0" applyAlignment="0" applyProtection="0"/>
    <xf numFmtId="0" fontId="53" fillId="43" borderId="0" applyNumberFormat="0" applyBorder="0" applyAlignment="0" applyProtection="0"/>
    <xf numFmtId="0" fontId="53" fillId="45" borderId="0" applyNumberFormat="0" applyBorder="0" applyAlignment="0" applyProtection="0"/>
    <xf numFmtId="0" fontId="56" fillId="46" borderId="0" applyNumberFormat="0" applyBorder="0" applyAlignment="0" applyProtection="0"/>
    <xf numFmtId="0" fontId="56" fillId="44" borderId="0" applyNumberFormat="0" applyBorder="0" applyAlignment="0" applyProtection="0"/>
    <xf numFmtId="0" fontId="56" fillId="38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40" borderId="0" applyNumberFormat="0" applyBorder="0" applyAlignment="0" applyProtection="0"/>
    <xf numFmtId="0" fontId="56" fillId="48" borderId="0" applyNumberFormat="0" applyBorder="0" applyAlignment="0" applyProtection="0"/>
    <xf numFmtId="0" fontId="56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39" borderId="0" applyNumberFormat="0" applyBorder="0" applyAlignment="0" applyProtection="0"/>
    <xf numFmtId="0" fontId="56" fillId="47" borderId="0" applyNumberFormat="0" applyBorder="0" applyAlignment="0" applyProtection="0"/>
    <xf numFmtId="0" fontId="56" fillId="51" borderId="0" applyNumberFormat="0" applyBorder="0" applyAlignment="0" applyProtection="0"/>
    <xf numFmtId="0" fontId="57" fillId="35" borderId="0" applyNumberFormat="0" applyBorder="0" applyAlignment="0" applyProtection="0"/>
    <xf numFmtId="0" fontId="58" fillId="52" borderId="19" applyNumberFormat="0" applyAlignment="0" applyProtection="0"/>
    <xf numFmtId="0" fontId="59" fillId="53" borderId="20" applyNumberFormat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1" fillId="36" borderId="0" applyNumberFormat="0" applyBorder="0" applyAlignment="0" applyProtection="0"/>
    <xf numFmtId="0" fontId="62" fillId="0" borderId="21" applyNumberFormat="0" applyFill="0" applyAlignment="0" applyProtection="0"/>
    <xf numFmtId="0" fontId="63" fillId="0" borderId="22" applyNumberFormat="0" applyFill="0" applyAlignment="0" applyProtection="0"/>
    <xf numFmtId="0" fontId="64" fillId="0" borderId="23" applyNumberFormat="0" applyFill="0" applyAlignment="0" applyProtection="0"/>
    <xf numFmtId="0" fontId="64" fillId="0" borderId="0" applyNumberFormat="0" applyFill="0" applyBorder="0" applyAlignment="0" applyProtection="0"/>
    <xf numFmtId="0" fontId="65" fillId="42" borderId="19" applyNumberFormat="0" applyAlignment="0" applyProtection="0"/>
    <xf numFmtId="0" fontId="66" fillId="0" borderId="24" applyNumberFormat="0" applyFill="0" applyAlignment="0" applyProtection="0"/>
    <xf numFmtId="0" fontId="67" fillId="54" borderId="0" applyNumberFormat="0" applyBorder="0" applyAlignment="0" applyProtection="0"/>
    <xf numFmtId="1" fontId="73" fillId="0" borderId="0"/>
    <xf numFmtId="1" fontId="73" fillId="0" borderId="0"/>
    <xf numFmtId="1" fontId="73" fillId="0" borderId="0"/>
    <xf numFmtId="0" fontId="9" fillId="0" borderId="0"/>
    <xf numFmtId="0" fontId="13" fillId="0" borderId="0"/>
    <xf numFmtId="0" fontId="13" fillId="0" borderId="0"/>
    <xf numFmtId="0" fontId="18" fillId="55" borderId="25" applyNumberFormat="0" applyFont="0" applyAlignment="0" applyProtection="0"/>
    <xf numFmtId="0" fontId="68" fillId="52" borderId="26" applyNumberFormat="0" applyAlignment="0" applyProtection="0"/>
    <xf numFmtId="0" fontId="72" fillId="0" borderId="0"/>
    <xf numFmtId="0" fontId="72" fillId="0" borderId="0"/>
    <xf numFmtId="0" fontId="72" fillId="0" borderId="0"/>
    <xf numFmtId="0" fontId="69" fillId="0" borderId="0" applyNumberFormat="0" applyFill="0" applyBorder="0" applyAlignment="0" applyProtection="0"/>
    <xf numFmtId="0" fontId="70" fillId="0" borderId="27" applyNumberFormat="0" applyFill="0" applyAlignment="0" applyProtection="0"/>
    <xf numFmtId="0" fontId="71" fillId="0" borderId="0" applyNumberFormat="0" applyFill="0" applyBorder="0" applyAlignment="0" applyProtection="0"/>
    <xf numFmtId="0" fontId="54" fillId="0" borderId="0"/>
    <xf numFmtId="1" fontId="73" fillId="0" borderId="0"/>
    <xf numFmtId="0" fontId="74" fillId="0" borderId="0"/>
    <xf numFmtId="0" fontId="13" fillId="0" borderId="0"/>
    <xf numFmtId="0" fontId="9" fillId="0" borderId="0"/>
    <xf numFmtId="0" fontId="17" fillId="0" borderId="0">
      <alignment horizontal="left" vertical="top" wrapText="1"/>
    </xf>
    <xf numFmtId="0" fontId="8" fillId="9" borderId="17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2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20" fillId="0" borderId="0"/>
    <xf numFmtId="164" fontId="20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5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3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54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4" fillId="0" borderId="0"/>
    <xf numFmtId="0" fontId="20" fillId="0" borderId="0"/>
    <xf numFmtId="0" fontId="13" fillId="0" borderId="0"/>
    <xf numFmtId="0" fontId="13" fillId="0" borderId="0"/>
    <xf numFmtId="0" fontId="13" fillId="0" borderId="0"/>
    <xf numFmtId="0" fontId="54" fillId="0" borderId="0"/>
    <xf numFmtId="0" fontId="18" fillId="0" borderId="0"/>
    <xf numFmtId="0" fontId="11" fillId="0" borderId="0"/>
    <xf numFmtId="0" fontId="18" fillId="0" borderId="0"/>
    <xf numFmtId="0" fontId="18" fillId="0" borderId="0"/>
    <xf numFmtId="0" fontId="83" fillId="0" borderId="0"/>
    <xf numFmtId="0" fontId="13" fillId="0" borderId="0"/>
    <xf numFmtId="0" fontId="15" fillId="0" borderId="0"/>
    <xf numFmtId="0" fontId="13" fillId="0" borderId="0"/>
    <xf numFmtId="0" fontId="18" fillId="0" borderId="0"/>
    <xf numFmtId="0" fontId="13" fillId="0" borderId="0"/>
    <xf numFmtId="0" fontId="20" fillId="0" borderId="0"/>
    <xf numFmtId="0" fontId="54" fillId="0" borderId="0"/>
    <xf numFmtId="0" fontId="83" fillId="0" borderId="0"/>
    <xf numFmtId="0" fontId="53" fillId="55" borderId="34" applyNumberFormat="0" applyFont="0" applyAlignment="0" applyProtection="0"/>
    <xf numFmtId="9" fontId="54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169" fontId="84" fillId="0" borderId="35">
      <protection locked="0"/>
    </xf>
    <xf numFmtId="169" fontId="85" fillId="56" borderId="35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53" fillId="0" borderId="0"/>
    <xf numFmtId="0" fontId="13" fillId="0" borderId="0"/>
    <xf numFmtId="0" fontId="53" fillId="0" borderId="0"/>
    <xf numFmtId="0" fontId="17" fillId="0" borderId="0">
      <alignment horizontal="left" vertical="top" wrapText="1"/>
    </xf>
    <xf numFmtId="0" fontId="72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6" fillId="0" borderId="0"/>
    <xf numFmtId="43" fontId="15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35" fillId="33" borderId="0" applyNumberFormat="0" applyBorder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58" fillId="5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65" fillId="42" borderId="19" applyNumberForma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18" fillId="55" borderId="25" applyNumberFormat="0" applyFon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68" fillId="52" borderId="26" applyNumberFormat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70" fillId="0" borderId="27" applyNumberFormat="0" applyFill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35" fillId="30" borderId="0" applyNumberFormat="0" applyBorder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7" fillId="6" borderId="13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8" fillId="7" borderId="14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9" fillId="7" borderId="13" applyNumberFormat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2" fillId="0" borderId="11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12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4" fillId="0" borderId="18" applyNumberFormat="0" applyFill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31" fillId="8" borderId="16" applyNumberFormat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1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1" fontId="7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5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>
      <alignment horizontal="left" vertical="top" wrapText="1"/>
    </xf>
    <xf numFmtId="0" fontId="15" fillId="0" borderId="0"/>
    <xf numFmtId="0" fontId="15" fillId="0" borderId="0"/>
    <xf numFmtId="0" fontId="15" fillId="0" borderId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15" fillId="9" borderId="17" applyNumberFormat="0" applyFont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0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12">
    <xf numFmtId="0" fontId="0" fillId="0" borderId="0" xfId="0"/>
    <xf numFmtId="0" fontId="75" fillId="0" borderId="29" xfId="0" applyFont="1" applyBorder="1" applyAlignment="1">
      <alignment horizontal="center" vertical="center" wrapText="1"/>
    </xf>
    <xf numFmtId="0" fontId="75" fillId="0" borderId="0" xfId="0" applyFont="1"/>
    <xf numFmtId="0" fontId="75" fillId="0" borderId="0" xfId="0" applyFont="1" applyAlignment="1">
      <alignment horizontal="left" vertical="top" wrapText="1"/>
    </xf>
    <xf numFmtId="0" fontId="75" fillId="0" borderId="0" xfId="0" applyFont="1" applyFill="1" applyBorder="1" applyAlignment="1">
      <alignment horizontal="left" vertical="top" wrapText="1"/>
    </xf>
    <xf numFmtId="0" fontId="75" fillId="0" borderId="0" xfId="0" applyFont="1" applyFill="1" applyAlignment="1">
      <alignment horizontal="left" vertical="top" wrapText="1"/>
    </xf>
    <xf numFmtId="0" fontId="75" fillId="0" borderId="40" xfId="0" applyFont="1" applyBorder="1" applyAlignment="1">
      <alignment horizontal="left" vertical="top" wrapText="1"/>
    </xf>
    <xf numFmtId="0" fontId="19" fillId="2" borderId="40" xfId="0" applyFont="1" applyFill="1" applyBorder="1" applyAlignment="1">
      <alignment horizontal="center" vertical="center" wrapText="1"/>
    </xf>
    <xf numFmtId="0" fontId="87" fillId="0" borderId="29" xfId="165" applyFont="1" applyFill="1" applyBorder="1">
      <alignment horizontal="left" vertical="top" wrapText="1"/>
    </xf>
    <xf numFmtId="0" fontId="75" fillId="0" borderId="29" xfId="165" applyFont="1" applyFill="1" applyBorder="1" applyAlignment="1">
      <alignment horizontal="left" vertical="top" wrapText="1"/>
    </xf>
    <xf numFmtId="0" fontId="19" fillId="0" borderId="29" xfId="0" applyFont="1" applyFill="1" applyBorder="1" applyAlignment="1">
      <alignment horizontal="left" vertical="top" wrapText="1"/>
    </xf>
    <xf numFmtId="0" fontId="76" fillId="0" borderId="0" xfId="0" applyFont="1" applyFill="1"/>
    <xf numFmtId="0" fontId="16" fillId="0" borderId="0" xfId="0" applyFont="1" applyFill="1" applyAlignment="1">
      <alignment wrapText="1"/>
    </xf>
    <xf numFmtId="0" fontId="16" fillId="0" borderId="30" xfId="0" applyFont="1" applyFill="1" applyBorder="1" applyAlignment="1">
      <alignment horizontal="center" vertical="top" wrapText="1"/>
    </xf>
    <xf numFmtId="0" fontId="16" fillId="0" borderId="0" xfId="0" applyFont="1" applyFill="1" applyAlignment="1">
      <alignment horizontal="center"/>
    </xf>
    <xf numFmtId="0" fontId="76" fillId="0" borderId="0" xfId="0" applyFont="1" applyFill="1" applyBorder="1"/>
    <xf numFmtId="0" fontId="75" fillId="0" borderId="0" xfId="0" applyFont="1" applyFill="1" applyBorder="1"/>
    <xf numFmtId="166" fontId="76" fillId="0" borderId="0" xfId="0" applyNumberFormat="1" applyFont="1" applyFill="1" applyBorder="1" applyAlignment="1">
      <alignment horizontal="center"/>
    </xf>
    <xf numFmtId="0" fontId="19" fillId="0" borderId="36" xfId="0" applyFont="1" applyFill="1" applyBorder="1" applyAlignment="1">
      <alignment vertical="top" wrapText="1"/>
    </xf>
    <xf numFmtId="0" fontId="75" fillId="0" borderId="36" xfId="0" applyFont="1" applyFill="1" applyBorder="1" applyAlignment="1">
      <alignment horizontal="left" vertical="top" wrapText="1"/>
    </xf>
    <xf numFmtId="0" fontId="75" fillId="0" borderId="0" xfId="0" applyFont="1" applyFill="1"/>
    <xf numFmtId="0" fontId="75" fillId="0" borderId="1" xfId="0" applyFont="1" applyFill="1" applyBorder="1" applyAlignment="1">
      <alignment horizontal="left" vertical="top" wrapText="1"/>
    </xf>
    <xf numFmtId="0" fontId="75" fillId="0" borderId="1" xfId="0" applyFont="1" applyFill="1" applyBorder="1" applyAlignment="1">
      <alignment horizontal="center" vertical="center" wrapText="1"/>
    </xf>
    <xf numFmtId="0" fontId="75" fillId="0" borderId="4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vertical="center" wrapText="1"/>
    </xf>
    <xf numFmtId="0" fontId="75" fillId="0" borderId="7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166" fontId="19" fillId="0" borderId="29" xfId="6" applyNumberFormat="1" applyFont="1" applyFill="1" applyBorder="1" applyAlignment="1">
      <alignment vertical="center"/>
    </xf>
    <xf numFmtId="0" fontId="75" fillId="0" borderId="0" xfId="0" applyFont="1" applyFill="1" applyAlignment="1">
      <alignment horizontal="left" vertical="center" wrapText="1"/>
    </xf>
    <xf numFmtId="0" fontId="19" fillId="0" borderId="4" xfId="0" applyFont="1" applyFill="1" applyBorder="1" applyAlignment="1">
      <alignment vertical="top" wrapText="1"/>
    </xf>
    <xf numFmtId="0" fontId="75" fillId="0" borderId="7" xfId="0" applyFont="1" applyFill="1" applyBorder="1" applyAlignment="1">
      <alignment horizontal="center" vertical="top" wrapText="1"/>
    </xf>
    <xf numFmtId="0" fontId="19" fillId="0" borderId="6" xfId="0" applyFont="1" applyFill="1" applyBorder="1" applyAlignment="1">
      <alignment vertical="top" wrapText="1"/>
    </xf>
    <xf numFmtId="0" fontId="19" fillId="0" borderId="37" xfId="0" applyFont="1" applyFill="1" applyBorder="1" applyAlignment="1">
      <alignment vertical="top" wrapText="1"/>
    </xf>
    <xf numFmtId="0" fontId="87" fillId="0" borderId="29" xfId="0" applyFont="1" applyFill="1" applyBorder="1" applyAlignment="1">
      <alignment horizontal="left" vertical="top" wrapText="1"/>
    </xf>
    <xf numFmtId="0" fontId="19" fillId="0" borderId="29" xfId="0" applyFont="1" applyFill="1" applyBorder="1" applyAlignment="1">
      <alignment horizontal="left" vertical="center" wrapText="1"/>
    </xf>
    <xf numFmtId="0" fontId="75" fillId="0" borderId="0" xfId="0" applyFont="1" applyFill="1" applyAlignment="1"/>
    <xf numFmtId="0" fontId="75" fillId="0" borderId="0" xfId="0" applyFont="1" applyAlignment="1">
      <alignment horizontal="right"/>
    </xf>
    <xf numFmtId="0" fontId="16" fillId="0" borderId="0" xfId="0" applyFont="1" applyFill="1" applyBorder="1" applyAlignment="1">
      <alignment horizontal="center" vertical="top" wrapText="1"/>
    </xf>
    <xf numFmtId="0" fontId="19" fillId="0" borderId="40" xfId="0" applyFont="1" applyFill="1" applyBorder="1" applyAlignment="1">
      <alignment vertical="top" wrapText="1"/>
    </xf>
    <xf numFmtId="0" fontId="76" fillId="0" borderId="40" xfId="0" applyFont="1" applyFill="1" applyBorder="1" applyAlignment="1">
      <alignment vertical="top" wrapText="1"/>
    </xf>
    <xf numFmtId="0" fontId="76" fillId="0" borderId="0" xfId="0" applyFont="1" applyFill="1" applyBorder="1" applyAlignment="1">
      <alignment vertical="top" wrapText="1"/>
    </xf>
    <xf numFmtId="0" fontId="87" fillId="0" borderId="40" xfId="0" applyFont="1" applyFill="1" applyBorder="1" applyAlignment="1">
      <alignment horizontal="left" vertical="top" wrapText="1"/>
    </xf>
    <xf numFmtId="0" fontId="75" fillId="0" borderId="40" xfId="0" applyFont="1" applyBorder="1" applyAlignment="1">
      <alignment horizontal="center" vertical="center" wrapText="1"/>
    </xf>
    <xf numFmtId="0" fontId="75" fillId="2" borderId="40" xfId="0" applyFont="1" applyFill="1" applyBorder="1" applyAlignment="1">
      <alignment horizontal="left" vertical="top" wrapText="1"/>
    </xf>
    <xf numFmtId="0" fontId="19" fillId="0" borderId="39" xfId="0" applyFont="1" applyFill="1" applyBorder="1" applyAlignment="1"/>
    <xf numFmtId="0" fontId="19" fillId="0" borderId="37" xfId="0" applyFont="1" applyFill="1" applyBorder="1" applyAlignment="1"/>
    <xf numFmtId="0" fontId="75" fillId="0" borderId="40" xfId="0" applyFont="1" applyFill="1" applyBorder="1" applyAlignment="1">
      <alignment vertical="center" wrapText="1"/>
    </xf>
    <xf numFmtId="0" fontId="75" fillId="0" borderId="0" xfId="0" applyFont="1" applyFill="1" applyBorder="1" applyAlignment="1">
      <alignment horizontal="left" vertical="top"/>
    </xf>
    <xf numFmtId="0" fontId="19" fillId="2" borderId="40" xfId="0" applyFont="1" applyFill="1" applyBorder="1" applyAlignment="1">
      <alignment horizontal="left" vertical="top" wrapText="1"/>
    </xf>
    <xf numFmtId="0" fontId="75" fillId="2" borderId="40" xfId="0" applyFont="1" applyFill="1" applyBorder="1" applyAlignment="1">
      <alignment horizontal="left" vertical="center" wrapText="1"/>
    </xf>
    <xf numFmtId="0" fontId="75" fillId="0" borderId="40" xfId="0" applyFont="1" applyFill="1" applyBorder="1" applyAlignment="1">
      <alignment horizontal="left" vertical="top" wrapText="1"/>
    </xf>
    <xf numFmtId="0" fontId="75" fillId="0" borderId="0" xfId="0" applyFont="1" applyFill="1" applyAlignment="1"/>
    <xf numFmtId="0" fontId="75" fillId="0" borderId="0" xfId="0" applyFont="1" applyFill="1" applyBorder="1" applyAlignment="1">
      <alignment wrapText="1"/>
    </xf>
    <xf numFmtId="0" fontId="88" fillId="0" borderId="0" xfId="0" applyFont="1" applyFill="1" applyBorder="1" applyAlignment="1">
      <alignment vertical="top" wrapText="1"/>
    </xf>
    <xf numFmtId="0" fontId="76" fillId="0" borderId="0" xfId="0" applyFont="1" applyFill="1" applyAlignment="1"/>
    <xf numFmtId="167" fontId="19" fillId="2" borderId="40" xfId="7" applyNumberFormat="1" applyFont="1" applyFill="1" applyBorder="1" applyAlignment="1">
      <alignment horizontal="right" vertical="center" wrapText="1"/>
    </xf>
    <xf numFmtId="167" fontId="19" fillId="0" borderId="40" xfId="7" applyNumberFormat="1" applyFont="1" applyFill="1" applyBorder="1" applyAlignment="1">
      <alignment horizontal="right" vertical="center" wrapText="1"/>
    </xf>
    <xf numFmtId="0" fontId="75" fillId="0" borderId="30" xfId="0" applyFont="1" applyBorder="1" applyAlignment="1">
      <alignment horizontal="center" vertical="center" wrapText="1"/>
    </xf>
    <xf numFmtId="0" fontId="75" fillId="0" borderId="39" xfId="0" applyFont="1" applyBorder="1" applyAlignment="1">
      <alignment vertical="center" wrapText="1"/>
    </xf>
    <xf numFmtId="0" fontId="75" fillId="0" borderId="2" xfId="0" applyFont="1" applyBorder="1" applyAlignment="1">
      <alignment horizontal="center" vertical="center" wrapText="1"/>
    </xf>
    <xf numFmtId="165" fontId="75" fillId="0" borderId="1" xfId="6" applyNumberFormat="1" applyFont="1" applyFill="1" applyBorder="1" applyAlignment="1">
      <alignment horizontal="right" vertical="top"/>
    </xf>
    <xf numFmtId="0" fontId="19" fillId="0" borderId="40" xfId="165" applyFont="1" applyFill="1" applyBorder="1" applyAlignment="1">
      <alignment horizontal="left" vertical="top" wrapText="1"/>
    </xf>
    <xf numFmtId="0" fontId="75" fillId="0" borderId="0" xfId="0" applyFont="1" applyFill="1" applyAlignment="1">
      <alignment horizontal="left" vertical="top"/>
    </xf>
    <xf numFmtId="167" fontId="19" fillId="0" borderId="40" xfId="0" applyNumberFormat="1" applyFont="1" applyBorder="1" applyAlignment="1">
      <alignment horizontal="right" vertical="top" wrapText="1"/>
    </xf>
    <xf numFmtId="165" fontId="75" fillId="0" borderId="0" xfId="6" applyNumberFormat="1" applyFont="1" applyFill="1" applyBorder="1" applyAlignment="1">
      <alignment horizontal="right" vertical="top"/>
    </xf>
    <xf numFmtId="0" fontId="75" fillId="0" borderId="40" xfId="0" applyFont="1" applyFill="1" applyBorder="1" applyAlignment="1">
      <alignment horizontal="center" vertical="center" wrapText="1"/>
    </xf>
    <xf numFmtId="0" fontId="75" fillId="0" borderId="9" xfId="0" applyFont="1" applyFill="1" applyBorder="1" applyAlignment="1">
      <alignment horizontal="center" wrapText="1"/>
    </xf>
    <xf numFmtId="0" fontId="75" fillId="2" borderId="1" xfId="0" applyFont="1" applyFill="1" applyBorder="1" applyAlignment="1">
      <alignment vertical="top" wrapText="1"/>
    </xf>
    <xf numFmtId="0" fontId="87" fillId="2" borderId="1" xfId="0" applyFont="1" applyFill="1" applyBorder="1" applyAlignment="1">
      <alignment horizontal="left" vertical="top" wrapText="1"/>
    </xf>
    <xf numFmtId="0" fontId="87" fillId="2" borderId="40" xfId="0" applyFont="1" applyFill="1" applyBorder="1" applyAlignment="1">
      <alignment horizontal="left" vertical="top" wrapText="1"/>
    </xf>
    <xf numFmtId="0" fontId="19" fillId="2" borderId="40" xfId="165" applyFont="1" applyFill="1" applyBorder="1" applyAlignment="1">
      <alignment horizontal="left" vertical="top" wrapText="1"/>
    </xf>
    <xf numFmtId="0" fontId="75" fillId="2" borderId="1" xfId="0" applyFont="1" applyFill="1" applyBorder="1" applyAlignment="1">
      <alignment horizontal="left" vertical="top" wrapText="1"/>
    </xf>
    <xf numFmtId="0" fontId="89" fillId="2" borderId="3" xfId="0" applyFont="1" applyFill="1" applyBorder="1" applyAlignment="1">
      <alignment horizontal="left" vertical="top" wrapText="1"/>
    </xf>
    <xf numFmtId="0" fontId="75" fillId="2" borderId="1" xfId="0" applyFont="1" applyFill="1" applyBorder="1" applyAlignment="1">
      <alignment horizontal="left" vertical="top"/>
    </xf>
    <xf numFmtId="0" fontId="87" fillId="2" borderId="29" xfId="165" applyFont="1" applyFill="1" applyBorder="1">
      <alignment horizontal="left" vertical="top" wrapText="1"/>
    </xf>
    <xf numFmtId="0" fontId="19" fillId="2" borderId="29" xfId="165" applyFont="1" applyFill="1" applyBorder="1" applyAlignment="1">
      <alignment horizontal="left" vertical="top" wrapText="1"/>
    </xf>
    <xf numFmtId="0" fontId="19" fillId="0" borderId="40" xfId="0" applyFont="1" applyBorder="1" applyAlignment="1">
      <alignment horizontal="left" vertical="top" wrapText="1"/>
    </xf>
    <xf numFmtId="0" fontId="75" fillId="0" borderId="40" xfId="0" applyFont="1" applyBorder="1" applyAlignment="1">
      <alignment horizontal="center" vertical="top" wrapText="1"/>
    </xf>
    <xf numFmtId="0" fontId="76" fillId="0" borderId="0" xfId="0" applyFont="1" applyFill="1" applyAlignment="1">
      <alignment horizontal="center"/>
    </xf>
    <xf numFmtId="0" fontId="87" fillId="0" borderId="3" xfId="0" applyFont="1" applyFill="1" applyBorder="1" applyAlignment="1">
      <alignment horizontal="left" vertical="top" wrapText="1"/>
    </xf>
    <xf numFmtId="0" fontId="19" fillId="0" borderId="40" xfId="0" applyFont="1" applyFill="1" applyBorder="1" applyAlignment="1">
      <alignment horizontal="left" vertical="top" wrapText="1"/>
    </xf>
    <xf numFmtId="0" fontId="75" fillId="0" borderId="40" xfId="8" applyFont="1" applyFill="1" applyBorder="1" applyAlignment="1">
      <alignment horizontal="left" vertical="top" wrapText="1"/>
    </xf>
    <xf numFmtId="0" fontId="75" fillId="0" borderId="30" xfId="8" applyFont="1" applyFill="1" applyBorder="1" applyAlignment="1">
      <alignment horizontal="left" vertical="top" wrapText="1"/>
    </xf>
    <xf numFmtId="0" fontId="19" fillId="0" borderId="40" xfId="8" applyFont="1" applyFill="1" applyBorder="1" applyAlignment="1">
      <alignment horizontal="left" vertical="center" wrapText="1"/>
    </xf>
    <xf numFmtId="0" fontId="75" fillId="0" borderId="40" xfId="0" applyFont="1" applyBorder="1" applyAlignment="1">
      <alignment vertical="center" wrapText="1"/>
    </xf>
    <xf numFmtId="0" fontId="75" fillId="0" borderId="0" xfId="0" applyFont="1" applyAlignment="1"/>
    <xf numFmtId="0" fontId="75" fillId="0" borderId="40" xfId="0" applyFont="1" applyFill="1" applyBorder="1" applyAlignment="1">
      <alignment wrapText="1"/>
    </xf>
    <xf numFmtId="0" fontId="75" fillId="0" borderId="40" xfId="165" applyFont="1" applyFill="1" applyBorder="1" applyAlignment="1">
      <alignment horizontal="left" vertical="top" wrapText="1"/>
    </xf>
    <xf numFmtId="0" fontId="75" fillId="0" borderId="40" xfId="165" applyFont="1" applyFill="1" applyBorder="1" applyAlignment="1">
      <alignment horizontal="center" vertical="top" wrapText="1"/>
    </xf>
    <xf numFmtId="0" fontId="75" fillId="0" borderId="39" xfId="0" applyFont="1" applyBorder="1" applyAlignment="1">
      <alignment horizontal="center" vertical="center" wrapText="1"/>
    </xf>
    <xf numFmtId="0" fontId="75" fillId="0" borderId="39" xfId="0" applyFont="1" applyBorder="1" applyAlignment="1">
      <alignment horizontal="center" vertical="center" wrapText="1"/>
    </xf>
    <xf numFmtId="0" fontId="75" fillId="0" borderId="38" xfId="0" applyFont="1" applyBorder="1" applyAlignment="1">
      <alignment horizontal="center" vertical="center" wrapText="1"/>
    </xf>
    <xf numFmtId="0" fontId="75" fillId="0" borderId="41" xfId="0" applyFont="1" applyBorder="1" applyAlignment="1">
      <alignment horizontal="center" vertical="center" wrapText="1"/>
    </xf>
    <xf numFmtId="0" fontId="19" fillId="2" borderId="39" xfId="0" applyFont="1" applyFill="1" applyBorder="1" applyAlignment="1">
      <alignment vertical="top" wrapText="1"/>
    </xf>
    <xf numFmtId="0" fontId="19" fillId="2" borderId="38" xfId="0" applyFont="1" applyFill="1" applyBorder="1" applyAlignment="1">
      <alignment vertical="top" wrapText="1"/>
    </xf>
    <xf numFmtId="165" fontId="91" fillId="2" borderId="40" xfId="6" applyNumberFormat="1" applyFont="1" applyFill="1" applyBorder="1" applyAlignment="1">
      <alignment horizontal="right" vertical="center"/>
    </xf>
    <xf numFmtId="166" fontId="75" fillId="0" borderId="40" xfId="0" applyNumberFormat="1" applyFont="1" applyFill="1" applyBorder="1" applyAlignment="1">
      <alignment horizontal="left" vertical="top" wrapText="1"/>
    </xf>
    <xf numFmtId="166" fontId="19" fillId="0" borderId="29" xfId="6" applyNumberFormat="1" applyFont="1" applyFill="1" applyBorder="1" applyAlignment="1">
      <alignment horizontal="right" vertical="center"/>
    </xf>
    <xf numFmtId="166" fontId="75" fillId="0" borderId="40" xfId="0" applyNumberFormat="1" applyFont="1" applyFill="1" applyBorder="1" applyAlignment="1">
      <alignment horizontal="right" vertical="top" wrapText="1"/>
    </xf>
    <xf numFmtId="166" fontId="19" fillId="0" borderId="40" xfId="0" applyNumberFormat="1" applyFont="1" applyFill="1" applyBorder="1" applyAlignment="1">
      <alignment vertical="center"/>
    </xf>
    <xf numFmtId="166" fontId="75" fillId="0" borderId="40" xfId="0" applyNumberFormat="1" applyFont="1" applyFill="1" applyBorder="1" applyAlignment="1">
      <alignment vertical="center"/>
    </xf>
    <xf numFmtId="0" fontId="75" fillId="0" borderId="40" xfId="0" applyFont="1" applyFill="1" applyBorder="1" applyAlignment="1">
      <alignment horizontal="center" vertical="top" wrapText="1"/>
    </xf>
    <xf numFmtId="0" fontId="19" fillId="2" borderId="42" xfId="0" applyFont="1" applyFill="1" applyBorder="1" applyAlignment="1">
      <alignment horizontal="center" vertical="center" wrapText="1"/>
    </xf>
    <xf numFmtId="49" fontId="19" fillId="0" borderId="40" xfId="8" applyNumberFormat="1" applyFont="1" applyFill="1" applyBorder="1" applyAlignment="1">
      <alignment horizontal="center" wrapText="1"/>
    </xf>
    <xf numFmtId="0" fontId="19" fillId="0" borderId="40" xfId="0" applyFont="1" applyBorder="1" applyAlignment="1">
      <alignment horizontal="center" vertical="top" wrapText="1"/>
    </xf>
    <xf numFmtId="0" fontId="19" fillId="0" borderId="40" xfId="0" applyFont="1" applyBorder="1" applyAlignment="1">
      <alignment vertical="top" wrapText="1"/>
    </xf>
    <xf numFmtId="0" fontId="19" fillId="0" borderId="3" xfId="0" applyFont="1" applyBorder="1" applyAlignment="1">
      <alignment horizontal="center" vertical="top"/>
    </xf>
    <xf numFmtId="0" fontId="75" fillId="0" borderId="40" xfId="0" applyFont="1" applyFill="1" applyBorder="1" applyAlignment="1">
      <alignment horizontal="right" vertical="center" wrapText="1"/>
    </xf>
    <xf numFmtId="0" fontId="75" fillId="0" borderId="0" xfId="0" applyFont="1" applyFill="1" applyAlignment="1">
      <alignment wrapText="1"/>
    </xf>
    <xf numFmtId="0" fontId="19" fillId="0" borderId="0" xfId="0" applyFont="1" applyFill="1" applyAlignment="1">
      <alignment wrapText="1"/>
    </xf>
    <xf numFmtId="0" fontId="19" fillId="0" borderId="0" xfId="0" applyFont="1" applyAlignment="1">
      <alignment vertical="center" wrapText="1"/>
    </xf>
    <xf numFmtId="0" fontId="75" fillId="2" borderId="0" xfId="0" applyFont="1" applyFill="1" applyBorder="1" applyAlignment="1">
      <alignment horizontal="left" vertical="top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left" wrapText="1"/>
    </xf>
    <xf numFmtId="0" fontId="75" fillId="2" borderId="40" xfId="0" applyFont="1" applyFill="1" applyBorder="1" applyAlignment="1">
      <alignment horizontal="center" vertical="center" wrapText="1"/>
    </xf>
    <xf numFmtId="166" fontId="75" fillId="2" borderId="40" xfId="0" applyNumberFormat="1" applyFont="1" applyFill="1" applyBorder="1" applyAlignment="1">
      <alignment horizontal="right" vertical="top" wrapText="1"/>
    </xf>
    <xf numFmtId="0" fontId="92" fillId="2" borderId="0" xfId="2022" applyFont="1" applyFill="1" applyAlignment="1">
      <alignment horizontal="center" vertical="center"/>
    </xf>
    <xf numFmtId="0" fontId="92" fillId="2" borderId="0" xfId="2022" applyFont="1" applyFill="1" applyAlignment="1">
      <alignment vertical="center"/>
    </xf>
    <xf numFmtId="0" fontId="92" fillId="2" borderId="0" xfId="2022" applyFont="1" applyFill="1"/>
    <xf numFmtId="171" fontId="93" fillId="2" borderId="0" xfId="2023" applyNumberFormat="1" applyFont="1" applyFill="1" applyAlignment="1">
      <alignment horizontal="center" vertical="center"/>
    </xf>
    <xf numFmtId="0" fontId="94" fillId="2" borderId="40" xfId="2022" applyFont="1" applyFill="1" applyBorder="1" applyAlignment="1">
      <alignment horizontal="center" vertical="center" wrapText="1"/>
    </xf>
    <xf numFmtId="1" fontId="95" fillId="2" borderId="2" xfId="2022" applyNumberFormat="1" applyFont="1" applyFill="1" applyBorder="1" applyAlignment="1">
      <alignment horizontal="center" vertical="center"/>
    </xf>
    <xf numFmtId="171" fontId="94" fillId="2" borderId="40" xfId="2022" applyNumberFormat="1" applyFont="1" applyFill="1" applyBorder="1" applyAlignment="1">
      <alignment horizontal="center" vertical="center"/>
    </xf>
    <xf numFmtId="1" fontId="95" fillId="2" borderId="6" xfId="2022" applyNumberFormat="1" applyFont="1" applyFill="1" applyBorder="1" applyAlignment="1">
      <alignment horizontal="center" vertical="center"/>
    </xf>
    <xf numFmtId="1" fontId="95" fillId="2" borderId="0" xfId="2022" applyNumberFormat="1" applyFont="1" applyFill="1" applyAlignment="1">
      <alignment horizontal="center" vertical="center"/>
    </xf>
    <xf numFmtId="1" fontId="95" fillId="2" borderId="41" xfId="2022" applyNumberFormat="1" applyFont="1" applyFill="1" applyBorder="1" applyAlignment="1">
      <alignment horizontal="center" vertical="center"/>
    </xf>
    <xf numFmtId="171" fontId="95" fillId="2" borderId="28" xfId="2022" applyNumberFormat="1" applyFont="1" applyFill="1" applyBorder="1" applyAlignment="1">
      <alignment horizontal="center" vertical="center"/>
    </xf>
    <xf numFmtId="0" fontId="94" fillId="2" borderId="3" xfId="2022" applyFont="1" applyFill="1" applyBorder="1" applyAlignment="1">
      <alignment horizontal="center" vertical="center" wrapText="1"/>
    </xf>
    <xf numFmtId="0" fontId="96" fillId="2" borderId="40" xfId="2022" applyFont="1" applyFill="1" applyBorder="1" applyAlignment="1">
      <alignment horizontal="center" vertical="center"/>
    </xf>
    <xf numFmtId="0" fontId="97" fillId="2" borderId="3" xfId="2022" applyFont="1" applyFill="1" applyBorder="1" applyAlignment="1">
      <alignment horizontal="left" vertical="center" wrapText="1"/>
    </xf>
    <xf numFmtId="0" fontId="96" fillId="2" borderId="3" xfId="2022" applyFont="1" applyFill="1" applyBorder="1" applyAlignment="1">
      <alignment horizontal="center" vertical="center"/>
    </xf>
    <xf numFmtId="0" fontId="96" fillId="2" borderId="40" xfId="2022" applyFont="1" applyFill="1" applyBorder="1" applyAlignment="1">
      <alignment horizontal="center" vertical="center" wrapText="1"/>
    </xf>
    <xf numFmtId="0" fontId="93" fillId="2" borderId="40" xfId="2022" applyFont="1" applyFill="1" applyBorder="1" applyAlignment="1">
      <alignment horizontal="left" vertical="center" wrapText="1"/>
    </xf>
    <xf numFmtId="0" fontId="96" fillId="2" borderId="3" xfId="2022" applyFont="1" applyFill="1" applyBorder="1" applyAlignment="1">
      <alignment horizontal="center" vertical="center" wrapText="1"/>
    </xf>
    <xf numFmtId="0" fontId="93" fillId="2" borderId="40" xfId="2022" applyFont="1" applyFill="1" applyBorder="1" applyAlignment="1">
      <alignment horizontal="left" vertical="center"/>
    </xf>
    <xf numFmtId="0" fontId="97" fillId="2" borderId="40" xfId="2022" applyFont="1" applyFill="1" applyBorder="1" applyAlignment="1">
      <alignment horizontal="left" vertical="center" wrapText="1"/>
    </xf>
    <xf numFmtId="0" fontId="93" fillId="2" borderId="40" xfId="2022" applyFont="1" applyFill="1" applyBorder="1" applyAlignment="1">
      <alignment horizontal="center" vertical="center"/>
    </xf>
    <xf numFmtId="0" fontId="97" fillId="2" borderId="40" xfId="2022" applyFont="1" applyFill="1" applyBorder="1" applyAlignment="1">
      <alignment horizontal="center" vertical="center" wrapText="1"/>
    </xf>
    <xf numFmtId="0" fontId="96" fillId="2" borderId="9" xfId="2022" applyFont="1" applyFill="1" applyBorder="1" applyAlignment="1">
      <alignment horizontal="center" vertical="center"/>
    </xf>
    <xf numFmtId="171" fontId="92" fillId="2" borderId="0" xfId="2022" applyNumberFormat="1" applyFont="1" applyFill="1"/>
    <xf numFmtId="171" fontId="92" fillId="2" borderId="0" xfId="2022" applyNumberFormat="1" applyFont="1" applyFill="1" applyAlignment="1">
      <alignment horizontal="center" vertical="center"/>
    </xf>
    <xf numFmtId="0" fontId="75" fillId="0" borderId="0" xfId="0" applyFont="1" applyFill="1" applyAlignment="1">
      <alignment horizontal="center"/>
    </xf>
    <xf numFmtId="0" fontId="88" fillId="0" borderId="0" xfId="0" applyFont="1" applyFill="1" applyBorder="1" applyAlignment="1">
      <alignment horizontal="right" vertical="top" wrapText="1"/>
    </xf>
    <xf numFmtId="0" fontId="92" fillId="2" borderId="0" xfId="2022" applyFont="1" applyFill="1" applyAlignment="1">
      <alignment horizontal="center" vertical="center" wrapText="1"/>
    </xf>
    <xf numFmtId="0" fontId="92" fillId="2" borderId="0" xfId="2022" applyFont="1" applyFill="1" applyAlignment="1">
      <alignment vertical="center" wrapText="1"/>
    </xf>
    <xf numFmtId="171" fontId="93" fillId="2" borderId="0" xfId="2022" applyNumberFormat="1" applyFont="1" applyFill="1" applyAlignment="1">
      <alignment horizontal="center" vertical="center" wrapText="1"/>
    </xf>
    <xf numFmtId="0" fontId="19" fillId="0" borderId="40" xfId="0" applyFont="1" applyFill="1" applyBorder="1" applyAlignment="1">
      <alignment horizontal="left" vertical="center" wrapText="1"/>
    </xf>
    <xf numFmtId="167" fontId="19" fillId="0" borderId="40" xfId="0" applyNumberFormat="1" applyFont="1" applyFill="1" applyBorder="1" applyAlignment="1">
      <alignment vertical="center"/>
    </xf>
    <xf numFmtId="167" fontId="75" fillId="0" borderId="40" xfId="0" applyNumberFormat="1" applyFont="1" applyFill="1" applyBorder="1" applyAlignment="1">
      <alignment vertical="center"/>
    </xf>
    <xf numFmtId="171" fontId="75" fillId="0" borderId="40" xfId="0" applyNumberFormat="1" applyFont="1" applyFill="1" applyBorder="1" applyAlignment="1">
      <alignment vertical="center"/>
    </xf>
    <xf numFmtId="0" fontId="19" fillId="0" borderId="40" xfId="0" applyFont="1" applyFill="1" applyBorder="1" applyAlignment="1">
      <alignment wrapText="1"/>
    </xf>
    <xf numFmtId="0" fontId="19" fillId="0" borderId="40" xfId="0" applyFont="1" applyFill="1" applyBorder="1" applyAlignment="1">
      <alignment horizontal="center" wrapText="1"/>
    </xf>
    <xf numFmtId="167" fontId="75" fillId="0" borderId="40" xfId="7" applyNumberFormat="1" applyFont="1" applyFill="1" applyBorder="1" applyAlignment="1">
      <alignment horizontal="right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94" fillId="2" borderId="2" xfId="2022" applyFont="1" applyFill="1" applyBorder="1" applyAlignment="1">
      <alignment horizontal="center" vertical="center" wrapText="1"/>
    </xf>
    <xf numFmtId="0" fontId="75" fillId="0" borderId="40" xfId="0" applyFont="1" applyFill="1" applyBorder="1" applyAlignment="1">
      <alignment horizontal="center" vertical="top" wrapText="1"/>
    </xf>
    <xf numFmtId="0" fontId="88" fillId="0" borderId="0" xfId="0" applyFont="1" applyFill="1" applyBorder="1" applyAlignment="1">
      <alignment horizontal="right" vertical="top" wrapText="1"/>
    </xf>
    <xf numFmtId="0" fontId="75" fillId="2" borderId="40" xfId="0" applyFont="1" applyFill="1" applyBorder="1" applyAlignment="1">
      <alignment vertical="top" wrapText="1"/>
    </xf>
    <xf numFmtId="0" fontId="75" fillId="2" borderId="40" xfId="0" applyFont="1" applyFill="1" applyBorder="1" applyAlignment="1">
      <alignment horizontal="left" vertical="top"/>
    </xf>
    <xf numFmtId="165" fontId="75" fillId="0" borderId="40" xfId="6" applyNumberFormat="1" applyFont="1" applyFill="1" applyBorder="1" applyAlignment="1">
      <alignment horizontal="right" vertical="top"/>
    </xf>
    <xf numFmtId="0" fontId="19" fillId="0" borderId="40" xfId="0" applyFont="1" applyFill="1" applyBorder="1" applyAlignment="1">
      <alignment horizontal="left" vertical="top" wrapText="1"/>
    </xf>
    <xf numFmtId="0" fontId="98" fillId="0" borderId="40" xfId="0" applyFont="1" applyBorder="1" applyAlignment="1">
      <alignment horizontal="left" vertical="top" wrapText="1"/>
    </xf>
    <xf numFmtId="0" fontId="89" fillId="0" borderId="40" xfId="0" applyFont="1" applyBorder="1" applyAlignment="1">
      <alignment horizontal="left" vertical="top" wrapText="1"/>
    </xf>
    <xf numFmtId="0" fontId="75" fillId="0" borderId="40" xfId="0" applyFont="1" applyFill="1" applyBorder="1" applyAlignment="1">
      <alignment horizontal="center" vertical="top" wrapText="1"/>
    </xf>
    <xf numFmtId="0" fontId="75" fillId="0" borderId="38" xfId="0" applyFont="1" applyFill="1" applyBorder="1" applyAlignment="1">
      <alignment horizontal="left" vertical="top" wrapText="1"/>
    </xf>
    <xf numFmtId="0" fontId="75" fillId="2" borderId="38" xfId="0" applyFont="1" applyFill="1" applyBorder="1" applyAlignment="1">
      <alignment horizontal="left" vertical="center" wrapText="1"/>
    </xf>
    <xf numFmtId="0" fontId="75" fillId="0" borderId="40" xfId="8" applyFont="1" applyFill="1" applyBorder="1" applyAlignment="1">
      <alignment horizontal="center" vertical="top" wrapText="1"/>
    </xf>
    <xf numFmtId="0" fontId="92" fillId="2" borderId="2" xfId="2022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left" vertical="top" wrapText="1"/>
    </xf>
    <xf numFmtId="0" fontId="75" fillId="0" borderId="40" xfId="0" applyFont="1" applyFill="1" applyBorder="1" applyAlignment="1">
      <alignment horizontal="center" vertical="top" wrapText="1"/>
    </xf>
    <xf numFmtId="0" fontId="19" fillId="2" borderId="40" xfId="0" applyFont="1" applyFill="1" applyBorder="1" applyAlignment="1">
      <alignment vertical="top" wrapText="1"/>
    </xf>
    <xf numFmtId="0" fontId="19" fillId="0" borderId="4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92" fillId="2" borderId="40" xfId="2022" applyFont="1" applyFill="1" applyBorder="1" applyAlignment="1">
      <alignment horizontal="center" vertical="center"/>
    </xf>
    <xf numFmtId="0" fontId="96" fillId="2" borderId="39" xfId="2022" applyFont="1" applyFill="1" applyBorder="1" applyAlignment="1">
      <alignment vertical="center"/>
    </xf>
    <xf numFmtId="0" fontId="96" fillId="2" borderId="40" xfId="2022" applyFont="1" applyFill="1" applyBorder="1" applyAlignment="1">
      <alignment vertical="center"/>
    </xf>
    <xf numFmtId="165" fontId="99" fillId="2" borderId="40" xfId="6" applyNumberFormat="1" applyFont="1" applyFill="1" applyBorder="1" applyAlignment="1">
      <alignment horizontal="right" vertical="center"/>
    </xf>
    <xf numFmtId="0" fontId="88" fillId="0" borderId="0" xfId="0" applyFont="1" applyFill="1" applyBorder="1" applyAlignment="1">
      <alignment horizontal="right" vertical="top" wrapText="1"/>
    </xf>
    <xf numFmtId="167" fontId="75" fillId="0" borderId="40" xfId="0" applyNumberFormat="1" applyFont="1" applyFill="1" applyBorder="1" applyAlignment="1"/>
    <xf numFmtId="0" fontId="75" fillId="0" borderId="0" xfId="0" applyFont="1" applyFill="1" applyAlignment="1">
      <alignment horizontal="center"/>
    </xf>
    <xf numFmtId="171" fontId="94" fillId="2" borderId="40" xfId="2022" applyNumberFormat="1" applyFont="1" applyFill="1" applyBorder="1" applyAlignment="1">
      <alignment horizontal="center" vertical="center" wrapText="1"/>
    </xf>
    <xf numFmtId="0" fontId="76" fillId="0" borderId="0" xfId="0" applyFont="1" applyFill="1" applyAlignment="1">
      <alignment horizontal="right"/>
    </xf>
    <xf numFmtId="0" fontId="88" fillId="0" borderId="0" xfId="0" applyFont="1" applyFill="1" applyBorder="1" applyAlignment="1">
      <alignment horizontal="right" vertical="top" wrapText="1"/>
    </xf>
    <xf numFmtId="0" fontId="75" fillId="0" borderId="0" xfId="0" applyFont="1" applyFill="1" applyBorder="1" applyAlignment="1">
      <alignment horizontal="right" wrapText="1"/>
    </xf>
    <xf numFmtId="0" fontId="75" fillId="0" borderId="0" xfId="0" applyFont="1" applyFill="1" applyAlignment="1">
      <alignment horizontal="right"/>
    </xf>
    <xf numFmtId="167" fontId="76" fillId="0" borderId="0" xfId="0" applyNumberFormat="1" applyFont="1" applyFill="1" applyBorder="1" applyAlignment="1">
      <alignment horizontal="right"/>
    </xf>
    <xf numFmtId="167" fontId="75" fillId="0" borderId="0" xfId="0" applyNumberFormat="1" applyFont="1" applyAlignment="1">
      <alignment horizontal="right"/>
    </xf>
    <xf numFmtId="167" fontId="75" fillId="0" borderId="40" xfId="0" applyNumberFormat="1" applyFont="1" applyBorder="1" applyAlignment="1">
      <alignment vertical="center" wrapText="1"/>
    </xf>
    <xf numFmtId="167" fontId="75" fillId="0" borderId="40" xfId="0" applyNumberFormat="1" applyFont="1" applyBorder="1" applyAlignment="1">
      <alignment horizontal="center" vertical="center" wrapText="1"/>
    </xf>
    <xf numFmtId="167" fontId="75" fillId="0" borderId="40" xfId="0" applyNumberFormat="1" applyFont="1" applyBorder="1" applyAlignment="1">
      <alignment horizontal="left" vertical="top" wrapText="1"/>
    </xf>
    <xf numFmtId="167" fontId="19" fillId="2" borderId="38" xfId="0" applyNumberFormat="1" applyFont="1" applyFill="1" applyBorder="1" applyAlignment="1">
      <alignment vertical="top" wrapText="1"/>
    </xf>
    <xf numFmtId="167" fontId="19" fillId="0" borderId="40" xfId="0" applyNumberFormat="1" applyFont="1" applyFill="1" applyBorder="1" applyAlignment="1">
      <alignment horizontal="right" wrapText="1"/>
    </xf>
    <xf numFmtId="167" fontId="75" fillId="0" borderId="40" xfId="0" applyNumberFormat="1" applyFont="1" applyFill="1" applyBorder="1" applyAlignment="1">
      <alignment horizontal="right" wrapText="1"/>
    </xf>
    <xf numFmtId="167" fontId="19" fillId="2" borderId="40" xfId="0" applyNumberFormat="1" applyFont="1" applyFill="1" applyBorder="1" applyAlignment="1">
      <alignment horizontal="right" vertical="top" wrapText="1"/>
    </xf>
    <xf numFmtId="167" fontId="75" fillId="0" borderId="40" xfId="0" applyNumberFormat="1" applyFont="1" applyFill="1" applyBorder="1" applyAlignment="1">
      <alignment horizontal="right" vertical="top" wrapText="1"/>
    </xf>
    <xf numFmtId="167" fontId="75" fillId="0" borderId="40" xfId="0" quotePrefix="1" applyNumberFormat="1" applyFont="1" applyFill="1" applyBorder="1" applyAlignment="1">
      <alignment horizontal="right" vertical="top" wrapText="1"/>
    </xf>
    <xf numFmtId="167" fontId="75" fillId="2" borderId="40" xfId="0" quotePrefix="1" applyNumberFormat="1" applyFont="1" applyFill="1" applyBorder="1" applyAlignment="1">
      <alignment horizontal="right" vertical="top" wrapText="1"/>
    </xf>
    <xf numFmtId="167" fontId="75" fillId="0" borderId="40" xfId="0" applyNumberFormat="1" applyFont="1" applyFill="1" applyBorder="1" applyAlignment="1">
      <alignment horizontal="left" vertical="top" wrapText="1"/>
    </xf>
    <xf numFmtId="167" fontId="19" fillId="0" borderId="40" xfId="0" applyNumberFormat="1" applyFont="1" applyFill="1" applyBorder="1" applyAlignment="1">
      <alignment horizontal="right" vertical="top" wrapText="1"/>
    </xf>
    <xf numFmtId="167" fontId="75" fillId="0" borderId="40" xfId="0" applyNumberFormat="1" applyFont="1" applyFill="1" applyBorder="1"/>
    <xf numFmtId="0" fontId="16" fillId="0" borderId="0" xfId="0" applyFont="1" applyFill="1" applyAlignment="1">
      <alignment horizontal="right"/>
    </xf>
    <xf numFmtId="166" fontId="76" fillId="0" borderId="0" xfId="0" applyNumberFormat="1" applyFont="1" applyFill="1" applyBorder="1" applyAlignment="1">
      <alignment horizontal="right"/>
    </xf>
    <xf numFmtId="0" fontId="16" fillId="0" borderId="0" xfId="0" applyFont="1" applyFill="1" applyBorder="1" applyAlignment="1">
      <alignment horizontal="right" vertical="top" wrapText="1"/>
    </xf>
    <xf numFmtId="0" fontId="76" fillId="0" borderId="40" xfId="0" applyFont="1" applyFill="1" applyBorder="1" applyAlignment="1">
      <alignment horizontal="right" wrapText="1"/>
    </xf>
    <xf numFmtId="0" fontId="75" fillId="0" borderId="32" xfId="0" applyFont="1" applyFill="1" applyBorder="1" applyAlignment="1">
      <alignment horizontal="right"/>
    </xf>
    <xf numFmtId="0" fontId="75" fillId="0" borderId="41" xfId="0" applyFont="1" applyFill="1" applyBorder="1" applyAlignment="1">
      <alignment horizontal="right"/>
    </xf>
    <xf numFmtId="0" fontId="75" fillId="0" borderId="28" xfId="0" applyFont="1" applyFill="1" applyBorder="1" applyAlignment="1">
      <alignment horizontal="right"/>
    </xf>
    <xf numFmtId="0" fontId="75" fillId="0" borderId="3" xfId="0" applyFont="1" applyFill="1" applyBorder="1" applyAlignment="1">
      <alignment horizontal="right"/>
    </xf>
    <xf numFmtId="170" fontId="75" fillId="0" borderId="3" xfId="0" applyNumberFormat="1" applyFont="1" applyFill="1" applyBorder="1" applyAlignment="1">
      <alignment horizontal="right"/>
    </xf>
    <xf numFmtId="167" fontId="92" fillId="2" borderId="0" xfId="2022" applyNumberFormat="1" applyFont="1" applyFill="1"/>
    <xf numFmtId="0" fontId="19" fillId="0" borderId="40" xfId="0" applyFont="1" applyFill="1" applyBorder="1" applyAlignment="1">
      <alignment horizontal="center" vertical="top" wrapText="1"/>
    </xf>
    <xf numFmtId="0" fontId="75" fillId="0" borderId="40" xfId="0" applyFont="1" applyFill="1" applyBorder="1" applyAlignment="1">
      <alignment horizontal="center" vertical="top" wrapText="1"/>
    </xf>
    <xf numFmtId="0" fontId="75" fillId="0" borderId="8" xfId="0" applyFont="1" applyFill="1" applyBorder="1" applyAlignment="1">
      <alignment horizontal="center" vertical="center" wrapText="1"/>
    </xf>
    <xf numFmtId="0" fontId="75" fillId="0" borderId="3" xfId="0" applyFont="1" applyFill="1" applyBorder="1" applyAlignment="1">
      <alignment horizontal="center" vertical="center" wrapText="1"/>
    </xf>
    <xf numFmtId="0" fontId="75" fillId="0" borderId="4" xfId="0" applyFont="1" applyFill="1" applyBorder="1" applyAlignment="1">
      <alignment horizontal="center" vertical="center" wrapText="1"/>
    </xf>
    <xf numFmtId="0" fontId="75" fillId="0" borderId="7" xfId="0" applyFont="1" applyFill="1" applyBorder="1" applyAlignment="1">
      <alignment horizontal="center" vertical="center" wrapText="1"/>
    </xf>
    <xf numFmtId="0" fontId="75" fillId="0" borderId="30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9" fillId="0" borderId="3" xfId="0" applyFont="1" applyFill="1" applyBorder="1" applyAlignment="1">
      <alignment horizontal="center" vertical="top" wrapText="1"/>
    </xf>
    <xf numFmtId="0" fontId="75" fillId="0" borderId="0" xfId="0" applyFont="1" applyFill="1" applyAlignment="1">
      <alignment horizontal="center"/>
    </xf>
    <xf numFmtId="0" fontId="19" fillId="0" borderId="32" xfId="0" applyFont="1" applyFill="1" applyBorder="1" applyAlignment="1">
      <alignment horizontal="center" vertical="top" wrapText="1"/>
    </xf>
    <xf numFmtId="0" fontId="19" fillId="0" borderId="41" xfId="0" applyFont="1" applyFill="1" applyBorder="1" applyAlignment="1">
      <alignment horizontal="center" vertical="top" wrapText="1"/>
    </xf>
    <xf numFmtId="0" fontId="75" fillId="0" borderId="30" xfId="0" applyFont="1" applyFill="1" applyBorder="1" applyAlignment="1">
      <alignment horizontal="center" vertical="top" wrapText="1"/>
    </xf>
    <xf numFmtId="0" fontId="75" fillId="0" borderId="2" xfId="0" applyFont="1" applyFill="1" applyBorder="1" applyAlignment="1">
      <alignment horizontal="center" vertical="top" wrapText="1"/>
    </xf>
    <xf numFmtId="0" fontId="75" fillId="0" borderId="3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wrapText="1"/>
    </xf>
    <xf numFmtId="0" fontId="19" fillId="0" borderId="29" xfId="0" applyFont="1" applyFill="1" applyBorder="1" applyAlignment="1">
      <alignment horizontal="left" vertical="top" wrapText="1"/>
    </xf>
    <xf numFmtId="0" fontId="75" fillId="0" borderId="29" xfId="0" applyFont="1" applyFill="1" applyBorder="1" applyAlignment="1">
      <alignment wrapText="1"/>
    </xf>
    <xf numFmtId="0" fontId="75" fillId="0" borderId="30" xfId="0" applyFont="1" applyBorder="1" applyAlignment="1">
      <alignment horizontal="center"/>
    </xf>
    <xf numFmtId="0" fontId="75" fillId="0" borderId="2" xfId="0" applyFont="1" applyBorder="1" applyAlignment="1">
      <alignment horizontal="center"/>
    </xf>
    <xf numFmtId="0" fontId="75" fillId="0" borderId="3" xfId="0" applyFont="1" applyBorder="1" applyAlignment="1">
      <alignment horizontal="center"/>
    </xf>
    <xf numFmtId="0" fontId="75" fillId="0" borderId="40" xfId="0" applyFont="1" applyBorder="1" applyAlignment="1">
      <alignment horizontal="center"/>
    </xf>
    <xf numFmtId="49" fontId="19" fillId="0" borderId="30" xfId="8" applyNumberFormat="1" applyFont="1" applyFill="1" applyBorder="1" applyAlignment="1">
      <alignment horizontal="center" wrapText="1"/>
    </xf>
    <xf numFmtId="49" fontId="19" fillId="0" borderId="2" xfId="8" applyNumberFormat="1" applyFont="1" applyFill="1" applyBorder="1" applyAlignment="1">
      <alignment horizontal="center" wrapText="1"/>
    </xf>
    <xf numFmtId="49" fontId="19" fillId="0" borderId="3" xfId="8" applyNumberFormat="1" applyFont="1" applyFill="1" applyBorder="1" applyAlignment="1">
      <alignment horizontal="center" wrapText="1"/>
    </xf>
    <xf numFmtId="0" fontId="19" fillId="0" borderId="3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8" xfId="8" applyFont="1" applyFill="1" applyBorder="1" applyAlignment="1">
      <alignment horizontal="center" vertical="top" wrapText="1"/>
    </xf>
    <xf numFmtId="0" fontId="19" fillId="0" borderId="40" xfId="8" applyFont="1" applyFill="1" applyBorder="1" applyAlignment="1">
      <alignment horizontal="center" vertical="top" wrapText="1"/>
    </xf>
    <xf numFmtId="49" fontId="19" fillId="0" borderId="40" xfId="8" applyNumberFormat="1" applyFont="1" applyFill="1" applyBorder="1" applyAlignment="1">
      <alignment horizontal="center" vertical="top" wrapText="1"/>
    </xf>
    <xf numFmtId="0" fontId="19" fillId="0" borderId="30" xfId="8" applyFont="1" applyFill="1" applyBorder="1" applyAlignment="1">
      <alignment horizontal="center" vertical="top" wrapText="1"/>
    </xf>
    <xf numFmtId="0" fontId="19" fillId="0" borderId="2" xfId="8" applyFont="1" applyFill="1" applyBorder="1" applyAlignment="1">
      <alignment horizontal="center" vertical="top" wrapText="1"/>
    </xf>
    <xf numFmtId="0" fontId="19" fillId="0" borderId="3" xfId="8" applyFont="1" applyFill="1" applyBorder="1" applyAlignment="1">
      <alignment horizontal="center" vertical="top" wrapText="1"/>
    </xf>
    <xf numFmtId="0" fontId="19" fillId="0" borderId="40" xfId="0" applyFont="1" applyFill="1" applyBorder="1" applyAlignment="1">
      <alignment horizontal="left" wrapText="1"/>
    </xf>
    <xf numFmtId="0" fontId="75" fillId="0" borderId="30" xfId="8" applyFont="1" applyFill="1" applyBorder="1" applyAlignment="1">
      <alignment horizontal="center" vertical="top" wrapText="1"/>
    </xf>
    <xf numFmtId="0" fontId="75" fillId="0" borderId="2" xfId="8" applyFont="1" applyFill="1" applyBorder="1" applyAlignment="1">
      <alignment horizontal="center" vertical="top" wrapText="1"/>
    </xf>
    <xf numFmtId="0" fontId="75" fillId="0" borderId="3" xfId="8" applyFont="1" applyFill="1" applyBorder="1" applyAlignment="1">
      <alignment horizontal="center" vertical="top" wrapText="1"/>
    </xf>
    <xf numFmtId="49" fontId="19" fillId="0" borderId="40" xfId="8" applyNumberFormat="1" applyFont="1" applyFill="1" applyBorder="1" applyAlignment="1">
      <alignment horizontal="center" wrapText="1"/>
    </xf>
    <xf numFmtId="0" fontId="19" fillId="0" borderId="30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/>
    </xf>
    <xf numFmtId="0" fontId="19" fillId="0" borderId="0" xfId="0" applyFont="1" applyAlignment="1">
      <alignment horizontal="center" vertical="center" wrapText="1"/>
    </xf>
    <xf numFmtId="0" fontId="75" fillId="0" borderId="29" xfId="0" applyFont="1" applyBorder="1" applyAlignment="1">
      <alignment horizontal="center" vertical="center" wrapText="1"/>
    </xf>
    <xf numFmtId="0" fontId="19" fillId="0" borderId="30" xfId="8" applyFont="1" applyFill="1" applyBorder="1" applyAlignment="1">
      <alignment horizontal="center" vertical="center" wrapText="1"/>
    </xf>
    <xf numFmtId="0" fontId="19" fillId="0" borderId="2" xfId="8" applyFont="1" applyFill="1" applyBorder="1" applyAlignment="1">
      <alignment horizontal="center" vertical="center" wrapText="1"/>
    </xf>
    <xf numFmtId="0" fontId="19" fillId="2" borderId="30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75" fillId="0" borderId="0" xfId="0" applyFont="1" applyBorder="1" applyAlignment="1">
      <alignment horizontal="center"/>
    </xf>
    <xf numFmtId="0" fontId="19" fillId="2" borderId="39" xfId="0" applyFont="1" applyFill="1" applyBorder="1" applyAlignment="1">
      <alignment horizontal="center" vertical="top" wrapText="1"/>
    </xf>
    <xf numFmtId="0" fontId="19" fillId="2" borderId="38" xfId="0" applyFont="1" applyFill="1" applyBorder="1" applyAlignment="1">
      <alignment horizontal="center" vertical="top" wrapText="1"/>
    </xf>
    <xf numFmtId="0" fontId="75" fillId="0" borderId="39" xfId="0" applyFont="1" applyBorder="1" applyAlignment="1">
      <alignment horizontal="center" vertical="center" wrapText="1"/>
    </xf>
    <xf numFmtId="0" fontId="75" fillId="0" borderId="38" xfId="0" applyFont="1" applyBorder="1" applyAlignment="1">
      <alignment horizontal="center" vertical="center" wrapText="1"/>
    </xf>
    <xf numFmtId="0" fontId="75" fillId="0" borderId="30" xfId="0" applyFont="1" applyBorder="1" applyAlignment="1">
      <alignment horizontal="center" vertical="top" wrapText="1"/>
    </xf>
    <xf numFmtId="0" fontId="75" fillId="0" borderId="2" xfId="0" applyFont="1" applyBorder="1" applyAlignment="1">
      <alignment horizontal="center" vertical="top" wrapText="1"/>
    </xf>
    <xf numFmtId="0" fontId="19" fillId="2" borderId="39" xfId="0" applyFont="1" applyFill="1" applyBorder="1" applyAlignment="1">
      <alignment horizontal="center" vertical="top"/>
    </xf>
    <xf numFmtId="0" fontId="19" fillId="2" borderId="38" xfId="0" applyFont="1" applyFill="1" applyBorder="1" applyAlignment="1">
      <alignment horizontal="center" vertical="top"/>
    </xf>
    <xf numFmtId="0" fontId="19" fillId="2" borderId="40" xfId="0" applyFont="1" applyFill="1" applyBorder="1" applyAlignment="1">
      <alignment horizontal="center" vertical="top" wrapText="1"/>
    </xf>
    <xf numFmtId="0" fontId="75" fillId="0" borderId="30" xfId="0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top" wrapText="1"/>
    </xf>
    <xf numFmtId="171" fontId="93" fillId="2" borderId="0" xfId="249" applyNumberFormat="1" applyFont="1" applyFill="1" applyAlignment="1">
      <alignment horizontal="right" vertical="center" wrapText="1"/>
    </xf>
    <xf numFmtId="0" fontId="92" fillId="2" borderId="0" xfId="2022" applyFont="1" applyFill="1" applyAlignment="1">
      <alignment horizontal="right" vertical="center"/>
    </xf>
    <xf numFmtId="0" fontId="94" fillId="2" borderId="39" xfId="2022" applyFont="1" applyFill="1" applyBorder="1" applyAlignment="1">
      <alignment horizontal="center" vertical="center"/>
    </xf>
    <xf numFmtId="0" fontId="94" fillId="2" borderId="37" xfId="2022" applyFont="1" applyFill="1" applyBorder="1" applyAlignment="1">
      <alignment horizontal="center" vertical="center"/>
    </xf>
    <xf numFmtId="0" fontId="94" fillId="2" borderId="38" xfId="2022" applyFont="1" applyFill="1" applyBorder="1" applyAlignment="1">
      <alignment horizontal="center" vertical="center"/>
    </xf>
    <xf numFmtId="0" fontId="96" fillId="2" borderId="0" xfId="2022" applyFont="1" applyFill="1" applyAlignment="1">
      <alignment horizontal="center" vertical="center" wrapText="1"/>
    </xf>
    <xf numFmtId="0" fontId="94" fillId="2" borderId="39" xfId="2022" applyFont="1" applyFill="1" applyBorder="1" applyAlignment="1">
      <alignment horizontal="center" vertical="center" wrapText="1"/>
    </xf>
    <xf numFmtId="0" fontId="94" fillId="2" borderId="38" xfId="2022" applyFont="1" applyFill="1" applyBorder="1" applyAlignment="1">
      <alignment horizontal="center" vertical="center" wrapText="1"/>
    </xf>
    <xf numFmtId="0" fontId="94" fillId="2" borderId="40" xfId="2022" applyFont="1" applyFill="1" applyBorder="1" applyAlignment="1">
      <alignment horizontal="center" vertical="center" wrapText="1"/>
    </xf>
    <xf numFmtId="1" fontId="95" fillId="2" borderId="2" xfId="2022" applyNumberFormat="1" applyFont="1" applyFill="1" applyBorder="1" applyAlignment="1">
      <alignment horizontal="center" vertical="center"/>
    </xf>
    <xf numFmtId="0" fontId="96" fillId="2" borderId="39" xfId="2022" applyFont="1" applyFill="1" applyBorder="1" applyAlignment="1">
      <alignment horizontal="center" vertical="center"/>
    </xf>
    <xf numFmtId="0" fontId="96" fillId="2" borderId="37" xfId="2022" applyFont="1" applyFill="1" applyBorder="1" applyAlignment="1">
      <alignment horizontal="center" vertical="center"/>
    </xf>
    <xf numFmtId="0" fontId="96" fillId="2" borderId="38" xfId="2022" applyFont="1" applyFill="1" applyBorder="1" applyAlignment="1">
      <alignment horizontal="center" vertical="center"/>
    </xf>
    <xf numFmtId="0" fontId="96" fillId="2" borderId="39" xfId="2022" applyFont="1" applyFill="1" applyBorder="1" applyAlignment="1">
      <alignment horizontal="center" vertical="center" wrapText="1"/>
    </xf>
    <xf numFmtId="0" fontId="96" fillId="2" borderId="37" xfId="2022" applyFont="1" applyFill="1" applyBorder="1" applyAlignment="1">
      <alignment horizontal="center" vertical="center" wrapText="1"/>
    </xf>
    <xf numFmtId="0" fontId="96" fillId="2" borderId="38" xfId="2022" applyFont="1" applyFill="1" applyBorder="1" applyAlignment="1">
      <alignment horizontal="center" vertical="center" wrapText="1"/>
    </xf>
    <xf numFmtId="0" fontId="92" fillId="2" borderId="2" xfId="2022" applyFont="1" applyFill="1" applyBorder="1" applyAlignment="1">
      <alignment horizontal="center" vertical="center"/>
    </xf>
    <xf numFmtId="0" fontId="96" fillId="2" borderId="39" xfId="2022" applyFont="1" applyFill="1" applyBorder="1" applyAlignment="1">
      <alignment horizontal="left" vertical="center" wrapText="1"/>
    </xf>
    <xf numFmtId="0" fontId="96" fillId="2" borderId="37" xfId="2022" applyFont="1" applyFill="1" applyBorder="1" applyAlignment="1">
      <alignment horizontal="left" vertical="center" wrapText="1"/>
    </xf>
    <xf numFmtId="0" fontId="96" fillId="2" borderId="38" xfId="2022" applyFont="1" applyFill="1" applyBorder="1" applyAlignment="1">
      <alignment horizontal="left" vertical="center" wrapText="1"/>
    </xf>
    <xf numFmtId="0" fontId="96" fillId="2" borderId="40" xfId="2022" applyFont="1" applyFill="1" applyBorder="1" applyAlignment="1">
      <alignment horizontal="left" vertical="center" wrapText="1"/>
    </xf>
    <xf numFmtId="0" fontId="92" fillId="2" borderId="30" xfId="2022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vertical="center" wrapText="1"/>
    </xf>
    <xf numFmtId="0" fontId="75" fillId="2" borderId="33" xfId="0" applyFont="1" applyFill="1" applyBorder="1" applyAlignment="1">
      <alignment horizontal="center" vertical="top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39" xfId="0" applyFont="1" applyFill="1" applyBorder="1" applyAlignment="1">
      <alignment horizontal="left" vertical="top" wrapText="1"/>
    </xf>
    <xf numFmtId="0" fontId="75" fillId="2" borderId="38" xfId="0" applyFont="1" applyFill="1" applyBorder="1" applyAlignment="1">
      <alignment horizontal="left" vertical="top" wrapText="1"/>
    </xf>
    <xf numFmtId="0" fontId="19" fillId="0" borderId="39" xfId="0" applyFont="1" applyFill="1" applyBorder="1" applyAlignment="1">
      <alignment horizontal="left" vertical="center" wrapText="1"/>
    </xf>
    <xf numFmtId="0" fontId="19" fillId="0" borderId="38" xfId="0" applyFont="1" applyFill="1" applyBorder="1" applyAlignment="1">
      <alignment vertical="center" wrapText="1"/>
    </xf>
    <xf numFmtId="0" fontId="75" fillId="2" borderId="39" xfId="0" applyFont="1" applyFill="1" applyBorder="1" applyAlignment="1">
      <alignment horizontal="center" vertical="top" wrapText="1"/>
    </xf>
    <xf numFmtId="0" fontId="75" fillId="2" borderId="38" xfId="0" applyFont="1" applyFill="1" applyBorder="1" applyAlignment="1">
      <alignment horizontal="center" vertical="top" wrapText="1"/>
    </xf>
    <xf numFmtId="0" fontId="19" fillId="0" borderId="38" xfId="0" applyFont="1" applyFill="1" applyBorder="1" applyAlignment="1">
      <alignment horizontal="left" vertical="center" wrapText="1"/>
    </xf>
    <xf numFmtId="0" fontId="87" fillId="2" borderId="39" xfId="0" applyFont="1" applyFill="1" applyBorder="1" applyAlignment="1">
      <alignment horizontal="left" vertical="top" wrapText="1"/>
    </xf>
    <xf numFmtId="0" fontId="87" fillId="2" borderId="38" xfId="0" applyFont="1" applyFill="1" applyBorder="1" applyAlignment="1">
      <alignment horizontal="left" vertical="top" wrapText="1"/>
    </xf>
    <xf numFmtId="0" fontId="76" fillId="0" borderId="0" xfId="0" applyFont="1" applyFill="1" applyAlignment="1">
      <alignment horizontal="right"/>
    </xf>
    <xf numFmtId="0" fontId="16" fillId="0" borderId="0" xfId="0" applyFont="1" applyFill="1" applyAlignment="1">
      <alignment horizontal="center" wrapText="1"/>
    </xf>
    <xf numFmtId="0" fontId="88" fillId="0" borderId="0" xfId="0" applyFont="1" applyFill="1" applyBorder="1" applyAlignment="1">
      <alignment horizontal="right" vertical="top" wrapText="1"/>
    </xf>
  </cellXfs>
  <cellStyles count="20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3"/>
    <cellStyle name="Comma 12" xfId="2026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19" xfId="2022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0" xfId="2025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view="pageLayout" topLeftCell="A91" zoomScaleNormal="75" zoomScaleSheetLayoutView="100" workbookViewId="0">
      <selection activeCell="E20" sqref="E20"/>
    </sheetView>
  </sheetViews>
  <sheetFormatPr defaultColWidth="9.140625" defaultRowHeight="17.25"/>
  <cols>
    <col min="1" max="1" width="11.7109375" style="20" customWidth="1"/>
    <col min="2" max="2" width="16.140625" style="20" customWidth="1"/>
    <col min="3" max="3" width="74.42578125" style="20" customWidth="1"/>
    <col min="4" max="4" width="47.42578125" style="35" customWidth="1"/>
    <col min="5" max="5" width="27.140625" style="35" customWidth="1"/>
    <col min="6" max="6" width="15.7109375" style="20" customWidth="1"/>
    <col min="7" max="8" width="12.42578125" style="20" customWidth="1"/>
    <col min="9" max="16384" width="9.140625" style="20"/>
  </cols>
  <sheetData>
    <row r="1" spans="1:6" ht="37.5" customHeight="1">
      <c r="D1" s="184" t="s">
        <v>102</v>
      </c>
      <c r="E1" s="108"/>
      <c r="F1" s="108"/>
    </row>
    <row r="2" spans="1:6" ht="17.45" customHeight="1">
      <c r="D2" s="185" t="s">
        <v>101</v>
      </c>
      <c r="E2" s="51"/>
      <c r="F2" s="51"/>
    </row>
    <row r="3" spans="1:6" ht="17.45" customHeight="1">
      <c r="D3" s="185" t="s">
        <v>9</v>
      </c>
      <c r="E3" s="222"/>
      <c r="F3" s="222"/>
    </row>
    <row r="5" spans="1:6" ht="75.95" customHeight="1">
      <c r="A5" s="228" t="s">
        <v>169</v>
      </c>
      <c r="B5" s="228"/>
      <c r="C5" s="228"/>
      <c r="D5" s="228"/>
      <c r="E5" s="109"/>
      <c r="F5" s="109"/>
    </row>
    <row r="6" spans="1:6" ht="45" customHeight="1">
      <c r="D6" s="66" t="s">
        <v>61</v>
      </c>
      <c r="E6" s="52"/>
    </row>
    <row r="7" spans="1:6" s="5" customFormat="1" ht="93.95" customHeight="1">
      <c r="A7" s="215" t="s">
        <v>13</v>
      </c>
      <c r="B7" s="216"/>
      <c r="C7" s="213" t="s">
        <v>14</v>
      </c>
      <c r="D7" s="46" t="s">
        <v>42</v>
      </c>
    </row>
    <row r="8" spans="1:6" s="5" customFormat="1" ht="44.45" customHeight="1">
      <c r="A8" s="22" t="s">
        <v>35</v>
      </c>
      <c r="B8" s="23" t="s">
        <v>17</v>
      </c>
      <c r="C8" s="214"/>
      <c r="D8" s="107" t="s">
        <v>15</v>
      </c>
    </row>
    <row r="9" spans="1:6" s="28" customFormat="1">
      <c r="A9" s="24"/>
      <c r="B9" s="25"/>
      <c r="C9" s="26" t="s">
        <v>22</v>
      </c>
      <c r="D9" s="27">
        <f>D11</f>
        <v>0</v>
      </c>
    </row>
    <row r="10" spans="1:6" s="5" customFormat="1" ht="18" customHeight="1">
      <c r="A10" s="29"/>
      <c r="B10" s="30"/>
      <c r="C10" s="21" t="s">
        <v>31</v>
      </c>
      <c r="D10" s="96"/>
    </row>
    <row r="11" spans="1:6" s="5" customFormat="1" ht="34.5">
      <c r="A11" s="31"/>
      <c r="B11" s="32"/>
      <c r="C11" s="10" t="s">
        <v>38</v>
      </c>
      <c r="D11" s="97">
        <f>D12+D43+D68+D80+D92</f>
        <v>0</v>
      </c>
    </row>
    <row r="12" spans="1:6" s="5" customFormat="1">
      <c r="A12" s="223">
        <v>1041</v>
      </c>
      <c r="B12" s="229"/>
      <c r="C12" s="33" t="s">
        <v>25</v>
      </c>
      <c r="D12" s="148">
        <f>D19+D25+D31+D37</f>
        <v>383670</v>
      </c>
    </row>
    <row r="13" spans="1:6" s="5" customFormat="1">
      <c r="A13" s="224"/>
      <c r="B13" s="230"/>
      <c r="C13" s="34" t="s">
        <v>49</v>
      </c>
      <c r="D13" s="98"/>
    </row>
    <row r="14" spans="1:6" s="5" customFormat="1">
      <c r="A14" s="224"/>
      <c r="B14" s="230"/>
      <c r="C14" s="8" t="s">
        <v>26</v>
      </c>
      <c r="D14" s="98"/>
    </row>
    <row r="15" spans="1:6" s="5" customFormat="1" ht="57" customHeight="1">
      <c r="A15" s="224"/>
      <c r="B15" s="230"/>
      <c r="C15" s="9" t="s">
        <v>50</v>
      </c>
      <c r="D15" s="98"/>
    </row>
    <row r="16" spans="1:6" s="5" customFormat="1">
      <c r="A16" s="224"/>
      <c r="B16" s="230"/>
      <c r="C16" s="8" t="s">
        <v>27</v>
      </c>
      <c r="D16" s="98"/>
    </row>
    <row r="17" spans="1:7" s="5" customFormat="1" ht="34.5">
      <c r="A17" s="224"/>
      <c r="B17" s="230"/>
      <c r="C17" s="9" t="s">
        <v>51</v>
      </c>
      <c r="D17" s="98"/>
    </row>
    <row r="18" spans="1:7" s="5" customFormat="1">
      <c r="A18" s="224"/>
      <c r="B18" s="86"/>
      <c r="C18" s="88" t="s">
        <v>34</v>
      </c>
      <c r="D18" s="98"/>
    </row>
    <row r="19" spans="1:7" s="5" customFormat="1">
      <c r="A19" s="224"/>
      <c r="B19" s="217">
        <v>12001</v>
      </c>
      <c r="C19" s="74" t="s">
        <v>28</v>
      </c>
      <c r="D19" s="179">
        <v>411270</v>
      </c>
    </row>
    <row r="20" spans="1:7" s="5" customFormat="1" ht="34.5">
      <c r="A20" s="224"/>
      <c r="B20" s="218"/>
      <c r="C20" s="75" t="s">
        <v>121</v>
      </c>
      <c r="D20" s="98"/>
    </row>
    <row r="21" spans="1:7" s="5" customFormat="1">
      <c r="A21" s="224"/>
      <c r="B21" s="218"/>
      <c r="C21" s="74" t="s">
        <v>29</v>
      </c>
      <c r="D21" s="98"/>
    </row>
    <row r="22" spans="1:7" s="5" customFormat="1" ht="34.5">
      <c r="A22" s="224"/>
      <c r="B22" s="218"/>
      <c r="C22" s="87" t="s">
        <v>121</v>
      </c>
      <c r="D22" s="98"/>
    </row>
    <row r="23" spans="1:7" s="5" customFormat="1">
      <c r="A23" s="224"/>
      <c r="B23" s="218"/>
      <c r="C23" s="87" t="s">
        <v>30</v>
      </c>
      <c r="D23" s="98"/>
    </row>
    <row r="24" spans="1:7" s="5" customFormat="1">
      <c r="A24" s="224"/>
      <c r="B24" s="214"/>
      <c r="C24" s="87" t="s">
        <v>53</v>
      </c>
      <c r="D24" s="98"/>
    </row>
    <row r="25" spans="1:7" s="5" customFormat="1">
      <c r="A25" s="224"/>
      <c r="B25" s="217">
        <v>11001</v>
      </c>
      <c r="C25" s="87" t="s">
        <v>28</v>
      </c>
      <c r="D25" s="179">
        <v>-8000</v>
      </c>
    </row>
    <row r="26" spans="1:7" s="5" customFormat="1" ht="51.75">
      <c r="A26" s="224"/>
      <c r="B26" s="218"/>
      <c r="C26" s="61" t="s">
        <v>118</v>
      </c>
      <c r="D26" s="98"/>
    </row>
    <row r="27" spans="1:7" s="5" customFormat="1">
      <c r="A27" s="224"/>
      <c r="B27" s="218"/>
      <c r="C27" s="87" t="s">
        <v>29</v>
      </c>
      <c r="D27" s="98"/>
    </row>
    <row r="28" spans="1:7" s="5" customFormat="1" ht="86.25">
      <c r="A28" s="224"/>
      <c r="B28" s="218"/>
      <c r="C28" s="87" t="s">
        <v>119</v>
      </c>
      <c r="D28" s="98"/>
    </row>
    <row r="29" spans="1:7" s="5" customFormat="1" ht="19.5" customHeight="1">
      <c r="A29" s="224"/>
      <c r="B29" s="218"/>
      <c r="C29" s="87" t="s">
        <v>30</v>
      </c>
      <c r="D29" s="98"/>
    </row>
    <row r="30" spans="1:7" s="5" customFormat="1">
      <c r="A30" s="224"/>
      <c r="B30" s="214"/>
      <c r="C30" s="87" t="s">
        <v>60</v>
      </c>
      <c r="D30" s="98"/>
    </row>
    <row r="31" spans="1:7" s="5" customFormat="1">
      <c r="A31" s="224"/>
      <c r="B31" s="217">
        <v>11010</v>
      </c>
      <c r="C31" s="163" t="s">
        <v>28</v>
      </c>
      <c r="D31" s="179">
        <v>-10000</v>
      </c>
      <c r="G31" s="62"/>
    </row>
    <row r="32" spans="1:7" s="5" customFormat="1" ht="34.5">
      <c r="A32" s="224"/>
      <c r="B32" s="218"/>
      <c r="C32" s="76" t="s">
        <v>131</v>
      </c>
      <c r="D32" s="98"/>
      <c r="G32" s="62"/>
    </row>
    <row r="33" spans="1:7" s="5" customFormat="1">
      <c r="A33" s="224"/>
      <c r="B33" s="218"/>
      <c r="C33" s="163" t="s">
        <v>29</v>
      </c>
      <c r="D33" s="98"/>
      <c r="G33" s="62"/>
    </row>
    <row r="34" spans="1:7" s="5" customFormat="1" ht="34.5">
      <c r="A34" s="224"/>
      <c r="B34" s="218"/>
      <c r="C34" s="162" t="s">
        <v>132</v>
      </c>
      <c r="D34" s="98"/>
      <c r="G34" s="62"/>
    </row>
    <row r="35" spans="1:7" s="5" customFormat="1">
      <c r="A35" s="224"/>
      <c r="B35" s="218"/>
      <c r="C35" s="163" t="s">
        <v>30</v>
      </c>
      <c r="D35" s="98"/>
      <c r="G35" s="62"/>
    </row>
    <row r="36" spans="1:7" s="5" customFormat="1">
      <c r="A36" s="224"/>
      <c r="B36" s="214"/>
      <c r="C36" s="162" t="s">
        <v>60</v>
      </c>
      <c r="D36" s="98"/>
      <c r="G36" s="62"/>
    </row>
    <row r="37" spans="1:7" s="5" customFormat="1">
      <c r="A37" s="224"/>
      <c r="B37" s="217">
        <v>12002</v>
      </c>
      <c r="C37" s="163" t="s">
        <v>28</v>
      </c>
      <c r="D37" s="179">
        <v>-9600</v>
      </c>
      <c r="G37" s="62"/>
    </row>
    <row r="38" spans="1:7" s="5" customFormat="1" ht="69">
      <c r="A38" s="224"/>
      <c r="B38" s="218"/>
      <c r="C38" s="61" t="s">
        <v>133</v>
      </c>
      <c r="D38" s="116"/>
      <c r="G38" s="62"/>
    </row>
    <row r="39" spans="1:7" s="5" customFormat="1">
      <c r="A39" s="224"/>
      <c r="B39" s="218"/>
      <c r="C39" s="163" t="s">
        <v>29</v>
      </c>
      <c r="D39" s="98"/>
      <c r="G39" s="62"/>
    </row>
    <row r="40" spans="1:7" s="5" customFormat="1" ht="69">
      <c r="A40" s="224"/>
      <c r="B40" s="218"/>
      <c r="C40" s="162" t="s">
        <v>133</v>
      </c>
      <c r="D40" s="98"/>
      <c r="E40" s="5" t="s">
        <v>98</v>
      </c>
      <c r="G40" s="62"/>
    </row>
    <row r="41" spans="1:7" s="5" customFormat="1">
      <c r="A41" s="224"/>
      <c r="B41" s="218"/>
      <c r="C41" s="163" t="s">
        <v>30</v>
      </c>
      <c r="D41" s="98"/>
      <c r="G41" s="62"/>
    </row>
    <row r="42" spans="1:7" s="5" customFormat="1">
      <c r="A42" s="224"/>
      <c r="B42" s="214"/>
      <c r="C42" s="162" t="s">
        <v>62</v>
      </c>
      <c r="D42" s="98"/>
      <c r="G42" s="62"/>
    </row>
    <row r="43" spans="1:7" s="5" customFormat="1">
      <c r="A43" s="219">
        <v>1163</v>
      </c>
      <c r="B43" s="217"/>
      <c r="C43" s="163" t="s">
        <v>25</v>
      </c>
      <c r="D43" s="148">
        <f>D50+D56+D62</f>
        <v>-20413</v>
      </c>
      <c r="G43" s="62"/>
    </row>
    <row r="44" spans="1:7" s="5" customFormat="1">
      <c r="A44" s="220"/>
      <c r="B44" s="218"/>
      <c r="C44" s="161" t="s">
        <v>124</v>
      </c>
      <c r="D44" s="98"/>
      <c r="G44" s="62"/>
    </row>
    <row r="45" spans="1:7" s="5" customFormat="1">
      <c r="A45" s="220"/>
      <c r="B45" s="218"/>
      <c r="C45" s="163" t="s">
        <v>26</v>
      </c>
      <c r="D45" s="98"/>
      <c r="G45" s="62"/>
    </row>
    <row r="46" spans="1:7" s="5" customFormat="1" ht="51.75">
      <c r="A46" s="220"/>
      <c r="B46" s="218"/>
      <c r="C46" s="162" t="s">
        <v>125</v>
      </c>
      <c r="D46" s="98"/>
      <c r="G46" s="62"/>
    </row>
    <row r="47" spans="1:7" s="5" customFormat="1">
      <c r="A47" s="220"/>
      <c r="B47" s="218"/>
      <c r="C47" s="163" t="s">
        <v>27</v>
      </c>
      <c r="D47" s="98"/>
      <c r="G47" s="62"/>
    </row>
    <row r="48" spans="1:7" s="5" customFormat="1" ht="34.5">
      <c r="A48" s="220"/>
      <c r="B48" s="214"/>
      <c r="C48" s="162" t="s">
        <v>126</v>
      </c>
      <c r="D48" s="98"/>
      <c r="G48" s="62"/>
    </row>
    <row r="49" spans="1:7" s="5" customFormat="1" ht="21" customHeight="1">
      <c r="A49" s="220"/>
      <c r="B49" s="50"/>
      <c r="C49" s="88" t="s">
        <v>34</v>
      </c>
      <c r="D49" s="98"/>
      <c r="G49" s="62"/>
    </row>
    <row r="50" spans="1:7" s="5" customFormat="1">
      <c r="A50" s="220"/>
      <c r="B50" s="217">
        <v>11018</v>
      </c>
      <c r="C50" s="163" t="s">
        <v>28</v>
      </c>
      <c r="D50" s="179">
        <v>-8000</v>
      </c>
      <c r="G50" s="62"/>
    </row>
    <row r="51" spans="1:7" s="5" customFormat="1" ht="34.5">
      <c r="A51" s="220"/>
      <c r="B51" s="218"/>
      <c r="C51" s="76" t="s">
        <v>127</v>
      </c>
      <c r="D51" s="98"/>
      <c r="G51" s="62"/>
    </row>
    <row r="52" spans="1:7" s="5" customFormat="1">
      <c r="A52" s="220"/>
      <c r="B52" s="218"/>
      <c r="C52" s="163" t="s">
        <v>29</v>
      </c>
      <c r="D52" s="98"/>
      <c r="G52" s="62"/>
    </row>
    <row r="53" spans="1:7" s="5" customFormat="1" ht="51.75">
      <c r="A53" s="220"/>
      <c r="B53" s="218"/>
      <c r="C53" s="162" t="s">
        <v>128</v>
      </c>
      <c r="D53" s="98"/>
      <c r="G53" s="62"/>
    </row>
    <row r="54" spans="1:7" s="5" customFormat="1">
      <c r="A54" s="220"/>
      <c r="B54" s="218"/>
      <c r="C54" s="163" t="s">
        <v>30</v>
      </c>
      <c r="D54" s="98"/>
      <c r="G54" s="62"/>
    </row>
    <row r="55" spans="1:7" s="5" customFormat="1">
      <c r="A55" s="220"/>
      <c r="B55" s="214"/>
      <c r="C55" s="162" t="s">
        <v>60</v>
      </c>
      <c r="D55" s="98"/>
      <c r="G55" s="62"/>
    </row>
    <row r="56" spans="1:7" s="5" customFormat="1">
      <c r="A56" s="220"/>
      <c r="B56" s="217">
        <v>11024</v>
      </c>
      <c r="C56" s="163" t="s">
        <v>28</v>
      </c>
      <c r="D56" s="179">
        <v>-11885</v>
      </c>
      <c r="G56" s="62"/>
    </row>
    <row r="57" spans="1:7" s="5" customFormat="1" ht="36" customHeight="1">
      <c r="A57" s="220"/>
      <c r="B57" s="218"/>
      <c r="C57" s="76" t="s">
        <v>129</v>
      </c>
      <c r="D57" s="98"/>
      <c r="G57" s="62"/>
    </row>
    <row r="58" spans="1:7" s="5" customFormat="1">
      <c r="A58" s="220"/>
      <c r="B58" s="218"/>
      <c r="C58" s="163" t="s">
        <v>29</v>
      </c>
      <c r="D58" s="98"/>
      <c r="G58" s="62"/>
    </row>
    <row r="59" spans="1:7" s="5" customFormat="1" ht="69">
      <c r="A59" s="220"/>
      <c r="B59" s="218"/>
      <c r="C59" s="162" t="s">
        <v>130</v>
      </c>
      <c r="D59" s="98"/>
      <c r="G59" s="62"/>
    </row>
    <row r="60" spans="1:7" s="5" customFormat="1">
      <c r="A60" s="220"/>
      <c r="B60" s="218"/>
      <c r="C60" s="163" t="s">
        <v>30</v>
      </c>
      <c r="D60" s="98"/>
      <c r="G60" s="62"/>
    </row>
    <row r="61" spans="1:7" s="5" customFormat="1">
      <c r="A61" s="220"/>
      <c r="B61" s="214"/>
      <c r="C61" s="162" t="s">
        <v>60</v>
      </c>
      <c r="D61" s="98"/>
      <c r="G61" s="62"/>
    </row>
    <row r="62" spans="1:7" s="5" customFormat="1">
      <c r="A62" s="220"/>
      <c r="B62" s="217">
        <v>11025</v>
      </c>
      <c r="C62" s="87" t="s">
        <v>28</v>
      </c>
      <c r="D62" s="179">
        <v>-528</v>
      </c>
      <c r="G62" s="62"/>
    </row>
    <row r="63" spans="1:7" s="5" customFormat="1" ht="34.5">
      <c r="A63" s="220"/>
      <c r="B63" s="218"/>
      <c r="C63" s="70" t="s">
        <v>136</v>
      </c>
      <c r="D63" s="98"/>
      <c r="G63" s="62"/>
    </row>
    <row r="64" spans="1:7" s="5" customFormat="1">
      <c r="A64" s="220"/>
      <c r="B64" s="218"/>
      <c r="C64" s="87" t="s">
        <v>85</v>
      </c>
      <c r="D64" s="98"/>
      <c r="G64" s="62"/>
    </row>
    <row r="65" spans="1:7" s="5" customFormat="1" ht="51.75">
      <c r="A65" s="220"/>
      <c r="B65" s="218"/>
      <c r="C65" s="87" t="s">
        <v>137</v>
      </c>
      <c r="D65" s="98"/>
      <c r="G65" s="62"/>
    </row>
    <row r="66" spans="1:7" s="5" customFormat="1">
      <c r="A66" s="220"/>
      <c r="B66" s="218"/>
      <c r="C66" s="87" t="s">
        <v>30</v>
      </c>
      <c r="D66" s="98"/>
      <c r="G66" s="62"/>
    </row>
    <row r="67" spans="1:7" s="5" customFormat="1">
      <c r="A67" s="221"/>
      <c r="B67" s="214"/>
      <c r="C67" s="87" t="s">
        <v>60</v>
      </c>
      <c r="D67" s="98"/>
      <c r="G67" s="62"/>
    </row>
    <row r="68" spans="1:7">
      <c r="A68" s="211">
        <v>1115</v>
      </c>
      <c r="B68" s="225"/>
      <c r="C68" s="79" t="s">
        <v>25</v>
      </c>
      <c r="D68" s="148">
        <f>D74</f>
        <v>-5306</v>
      </c>
      <c r="E68" s="20"/>
    </row>
    <row r="69" spans="1:7">
      <c r="A69" s="211"/>
      <c r="B69" s="226"/>
      <c r="C69" s="80" t="s">
        <v>88</v>
      </c>
      <c r="D69" s="99"/>
      <c r="E69" s="20"/>
    </row>
    <row r="70" spans="1:7">
      <c r="A70" s="211"/>
      <c r="B70" s="226"/>
      <c r="C70" s="41" t="s">
        <v>26</v>
      </c>
      <c r="D70" s="100"/>
      <c r="E70" s="20"/>
    </row>
    <row r="71" spans="1:7" ht="51.75">
      <c r="A71" s="211"/>
      <c r="B71" s="226"/>
      <c r="C71" s="81" t="s">
        <v>89</v>
      </c>
      <c r="D71" s="100"/>
      <c r="E71" s="20"/>
    </row>
    <row r="72" spans="1:7">
      <c r="A72" s="211"/>
      <c r="B72" s="226"/>
      <c r="C72" s="41" t="s">
        <v>27</v>
      </c>
      <c r="D72" s="100"/>
      <c r="E72" s="20"/>
    </row>
    <row r="73" spans="1:7" ht="34.5">
      <c r="A73" s="211"/>
      <c r="B73" s="227"/>
      <c r="C73" s="82" t="s">
        <v>90</v>
      </c>
      <c r="D73" s="100"/>
      <c r="E73" s="20"/>
    </row>
    <row r="74" spans="1:7">
      <c r="A74" s="211"/>
      <c r="B74" s="225">
        <v>32001</v>
      </c>
      <c r="C74" s="41" t="s">
        <v>28</v>
      </c>
      <c r="D74" s="179">
        <v>-5306</v>
      </c>
      <c r="E74" s="20"/>
    </row>
    <row r="75" spans="1:7" ht="24.75" customHeight="1">
      <c r="A75" s="211"/>
      <c r="B75" s="226"/>
      <c r="C75" s="80" t="s">
        <v>122</v>
      </c>
      <c r="D75" s="100"/>
      <c r="E75" s="20"/>
    </row>
    <row r="76" spans="1:7">
      <c r="A76" s="211"/>
      <c r="B76" s="226"/>
      <c r="C76" s="41" t="s">
        <v>29</v>
      </c>
      <c r="D76" s="100"/>
      <c r="E76" s="20"/>
    </row>
    <row r="77" spans="1:7" ht="86.25">
      <c r="A77" s="211"/>
      <c r="B77" s="226"/>
      <c r="C77" s="162" t="s">
        <v>99</v>
      </c>
      <c r="D77" s="100"/>
      <c r="E77" s="20"/>
    </row>
    <row r="78" spans="1:7">
      <c r="A78" s="211"/>
      <c r="B78" s="226"/>
      <c r="C78" s="163" t="s">
        <v>30</v>
      </c>
      <c r="D78" s="100"/>
      <c r="E78" s="20"/>
    </row>
    <row r="79" spans="1:7" ht="34.5">
      <c r="A79" s="211"/>
      <c r="B79" s="227"/>
      <c r="C79" s="162" t="s">
        <v>123</v>
      </c>
      <c r="D79" s="100"/>
      <c r="E79" s="20"/>
    </row>
    <row r="80" spans="1:7">
      <c r="A80" s="211">
        <v>1148</v>
      </c>
      <c r="B80" s="225"/>
      <c r="C80" s="79" t="s">
        <v>25</v>
      </c>
      <c r="D80" s="148">
        <f>+D86</f>
        <v>-5490.6</v>
      </c>
      <c r="E80" s="20"/>
    </row>
    <row r="81" spans="1:7">
      <c r="A81" s="211"/>
      <c r="B81" s="226"/>
      <c r="C81" s="80" t="s">
        <v>63</v>
      </c>
      <c r="D81" s="99"/>
      <c r="E81" s="20"/>
    </row>
    <row r="82" spans="1:7">
      <c r="A82" s="211"/>
      <c r="B82" s="226"/>
      <c r="C82" s="41" t="s">
        <v>26</v>
      </c>
      <c r="D82" s="100"/>
      <c r="E82" s="20"/>
    </row>
    <row r="83" spans="1:7" ht="69">
      <c r="A83" s="211"/>
      <c r="B83" s="226"/>
      <c r="C83" s="81" t="s">
        <v>64</v>
      </c>
      <c r="D83" s="100"/>
      <c r="E83" s="20"/>
    </row>
    <row r="84" spans="1:7">
      <c r="A84" s="211"/>
      <c r="B84" s="226"/>
      <c r="C84" s="41" t="s">
        <v>27</v>
      </c>
      <c r="D84" s="100"/>
      <c r="E84" s="20"/>
    </row>
    <row r="85" spans="1:7" ht="51.75">
      <c r="A85" s="211"/>
      <c r="B85" s="227"/>
      <c r="C85" s="82" t="s">
        <v>65</v>
      </c>
      <c r="D85" s="100"/>
      <c r="E85" s="20"/>
    </row>
    <row r="86" spans="1:7">
      <c r="A86" s="211"/>
      <c r="B86" s="225">
        <v>11007</v>
      </c>
      <c r="C86" s="41" t="s">
        <v>28</v>
      </c>
      <c r="D86" s="179">
        <v>-5490.6</v>
      </c>
      <c r="E86" s="20"/>
    </row>
    <row r="87" spans="1:7">
      <c r="A87" s="211"/>
      <c r="B87" s="226"/>
      <c r="C87" s="83" t="s">
        <v>134</v>
      </c>
      <c r="D87" s="100"/>
      <c r="E87" s="20"/>
    </row>
    <row r="88" spans="1:7">
      <c r="A88" s="211"/>
      <c r="B88" s="226"/>
      <c r="C88" s="41" t="s">
        <v>29</v>
      </c>
      <c r="D88" s="100"/>
      <c r="E88" s="20"/>
    </row>
    <row r="89" spans="1:7" ht="34.5">
      <c r="A89" s="211"/>
      <c r="B89" s="226"/>
      <c r="C89" s="81" t="s">
        <v>135</v>
      </c>
      <c r="D89" s="100"/>
      <c r="E89" s="20"/>
    </row>
    <row r="90" spans="1:7">
      <c r="A90" s="211"/>
      <c r="B90" s="226"/>
      <c r="C90" s="41" t="s">
        <v>30</v>
      </c>
      <c r="D90" s="100"/>
      <c r="E90" s="20"/>
    </row>
    <row r="91" spans="1:7">
      <c r="A91" s="211"/>
      <c r="B91" s="227"/>
      <c r="C91" s="81" t="s">
        <v>60</v>
      </c>
      <c r="D91" s="100"/>
      <c r="E91" s="20"/>
    </row>
    <row r="92" spans="1:7">
      <c r="A92" s="211">
        <v>1111</v>
      </c>
      <c r="B92" s="212"/>
      <c r="C92" s="41" t="s">
        <v>25</v>
      </c>
      <c r="D92" s="148">
        <f>D99</f>
        <v>-352460.4</v>
      </c>
      <c r="E92" s="20"/>
    </row>
    <row r="93" spans="1:7" ht="39" customHeight="1">
      <c r="A93" s="211"/>
      <c r="B93" s="212"/>
      <c r="C93" s="169" t="s">
        <v>147</v>
      </c>
      <c r="D93" s="148"/>
      <c r="E93" s="20"/>
    </row>
    <row r="94" spans="1:7">
      <c r="A94" s="211"/>
      <c r="B94" s="212"/>
      <c r="C94" s="41" t="s">
        <v>26</v>
      </c>
      <c r="D94" s="150"/>
      <c r="E94" s="20"/>
    </row>
    <row r="95" spans="1:7" ht="34.5">
      <c r="A95" s="211"/>
      <c r="B95" s="212"/>
      <c r="C95" s="81" t="s">
        <v>148</v>
      </c>
      <c r="D95" s="150"/>
      <c r="E95" s="20"/>
      <c r="G95" s="149"/>
    </row>
    <row r="96" spans="1:7">
      <c r="A96" s="211"/>
      <c r="B96" s="212"/>
      <c r="C96" s="41" t="s">
        <v>27</v>
      </c>
      <c r="D96" s="150"/>
      <c r="E96" s="20"/>
    </row>
    <row r="97" spans="1:5" ht="69">
      <c r="A97" s="211"/>
      <c r="B97" s="212"/>
      <c r="C97" s="81" t="s">
        <v>149</v>
      </c>
      <c r="D97" s="150"/>
      <c r="E97" s="20"/>
    </row>
    <row r="98" spans="1:5">
      <c r="A98" s="211"/>
      <c r="B98" s="170"/>
      <c r="C98" s="167" t="s">
        <v>141</v>
      </c>
      <c r="D98" s="150"/>
      <c r="E98" s="20"/>
    </row>
    <row r="99" spans="1:5" ht="24" customHeight="1">
      <c r="A99" s="211"/>
      <c r="B99" s="212">
        <v>12004</v>
      </c>
      <c r="C99" s="41" t="s">
        <v>28</v>
      </c>
      <c r="D99" s="179">
        <v>-352460.4</v>
      </c>
      <c r="E99" s="20"/>
    </row>
    <row r="100" spans="1:5" ht="33" customHeight="1">
      <c r="A100" s="211"/>
      <c r="B100" s="212"/>
      <c r="C100" s="83" t="s">
        <v>145</v>
      </c>
      <c r="D100" s="148"/>
      <c r="E100" s="20"/>
    </row>
    <row r="101" spans="1:5">
      <c r="A101" s="211"/>
      <c r="B101" s="212"/>
      <c r="C101" s="41" t="s">
        <v>29</v>
      </c>
      <c r="D101" s="149"/>
      <c r="E101" s="20"/>
    </row>
    <row r="102" spans="1:5" ht="36.75" customHeight="1">
      <c r="A102" s="211"/>
      <c r="B102" s="212"/>
      <c r="C102" s="81" t="s">
        <v>146</v>
      </c>
      <c r="D102" s="149"/>
      <c r="E102" s="20"/>
    </row>
    <row r="103" spans="1:5">
      <c r="A103" s="211"/>
      <c r="B103" s="212"/>
      <c r="C103" s="41" t="s">
        <v>30</v>
      </c>
      <c r="D103" s="149"/>
      <c r="E103" s="20"/>
    </row>
    <row r="104" spans="1:5">
      <c r="A104" s="211"/>
      <c r="B104" s="212"/>
      <c r="C104" s="81" t="s">
        <v>62</v>
      </c>
      <c r="D104" s="149"/>
      <c r="E104" s="20"/>
    </row>
  </sheetData>
  <mergeCells count="24">
    <mergeCell ref="E3:F3"/>
    <mergeCell ref="A12:A42"/>
    <mergeCell ref="B43:B48"/>
    <mergeCell ref="A80:A91"/>
    <mergeCell ref="B80:B85"/>
    <mergeCell ref="B19:B24"/>
    <mergeCell ref="B31:B36"/>
    <mergeCell ref="B37:B42"/>
    <mergeCell ref="B68:B73"/>
    <mergeCell ref="A68:A79"/>
    <mergeCell ref="B74:B79"/>
    <mergeCell ref="A5:D5"/>
    <mergeCell ref="B86:B91"/>
    <mergeCell ref="B12:B17"/>
    <mergeCell ref="A92:A104"/>
    <mergeCell ref="B92:B97"/>
    <mergeCell ref="B99:B104"/>
    <mergeCell ref="C7:C8"/>
    <mergeCell ref="A7:B7"/>
    <mergeCell ref="B25:B30"/>
    <mergeCell ref="A43:A67"/>
    <mergeCell ref="B50:B55"/>
    <mergeCell ref="B56:B61"/>
    <mergeCell ref="B62:B67"/>
  </mergeCells>
  <pageMargins left="0" right="0" top="0" bottom="0" header="0.3" footer="0.3"/>
  <pageSetup paperSize="9" scale="42" fitToHeight="0" orientation="portrait" r:id="rId1"/>
  <rowBreaks count="1" manualBreakCount="1">
    <brk id="67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1"/>
  <sheetViews>
    <sheetView tabSelected="1" topLeftCell="A4" zoomScale="110" zoomScaleNormal="110" zoomScaleSheetLayoutView="80" workbookViewId="0">
      <selection activeCell="H9" sqref="H9"/>
    </sheetView>
  </sheetViews>
  <sheetFormatPr defaultColWidth="9.140625" defaultRowHeight="17.25"/>
  <cols>
    <col min="1" max="1" width="9.7109375" style="2" customWidth="1"/>
    <col min="2" max="3" width="8.140625" style="2" customWidth="1"/>
    <col min="4" max="4" width="11.5703125" style="2" customWidth="1"/>
    <col min="5" max="5" width="13.85546875" style="2" customWidth="1"/>
    <col min="6" max="6" width="76.5703125" style="2" customWidth="1"/>
    <col min="7" max="7" width="42" style="187" customWidth="1"/>
    <col min="8" max="8" width="20.140625" style="36" customWidth="1"/>
    <col min="9" max="9" width="15" style="2" customWidth="1"/>
    <col min="10" max="11" width="9.140625" style="2"/>
    <col min="12" max="12" width="9.7109375" style="2" bestFit="1" customWidth="1"/>
    <col min="13" max="16384" width="9.140625" style="2"/>
  </cols>
  <sheetData>
    <row r="1" spans="1:10" ht="37.5" customHeight="1">
      <c r="G1" s="186" t="s">
        <v>103</v>
      </c>
      <c r="H1" s="54"/>
      <c r="I1" s="54"/>
      <c r="J1" s="54"/>
    </row>
    <row r="2" spans="1:10" ht="17.45" customHeight="1">
      <c r="G2" s="187" t="s">
        <v>101</v>
      </c>
      <c r="H2" s="85"/>
      <c r="I2" s="85"/>
    </row>
    <row r="3" spans="1:10" ht="17.45" customHeight="1">
      <c r="G3" s="187" t="s">
        <v>9</v>
      </c>
      <c r="H3" s="85"/>
      <c r="I3" s="85"/>
    </row>
    <row r="4" spans="1:10" ht="13.5" customHeight="1"/>
    <row r="5" spans="1:10" ht="52.5" customHeight="1">
      <c r="A5" s="253" t="s">
        <v>170</v>
      </c>
      <c r="B5" s="253"/>
      <c r="C5" s="253"/>
      <c r="D5" s="253"/>
      <c r="E5" s="253"/>
      <c r="F5" s="253"/>
      <c r="G5" s="253"/>
      <c r="H5" s="110"/>
      <c r="I5" s="110"/>
    </row>
    <row r="8" spans="1:10">
      <c r="G8" s="260" t="s">
        <v>183</v>
      </c>
      <c r="H8" s="260"/>
    </row>
    <row r="9" spans="1:10" s="3" customFormat="1" ht="105.6" customHeight="1">
      <c r="A9" s="254" t="s">
        <v>23</v>
      </c>
      <c r="B9" s="254"/>
      <c r="C9" s="254"/>
      <c r="D9" s="263" t="s">
        <v>13</v>
      </c>
      <c r="E9" s="264"/>
      <c r="F9" s="254" t="s">
        <v>18</v>
      </c>
      <c r="G9" s="188" t="s">
        <v>54</v>
      </c>
    </row>
    <row r="10" spans="1:10" s="3" customFormat="1" ht="34.5">
      <c r="A10" s="1" t="s">
        <v>43</v>
      </c>
      <c r="B10" s="1" t="s">
        <v>44</v>
      </c>
      <c r="C10" s="1" t="s">
        <v>24</v>
      </c>
      <c r="D10" s="1" t="s">
        <v>16</v>
      </c>
      <c r="E10" s="1" t="s">
        <v>36</v>
      </c>
      <c r="F10" s="254"/>
      <c r="G10" s="189" t="s">
        <v>15</v>
      </c>
    </row>
    <row r="11" spans="1:10" s="3" customFormat="1">
      <c r="A11" s="235" t="s">
        <v>40</v>
      </c>
      <c r="B11" s="235" t="s">
        <v>39</v>
      </c>
      <c r="C11" s="235" t="s">
        <v>39</v>
      </c>
      <c r="D11" s="42"/>
      <c r="E11" s="42"/>
      <c r="F11" s="76" t="s">
        <v>22</v>
      </c>
      <c r="G11" s="55">
        <f>G13</f>
        <v>0</v>
      </c>
    </row>
    <row r="12" spans="1:10" s="3" customFormat="1">
      <c r="A12" s="236"/>
      <c r="B12" s="236"/>
      <c r="C12" s="236"/>
      <c r="D12" s="42"/>
      <c r="E12" s="42"/>
      <c r="F12" s="6" t="s">
        <v>31</v>
      </c>
      <c r="G12" s="190"/>
    </row>
    <row r="13" spans="1:10" s="3" customFormat="1" ht="34.5">
      <c r="A13" s="236"/>
      <c r="B13" s="236"/>
      <c r="C13" s="236"/>
      <c r="D13" s="42"/>
      <c r="E13" s="42"/>
      <c r="F13" s="76" t="s">
        <v>38</v>
      </c>
      <c r="G13" s="55">
        <f>G14+G106</f>
        <v>0</v>
      </c>
    </row>
    <row r="14" spans="1:10" s="3" customFormat="1">
      <c r="A14" s="237"/>
      <c r="B14" s="236"/>
      <c r="C14" s="236"/>
      <c r="D14" s="42"/>
      <c r="E14" s="89"/>
      <c r="F14" s="48" t="s">
        <v>45</v>
      </c>
      <c r="G14" s="55">
        <f>G16+G89</f>
        <v>357951</v>
      </c>
    </row>
    <row r="15" spans="1:10" s="3" customFormat="1">
      <c r="A15" s="255"/>
      <c r="B15" s="236"/>
      <c r="C15" s="236"/>
      <c r="D15" s="42"/>
      <c r="E15" s="89"/>
      <c r="F15" s="43" t="s">
        <v>19</v>
      </c>
      <c r="G15" s="190"/>
    </row>
    <row r="16" spans="1:10" s="3" customFormat="1">
      <c r="A16" s="256"/>
      <c r="B16" s="236"/>
      <c r="C16" s="236"/>
      <c r="D16" s="42"/>
      <c r="E16" s="89"/>
      <c r="F16" s="48" t="s">
        <v>46</v>
      </c>
      <c r="G16" s="63">
        <f>G18</f>
        <v>363257</v>
      </c>
    </row>
    <row r="17" spans="1:7" s="3" customFormat="1">
      <c r="A17" s="256"/>
      <c r="B17" s="235"/>
      <c r="C17" s="236"/>
      <c r="D17" s="42"/>
      <c r="E17" s="89"/>
      <c r="F17" s="43" t="s">
        <v>19</v>
      </c>
      <c r="G17" s="190"/>
    </row>
    <row r="18" spans="1:7" s="3" customFormat="1">
      <c r="A18" s="256"/>
      <c r="B18" s="236"/>
      <c r="C18" s="237"/>
      <c r="D18" s="42"/>
      <c r="E18" s="89"/>
      <c r="F18" s="48" t="s">
        <v>46</v>
      </c>
      <c r="G18" s="55">
        <f>G20</f>
        <v>363257</v>
      </c>
    </row>
    <row r="19" spans="1:7" s="3" customFormat="1">
      <c r="A19" s="256"/>
      <c r="B19" s="236"/>
      <c r="C19" s="265"/>
      <c r="D19" s="42"/>
      <c r="E19" s="89"/>
      <c r="F19" s="43" t="s">
        <v>19</v>
      </c>
      <c r="G19" s="190"/>
    </row>
    <row r="20" spans="1:7" s="3" customFormat="1">
      <c r="A20" s="256"/>
      <c r="B20" s="236"/>
      <c r="C20" s="266"/>
      <c r="D20" s="59"/>
      <c r="E20" s="84"/>
      <c r="F20" s="166" t="s">
        <v>32</v>
      </c>
      <c r="G20" s="55">
        <f>G22+G60</f>
        <v>363257</v>
      </c>
    </row>
    <row r="21" spans="1:7" s="3" customFormat="1">
      <c r="A21" s="256"/>
      <c r="B21" s="236"/>
      <c r="C21" s="266"/>
      <c r="D21" s="57"/>
      <c r="E21" s="42"/>
      <c r="F21" s="165" t="s">
        <v>19</v>
      </c>
      <c r="G21" s="190"/>
    </row>
    <row r="22" spans="1:7" s="3" customFormat="1">
      <c r="A22" s="256"/>
      <c r="B22" s="236"/>
      <c r="C22" s="266"/>
      <c r="D22" s="238">
        <v>1041</v>
      </c>
      <c r="E22" s="269" t="s">
        <v>49</v>
      </c>
      <c r="F22" s="269"/>
      <c r="G22" s="191">
        <f>G24+G33+G42+G51</f>
        <v>383670</v>
      </c>
    </row>
    <row r="23" spans="1:7" s="3" customFormat="1">
      <c r="A23" s="256"/>
      <c r="B23" s="236"/>
      <c r="C23" s="266"/>
      <c r="D23" s="239"/>
      <c r="E23" s="171"/>
      <c r="F23" s="94"/>
      <c r="G23" s="190"/>
    </row>
    <row r="24" spans="1:7" s="3" customFormat="1" ht="34.5">
      <c r="A24" s="256"/>
      <c r="B24" s="236"/>
      <c r="C24" s="266"/>
      <c r="D24" s="239"/>
      <c r="E24" s="172">
        <v>12001</v>
      </c>
      <c r="F24" s="61" t="s">
        <v>121</v>
      </c>
      <c r="G24" s="192">
        <f>G26</f>
        <v>411270</v>
      </c>
    </row>
    <row r="25" spans="1:7" s="3" customFormat="1">
      <c r="A25" s="256"/>
      <c r="B25" s="236"/>
      <c r="C25" s="266"/>
      <c r="D25" s="239"/>
      <c r="E25" s="42"/>
      <c r="F25" s="6" t="s">
        <v>37</v>
      </c>
      <c r="G25" s="193"/>
    </row>
    <row r="26" spans="1:7" s="3" customFormat="1">
      <c r="A26" s="256"/>
      <c r="B26" s="236"/>
      <c r="C26" s="266"/>
      <c r="D26" s="239"/>
      <c r="E26" s="42"/>
      <c r="F26" s="6" t="s">
        <v>32</v>
      </c>
      <c r="G26" s="193">
        <f>G28</f>
        <v>411270</v>
      </c>
    </row>
    <row r="27" spans="1:7" s="3" customFormat="1" ht="51.75">
      <c r="A27" s="256"/>
      <c r="B27" s="236"/>
      <c r="C27" s="266"/>
      <c r="D27" s="239"/>
      <c r="E27" s="42"/>
      <c r="F27" s="6" t="s">
        <v>33</v>
      </c>
      <c r="G27" s="193"/>
    </row>
    <row r="28" spans="1:7" s="3" customFormat="1">
      <c r="A28" s="256"/>
      <c r="B28" s="236"/>
      <c r="C28" s="266"/>
      <c r="D28" s="239"/>
      <c r="E28" s="42"/>
      <c r="F28" s="77" t="s">
        <v>20</v>
      </c>
      <c r="G28" s="193">
        <f>G29</f>
        <v>411270</v>
      </c>
    </row>
    <row r="29" spans="1:7" s="3" customFormat="1">
      <c r="A29" s="256"/>
      <c r="B29" s="236"/>
      <c r="C29" s="266"/>
      <c r="D29" s="239"/>
      <c r="E29" s="42"/>
      <c r="F29" s="6" t="s">
        <v>21</v>
      </c>
      <c r="G29" s="193">
        <f>G30</f>
        <v>411270</v>
      </c>
    </row>
    <row r="30" spans="1:7" s="3" customFormat="1">
      <c r="A30" s="256"/>
      <c r="B30" s="236"/>
      <c r="C30" s="266"/>
      <c r="D30" s="239"/>
      <c r="E30" s="42"/>
      <c r="F30" s="6" t="s">
        <v>55</v>
      </c>
      <c r="G30" s="193">
        <f>G31</f>
        <v>411270</v>
      </c>
    </row>
    <row r="31" spans="1:7" s="3" customFormat="1" ht="34.5">
      <c r="A31" s="256"/>
      <c r="B31" s="236"/>
      <c r="C31" s="266"/>
      <c r="D31" s="239"/>
      <c r="E31" s="42"/>
      <c r="F31" s="6" t="s">
        <v>56</v>
      </c>
      <c r="G31" s="193">
        <f>G32</f>
        <v>411270</v>
      </c>
    </row>
    <row r="32" spans="1:7" s="3" customFormat="1">
      <c r="A32" s="256"/>
      <c r="B32" s="236"/>
      <c r="C32" s="266"/>
      <c r="D32" s="239"/>
      <c r="E32" s="42"/>
      <c r="F32" s="6" t="s">
        <v>57</v>
      </c>
      <c r="G32" s="193">
        <f>'Havelvac 1'!D19</f>
        <v>411270</v>
      </c>
    </row>
    <row r="33" spans="1:7" s="3" customFormat="1" ht="51.75">
      <c r="A33" s="256"/>
      <c r="B33" s="236"/>
      <c r="C33" s="266"/>
      <c r="D33" s="239"/>
      <c r="E33" s="172">
        <v>11001</v>
      </c>
      <c r="F33" s="70" t="s">
        <v>118</v>
      </c>
      <c r="G33" s="194">
        <f>G35</f>
        <v>-8000</v>
      </c>
    </row>
    <row r="34" spans="1:7" s="3" customFormat="1">
      <c r="A34" s="256"/>
      <c r="B34" s="236"/>
      <c r="C34" s="266"/>
      <c r="D34" s="239"/>
      <c r="E34" s="270"/>
      <c r="F34" s="50" t="s">
        <v>37</v>
      </c>
      <c r="G34" s="195"/>
    </row>
    <row r="35" spans="1:7" s="3" customFormat="1">
      <c r="A35" s="256"/>
      <c r="B35" s="236"/>
      <c r="C35" s="266"/>
      <c r="D35" s="239"/>
      <c r="E35" s="271"/>
      <c r="F35" s="50" t="s">
        <v>32</v>
      </c>
      <c r="G35" s="195">
        <f>G37</f>
        <v>-8000</v>
      </c>
    </row>
    <row r="36" spans="1:7" s="3" customFormat="1" ht="34.5">
      <c r="A36" s="256"/>
      <c r="B36" s="236"/>
      <c r="C36" s="266"/>
      <c r="D36" s="239"/>
      <c r="E36" s="271"/>
      <c r="F36" s="50" t="s">
        <v>84</v>
      </c>
      <c r="G36" s="195"/>
    </row>
    <row r="37" spans="1:7" s="3" customFormat="1">
      <c r="A37" s="256"/>
      <c r="B37" s="236"/>
      <c r="C37" s="266"/>
      <c r="D37" s="239"/>
      <c r="E37" s="271"/>
      <c r="F37" s="164" t="s">
        <v>20</v>
      </c>
      <c r="G37" s="195">
        <f>G38</f>
        <v>-8000</v>
      </c>
    </row>
    <row r="38" spans="1:7" s="3" customFormat="1">
      <c r="A38" s="256"/>
      <c r="B38" s="236"/>
      <c r="C38" s="266"/>
      <c r="D38" s="239"/>
      <c r="E38" s="271"/>
      <c r="F38" s="50" t="s">
        <v>86</v>
      </c>
      <c r="G38" s="195">
        <f>G39</f>
        <v>-8000</v>
      </c>
    </row>
    <row r="39" spans="1:7" s="3" customFormat="1">
      <c r="A39" s="256"/>
      <c r="B39" s="236"/>
      <c r="C39" s="266"/>
      <c r="D39" s="239"/>
      <c r="E39" s="271"/>
      <c r="F39" s="50" t="s">
        <v>66</v>
      </c>
      <c r="G39" s="195">
        <f>G40</f>
        <v>-8000</v>
      </c>
    </row>
    <row r="40" spans="1:7" s="3" customFormat="1" ht="34.5">
      <c r="A40" s="256"/>
      <c r="B40" s="236"/>
      <c r="C40" s="266"/>
      <c r="D40" s="239"/>
      <c r="E40" s="271"/>
      <c r="F40" s="50" t="s">
        <v>67</v>
      </c>
      <c r="G40" s="195">
        <f>G41</f>
        <v>-8000</v>
      </c>
    </row>
    <row r="41" spans="1:7" s="3" customFormat="1">
      <c r="A41" s="256"/>
      <c r="B41" s="236"/>
      <c r="C41" s="266"/>
      <c r="D41" s="239"/>
      <c r="E41" s="272"/>
      <c r="F41" s="50" t="s">
        <v>68</v>
      </c>
      <c r="G41" s="196">
        <f>'Havelvac 1'!D25</f>
        <v>-8000</v>
      </c>
    </row>
    <row r="42" spans="1:7" s="3" customFormat="1" ht="34.5">
      <c r="A42" s="256"/>
      <c r="B42" s="236"/>
      <c r="C42" s="266"/>
      <c r="D42" s="239"/>
      <c r="E42" s="173">
        <v>11010</v>
      </c>
      <c r="F42" s="70" t="s">
        <v>131</v>
      </c>
      <c r="G42" s="194">
        <f>G44</f>
        <v>-10000</v>
      </c>
    </row>
    <row r="43" spans="1:7" s="3" customFormat="1">
      <c r="A43" s="256"/>
      <c r="B43" s="236"/>
      <c r="C43" s="266"/>
      <c r="D43" s="239"/>
      <c r="E43" s="270"/>
      <c r="F43" s="50" t="s">
        <v>37</v>
      </c>
      <c r="G43" s="195"/>
    </row>
    <row r="44" spans="1:7" s="3" customFormat="1">
      <c r="A44" s="256"/>
      <c r="B44" s="236"/>
      <c r="C44" s="266"/>
      <c r="D44" s="239"/>
      <c r="E44" s="271"/>
      <c r="F44" s="50" t="s">
        <v>32</v>
      </c>
      <c r="G44" s="195">
        <f>G46</f>
        <v>-10000</v>
      </c>
    </row>
    <row r="45" spans="1:7" s="3" customFormat="1" ht="34.5">
      <c r="A45" s="256"/>
      <c r="B45" s="236"/>
      <c r="C45" s="266"/>
      <c r="D45" s="239"/>
      <c r="E45" s="271"/>
      <c r="F45" s="50" t="s">
        <v>84</v>
      </c>
      <c r="G45" s="195"/>
    </row>
    <row r="46" spans="1:7" s="3" customFormat="1">
      <c r="A46" s="256"/>
      <c r="B46" s="236"/>
      <c r="C46" s="266"/>
      <c r="D46" s="239"/>
      <c r="E46" s="271"/>
      <c r="F46" s="164" t="s">
        <v>20</v>
      </c>
      <c r="G46" s="195">
        <f>G47</f>
        <v>-10000</v>
      </c>
    </row>
    <row r="47" spans="1:7" s="3" customFormat="1">
      <c r="A47" s="256"/>
      <c r="B47" s="236"/>
      <c r="C47" s="266"/>
      <c r="D47" s="239"/>
      <c r="E47" s="271"/>
      <c r="F47" s="50" t="s">
        <v>86</v>
      </c>
      <c r="G47" s="195">
        <f>G48</f>
        <v>-10000</v>
      </c>
    </row>
    <row r="48" spans="1:7" s="3" customFormat="1">
      <c r="A48" s="256"/>
      <c r="B48" s="236"/>
      <c r="C48" s="266"/>
      <c r="D48" s="239"/>
      <c r="E48" s="271"/>
      <c r="F48" s="50" t="s">
        <v>66</v>
      </c>
      <c r="G48" s="195">
        <f>G49</f>
        <v>-10000</v>
      </c>
    </row>
    <row r="49" spans="1:11" s="3" customFormat="1" ht="34.5">
      <c r="A49" s="256"/>
      <c r="B49" s="236"/>
      <c r="C49" s="266"/>
      <c r="D49" s="239"/>
      <c r="E49" s="271"/>
      <c r="F49" s="50" t="s">
        <v>67</v>
      </c>
      <c r="G49" s="195">
        <f>G50</f>
        <v>-10000</v>
      </c>
    </row>
    <row r="50" spans="1:11" s="3" customFormat="1">
      <c r="A50" s="256"/>
      <c r="B50" s="236"/>
      <c r="C50" s="266"/>
      <c r="D50" s="239"/>
      <c r="E50" s="272"/>
      <c r="F50" s="50" t="s">
        <v>68</v>
      </c>
      <c r="G50" s="196">
        <f>'Havelvac 1'!D31</f>
        <v>-10000</v>
      </c>
    </row>
    <row r="51" spans="1:11" s="3" customFormat="1" ht="69">
      <c r="A51" s="256"/>
      <c r="B51" s="236"/>
      <c r="C51" s="266"/>
      <c r="D51" s="239"/>
      <c r="E51" s="172">
        <v>12002</v>
      </c>
      <c r="F51" s="48" t="s">
        <v>133</v>
      </c>
      <c r="G51" s="197">
        <f>G53</f>
        <v>-9600</v>
      </c>
    </row>
    <row r="52" spans="1:11" s="3" customFormat="1">
      <c r="A52" s="256"/>
      <c r="B52" s="236"/>
      <c r="C52" s="266"/>
      <c r="D52" s="239"/>
      <c r="E52" s="270"/>
      <c r="F52" s="6" t="s">
        <v>37</v>
      </c>
      <c r="G52" s="196"/>
    </row>
    <row r="53" spans="1:11" s="3" customFormat="1">
      <c r="A53" s="256"/>
      <c r="B53" s="236"/>
      <c r="C53" s="266"/>
      <c r="D53" s="239"/>
      <c r="E53" s="271"/>
      <c r="F53" s="6" t="s">
        <v>32</v>
      </c>
      <c r="G53" s="196">
        <f>G55</f>
        <v>-9600</v>
      </c>
    </row>
    <row r="54" spans="1:11" s="3" customFormat="1" ht="51.75">
      <c r="A54" s="256"/>
      <c r="B54" s="236"/>
      <c r="C54" s="266"/>
      <c r="D54" s="239"/>
      <c r="E54" s="271"/>
      <c r="F54" s="6" t="s">
        <v>33</v>
      </c>
      <c r="G54" s="196"/>
    </row>
    <row r="55" spans="1:11" s="3" customFormat="1">
      <c r="A55" s="256"/>
      <c r="B55" s="236"/>
      <c r="C55" s="266"/>
      <c r="D55" s="239"/>
      <c r="E55" s="271"/>
      <c r="F55" s="77" t="s">
        <v>20</v>
      </c>
      <c r="G55" s="196">
        <f>G56</f>
        <v>-9600</v>
      </c>
    </row>
    <row r="56" spans="1:11" s="3" customFormat="1">
      <c r="A56" s="256"/>
      <c r="B56" s="236"/>
      <c r="C56" s="266"/>
      <c r="D56" s="239"/>
      <c r="E56" s="271"/>
      <c r="F56" s="6" t="s">
        <v>21</v>
      </c>
      <c r="G56" s="196">
        <f>G57</f>
        <v>-9600</v>
      </c>
    </row>
    <row r="57" spans="1:11" s="3" customFormat="1">
      <c r="A57" s="256"/>
      <c r="B57" s="236"/>
      <c r="C57" s="266"/>
      <c r="D57" s="239"/>
      <c r="E57" s="271"/>
      <c r="F57" s="6" t="s">
        <v>55</v>
      </c>
      <c r="G57" s="196">
        <f>G58</f>
        <v>-9600</v>
      </c>
    </row>
    <row r="58" spans="1:11" s="3" customFormat="1" ht="34.5">
      <c r="A58" s="256"/>
      <c r="B58" s="236"/>
      <c r="C58" s="266"/>
      <c r="D58" s="239"/>
      <c r="E58" s="271"/>
      <c r="F58" s="6" t="s">
        <v>56</v>
      </c>
      <c r="G58" s="196">
        <f>G59</f>
        <v>-9600</v>
      </c>
    </row>
    <row r="59" spans="1:11" s="3" customFormat="1">
      <c r="A59" s="256"/>
      <c r="B59" s="236"/>
      <c r="C59" s="266"/>
      <c r="D59" s="273"/>
      <c r="E59" s="272"/>
      <c r="F59" s="6" t="s">
        <v>57</v>
      </c>
      <c r="G59" s="196">
        <f>'Havelvac 1'!D37</f>
        <v>-9600</v>
      </c>
    </row>
    <row r="60" spans="1:11" s="5" customFormat="1" ht="17.45" customHeight="1">
      <c r="A60" s="256"/>
      <c r="B60" s="236"/>
      <c r="C60" s="266"/>
      <c r="D60" s="238">
        <v>1163</v>
      </c>
      <c r="E60" s="261" t="s">
        <v>124</v>
      </c>
      <c r="F60" s="262"/>
      <c r="G60" s="56">
        <f>G62+G71+G80</f>
        <v>-20413</v>
      </c>
      <c r="H60" s="4"/>
      <c r="I60" s="4"/>
      <c r="J60" s="4"/>
      <c r="K60" s="4"/>
    </row>
    <row r="61" spans="1:11" s="5" customFormat="1" ht="16.899999999999999" customHeight="1">
      <c r="A61" s="256"/>
      <c r="B61" s="236"/>
      <c r="C61" s="266"/>
      <c r="D61" s="239"/>
      <c r="E61" s="7"/>
      <c r="F61" s="43" t="s">
        <v>19</v>
      </c>
      <c r="G61" s="198"/>
      <c r="H61" s="4"/>
      <c r="I61" s="4"/>
      <c r="J61" s="4"/>
      <c r="K61" s="4"/>
    </row>
    <row r="62" spans="1:11" s="5" customFormat="1" ht="54" customHeight="1">
      <c r="A62" s="256"/>
      <c r="B62" s="236"/>
      <c r="C62" s="266"/>
      <c r="D62" s="239"/>
      <c r="E62" s="7">
        <v>11018</v>
      </c>
      <c r="F62" s="61" t="s">
        <v>127</v>
      </c>
      <c r="G62" s="199">
        <f>G64</f>
        <v>-8000</v>
      </c>
      <c r="H62" s="4"/>
      <c r="I62" s="4"/>
      <c r="J62" s="4"/>
      <c r="K62" s="4"/>
    </row>
    <row r="63" spans="1:11" s="5" customFormat="1" ht="16.899999999999999" customHeight="1">
      <c r="A63" s="256"/>
      <c r="B63" s="236"/>
      <c r="C63" s="266"/>
      <c r="D63" s="239"/>
      <c r="E63" s="257"/>
      <c r="F63" s="6" t="s">
        <v>37</v>
      </c>
      <c r="G63" s="195"/>
      <c r="H63" s="4"/>
      <c r="I63" s="4"/>
      <c r="J63" s="4"/>
      <c r="K63" s="4"/>
    </row>
    <row r="64" spans="1:11" s="5" customFormat="1" ht="31.5" customHeight="1">
      <c r="A64" s="256"/>
      <c r="B64" s="236"/>
      <c r="C64" s="266"/>
      <c r="D64" s="239"/>
      <c r="E64" s="258"/>
      <c r="F64" s="6" t="s">
        <v>96</v>
      </c>
      <c r="G64" s="195">
        <f>G66</f>
        <v>-8000</v>
      </c>
      <c r="H64" s="4"/>
      <c r="I64" s="4"/>
      <c r="J64" s="4"/>
      <c r="K64" s="4"/>
    </row>
    <row r="65" spans="1:14" s="5" customFormat="1" ht="41.45" customHeight="1">
      <c r="A65" s="256"/>
      <c r="B65" s="236"/>
      <c r="C65" s="266"/>
      <c r="D65" s="239"/>
      <c r="E65" s="258"/>
      <c r="F65" s="6" t="s">
        <v>97</v>
      </c>
      <c r="G65" s="195"/>
      <c r="H65" s="4"/>
      <c r="I65" s="4"/>
      <c r="J65" s="4"/>
      <c r="K65" s="4"/>
    </row>
    <row r="66" spans="1:14" s="5" customFormat="1" ht="16.899999999999999" customHeight="1">
      <c r="A66" s="256"/>
      <c r="B66" s="236"/>
      <c r="C66" s="266"/>
      <c r="D66" s="239"/>
      <c r="E66" s="258"/>
      <c r="F66" s="77" t="s">
        <v>20</v>
      </c>
      <c r="G66" s="195">
        <f>G67</f>
        <v>-8000</v>
      </c>
      <c r="H66" s="4"/>
      <c r="I66" s="4"/>
      <c r="J66" s="4"/>
      <c r="K66" s="4"/>
    </row>
    <row r="67" spans="1:14" s="5" customFormat="1" ht="16.899999999999999" customHeight="1">
      <c r="A67" s="256"/>
      <c r="B67" s="236"/>
      <c r="C67" s="266"/>
      <c r="D67" s="239"/>
      <c r="E67" s="258"/>
      <c r="F67" s="6" t="s">
        <v>21</v>
      </c>
      <c r="G67" s="195">
        <f>G68</f>
        <v>-8000</v>
      </c>
      <c r="H67" s="4"/>
      <c r="I67" s="4"/>
      <c r="J67" s="4"/>
      <c r="K67" s="4"/>
    </row>
    <row r="68" spans="1:14" s="5" customFormat="1" ht="26.45" customHeight="1">
      <c r="A68" s="256"/>
      <c r="B68" s="236"/>
      <c r="C68" s="266"/>
      <c r="D68" s="239"/>
      <c r="E68" s="258"/>
      <c r="F68" s="6" t="s">
        <v>66</v>
      </c>
      <c r="G68" s="195">
        <f>G69</f>
        <v>-8000</v>
      </c>
      <c r="H68" s="4"/>
      <c r="I68" s="4"/>
      <c r="J68" s="4"/>
      <c r="K68" s="4"/>
    </row>
    <row r="69" spans="1:14" s="5" customFormat="1" ht="33.75" customHeight="1">
      <c r="A69" s="256"/>
      <c r="B69" s="236"/>
      <c r="C69" s="266"/>
      <c r="D69" s="239"/>
      <c r="E69" s="258"/>
      <c r="F69" s="6" t="s">
        <v>67</v>
      </c>
      <c r="G69" s="195">
        <f>G70</f>
        <v>-8000</v>
      </c>
      <c r="H69" s="4"/>
      <c r="I69" s="4"/>
      <c r="J69" s="4"/>
      <c r="K69" s="4"/>
    </row>
    <row r="70" spans="1:14" s="5" customFormat="1" ht="27.75" customHeight="1">
      <c r="A70" s="256"/>
      <c r="B70" s="236"/>
      <c r="C70" s="266"/>
      <c r="D70" s="239"/>
      <c r="E70" s="259"/>
      <c r="F70" s="6" t="s">
        <v>68</v>
      </c>
      <c r="G70" s="195">
        <f>'Havelvac 1'!D50</f>
        <v>-8000</v>
      </c>
      <c r="H70" s="4"/>
      <c r="I70" s="4"/>
      <c r="J70" s="4"/>
      <c r="K70" s="4"/>
    </row>
    <row r="71" spans="1:14" s="5" customFormat="1" ht="53.25" customHeight="1">
      <c r="A71" s="256"/>
      <c r="B71" s="236"/>
      <c r="C71" s="266"/>
      <c r="D71" s="239"/>
      <c r="E71" s="154">
        <v>11024</v>
      </c>
      <c r="F71" s="70" t="s">
        <v>129</v>
      </c>
      <c r="G71" s="194">
        <f>G73</f>
        <v>-11885</v>
      </c>
      <c r="H71" s="4"/>
      <c r="I71" s="4"/>
      <c r="J71" s="4"/>
      <c r="K71" s="4"/>
      <c r="N71" s="5" t="s">
        <v>98</v>
      </c>
    </row>
    <row r="72" spans="1:14" s="5" customFormat="1" ht="21" customHeight="1">
      <c r="A72" s="256"/>
      <c r="B72" s="236"/>
      <c r="C72" s="266"/>
      <c r="D72" s="239"/>
      <c r="E72" s="257"/>
      <c r="F72" s="50" t="s">
        <v>37</v>
      </c>
      <c r="G72" s="195"/>
      <c r="H72" s="4"/>
      <c r="I72" s="4"/>
      <c r="J72" s="4"/>
      <c r="K72" s="4"/>
    </row>
    <row r="73" spans="1:14" s="5" customFormat="1" ht="23.25" customHeight="1">
      <c r="A73" s="256"/>
      <c r="B73" s="236"/>
      <c r="C73" s="266"/>
      <c r="D73" s="239"/>
      <c r="E73" s="258"/>
      <c r="F73" s="50" t="s">
        <v>96</v>
      </c>
      <c r="G73" s="195">
        <f>G75</f>
        <v>-11885</v>
      </c>
      <c r="H73" s="4"/>
      <c r="I73" s="4"/>
      <c r="J73" s="4"/>
      <c r="K73" s="4"/>
    </row>
    <row r="74" spans="1:14" s="5" customFormat="1" ht="35.25" customHeight="1">
      <c r="A74" s="256"/>
      <c r="B74" s="236"/>
      <c r="C74" s="266"/>
      <c r="D74" s="239"/>
      <c r="E74" s="258"/>
      <c r="F74" s="50" t="s">
        <v>97</v>
      </c>
      <c r="G74" s="195"/>
      <c r="H74" s="4"/>
      <c r="I74" s="4"/>
      <c r="J74" s="4"/>
      <c r="K74" s="4"/>
    </row>
    <row r="75" spans="1:14" s="5" customFormat="1" ht="19.5" customHeight="1">
      <c r="A75" s="256"/>
      <c r="B75" s="236"/>
      <c r="C75" s="266"/>
      <c r="D75" s="239"/>
      <c r="E75" s="258"/>
      <c r="F75" s="156" t="s">
        <v>20</v>
      </c>
      <c r="G75" s="195">
        <f>G76</f>
        <v>-11885</v>
      </c>
      <c r="H75" s="4"/>
      <c r="I75" s="4"/>
      <c r="J75" s="4"/>
      <c r="K75" s="4"/>
    </row>
    <row r="76" spans="1:14" s="5" customFormat="1" ht="19.5" customHeight="1">
      <c r="A76" s="256"/>
      <c r="B76" s="236"/>
      <c r="C76" s="266"/>
      <c r="D76" s="239"/>
      <c r="E76" s="258"/>
      <c r="F76" s="50" t="s">
        <v>21</v>
      </c>
      <c r="G76" s="195">
        <f>G77</f>
        <v>-11885</v>
      </c>
      <c r="H76" s="4"/>
      <c r="I76" s="4"/>
      <c r="J76" s="4"/>
      <c r="K76" s="4"/>
    </row>
    <row r="77" spans="1:14" s="5" customFormat="1" ht="18" customHeight="1">
      <c r="A77" s="256"/>
      <c r="B77" s="236"/>
      <c r="C77" s="266"/>
      <c r="D77" s="239"/>
      <c r="E77" s="258"/>
      <c r="F77" s="50" t="s">
        <v>66</v>
      </c>
      <c r="G77" s="195">
        <f>G78</f>
        <v>-11885</v>
      </c>
      <c r="H77" s="4"/>
      <c r="I77" s="4"/>
      <c r="J77" s="4"/>
      <c r="K77" s="4"/>
    </row>
    <row r="78" spans="1:14" s="5" customFormat="1" ht="39" customHeight="1">
      <c r="A78" s="256"/>
      <c r="B78" s="236"/>
      <c r="C78" s="266"/>
      <c r="D78" s="239"/>
      <c r="E78" s="258"/>
      <c r="F78" s="50" t="s">
        <v>67</v>
      </c>
      <c r="G78" s="195">
        <f>G79</f>
        <v>-11885</v>
      </c>
      <c r="H78" s="4"/>
      <c r="I78" s="4"/>
      <c r="J78" s="4"/>
      <c r="K78" s="4"/>
    </row>
    <row r="79" spans="1:14" s="5" customFormat="1" ht="23.25" customHeight="1">
      <c r="A79" s="256"/>
      <c r="B79" s="236"/>
      <c r="C79" s="266"/>
      <c r="D79" s="239"/>
      <c r="E79" s="259"/>
      <c r="F79" s="50" t="s">
        <v>68</v>
      </c>
      <c r="G79" s="196">
        <f>'Havelvac 1'!D56</f>
        <v>-11885</v>
      </c>
      <c r="H79" s="4"/>
      <c r="I79" s="4"/>
      <c r="J79" s="4"/>
      <c r="K79" s="4"/>
    </row>
    <row r="80" spans="1:14" s="5" customFormat="1" ht="51.75" customHeight="1">
      <c r="A80" s="256"/>
      <c r="B80" s="236"/>
      <c r="C80" s="266"/>
      <c r="D80" s="239"/>
      <c r="E80" s="113">
        <v>11025</v>
      </c>
      <c r="F80" s="70" t="s">
        <v>136</v>
      </c>
      <c r="G80" s="194">
        <f>G82</f>
        <v>-528</v>
      </c>
      <c r="H80" s="4"/>
      <c r="I80" s="4"/>
      <c r="J80" s="4"/>
      <c r="K80" s="4"/>
    </row>
    <row r="81" spans="1:11" s="5" customFormat="1" ht="16.899999999999999" customHeight="1">
      <c r="A81" s="256"/>
      <c r="B81" s="236"/>
      <c r="C81" s="266"/>
      <c r="D81" s="239"/>
      <c r="E81" s="257"/>
      <c r="F81" s="50" t="s">
        <v>37</v>
      </c>
      <c r="G81" s="195"/>
      <c r="H81" s="4"/>
      <c r="I81" s="4"/>
      <c r="J81" s="4"/>
      <c r="K81" s="4"/>
    </row>
    <row r="82" spans="1:11" s="5" customFormat="1" ht="16.899999999999999" customHeight="1">
      <c r="A82" s="256"/>
      <c r="B82" s="236"/>
      <c r="C82" s="266"/>
      <c r="D82" s="239"/>
      <c r="E82" s="258"/>
      <c r="F82" s="50" t="s">
        <v>32</v>
      </c>
      <c r="G82" s="195">
        <f>G84</f>
        <v>-528</v>
      </c>
      <c r="H82" s="4"/>
      <c r="I82" s="4"/>
      <c r="J82" s="4"/>
      <c r="K82" s="4"/>
    </row>
    <row r="83" spans="1:11" s="5" customFormat="1" ht="38.450000000000003" customHeight="1">
      <c r="A83" s="256"/>
      <c r="B83" s="236"/>
      <c r="C83" s="266"/>
      <c r="D83" s="239"/>
      <c r="E83" s="258"/>
      <c r="F83" s="50" t="s">
        <v>84</v>
      </c>
      <c r="G83" s="195"/>
      <c r="H83" s="4"/>
      <c r="I83" s="4"/>
      <c r="J83" s="4"/>
      <c r="K83" s="4"/>
    </row>
    <row r="84" spans="1:11" s="5" customFormat="1" ht="16.899999999999999" customHeight="1">
      <c r="A84" s="256"/>
      <c r="B84" s="236"/>
      <c r="C84" s="266"/>
      <c r="D84" s="239"/>
      <c r="E84" s="258"/>
      <c r="F84" s="101" t="s">
        <v>20</v>
      </c>
      <c r="G84" s="195">
        <f>G85</f>
        <v>-528</v>
      </c>
      <c r="H84" s="4"/>
      <c r="I84" s="4"/>
      <c r="J84" s="4"/>
      <c r="K84" s="4"/>
    </row>
    <row r="85" spans="1:11" s="5" customFormat="1" ht="16.899999999999999" customHeight="1">
      <c r="A85" s="256"/>
      <c r="B85" s="236"/>
      <c r="C85" s="266"/>
      <c r="D85" s="239"/>
      <c r="E85" s="258"/>
      <c r="F85" s="50" t="s">
        <v>86</v>
      </c>
      <c r="G85" s="195">
        <f>G86</f>
        <v>-528</v>
      </c>
      <c r="H85" s="4"/>
      <c r="I85" s="4"/>
      <c r="J85" s="4"/>
      <c r="K85" s="4"/>
    </row>
    <row r="86" spans="1:11" s="5" customFormat="1" ht="16.899999999999999" customHeight="1">
      <c r="A86" s="256"/>
      <c r="B86" s="236"/>
      <c r="C86" s="266"/>
      <c r="D86" s="239"/>
      <c r="E86" s="258"/>
      <c r="F86" s="50" t="s">
        <v>66</v>
      </c>
      <c r="G86" s="195">
        <f>G87</f>
        <v>-528</v>
      </c>
      <c r="H86" s="4"/>
      <c r="I86" s="4"/>
      <c r="J86" s="4"/>
      <c r="K86" s="4"/>
    </row>
    <row r="87" spans="1:11" s="5" customFormat="1" ht="36" customHeight="1">
      <c r="A87" s="256"/>
      <c r="B87" s="236"/>
      <c r="C87" s="266"/>
      <c r="D87" s="239"/>
      <c r="E87" s="258"/>
      <c r="F87" s="50" t="s">
        <v>67</v>
      </c>
      <c r="G87" s="195">
        <f>G88</f>
        <v>-528</v>
      </c>
      <c r="H87" s="4"/>
      <c r="I87" s="4"/>
      <c r="J87" s="4"/>
      <c r="K87" s="4"/>
    </row>
    <row r="88" spans="1:11" s="5" customFormat="1" ht="16.899999999999999" customHeight="1">
      <c r="A88" s="256"/>
      <c r="B88" s="236"/>
      <c r="C88" s="266"/>
      <c r="D88" s="239"/>
      <c r="E88" s="259"/>
      <c r="F88" s="50" t="s">
        <v>68</v>
      </c>
      <c r="G88" s="196">
        <f>'Havelvac 1'!D62</f>
        <v>-528</v>
      </c>
      <c r="H88" s="4"/>
      <c r="I88" s="4"/>
      <c r="J88" s="4"/>
      <c r="K88" s="4"/>
    </row>
    <row r="89" spans="1:11" s="5" customFormat="1">
      <c r="A89" s="256"/>
      <c r="B89" s="103" t="s">
        <v>91</v>
      </c>
      <c r="C89" s="235" t="s">
        <v>39</v>
      </c>
      <c r="D89" s="105"/>
      <c r="E89" s="7"/>
      <c r="F89" s="48" t="s">
        <v>92</v>
      </c>
      <c r="G89" s="192">
        <f>G91</f>
        <v>-5306</v>
      </c>
      <c r="H89" s="4"/>
      <c r="I89" s="4"/>
      <c r="J89" s="4"/>
      <c r="K89" s="4"/>
    </row>
    <row r="90" spans="1:11" s="5" customFormat="1">
      <c r="A90" s="256"/>
      <c r="B90" s="235"/>
      <c r="C90" s="236"/>
      <c r="D90" s="105"/>
      <c r="E90" s="102"/>
      <c r="F90" s="43" t="s">
        <v>19</v>
      </c>
      <c r="G90" s="193"/>
      <c r="H90" s="4"/>
      <c r="I90" s="4"/>
      <c r="J90" s="4"/>
      <c r="K90" s="4"/>
    </row>
    <row r="91" spans="1:11" s="5" customFormat="1">
      <c r="A91" s="256"/>
      <c r="B91" s="236"/>
      <c r="C91" s="237"/>
      <c r="D91" s="105"/>
      <c r="E91" s="102"/>
      <c r="F91" s="48" t="s">
        <v>93</v>
      </c>
      <c r="G91" s="193">
        <f>G93</f>
        <v>-5306</v>
      </c>
      <c r="H91" s="4"/>
      <c r="I91" s="4"/>
      <c r="J91" s="4"/>
      <c r="K91" s="4"/>
    </row>
    <row r="92" spans="1:11" s="5" customFormat="1">
      <c r="A92" s="256"/>
      <c r="B92" s="236"/>
      <c r="C92" s="235"/>
      <c r="D92" s="105"/>
      <c r="E92" s="102"/>
      <c r="F92" s="43" t="s">
        <v>94</v>
      </c>
      <c r="G92" s="193"/>
      <c r="H92" s="4"/>
      <c r="I92" s="4"/>
      <c r="J92" s="4"/>
      <c r="K92" s="4"/>
    </row>
    <row r="93" spans="1:11" s="5" customFormat="1">
      <c r="A93" s="256"/>
      <c r="B93" s="236"/>
      <c r="C93" s="236"/>
      <c r="D93" s="104"/>
      <c r="E93" s="102"/>
      <c r="F93" s="49" t="s">
        <v>32</v>
      </c>
      <c r="G93" s="193">
        <f>G95</f>
        <v>-5306</v>
      </c>
      <c r="H93" s="4"/>
      <c r="I93" s="4"/>
      <c r="J93" s="4"/>
      <c r="K93" s="4"/>
    </row>
    <row r="94" spans="1:11" s="5" customFormat="1">
      <c r="A94" s="256"/>
      <c r="B94" s="236"/>
      <c r="C94" s="236"/>
      <c r="D94" s="104"/>
      <c r="E94" s="102"/>
      <c r="F94" s="43" t="s">
        <v>94</v>
      </c>
      <c r="G94" s="193"/>
      <c r="H94" s="4"/>
      <c r="I94" s="4"/>
      <c r="J94" s="4"/>
      <c r="K94" s="4"/>
    </row>
    <row r="95" spans="1:11" s="5" customFormat="1">
      <c r="A95" s="256"/>
      <c r="B95" s="236"/>
      <c r="C95" s="236"/>
      <c r="D95" s="106">
        <v>1115</v>
      </c>
      <c r="E95" s="267" t="s">
        <v>179</v>
      </c>
      <c r="F95" s="268"/>
      <c r="G95" s="192">
        <f>G97</f>
        <v>-5306</v>
      </c>
      <c r="H95" s="4"/>
      <c r="I95" s="4"/>
      <c r="J95" s="4"/>
      <c r="K95" s="4"/>
    </row>
    <row r="96" spans="1:11" s="5" customFormat="1">
      <c r="A96" s="256"/>
      <c r="B96" s="236"/>
      <c r="C96" s="236"/>
      <c r="D96" s="238"/>
      <c r="E96" s="102"/>
      <c r="F96" s="48" t="s">
        <v>94</v>
      </c>
      <c r="G96" s="193"/>
      <c r="H96" s="4"/>
      <c r="I96" s="4"/>
      <c r="J96" s="4"/>
      <c r="K96" s="4"/>
    </row>
    <row r="97" spans="1:11" s="5" customFormat="1">
      <c r="A97" s="256"/>
      <c r="B97" s="236"/>
      <c r="C97" s="236"/>
      <c r="D97" s="239"/>
      <c r="E97" s="102">
        <v>32001</v>
      </c>
      <c r="F97" s="48" t="s">
        <v>138</v>
      </c>
      <c r="G97" s="193">
        <f>G99</f>
        <v>-5306</v>
      </c>
      <c r="H97" s="4"/>
      <c r="I97" s="4"/>
      <c r="J97" s="4"/>
      <c r="K97" s="4"/>
    </row>
    <row r="98" spans="1:11" s="5" customFormat="1">
      <c r="A98" s="256"/>
      <c r="B98" s="236"/>
      <c r="C98" s="236"/>
      <c r="D98" s="239"/>
      <c r="E98" s="257"/>
      <c r="F98" s="6" t="s">
        <v>37</v>
      </c>
      <c r="G98" s="193"/>
      <c r="H98" s="4"/>
      <c r="I98" s="4"/>
      <c r="J98" s="4"/>
      <c r="K98" s="4"/>
    </row>
    <row r="99" spans="1:11" s="5" customFormat="1" ht="34.5">
      <c r="A99" s="256"/>
      <c r="B99" s="236"/>
      <c r="C99" s="236"/>
      <c r="D99" s="239"/>
      <c r="E99" s="258"/>
      <c r="F99" s="43" t="s">
        <v>96</v>
      </c>
      <c r="G99" s="193">
        <f>G101</f>
        <v>-5306</v>
      </c>
      <c r="H99" s="4"/>
      <c r="I99" s="4"/>
      <c r="J99" s="4"/>
      <c r="K99" s="4"/>
    </row>
    <row r="100" spans="1:11" s="5" customFormat="1" ht="34.5">
      <c r="A100" s="256"/>
      <c r="B100" s="236"/>
      <c r="C100" s="236"/>
      <c r="D100" s="239"/>
      <c r="E100" s="258"/>
      <c r="F100" s="43" t="s">
        <v>97</v>
      </c>
      <c r="G100" s="193"/>
      <c r="H100" s="4"/>
      <c r="I100" s="4"/>
      <c r="J100" s="4"/>
      <c r="K100" s="4"/>
    </row>
    <row r="101" spans="1:11" s="5" customFormat="1">
      <c r="A101" s="256"/>
      <c r="B101" s="236"/>
      <c r="C101" s="236"/>
      <c r="D101" s="239"/>
      <c r="E101" s="258"/>
      <c r="F101" s="77" t="s">
        <v>20</v>
      </c>
      <c r="G101" s="193">
        <f>G102</f>
        <v>-5306</v>
      </c>
      <c r="H101" s="4"/>
      <c r="I101" s="4"/>
      <c r="J101" s="4"/>
      <c r="K101" s="4"/>
    </row>
    <row r="102" spans="1:11" s="5" customFormat="1">
      <c r="A102" s="256"/>
      <c r="B102" s="236"/>
      <c r="C102" s="236"/>
      <c r="D102" s="239"/>
      <c r="E102" s="258"/>
      <c r="F102" s="6" t="s">
        <v>21</v>
      </c>
      <c r="G102" s="193">
        <f>G103</f>
        <v>-5306</v>
      </c>
      <c r="H102" s="4"/>
      <c r="I102" s="4"/>
      <c r="J102" s="4"/>
      <c r="K102" s="4"/>
    </row>
    <row r="103" spans="1:11" s="5" customFormat="1">
      <c r="A103" s="256"/>
      <c r="B103" s="236"/>
      <c r="C103" s="236"/>
      <c r="D103" s="239"/>
      <c r="E103" s="258"/>
      <c r="F103" s="6" t="s">
        <v>66</v>
      </c>
      <c r="G103" s="193">
        <f>G104</f>
        <v>-5306</v>
      </c>
      <c r="H103" s="4"/>
      <c r="I103" s="4"/>
      <c r="J103" s="4"/>
      <c r="K103" s="4"/>
    </row>
    <row r="104" spans="1:11" s="5" customFormat="1" ht="34.5">
      <c r="A104" s="256"/>
      <c r="B104" s="236"/>
      <c r="C104" s="236"/>
      <c r="D104" s="239"/>
      <c r="E104" s="258"/>
      <c r="F104" s="6" t="s">
        <v>139</v>
      </c>
      <c r="G104" s="193">
        <f>G105</f>
        <v>-5306</v>
      </c>
      <c r="H104" s="4"/>
      <c r="I104" s="4"/>
      <c r="J104" s="4"/>
      <c r="K104" s="4"/>
    </row>
    <row r="105" spans="1:11" s="5" customFormat="1">
      <c r="A105" s="256"/>
      <c r="B105" s="236"/>
      <c r="C105" s="236"/>
      <c r="D105" s="239"/>
      <c r="E105" s="258"/>
      <c r="F105" s="6" t="s">
        <v>140</v>
      </c>
      <c r="G105" s="193">
        <f>'Havelvac 1'!D74</f>
        <v>-5306</v>
      </c>
      <c r="H105" s="4"/>
      <c r="I105" s="4"/>
      <c r="J105" s="4"/>
      <c r="K105" s="4"/>
    </row>
    <row r="106" spans="1:11" s="3" customFormat="1">
      <c r="A106" s="103" t="s">
        <v>71</v>
      </c>
      <c r="B106" s="250" t="s">
        <v>70</v>
      </c>
      <c r="C106" s="250" t="s">
        <v>39</v>
      </c>
      <c r="D106" s="42"/>
      <c r="E106" s="90"/>
      <c r="F106" s="48" t="s">
        <v>69</v>
      </c>
      <c r="G106" s="55">
        <f>G108+G125</f>
        <v>-357951</v>
      </c>
    </row>
    <row r="107" spans="1:11" s="3" customFormat="1">
      <c r="A107" s="231"/>
      <c r="B107" s="250"/>
      <c r="C107" s="250"/>
      <c r="D107" s="42"/>
      <c r="E107" s="90"/>
      <c r="F107" s="43" t="s">
        <v>19</v>
      </c>
      <c r="G107" s="190"/>
    </row>
    <row r="108" spans="1:11" s="3" customFormat="1">
      <c r="A108" s="232"/>
      <c r="B108" s="250"/>
      <c r="C108" s="250"/>
      <c r="D108" s="42"/>
      <c r="E108" s="90"/>
      <c r="F108" s="48" t="s">
        <v>72</v>
      </c>
      <c r="G108" s="63">
        <f>G110</f>
        <v>-5490.6</v>
      </c>
    </row>
    <row r="109" spans="1:11" s="3" customFormat="1">
      <c r="A109" s="232"/>
      <c r="B109" s="234"/>
      <c r="C109" s="250"/>
      <c r="D109" s="42"/>
      <c r="E109" s="90"/>
      <c r="F109" s="43" t="s">
        <v>19</v>
      </c>
      <c r="G109" s="190"/>
    </row>
    <row r="110" spans="1:11" s="3" customFormat="1">
      <c r="A110" s="232"/>
      <c r="B110" s="234"/>
      <c r="C110" s="250"/>
      <c r="D110" s="42"/>
      <c r="E110" s="90"/>
      <c r="F110" s="48" t="s">
        <v>73</v>
      </c>
      <c r="G110" s="55">
        <f>G114</f>
        <v>-5490.6</v>
      </c>
    </row>
    <row r="111" spans="1:11" s="3" customFormat="1">
      <c r="A111" s="232"/>
      <c r="B111" s="234"/>
      <c r="C111" s="234"/>
      <c r="D111" s="91"/>
      <c r="E111" s="90"/>
      <c r="F111" s="43" t="s">
        <v>19</v>
      </c>
      <c r="G111" s="190"/>
    </row>
    <row r="112" spans="1:11" s="3" customFormat="1">
      <c r="A112" s="232"/>
      <c r="B112" s="234"/>
      <c r="C112" s="234"/>
      <c r="D112" s="92"/>
      <c r="E112" s="58"/>
      <c r="F112" s="49" t="s">
        <v>32</v>
      </c>
      <c r="G112" s="55">
        <f>G114</f>
        <v>-5490.6</v>
      </c>
    </row>
    <row r="113" spans="1:11" s="3" customFormat="1">
      <c r="A113" s="232"/>
      <c r="B113" s="234"/>
      <c r="C113" s="234"/>
      <c r="D113" s="91"/>
      <c r="E113" s="90"/>
      <c r="F113" s="50" t="s">
        <v>19</v>
      </c>
      <c r="G113" s="190"/>
    </row>
    <row r="114" spans="1:11" s="5" customFormat="1">
      <c r="A114" s="232"/>
      <c r="B114" s="234"/>
      <c r="C114" s="234"/>
      <c r="D114" s="251">
        <v>1148</v>
      </c>
      <c r="E114" s="93"/>
      <c r="F114" s="94" t="s">
        <v>95</v>
      </c>
      <c r="G114" s="56">
        <f>+G116</f>
        <v>-5490.6</v>
      </c>
      <c r="H114" s="4"/>
      <c r="I114" s="4"/>
      <c r="J114" s="4"/>
      <c r="K114" s="4"/>
    </row>
    <row r="115" spans="1:11" s="5" customFormat="1">
      <c r="A115" s="232"/>
      <c r="B115" s="234"/>
      <c r="C115" s="234"/>
      <c r="D115" s="252"/>
      <c r="E115" s="7"/>
      <c r="F115" s="43" t="s">
        <v>19</v>
      </c>
      <c r="G115" s="198"/>
      <c r="H115" s="4"/>
      <c r="I115" s="4"/>
      <c r="J115" s="4"/>
      <c r="K115" s="4"/>
    </row>
    <row r="116" spans="1:11" s="5" customFormat="1">
      <c r="A116" s="232"/>
      <c r="B116" s="234"/>
      <c r="C116" s="234"/>
      <c r="D116" s="252"/>
      <c r="E116" s="112"/>
      <c r="F116" s="48" t="s">
        <v>134</v>
      </c>
      <c r="G116" s="193">
        <f>G118</f>
        <v>-5490.6</v>
      </c>
      <c r="H116" s="4"/>
      <c r="I116" s="4"/>
      <c r="J116" s="4"/>
      <c r="K116" s="114"/>
    </row>
    <row r="117" spans="1:11" s="5" customFormat="1">
      <c r="A117" s="232"/>
      <c r="B117" s="234"/>
      <c r="C117" s="234"/>
      <c r="D117" s="252"/>
      <c r="E117" s="112">
        <v>11007</v>
      </c>
      <c r="F117" s="43" t="s">
        <v>37</v>
      </c>
      <c r="G117" s="193"/>
      <c r="H117" s="4"/>
      <c r="I117" s="4"/>
      <c r="J117" s="4"/>
      <c r="K117" s="114"/>
    </row>
    <row r="118" spans="1:11" s="5" customFormat="1" ht="34.5">
      <c r="A118" s="232"/>
      <c r="B118" s="234"/>
      <c r="C118" s="234"/>
      <c r="D118" s="252"/>
      <c r="E118" s="112"/>
      <c r="F118" s="43" t="s">
        <v>96</v>
      </c>
      <c r="G118" s="193">
        <f>G120</f>
        <v>-5490.6</v>
      </c>
      <c r="H118" s="4"/>
      <c r="I118" s="4"/>
      <c r="J118" s="4"/>
      <c r="K118" s="114"/>
    </row>
    <row r="119" spans="1:11" s="5" customFormat="1" ht="34.5">
      <c r="A119" s="232"/>
      <c r="B119" s="234"/>
      <c r="C119" s="234"/>
      <c r="D119" s="252"/>
      <c r="E119" s="112"/>
      <c r="F119" s="43" t="s">
        <v>97</v>
      </c>
      <c r="G119" s="193"/>
      <c r="H119" s="4"/>
      <c r="I119" s="4"/>
      <c r="J119" s="4"/>
      <c r="K119" s="114"/>
    </row>
    <row r="120" spans="1:11" s="5" customFormat="1">
      <c r="A120" s="232"/>
      <c r="B120" s="234"/>
      <c r="C120" s="234"/>
      <c r="D120" s="252"/>
      <c r="E120" s="112"/>
      <c r="F120" s="115" t="s">
        <v>20</v>
      </c>
      <c r="G120" s="193">
        <f>G121</f>
        <v>-5490.6</v>
      </c>
      <c r="H120" s="4"/>
      <c r="I120" s="4"/>
      <c r="J120" s="4"/>
      <c r="K120" s="114"/>
    </row>
    <row r="121" spans="1:11" s="5" customFormat="1">
      <c r="A121" s="232"/>
      <c r="B121" s="234"/>
      <c r="C121" s="234"/>
      <c r="D121" s="252"/>
      <c r="E121" s="112"/>
      <c r="F121" s="43" t="s">
        <v>21</v>
      </c>
      <c r="G121" s="193">
        <f>G122</f>
        <v>-5490.6</v>
      </c>
      <c r="H121" s="4"/>
      <c r="I121" s="4"/>
      <c r="J121" s="4"/>
      <c r="K121" s="114"/>
    </row>
    <row r="122" spans="1:11" s="5" customFormat="1">
      <c r="A122" s="232"/>
      <c r="B122" s="234"/>
      <c r="C122" s="234"/>
      <c r="D122" s="252"/>
      <c r="E122" s="112"/>
      <c r="F122" s="43" t="s">
        <v>66</v>
      </c>
      <c r="G122" s="193">
        <f>G123</f>
        <v>-5490.6</v>
      </c>
      <c r="H122" s="4"/>
      <c r="I122" s="4"/>
      <c r="J122" s="4"/>
      <c r="K122" s="114"/>
    </row>
    <row r="123" spans="1:11" s="5" customFormat="1" ht="34.5">
      <c r="A123" s="232"/>
      <c r="B123" s="234"/>
      <c r="C123" s="234"/>
      <c r="D123" s="252"/>
      <c r="E123" s="112"/>
      <c r="F123" s="43" t="s">
        <v>67</v>
      </c>
      <c r="G123" s="193">
        <f>G124</f>
        <v>-5490.6</v>
      </c>
      <c r="H123" s="4"/>
      <c r="I123" s="4"/>
      <c r="J123" s="4"/>
      <c r="K123" s="114"/>
    </row>
    <row r="124" spans="1:11" s="5" customFormat="1" ht="34.5">
      <c r="A124" s="232"/>
      <c r="B124" s="234"/>
      <c r="C124" s="234"/>
      <c r="D124" s="252"/>
      <c r="E124" s="112"/>
      <c r="F124" s="43" t="s">
        <v>74</v>
      </c>
      <c r="G124" s="193">
        <f>'Havelvac 1'!D86</f>
        <v>-5490.6</v>
      </c>
      <c r="H124" s="4"/>
      <c r="I124" s="4"/>
      <c r="J124" s="4"/>
      <c r="K124" s="114"/>
    </row>
    <row r="125" spans="1:11" s="20" customFormat="1">
      <c r="A125" s="232"/>
      <c r="B125" s="242" t="s">
        <v>91</v>
      </c>
      <c r="C125" s="240"/>
      <c r="D125" s="241"/>
      <c r="E125" s="241"/>
      <c r="F125" s="147" t="s">
        <v>177</v>
      </c>
      <c r="G125" s="56">
        <f t="shared" ref="G125" si="0">+G127</f>
        <v>-352460.4</v>
      </c>
    </row>
    <row r="126" spans="1:11" s="20" customFormat="1">
      <c r="A126" s="232"/>
      <c r="B126" s="242"/>
      <c r="C126" s="240"/>
      <c r="D126" s="241"/>
      <c r="E126" s="241"/>
      <c r="F126" s="50" t="s">
        <v>19</v>
      </c>
      <c r="G126" s="200"/>
    </row>
    <row r="127" spans="1:11" s="20" customFormat="1">
      <c r="A127" s="232"/>
      <c r="B127" s="242"/>
      <c r="C127" s="243" t="s">
        <v>117</v>
      </c>
      <c r="D127" s="240"/>
      <c r="E127" s="241"/>
      <c r="F127" s="80" t="s">
        <v>178</v>
      </c>
      <c r="G127" s="56">
        <f>G129</f>
        <v>-352460.4</v>
      </c>
    </row>
    <row r="128" spans="1:11" s="20" customFormat="1">
      <c r="A128" s="232"/>
      <c r="B128" s="242"/>
      <c r="C128" s="244"/>
      <c r="D128" s="240"/>
      <c r="E128" s="241"/>
      <c r="F128" s="50" t="s">
        <v>19</v>
      </c>
      <c r="G128" s="200"/>
    </row>
    <row r="129" spans="1:9" s="20" customFormat="1" ht="34.5">
      <c r="A129" s="232"/>
      <c r="B129" s="242"/>
      <c r="C129" s="244"/>
      <c r="D129" s="240"/>
      <c r="E129" s="241"/>
      <c r="F129" s="50" t="s">
        <v>96</v>
      </c>
      <c r="G129" s="56">
        <f>+G131</f>
        <v>-352460.4</v>
      </c>
    </row>
    <row r="130" spans="1:9" s="20" customFormat="1">
      <c r="A130" s="232"/>
      <c r="B130" s="242"/>
      <c r="C130" s="244"/>
      <c r="D130" s="240"/>
      <c r="E130" s="241"/>
      <c r="F130" s="50" t="s">
        <v>19</v>
      </c>
      <c r="G130" s="200"/>
    </row>
    <row r="131" spans="1:9" s="20" customFormat="1">
      <c r="A131" s="232"/>
      <c r="B131" s="242"/>
      <c r="C131" s="244"/>
      <c r="D131" s="243">
        <v>1111</v>
      </c>
      <c r="E131" s="246" t="s">
        <v>147</v>
      </c>
      <c r="F131" s="246" t="s">
        <v>116</v>
      </c>
      <c r="G131" s="56">
        <f>G133</f>
        <v>-352460.4</v>
      </c>
    </row>
    <row r="132" spans="1:9" s="20" customFormat="1">
      <c r="A132" s="232"/>
      <c r="B132" s="242"/>
      <c r="C132" s="244"/>
      <c r="D132" s="244"/>
      <c r="E132" s="151"/>
      <c r="F132" s="50" t="s">
        <v>37</v>
      </c>
      <c r="G132" s="200"/>
    </row>
    <row r="133" spans="1:9" s="20" customFormat="1" ht="34.5">
      <c r="A133" s="232"/>
      <c r="B133" s="242"/>
      <c r="C133" s="244"/>
      <c r="D133" s="244"/>
      <c r="E133" s="152">
        <v>12004</v>
      </c>
      <c r="F133" s="80" t="s">
        <v>145</v>
      </c>
      <c r="G133" s="56">
        <f t="shared" ref="G133" si="1">+G135</f>
        <v>-352460.4</v>
      </c>
    </row>
    <row r="134" spans="1:9" s="20" customFormat="1">
      <c r="A134" s="232"/>
      <c r="B134" s="242"/>
      <c r="C134" s="244"/>
      <c r="D134" s="244"/>
      <c r="E134" s="247"/>
      <c r="F134" s="50" t="s">
        <v>37</v>
      </c>
      <c r="G134" s="200"/>
      <c r="I134" s="56"/>
    </row>
    <row r="135" spans="1:9" s="20" customFormat="1" ht="34.5">
      <c r="A135" s="232"/>
      <c r="B135" s="242"/>
      <c r="C135" s="244"/>
      <c r="D135" s="244"/>
      <c r="E135" s="248"/>
      <c r="F135" s="41" t="s">
        <v>142</v>
      </c>
      <c r="G135" s="153">
        <f t="shared" ref="G135" si="2">+G137</f>
        <v>-352460.4</v>
      </c>
    </row>
    <row r="136" spans="1:9" s="20" customFormat="1" ht="34.5">
      <c r="A136" s="232"/>
      <c r="B136" s="242"/>
      <c r="C136" s="244"/>
      <c r="D136" s="244"/>
      <c r="E136" s="248"/>
      <c r="F136" s="50" t="s">
        <v>97</v>
      </c>
      <c r="G136" s="153"/>
    </row>
    <row r="137" spans="1:9" s="20" customFormat="1">
      <c r="A137" s="232"/>
      <c r="B137" s="242"/>
      <c r="C137" s="244"/>
      <c r="D137" s="244"/>
      <c r="E137" s="248"/>
      <c r="F137" s="101" t="s">
        <v>20</v>
      </c>
      <c r="G137" s="153">
        <f t="shared" ref="G137:G138" si="3">+G138</f>
        <v>-352460.4</v>
      </c>
    </row>
    <row r="138" spans="1:9" s="20" customFormat="1">
      <c r="A138" s="232"/>
      <c r="B138" s="242"/>
      <c r="C138" s="244"/>
      <c r="D138" s="244"/>
      <c r="E138" s="248"/>
      <c r="F138" s="50" t="s">
        <v>21</v>
      </c>
      <c r="G138" s="153">
        <f t="shared" si="3"/>
        <v>-352460.4</v>
      </c>
    </row>
    <row r="139" spans="1:9" s="20" customFormat="1">
      <c r="A139" s="232"/>
      <c r="B139" s="242"/>
      <c r="C139" s="244"/>
      <c r="D139" s="244"/>
      <c r="E139" s="248"/>
      <c r="F139" s="50" t="s">
        <v>150</v>
      </c>
      <c r="G139" s="153">
        <f>+G140</f>
        <v>-352460.4</v>
      </c>
    </row>
    <row r="140" spans="1:9" s="20" customFormat="1" ht="34.5">
      <c r="A140" s="232"/>
      <c r="B140" s="242"/>
      <c r="C140" s="244"/>
      <c r="D140" s="244"/>
      <c r="E140" s="248"/>
      <c r="F140" s="50" t="s">
        <v>56</v>
      </c>
      <c r="G140" s="153">
        <f>G141</f>
        <v>-352460.4</v>
      </c>
    </row>
    <row r="141" spans="1:9" s="20" customFormat="1">
      <c r="A141" s="233"/>
      <c r="B141" s="242"/>
      <c r="C141" s="245"/>
      <c r="D141" s="245"/>
      <c r="E141" s="249"/>
      <c r="F141" s="50" t="s">
        <v>151</v>
      </c>
      <c r="G141" s="153">
        <f>'Havelvac 1'!D99</f>
        <v>-352460.4</v>
      </c>
    </row>
  </sheetData>
  <mergeCells count="41">
    <mergeCell ref="E95:F95"/>
    <mergeCell ref="D60:D88"/>
    <mergeCell ref="E72:E79"/>
    <mergeCell ref="E22:F22"/>
    <mergeCell ref="E34:E41"/>
    <mergeCell ref="E43:E50"/>
    <mergeCell ref="E52:E59"/>
    <mergeCell ref="D22:D59"/>
    <mergeCell ref="A5:G5"/>
    <mergeCell ref="A9:C9"/>
    <mergeCell ref="C11:C18"/>
    <mergeCell ref="A15:A105"/>
    <mergeCell ref="E81:E88"/>
    <mergeCell ref="E98:E105"/>
    <mergeCell ref="G8:H8"/>
    <mergeCell ref="E60:F60"/>
    <mergeCell ref="A11:A14"/>
    <mergeCell ref="B11:B16"/>
    <mergeCell ref="D9:E9"/>
    <mergeCell ref="C19:C88"/>
    <mergeCell ref="E63:E70"/>
    <mergeCell ref="B90:B105"/>
    <mergeCell ref="F9:F10"/>
    <mergeCell ref="B17:B88"/>
    <mergeCell ref="D96:D105"/>
    <mergeCell ref="C125:C126"/>
    <mergeCell ref="D125:D130"/>
    <mergeCell ref="E125:E130"/>
    <mergeCell ref="B125:B141"/>
    <mergeCell ref="C127:C141"/>
    <mergeCell ref="D131:D141"/>
    <mergeCell ref="E131:F131"/>
    <mergeCell ref="E134:E141"/>
    <mergeCell ref="B106:B108"/>
    <mergeCell ref="C106:C110"/>
    <mergeCell ref="D114:D124"/>
    <mergeCell ref="A107:A141"/>
    <mergeCell ref="C111:C124"/>
    <mergeCell ref="B109:B124"/>
    <mergeCell ref="C89:C91"/>
    <mergeCell ref="C92:C105"/>
  </mergeCells>
  <pageMargins left="0.7" right="0.7" top="0.75" bottom="0.75" header="0.3" footer="0.3"/>
  <pageSetup paperSize="9" scale="49" orientation="portrait" r:id="rId1"/>
  <rowBreaks count="1" manualBreakCount="1">
    <brk id="88" max="8" man="1"/>
  </rowBreaks>
  <colBreaks count="1" manualBreakCount="1">
    <brk id="7" max="16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9"/>
  <sheetViews>
    <sheetView topLeftCell="A17" zoomScaleNormal="100" workbookViewId="0">
      <selection activeCell="C22" sqref="C22"/>
    </sheetView>
  </sheetViews>
  <sheetFormatPr defaultColWidth="9.140625" defaultRowHeight="16.5"/>
  <cols>
    <col min="1" max="1" width="0.140625" style="119" customWidth="1"/>
    <col min="2" max="3" width="8.7109375" style="117" customWidth="1"/>
    <col min="4" max="4" width="7.140625" style="118" customWidth="1"/>
    <col min="5" max="5" width="6" style="118" customWidth="1"/>
    <col min="6" max="6" width="49.85546875" style="118" customWidth="1"/>
    <col min="7" max="7" width="89.5703125" style="117" customWidth="1"/>
    <col min="8" max="8" width="33.5703125" style="141" customWidth="1"/>
    <col min="9" max="9" width="13" style="119" bestFit="1" customWidth="1"/>
    <col min="10" max="10" width="21.7109375" style="119" customWidth="1"/>
    <col min="11" max="16384" width="9.140625" style="119"/>
  </cols>
  <sheetData>
    <row r="1" spans="2:9">
      <c r="B1" s="144"/>
      <c r="C1" s="144"/>
      <c r="D1" s="145"/>
      <c r="E1" s="145"/>
      <c r="F1" s="145"/>
      <c r="G1" s="144"/>
      <c r="H1" s="146" t="s">
        <v>113</v>
      </c>
    </row>
    <row r="2" spans="2:9">
      <c r="B2" s="274" t="s">
        <v>101</v>
      </c>
      <c r="C2" s="274"/>
      <c r="D2" s="274"/>
      <c r="E2" s="274"/>
      <c r="F2" s="274"/>
      <c r="G2" s="274"/>
      <c r="H2" s="274"/>
    </row>
    <row r="3" spans="2:9">
      <c r="G3" s="275" t="s">
        <v>9</v>
      </c>
      <c r="H3" s="275"/>
    </row>
    <row r="4" spans="2:9" ht="50.45" customHeight="1">
      <c r="B4" s="279" t="s">
        <v>171</v>
      </c>
      <c r="C4" s="279"/>
      <c r="D4" s="279"/>
      <c r="E4" s="279"/>
      <c r="F4" s="279"/>
      <c r="G4" s="279"/>
      <c r="H4" s="279"/>
    </row>
    <row r="5" spans="2:9" ht="16.5" customHeight="1">
      <c r="H5" s="120" t="s">
        <v>106</v>
      </c>
    </row>
    <row r="6" spans="2:9" ht="109.5" customHeight="1">
      <c r="B6" s="280" t="s">
        <v>107</v>
      </c>
      <c r="C6" s="281"/>
      <c r="D6" s="282" t="s">
        <v>75</v>
      </c>
      <c r="E6" s="282"/>
      <c r="F6" s="282"/>
      <c r="G6" s="282" t="s">
        <v>76</v>
      </c>
      <c r="H6" s="181" t="s">
        <v>176</v>
      </c>
    </row>
    <row r="7" spans="2:9" ht="49.5" customHeight="1">
      <c r="B7" s="121" t="s">
        <v>35</v>
      </c>
      <c r="C7" s="121" t="s">
        <v>36</v>
      </c>
      <c r="D7" s="282"/>
      <c r="E7" s="282"/>
      <c r="F7" s="282"/>
      <c r="G7" s="282"/>
      <c r="H7" s="181" t="s">
        <v>108</v>
      </c>
    </row>
    <row r="8" spans="2:9" ht="12.75" customHeight="1">
      <c r="B8" s="122">
        <v>1</v>
      </c>
      <c r="C8" s="122">
        <v>2</v>
      </c>
      <c r="D8" s="283">
        <v>3</v>
      </c>
      <c r="E8" s="283"/>
      <c r="F8" s="283"/>
      <c r="G8" s="122">
        <v>4</v>
      </c>
      <c r="H8" s="122">
        <v>5</v>
      </c>
    </row>
    <row r="9" spans="2:9" ht="30.6" hidden="1" customHeight="1">
      <c r="B9" s="276" t="s">
        <v>109</v>
      </c>
      <c r="C9" s="277"/>
      <c r="D9" s="277"/>
      <c r="E9" s="277"/>
      <c r="F9" s="277"/>
      <c r="G9" s="278"/>
      <c r="H9" s="123" t="e">
        <f>#REF!+H11+#REF!+#REF!+#REF!+#REF!+#REF!+784+#REF!+#REF!+#REF!+#REF!+#REF!+#REF!</f>
        <v>#REF!</v>
      </c>
    </row>
    <row r="10" spans="2:9" ht="12.75" hidden="1" customHeight="1">
      <c r="B10" s="124"/>
      <c r="C10" s="125"/>
      <c r="D10" s="125"/>
      <c r="E10" s="125"/>
      <c r="F10" s="125"/>
      <c r="G10" s="126"/>
      <c r="H10" s="127"/>
    </row>
    <row r="11" spans="2:9" ht="31.5" customHeight="1">
      <c r="B11" s="284" t="s">
        <v>110</v>
      </c>
      <c r="C11" s="285"/>
      <c r="D11" s="285"/>
      <c r="E11" s="285"/>
      <c r="F11" s="285"/>
      <c r="G11" s="286"/>
      <c r="H11" s="177">
        <f>H12+H17+H24+H27</f>
        <v>-49209.599999999999</v>
      </c>
      <c r="I11" s="210"/>
    </row>
    <row r="12" spans="2:9" ht="27.75" customHeight="1">
      <c r="B12" s="128">
        <v>1041</v>
      </c>
      <c r="C12" s="287" t="s">
        <v>49</v>
      </c>
      <c r="D12" s="288"/>
      <c r="E12" s="288"/>
      <c r="F12" s="289"/>
      <c r="G12" s="131"/>
      <c r="H12" s="177">
        <f>H14+H16</f>
        <v>-18000</v>
      </c>
    </row>
    <row r="13" spans="2:9" ht="96" customHeight="1">
      <c r="B13" s="155"/>
      <c r="C13" s="129">
        <v>11001</v>
      </c>
      <c r="D13" s="291" t="s">
        <v>118</v>
      </c>
      <c r="E13" s="292"/>
      <c r="F13" s="293"/>
      <c r="G13" s="134" t="s">
        <v>111</v>
      </c>
      <c r="H13" s="177">
        <f>H14</f>
        <v>-8000</v>
      </c>
      <c r="I13" s="210"/>
    </row>
    <row r="14" spans="2:9" ht="27.75" customHeight="1">
      <c r="B14" s="155"/>
      <c r="C14" s="129"/>
      <c r="D14" s="135"/>
      <c r="E14" s="133"/>
      <c r="F14" s="133"/>
      <c r="G14" s="136" t="s">
        <v>120</v>
      </c>
      <c r="H14" s="95">
        <v>-8000</v>
      </c>
    </row>
    <row r="15" spans="2:9" ht="49.5" customHeight="1">
      <c r="B15" s="290"/>
      <c r="C15" s="129">
        <v>11010</v>
      </c>
      <c r="D15" s="291" t="s">
        <v>131</v>
      </c>
      <c r="E15" s="292"/>
      <c r="F15" s="293"/>
      <c r="G15" s="134" t="s">
        <v>111</v>
      </c>
      <c r="H15" s="177">
        <f>H16</f>
        <v>-10000</v>
      </c>
    </row>
    <row r="16" spans="2:9" ht="35.25" customHeight="1">
      <c r="B16" s="290"/>
      <c r="C16" s="129"/>
      <c r="D16" s="135"/>
      <c r="E16" s="133"/>
      <c r="F16" s="133"/>
      <c r="G16" s="136" t="s">
        <v>143</v>
      </c>
      <c r="H16" s="95">
        <v>-10000</v>
      </c>
    </row>
    <row r="17" spans="2:9" ht="35.25" customHeight="1">
      <c r="B17" s="174">
        <v>1163</v>
      </c>
      <c r="C17" s="284" t="s">
        <v>124</v>
      </c>
      <c r="D17" s="285"/>
      <c r="E17" s="285"/>
      <c r="F17" s="286"/>
      <c r="G17" s="136"/>
      <c r="H17" s="177">
        <f>H18+H20+H22</f>
        <v>-20413</v>
      </c>
    </row>
    <row r="18" spans="2:9" ht="47.25" customHeight="1">
      <c r="B18" s="168"/>
      <c r="C18" s="175">
        <v>11018</v>
      </c>
      <c r="D18" s="294" t="s">
        <v>127</v>
      </c>
      <c r="E18" s="294"/>
      <c r="F18" s="294"/>
      <c r="G18" s="134" t="s">
        <v>111</v>
      </c>
      <c r="H18" s="177">
        <f>H19</f>
        <v>-8000</v>
      </c>
    </row>
    <row r="19" spans="2:9" ht="35.25" customHeight="1">
      <c r="B19" s="168"/>
      <c r="C19" s="176"/>
      <c r="D19" s="176"/>
      <c r="E19" s="176"/>
      <c r="F19" s="176"/>
      <c r="G19" s="136" t="s">
        <v>144</v>
      </c>
      <c r="H19" s="95">
        <v>-8000</v>
      </c>
    </row>
    <row r="20" spans="2:9" ht="47.25" customHeight="1">
      <c r="B20" s="168"/>
      <c r="C20" s="175">
        <v>11024</v>
      </c>
      <c r="D20" s="294" t="s">
        <v>129</v>
      </c>
      <c r="E20" s="294"/>
      <c r="F20" s="294"/>
      <c r="G20" s="134" t="s">
        <v>111</v>
      </c>
      <c r="H20" s="177">
        <f>H21</f>
        <v>-11885</v>
      </c>
    </row>
    <row r="21" spans="2:9" ht="35.25" customHeight="1">
      <c r="B21" s="168"/>
      <c r="C21" s="176"/>
      <c r="D21" s="176"/>
      <c r="E21" s="176"/>
      <c r="F21" s="176"/>
      <c r="G21" s="136" t="s">
        <v>144</v>
      </c>
      <c r="H21" s="95">
        <v>-11885</v>
      </c>
    </row>
    <row r="22" spans="2:9" ht="47.25" customHeight="1">
      <c r="B22" s="168"/>
      <c r="C22" s="175">
        <v>11025</v>
      </c>
      <c r="D22" s="294" t="s">
        <v>136</v>
      </c>
      <c r="E22" s="294"/>
      <c r="F22" s="294"/>
      <c r="G22" s="134" t="s">
        <v>111</v>
      </c>
      <c r="H22" s="177">
        <f>H23</f>
        <v>-528</v>
      </c>
    </row>
    <row r="23" spans="2:9" ht="35.25" customHeight="1">
      <c r="B23" s="168"/>
      <c r="C23" s="176"/>
      <c r="D23" s="176"/>
      <c r="E23" s="176"/>
      <c r="F23" s="176"/>
      <c r="G23" s="136" t="s">
        <v>144</v>
      </c>
      <c r="H23" s="95">
        <v>-528</v>
      </c>
    </row>
    <row r="24" spans="2:9" ht="35.25" customHeight="1">
      <c r="B24" s="121">
        <v>1115</v>
      </c>
      <c r="C24" s="287" t="s">
        <v>88</v>
      </c>
      <c r="D24" s="288"/>
      <c r="E24" s="288"/>
      <c r="F24" s="289"/>
      <c r="G24" s="138"/>
      <c r="H24" s="177">
        <f>H25</f>
        <v>-5306</v>
      </c>
    </row>
    <row r="25" spans="2:9" ht="56.25" customHeight="1">
      <c r="B25" s="295"/>
      <c r="C25" s="139">
        <v>32001</v>
      </c>
      <c r="D25" s="291" t="s">
        <v>122</v>
      </c>
      <c r="E25" s="292"/>
      <c r="F25" s="293"/>
      <c r="G25" s="134" t="s">
        <v>111</v>
      </c>
      <c r="H25" s="177">
        <f>SUM(H26:H26)</f>
        <v>-5306</v>
      </c>
    </row>
    <row r="26" spans="2:9" ht="40.5" customHeight="1">
      <c r="B26" s="290"/>
      <c r="C26" s="129"/>
      <c r="D26" s="137"/>
      <c r="E26" s="137"/>
      <c r="F26" s="133"/>
      <c r="G26" s="130" t="s">
        <v>100</v>
      </c>
      <c r="H26" s="95">
        <v>-5306</v>
      </c>
    </row>
    <row r="27" spans="2:9" ht="33.6" customHeight="1">
      <c r="B27" s="121">
        <v>1148</v>
      </c>
      <c r="C27" s="287" t="s">
        <v>112</v>
      </c>
      <c r="D27" s="288"/>
      <c r="E27" s="288"/>
      <c r="F27" s="289"/>
      <c r="G27" s="138"/>
      <c r="H27" s="177">
        <f>H28</f>
        <v>-5490.6</v>
      </c>
      <c r="I27" s="140"/>
    </row>
    <row r="28" spans="2:9" ht="74.25" customHeight="1">
      <c r="B28" s="282"/>
      <c r="C28" s="139">
        <v>11007</v>
      </c>
      <c r="D28" s="294" t="s">
        <v>134</v>
      </c>
      <c r="E28" s="294"/>
      <c r="F28" s="294"/>
      <c r="G28" s="132" t="s">
        <v>41</v>
      </c>
      <c r="H28" s="95">
        <f>H29</f>
        <v>-5490.6</v>
      </c>
    </row>
    <row r="29" spans="2:9" ht="31.9" customHeight="1">
      <c r="B29" s="282"/>
      <c r="C29" s="139"/>
      <c r="D29" s="137"/>
      <c r="E29" s="137"/>
      <c r="F29" s="137"/>
      <c r="G29" s="136" t="s">
        <v>152</v>
      </c>
      <c r="H29" s="95">
        <v>-5490.6</v>
      </c>
    </row>
  </sheetData>
  <mergeCells count="23">
    <mergeCell ref="D20:F20"/>
    <mergeCell ref="D22:F22"/>
    <mergeCell ref="C17:F17"/>
    <mergeCell ref="D18:F18"/>
    <mergeCell ref="C27:F27"/>
    <mergeCell ref="B28:B29"/>
    <mergeCell ref="D28:F28"/>
    <mergeCell ref="C24:F24"/>
    <mergeCell ref="B25:B26"/>
    <mergeCell ref="D25:F25"/>
    <mergeCell ref="B11:G11"/>
    <mergeCell ref="C12:F12"/>
    <mergeCell ref="B15:B16"/>
    <mergeCell ref="D15:F15"/>
    <mergeCell ref="D13:F13"/>
    <mergeCell ref="B2:H2"/>
    <mergeCell ref="G3:H3"/>
    <mergeCell ref="B9:G9"/>
    <mergeCell ref="B4:H4"/>
    <mergeCell ref="B6:C6"/>
    <mergeCell ref="D6:F7"/>
    <mergeCell ref="G6:G7"/>
    <mergeCell ref="D8:F8"/>
  </mergeCells>
  <pageMargins left="0.25" right="0.25" top="0.25" bottom="0.25" header="0.3" footer="0.2"/>
  <pageSetup paperSize="9" scale="51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zoomScale="90" zoomScaleNormal="90" zoomScaleSheetLayoutView="100" workbookViewId="0">
      <selection activeCell="C57" sqref="C57"/>
    </sheetView>
  </sheetViews>
  <sheetFormatPr defaultColWidth="9.140625" defaultRowHeight="17.25"/>
  <cols>
    <col min="1" max="1" width="5.28515625" style="11" customWidth="1"/>
    <col min="2" max="2" width="24.5703125" style="11" customWidth="1"/>
    <col min="3" max="3" width="88.5703125" style="11" customWidth="1"/>
    <col min="4" max="4" width="39.140625" style="182" customWidth="1"/>
    <col min="5" max="5" width="22.5703125" style="78" customWidth="1"/>
    <col min="6" max="16384" width="9.140625" style="11"/>
  </cols>
  <sheetData>
    <row r="1" spans="1:5" ht="37.5" customHeight="1">
      <c r="A1" s="309" t="s">
        <v>52</v>
      </c>
      <c r="B1" s="309"/>
      <c r="C1" s="309"/>
      <c r="D1" s="309"/>
      <c r="E1" s="54"/>
    </row>
    <row r="2" spans="1:5" ht="17.45" customHeight="1">
      <c r="A2" s="309" t="s">
        <v>104</v>
      </c>
      <c r="B2" s="309"/>
      <c r="C2" s="309"/>
      <c r="D2" s="309"/>
      <c r="E2" s="54"/>
    </row>
    <row r="3" spans="1:5" ht="17.45" customHeight="1">
      <c r="A3" s="309" t="s">
        <v>9</v>
      </c>
      <c r="B3" s="309"/>
      <c r="C3" s="309"/>
      <c r="D3" s="309"/>
      <c r="E3" s="54"/>
    </row>
    <row r="5" spans="1:5" ht="59.45" customHeight="1">
      <c r="A5" s="12"/>
      <c r="B5" s="310" t="s">
        <v>181</v>
      </c>
      <c r="C5" s="310"/>
      <c r="D5" s="310"/>
      <c r="E5" s="12"/>
    </row>
    <row r="6" spans="1:5" ht="23.45" customHeight="1"/>
    <row r="7" spans="1:5" ht="21.95" customHeight="1">
      <c r="A7" s="311" t="s">
        <v>47</v>
      </c>
      <c r="B7" s="311"/>
      <c r="C7" s="311"/>
      <c r="D7" s="311"/>
      <c r="E7" s="53"/>
    </row>
    <row r="8" spans="1:5" ht="38.65" customHeight="1">
      <c r="C8" s="13" t="s">
        <v>41</v>
      </c>
      <c r="D8" s="201"/>
      <c r="E8" s="14"/>
    </row>
    <row r="9" spans="1:5">
      <c r="B9" s="44" t="s">
        <v>11</v>
      </c>
      <c r="C9" s="45"/>
      <c r="E9" s="11"/>
    </row>
    <row r="10" spans="1:5" s="15" customFormat="1">
      <c r="B10" s="16"/>
      <c r="C10" s="16"/>
      <c r="D10" s="202"/>
      <c r="E10" s="17"/>
    </row>
    <row r="11" spans="1:5" s="20" customFormat="1">
      <c r="D11" s="185"/>
      <c r="E11" s="142"/>
    </row>
    <row r="12" spans="1:5">
      <c r="B12" s="4"/>
      <c r="C12" s="40"/>
      <c r="D12" s="203"/>
      <c r="E12" s="37"/>
    </row>
    <row r="13" spans="1:5">
      <c r="B13" s="18" t="s">
        <v>1</v>
      </c>
      <c r="C13" s="38" t="s">
        <v>2</v>
      </c>
      <c r="D13" s="203"/>
      <c r="E13" s="37"/>
    </row>
    <row r="14" spans="1:5">
      <c r="B14" s="19">
        <v>1041</v>
      </c>
      <c r="C14" s="39" t="s">
        <v>49</v>
      </c>
      <c r="D14" s="203"/>
      <c r="E14" s="37"/>
    </row>
    <row r="15" spans="1:5" ht="26.45" customHeight="1">
      <c r="E15" s="54"/>
    </row>
    <row r="16" spans="1:5" s="20" customFormat="1" ht="26.45" customHeight="1">
      <c r="B16" s="47"/>
      <c r="C16" s="47"/>
      <c r="D16" s="64"/>
      <c r="E16" s="64"/>
    </row>
    <row r="17" spans="2:5" s="20" customFormat="1" ht="17.45" customHeight="1">
      <c r="B17" s="302" t="s">
        <v>3</v>
      </c>
      <c r="C17" s="306"/>
      <c r="D17" s="204"/>
    </row>
    <row r="18" spans="2:5" s="20" customFormat="1" ht="51.75">
      <c r="B18" s="67" t="s">
        <v>4</v>
      </c>
      <c r="C18" s="68">
        <v>1041</v>
      </c>
      <c r="D18" s="65" t="s">
        <v>48</v>
      </c>
    </row>
    <row r="19" spans="2:5" s="20" customFormat="1" ht="34.5">
      <c r="B19" s="67" t="s">
        <v>5</v>
      </c>
      <c r="C19" s="69">
        <v>12001</v>
      </c>
      <c r="D19" s="65" t="s">
        <v>12</v>
      </c>
    </row>
    <row r="20" spans="2:5" s="20" customFormat="1" ht="34.5">
      <c r="B20" s="67" t="s">
        <v>6</v>
      </c>
      <c r="C20" s="70" t="s">
        <v>173</v>
      </c>
      <c r="D20" s="205"/>
    </row>
    <row r="21" spans="2:5" s="20" customFormat="1" ht="34.5">
      <c r="B21" s="67" t="s">
        <v>10</v>
      </c>
      <c r="C21" s="72" t="s">
        <v>173</v>
      </c>
      <c r="D21" s="206"/>
    </row>
    <row r="22" spans="2:5" s="20" customFormat="1" ht="34.5">
      <c r="B22" s="67" t="s">
        <v>7</v>
      </c>
      <c r="C22" s="72" t="s">
        <v>59</v>
      </c>
      <c r="D22" s="206"/>
    </row>
    <row r="23" spans="2:5" s="20" customFormat="1" ht="51.75">
      <c r="B23" s="71" t="s">
        <v>58</v>
      </c>
      <c r="C23" s="72" t="s">
        <v>174</v>
      </c>
      <c r="D23" s="207"/>
    </row>
    <row r="24" spans="2:5" s="20" customFormat="1" ht="17.45" customHeight="1">
      <c r="B24" s="298" t="s">
        <v>0</v>
      </c>
      <c r="C24" s="299"/>
      <c r="D24" s="208"/>
    </row>
    <row r="25" spans="2:5" s="20" customFormat="1">
      <c r="B25" s="73" t="s">
        <v>8</v>
      </c>
      <c r="C25" s="73"/>
      <c r="D25" s="60">
        <f>'Havelvac 1'!D19</f>
        <v>411270</v>
      </c>
      <c r="E25" s="143"/>
    </row>
    <row r="26" spans="2:5" s="20" customFormat="1">
      <c r="B26" s="47"/>
      <c r="C26" s="47"/>
      <c r="D26" s="64"/>
      <c r="E26" s="14"/>
    </row>
    <row r="27" spans="2:5" s="20" customFormat="1" ht="26.45" customHeight="1">
      <c r="B27" s="302" t="s">
        <v>3</v>
      </c>
      <c r="C27" s="303"/>
      <c r="D27" s="204"/>
    </row>
    <row r="28" spans="2:5" s="20" customFormat="1" ht="72.95" customHeight="1">
      <c r="B28" s="158" t="s">
        <v>4</v>
      </c>
      <c r="C28" s="69">
        <v>1041</v>
      </c>
      <c r="D28" s="65" t="s">
        <v>87</v>
      </c>
    </row>
    <row r="29" spans="2:5" s="20" customFormat="1" ht="34.5">
      <c r="B29" s="158" t="s">
        <v>5</v>
      </c>
      <c r="C29" s="69">
        <v>11001</v>
      </c>
      <c r="D29" s="65" t="s">
        <v>12</v>
      </c>
    </row>
    <row r="30" spans="2:5" s="20" customFormat="1" ht="51.75">
      <c r="B30" s="158" t="s">
        <v>6</v>
      </c>
      <c r="C30" s="70" t="s">
        <v>118</v>
      </c>
      <c r="D30" s="205"/>
    </row>
    <row r="31" spans="2:5" s="20" customFormat="1" ht="69">
      <c r="B31" s="158" t="s">
        <v>10</v>
      </c>
      <c r="C31" s="72" t="s">
        <v>119</v>
      </c>
      <c r="D31" s="206"/>
    </row>
    <row r="32" spans="2:5" s="20" customFormat="1" ht="34.5">
      <c r="B32" s="158" t="s">
        <v>7</v>
      </c>
      <c r="C32" s="72" t="s">
        <v>77</v>
      </c>
      <c r="D32" s="206"/>
    </row>
    <row r="33" spans="2:5" s="20" customFormat="1" ht="69">
      <c r="B33" s="43" t="s">
        <v>78</v>
      </c>
      <c r="C33" s="72" t="s">
        <v>79</v>
      </c>
      <c r="D33" s="207"/>
    </row>
    <row r="34" spans="2:5" s="20" customFormat="1" ht="17.45" customHeight="1">
      <c r="B34" s="304" t="s">
        <v>0</v>
      </c>
      <c r="C34" s="305"/>
      <c r="D34" s="208"/>
    </row>
    <row r="35" spans="2:5" s="20" customFormat="1">
      <c r="B35" s="159" t="s">
        <v>8</v>
      </c>
      <c r="C35" s="159"/>
      <c r="D35" s="160">
        <f>'Havelvac 1'!D25</f>
        <v>-8000</v>
      </c>
      <c r="E35" s="157"/>
    </row>
    <row r="36" spans="2:5" s="20" customFormat="1">
      <c r="B36" s="47"/>
      <c r="C36" s="47"/>
      <c r="D36" s="64"/>
      <c r="E36" s="64"/>
    </row>
    <row r="37" spans="2:5" s="20" customFormat="1">
      <c r="B37" s="47"/>
      <c r="C37" s="47"/>
      <c r="D37" s="64"/>
      <c r="E37" s="64"/>
    </row>
    <row r="38" spans="2:5" s="20" customFormat="1" ht="26.45" customHeight="1">
      <c r="B38" s="296" t="s">
        <v>3</v>
      </c>
      <c r="C38" s="297"/>
      <c r="D38" s="204"/>
    </row>
    <row r="39" spans="2:5" s="20" customFormat="1" ht="72.95" customHeight="1">
      <c r="B39" s="67" t="s">
        <v>4</v>
      </c>
      <c r="C39" s="68">
        <v>1041</v>
      </c>
      <c r="D39" s="65" t="s">
        <v>87</v>
      </c>
    </row>
    <row r="40" spans="2:5" s="20" customFormat="1" ht="34.5">
      <c r="B40" s="67" t="s">
        <v>5</v>
      </c>
      <c r="C40" s="69">
        <v>11010</v>
      </c>
      <c r="D40" s="65" t="s">
        <v>12</v>
      </c>
    </row>
    <row r="41" spans="2:5" s="20" customFormat="1" ht="34.5">
      <c r="B41" s="67" t="s">
        <v>6</v>
      </c>
      <c r="C41" s="70" t="s">
        <v>131</v>
      </c>
      <c r="D41" s="205"/>
    </row>
    <row r="42" spans="2:5" s="20" customFormat="1" ht="34.5">
      <c r="B42" s="67" t="s">
        <v>10</v>
      </c>
      <c r="C42" s="72" t="s">
        <v>153</v>
      </c>
      <c r="D42" s="206"/>
    </row>
    <row r="43" spans="2:5" s="20" customFormat="1" ht="34.5">
      <c r="B43" s="67" t="s">
        <v>7</v>
      </c>
      <c r="C43" s="72" t="s">
        <v>77</v>
      </c>
      <c r="D43" s="206"/>
    </row>
    <row r="44" spans="2:5" s="20" customFormat="1" ht="69">
      <c r="B44" s="71" t="s">
        <v>78</v>
      </c>
      <c r="C44" s="72" t="s">
        <v>79</v>
      </c>
      <c r="D44" s="207"/>
    </row>
    <row r="45" spans="2:5" s="20" customFormat="1" ht="17.45" customHeight="1">
      <c r="B45" s="298" t="s">
        <v>0</v>
      </c>
      <c r="C45" s="299"/>
      <c r="D45" s="208"/>
    </row>
    <row r="46" spans="2:5" s="20" customFormat="1" ht="17.45" customHeight="1">
      <c r="B46" s="307" t="s">
        <v>175</v>
      </c>
      <c r="C46" s="308"/>
      <c r="D46" s="209">
        <v>-10</v>
      </c>
    </row>
    <row r="47" spans="2:5" s="20" customFormat="1" ht="17.45" customHeight="1">
      <c r="B47" s="307" t="s">
        <v>114</v>
      </c>
      <c r="C47" s="308"/>
      <c r="D47" s="209">
        <v>-4</v>
      </c>
    </row>
    <row r="48" spans="2:5" s="20" customFormat="1" ht="17.45" customHeight="1">
      <c r="B48" s="307" t="s">
        <v>115</v>
      </c>
      <c r="C48" s="308"/>
      <c r="D48" s="209">
        <v>-6</v>
      </c>
    </row>
    <row r="49" spans="2:5" s="20" customFormat="1">
      <c r="B49" s="73" t="s">
        <v>8</v>
      </c>
      <c r="C49" s="73"/>
      <c r="D49" s="60">
        <f>'Havelvac 1'!D31</f>
        <v>-10000</v>
      </c>
      <c r="E49" s="143"/>
    </row>
    <row r="51" spans="2:5" s="20" customFormat="1">
      <c r="B51" s="47"/>
      <c r="C51" s="47"/>
      <c r="D51" s="64"/>
      <c r="E51" s="64"/>
    </row>
    <row r="52" spans="2:5" s="20" customFormat="1" ht="26.45" customHeight="1">
      <c r="B52" s="302" t="s">
        <v>3</v>
      </c>
      <c r="C52" s="306"/>
      <c r="D52" s="204"/>
    </row>
    <row r="53" spans="2:5" s="20" customFormat="1" ht="72.95" customHeight="1">
      <c r="B53" s="67" t="s">
        <v>4</v>
      </c>
      <c r="C53" s="68">
        <v>1041</v>
      </c>
      <c r="D53" s="65" t="s">
        <v>87</v>
      </c>
    </row>
    <row r="54" spans="2:5" s="20" customFormat="1" ht="34.5">
      <c r="B54" s="67" t="s">
        <v>5</v>
      </c>
      <c r="C54" s="69">
        <v>12002</v>
      </c>
      <c r="D54" s="65" t="s">
        <v>12</v>
      </c>
    </row>
    <row r="55" spans="2:5" s="20" customFormat="1" ht="69">
      <c r="B55" s="67" t="s">
        <v>6</v>
      </c>
      <c r="C55" s="70" t="s">
        <v>154</v>
      </c>
      <c r="D55" s="205"/>
    </row>
    <row r="56" spans="2:5" s="20" customFormat="1" ht="69">
      <c r="B56" s="67" t="s">
        <v>10</v>
      </c>
      <c r="C56" s="72" t="s">
        <v>154</v>
      </c>
      <c r="D56" s="206"/>
    </row>
    <row r="57" spans="2:5" s="20" customFormat="1" ht="34.5">
      <c r="B57" s="67" t="s">
        <v>7</v>
      </c>
      <c r="C57" s="72" t="s">
        <v>182</v>
      </c>
      <c r="D57" s="206"/>
    </row>
    <row r="58" spans="2:5" s="20" customFormat="1" ht="69">
      <c r="B58" s="71" t="s">
        <v>58</v>
      </c>
      <c r="C58" s="72" t="s">
        <v>155</v>
      </c>
      <c r="D58" s="207"/>
    </row>
    <row r="59" spans="2:5" s="20" customFormat="1" ht="17.45" customHeight="1">
      <c r="B59" s="304" t="s">
        <v>0</v>
      </c>
      <c r="C59" s="305"/>
      <c r="D59" s="208"/>
    </row>
    <row r="60" spans="2:5" s="20" customFormat="1">
      <c r="B60" s="73" t="s">
        <v>8</v>
      </c>
      <c r="C60" s="73"/>
      <c r="D60" s="60">
        <f>'Havelvac 1'!D37</f>
        <v>-9600</v>
      </c>
      <c r="E60" s="143"/>
    </row>
    <row r="62" spans="2:5">
      <c r="B62" s="18" t="s">
        <v>1</v>
      </c>
      <c r="C62" s="38" t="s">
        <v>2</v>
      </c>
    </row>
    <row r="63" spans="2:5">
      <c r="B63" s="19">
        <v>1163</v>
      </c>
      <c r="C63" s="39" t="s">
        <v>156</v>
      </c>
    </row>
    <row r="64" spans="2:5" s="20" customFormat="1">
      <c r="B64" s="47"/>
      <c r="C64" s="47"/>
      <c r="D64" s="64"/>
      <c r="E64" s="64"/>
    </row>
    <row r="65" spans="2:5" s="20" customFormat="1" ht="26.45" customHeight="1">
      <c r="B65" s="302" t="s">
        <v>3</v>
      </c>
      <c r="C65" s="306"/>
      <c r="D65" s="204"/>
    </row>
    <row r="66" spans="2:5" s="20" customFormat="1" ht="72.95" customHeight="1">
      <c r="B66" s="67" t="s">
        <v>4</v>
      </c>
      <c r="C66" s="68">
        <v>1163</v>
      </c>
      <c r="D66" s="65" t="s">
        <v>87</v>
      </c>
    </row>
    <row r="67" spans="2:5" s="20" customFormat="1" ht="34.5">
      <c r="B67" s="67" t="s">
        <v>5</v>
      </c>
      <c r="C67" s="69">
        <v>11018</v>
      </c>
      <c r="D67" s="65" t="s">
        <v>12</v>
      </c>
    </row>
    <row r="68" spans="2:5" s="20" customFormat="1" ht="34.5">
      <c r="B68" s="67" t="s">
        <v>6</v>
      </c>
      <c r="C68" s="70" t="s">
        <v>127</v>
      </c>
      <c r="D68" s="205"/>
    </row>
    <row r="69" spans="2:5" s="20" customFormat="1" ht="34.5">
      <c r="B69" s="67" t="s">
        <v>10</v>
      </c>
      <c r="C69" s="72" t="s">
        <v>128</v>
      </c>
      <c r="D69" s="206"/>
    </row>
    <row r="70" spans="2:5" s="20" customFormat="1" ht="34.5">
      <c r="B70" s="67" t="s">
        <v>7</v>
      </c>
      <c r="C70" s="72" t="s">
        <v>80</v>
      </c>
      <c r="D70" s="206"/>
    </row>
    <row r="71" spans="2:5" s="20" customFormat="1" ht="69">
      <c r="B71" s="71" t="s">
        <v>81</v>
      </c>
      <c r="C71" s="72" t="s">
        <v>157</v>
      </c>
      <c r="D71" s="207"/>
    </row>
    <row r="72" spans="2:5" s="20" customFormat="1" ht="17.45" customHeight="1">
      <c r="B72" s="304" t="s">
        <v>0</v>
      </c>
      <c r="C72" s="305"/>
      <c r="D72" s="208"/>
    </row>
    <row r="73" spans="2:5" s="20" customFormat="1">
      <c r="B73" s="73" t="s">
        <v>8</v>
      </c>
      <c r="C73" s="73"/>
      <c r="D73" s="60">
        <f>'Havelvac 1'!D50</f>
        <v>-8000</v>
      </c>
      <c r="E73" s="178"/>
    </row>
    <row r="74" spans="2:5" s="20" customFormat="1">
      <c r="B74" s="47"/>
      <c r="C74" s="47"/>
      <c r="D74" s="64"/>
      <c r="E74" s="64"/>
    </row>
    <row r="75" spans="2:5" s="20" customFormat="1" ht="26.45" customHeight="1">
      <c r="B75" s="302" t="s">
        <v>3</v>
      </c>
      <c r="C75" s="306"/>
      <c r="D75" s="204"/>
    </row>
    <row r="76" spans="2:5" s="20" customFormat="1" ht="72.95" customHeight="1">
      <c r="B76" s="67" t="s">
        <v>4</v>
      </c>
      <c r="C76" s="68">
        <v>1163</v>
      </c>
      <c r="D76" s="65" t="s">
        <v>87</v>
      </c>
    </row>
    <row r="77" spans="2:5" s="20" customFormat="1" ht="34.5">
      <c r="B77" s="67" t="s">
        <v>5</v>
      </c>
      <c r="C77" s="69">
        <v>11024</v>
      </c>
      <c r="D77" s="65" t="s">
        <v>12</v>
      </c>
    </row>
    <row r="78" spans="2:5" s="20" customFormat="1" ht="34.5">
      <c r="B78" s="67" t="s">
        <v>6</v>
      </c>
      <c r="C78" s="70" t="s">
        <v>129</v>
      </c>
      <c r="D78" s="205"/>
    </row>
    <row r="79" spans="2:5" s="20" customFormat="1" ht="51.75">
      <c r="B79" s="67" t="s">
        <v>10</v>
      </c>
      <c r="C79" s="72" t="s">
        <v>130</v>
      </c>
      <c r="D79" s="206"/>
    </row>
    <row r="80" spans="2:5" s="20" customFormat="1" ht="34.5">
      <c r="B80" s="67" t="s">
        <v>7</v>
      </c>
      <c r="C80" s="72" t="s">
        <v>80</v>
      </c>
      <c r="D80" s="206"/>
    </row>
    <row r="81" spans="2:5" s="20" customFormat="1" ht="69">
      <c r="B81" s="71" t="s">
        <v>81</v>
      </c>
      <c r="C81" s="72" t="s">
        <v>157</v>
      </c>
      <c r="D81" s="207"/>
    </row>
    <row r="82" spans="2:5" s="20" customFormat="1" ht="17.45" customHeight="1">
      <c r="B82" s="304" t="s">
        <v>0</v>
      </c>
      <c r="C82" s="305"/>
      <c r="D82" s="208"/>
    </row>
    <row r="83" spans="2:5" s="20" customFormat="1">
      <c r="B83" s="73" t="s">
        <v>8</v>
      </c>
      <c r="C83" s="73"/>
      <c r="D83" s="60">
        <f>'Havelvac 1'!D56</f>
        <v>-11885</v>
      </c>
      <c r="E83" s="178"/>
    </row>
    <row r="84" spans="2:5" s="20" customFormat="1">
      <c r="B84" s="47"/>
      <c r="C84" s="47"/>
      <c r="D84" s="64"/>
      <c r="E84" s="64"/>
    </row>
    <row r="85" spans="2:5" s="20" customFormat="1">
      <c r="B85" s="47"/>
      <c r="C85" s="47"/>
      <c r="D85" s="64"/>
      <c r="E85" s="64"/>
    </row>
    <row r="86" spans="2:5" s="20" customFormat="1" ht="26.45" customHeight="1">
      <c r="B86" s="302" t="s">
        <v>3</v>
      </c>
      <c r="C86" s="306"/>
      <c r="D86" s="204"/>
    </row>
    <row r="87" spans="2:5" s="20" customFormat="1" ht="72.95" customHeight="1">
      <c r="B87" s="67" t="s">
        <v>4</v>
      </c>
      <c r="C87" s="68">
        <v>1163</v>
      </c>
      <c r="D87" s="65" t="s">
        <v>87</v>
      </c>
    </row>
    <row r="88" spans="2:5" s="20" customFormat="1" ht="34.5">
      <c r="B88" s="67" t="s">
        <v>5</v>
      </c>
      <c r="C88" s="69">
        <v>11025</v>
      </c>
      <c r="D88" s="65" t="s">
        <v>12</v>
      </c>
    </row>
    <row r="89" spans="2:5" s="20" customFormat="1" ht="34.5">
      <c r="B89" s="67" t="s">
        <v>6</v>
      </c>
      <c r="C89" s="70" t="s">
        <v>136</v>
      </c>
      <c r="D89" s="205"/>
    </row>
    <row r="90" spans="2:5" s="20" customFormat="1" ht="51.75">
      <c r="B90" s="67" t="s">
        <v>10</v>
      </c>
      <c r="C90" s="72" t="s">
        <v>137</v>
      </c>
      <c r="D90" s="206"/>
    </row>
    <row r="91" spans="2:5" s="20" customFormat="1" ht="34.5">
      <c r="B91" s="67" t="s">
        <v>7</v>
      </c>
      <c r="C91" s="72" t="s">
        <v>80</v>
      </c>
      <c r="D91" s="206"/>
    </row>
    <row r="92" spans="2:5" s="20" customFormat="1" ht="69">
      <c r="B92" s="71" t="s">
        <v>81</v>
      </c>
      <c r="C92" s="72" t="s">
        <v>157</v>
      </c>
      <c r="D92" s="207"/>
    </row>
    <row r="93" spans="2:5" s="20" customFormat="1" ht="17.45" customHeight="1">
      <c r="B93" s="304" t="s">
        <v>0</v>
      </c>
      <c r="C93" s="305"/>
      <c r="D93" s="208"/>
    </row>
    <row r="94" spans="2:5" s="20" customFormat="1">
      <c r="B94" s="73" t="s">
        <v>8</v>
      </c>
      <c r="C94" s="73"/>
      <c r="D94" s="60">
        <f>'Havelvac 1'!D62</f>
        <v>-528</v>
      </c>
      <c r="E94" s="143"/>
    </row>
    <row r="98" spans="2:5">
      <c r="B98" s="18" t="s">
        <v>1</v>
      </c>
      <c r="C98" s="38" t="s">
        <v>2</v>
      </c>
      <c r="D98" s="203"/>
      <c r="E98" s="37"/>
    </row>
    <row r="99" spans="2:5">
      <c r="B99" s="19">
        <v>1115</v>
      </c>
      <c r="C99" s="39" t="s">
        <v>88</v>
      </c>
      <c r="D99" s="203"/>
      <c r="E99" s="37"/>
    </row>
    <row r="100" spans="2:5" ht="26.45" customHeight="1">
      <c r="E100" s="54"/>
    </row>
    <row r="101" spans="2:5" s="20" customFormat="1">
      <c r="B101" s="47"/>
      <c r="C101" s="47"/>
      <c r="D101" s="64"/>
      <c r="E101" s="64"/>
    </row>
    <row r="102" spans="2:5" s="20" customFormat="1" ht="26.45" customHeight="1">
      <c r="B102" s="296" t="s">
        <v>3</v>
      </c>
      <c r="C102" s="297"/>
      <c r="D102" s="204"/>
    </row>
    <row r="103" spans="2:5" s="20" customFormat="1" ht="72.95" customHeight="1">
      <c r="B103" s="67" t="s">
        <v>4</v>
      </c>
      <c r="C103" s="68">
        <v>1115</v>
      </c>
      <c r="D103" s="65" t="s">
        <v>87</v>
      </c>
    </row>
    <row r="104" spans="2:5" s="20" customFormat="1" ht="34.5">
      <c r="B104" s="67" t="s">
        <v>5</v>
      </c>
      <c r="C104" s="69">
        <v>32001</v>
      </c>
      <c r="D104" s="65" t="s">
        <v>12</v>
      </c>
    </row>
    <row r="105" spans="2:5" s="20" customFormat="1" ht="34.5">
      <c r="B105" s="67" t="s">
        <v>6</v>
      </c>
      <c r="C105" s="72" t="s">
        <v>122</v>
      </c>
      <c r="D105" s="205"/>
    </row>
    <row r="106" spans="2:5" s="20" customFormat="1" ht="69">
      <c r="B106" s="67" t="s">
        <v>10</v>
      </c>
      <c r="C106" s="72" t="s">
        <v>99</v>
      </c>
      <c r="D106" s="206"/>
    </row>
    <row r="107" spans="2:5" s="20" customFormat="1" ht="34.5">
      <c r="B107" s="67" t="s">
        <v>7</v>
      </c>
      <c r="C107" s="72" t="s">
        <v>158</v>
      </c>
      <c r="D107" s="206"/>
    </row>
    <row r="108" spans="2:5" s="20" customFormat="1" ht="69">
      <c r="B108" s="71" t="s">
        <v>159</v>
      </c>
      <c r="C108" s="72" t="s">
        <v>160</v>
      </c>
      <c r="D108" s="207"/>
    </row>
    <row r="109" spans="2:5" s="20" customFormat="1" ht="17.45" customHeight="1">
      <c r="B109" s="298" t="s">
        <v>0</v>
      </c>
      <c r="C109" s="299"/>
      <c r="D109" s="208"/>
    </row>
    <row r="110" spans="2:5" s="20" customFormat="1">
      <c r="B110" s="73" t="s">
        <v>8</v>
      </c>
      <c r="C110" s="73"/>
      <c r="D110" s="60">
        <f>'Havelvac 1'!D74</f>
        <v>-5306</v>
      </c>
      <c r="E110" s="143"/>
    </row>
    <row r="112" spans="2:5" s="20" customFormat="1">
      <c r="B112" s="47"/>
      <c r="C112" s="47"/>
      <c r="D112" s="64"/>
      <c r="E112" s="64"/>
    </row>
    <row r="113" spans="1:6">
      <c r="B113" s="18" t="s">
        <v>1</v>
      </c>
      <c r="C113" s="38" t="s">
        <v>2</v>
      </c>
      <c r="D113" s="203"/>
      <c r="E113" s="37"/>
    </row>
    <row r="114" spans="1:6">
      <c r="B114" s="19">
        <v>1148</v>
      </c>
      <c r="C114" s="39" t="s">
        <v>95</v>
      </c>
      <c r="D114" s="203"/>
      <c r="E114" s="37"/>
    </row>
    <row r="116" spans="1:6" s="20" customFormat="1">
      <c r="B116" s="47"/>
      <c r="C116" s="47"/>
      <c r="D116" s="64"/>
      <c r="E116" s="64"/>
    </row>
    <row r="117" spans="1:6" s="20" customFormat="1" ht="26.45" customHeight="1">
      <c r="B117" s="296" t="s">
        <v>3</v>
      </c>
      <c r="C117" s="297"/>
      <c r="D117" s="204"/>
    </row>
    <row r="118" spans="1:6" s="20" customFormat="1" ht="72.95" customHeight="1">
      <c r="B118" s="67" t="s">
        <v>4</v>
      </c>
      <c r="C118" s="68">
        <v>1148</v>
      </c>
      <c r="D118" s="65" t="s">
        <v>87</v>
      </c>
    </row>
    <row r="119" spans="1:6" s="20" customFormat="1" ht="34.5">
      <c r="B119" s="67" t="s">
        <v>5</v>
      </c>
      <c r="C119" s="69">
        <v>11007</v>
      </c>
      <c r="D119" s="65" t="s">
        <v>12</v>
      </c>
    </row>
    <row r="120" spans="1:6" s="20" customFormat="1" ht="34.5">
      <c r="B120" s="67" t="s">
        <v>6</v>
      </c>
      <c r="C120" s="72" t="s">
        <v>162</v>
      </c>
      <c r="D120" s="205"/>
    </row>
    <row r="121" spans="1:6" s="20" customFormat="1" ht="34.5">
      <c r="B121" s="67" t="s">
        <v>10</v>
      </c>
      <c r="C121" s="72" t="s">
        <v>163</v>
      </c>
      <c r="D121" s="206"/>
    </row>
    <row r="122" spans="1:6" s="20" customFormat="1" ht="34.5">
      <c r="B122" s="67" t="s">
        <v>7</v>
      </c>
      <c r="C122" s="72" t="s">
        <v>80</v>
      </c>
      <c r="D122" s="206"/>
    </row>
    <row r="123" spans="1:6" s="20" customFormat="1" ht="86.25">
      <c r="B123" s="71" t="s">
        <v>82</v>
      </c>
      <c r="C123" s="72" t="s">
        <v>83</v>
      </c>
      <c r="D123" s="207"/>
    </row>
    <row r="124" spans="1:6" s="20" customFormat="1" ht="17.45" customHeight="1">
      <c r="B124" s="298" t="s">
        <v>0</v>
      </c>
      <c r="C124" s="299"/>
      <c r="D124" s="208"/>
    </row>
    <row r="125" spans="1:6" s="20" customFormat="1" ht="17.45" customHeight="1">
      <c r="B125" s="300" t="s">
        <v>161</v>
      </c>
      <c r="C125" s="301"/>
      <c r="D125" s="60">
        <v>-119</v>
      </c>
    </row>
    <row r="126" spans="1:6" s="20" customFormat="1">
      <c r="B126" s="73" t="s">
        <v>8</v>
      </c>
      <c r="C126" s="73"/>
      <c r="D126" s="60">
        <f>'Havelvac 1'!D86</f>
        <v>-5490.6</v>
      </c>
      <c r="E126" s="143"/>
    </row>
    <row r="128" spans="1:6">
      <c r="A128"/>
      <c r="B128" s="18" t="s">
        <v>1</v>
      </c>
      <c r="C128" s="38" t="s">
        <v>2</v>
      </c>
      <c r="F128" s="78"/>
    </row>
    <row r="129" spans="2:6">
      <c r="B129" s="19">
        <v>1111</v>
      </c>
      <c r="C129" s="39" t="s">
        <v>147</v>
      </c>
      <c r="F129" s="78"/>
    </row>
    <row r="131" spans="2:6" s="20" customFormat="1" ht="26.45" customHeight="1">
      <c r="B131" s="296" t="s">
        <v>3</v>
      </c>
      <c r="C131" s="297"/>
      <c r="D131" s="204"/>
    </row>
    <row r="132" spans="2:6" s="20" customFormat="1" ht="72.95" customHeight="1">
      <c r="B132" s="67" t="s">
        <v>4</v>
      </c>
      <c r="C132" s="68">
        <v>1111</v>
      </c>
      <c r="D132" s="65" t="s">
        <v>87</v>
      </c>
    </row>
    <row r="133" spans="2:6" s="20" customFormat="1" ht="34.5">
      <c r="B133" s="67" t="s">
        <v>5</v>
      </c>
      <c r="C133" s="69">
        <v>12004</v>
      </c>
      <c r="D133" s="65" t="s">
        <v>12</v>
      </c>
    </row>
    <row r="134" spans="2:6" s="20" customFormat="1" ht="34.5">
      <c r="B134" s="67" t="s">
        <v>6</v>
      </c>
      <c r="C134" s="72" t="s">
        <v>164</v>
      </c>
      <c r="D134" s="205"/>
    </row>
    <row r="135" spans="2:6" s="20" customFormat="1">
      <c r="B135" s="67" t="s">
        <v>10</v>
      </c>
      <c r="C135" s="72" t="s">
        <v>165</v>
      </c>
      <c r="D135" s="206"/>
    </row>
    <row r="136" spans="2:6" s="20" customFormat="1" ht="34.5">
      <c r="B136" s="67" t="s">
        <v>7</v>
      </c>
      <c r="C136" s="72" t="s">
        <v>59</v>
      </c>
      <c r="D136" s="206"/>
    </row>
    <row r="137" spans="2:6" s="20" customFormat="1" ht="51.75">
      <c r="B137" s="71" t="s">
        <v>167</v>
      </c>
      <c r="C137" s="72" t="s">
        <v>166</v>
      </c>
      <c r="D137" s="207"/>
    </row>
    <row r="138" spans="2:6" s="20" customFormat="1" ht="17.45" customHeight="1">
      <c r="B138" s="298" t="s">
        <v>0</v>
      </c>
      <c r="C138" s="299"/>
      <c r="D138" s="208"/>
    </row>
    <row r="139" spans="2:6" s="20" customFormat="1" ht="17.45" customHeight="1">
      <c r="B139" s="300" t="s">
        <v>172</v>
      </c>
      <c r="C139" s="301"/>
      <c r="D139" s="60">
        <v>-405</v>
      </c>
    </row>
    <row r="140" spans="2:6" s="20" customFormat="1">
      <c r="B140" s="73" t="s">
        <v>8</v>
      </c>
      <c r="C140" s="73"/>
      <c r="D140" s="60">
        <f>'Havelvac 1'!D99</f>
        <v>-352460.4</v>
      </c>
      <c r="E140" s="143"/>
    </row>
  </sheetData>
  <mergeCells count="30">
    <mergeCell ref="B124:C124"/>
    <mergeCell ref="B102:C102"/>
    <mergeCell ref="B117:C117"/>
    <mergeCell ref="B109:C109"/>
    <mergeCell ref="B17:C17"/>
    <mergeCell ref="B24:C24"/>
    <mergeCell ref="B47:C47"/>
    <mergeCell ref="B75:C75"/>
    <mergeCell ref="B82:C82"/>
    <mergeCell ref="A1:D1"/>
    <mergeCell ref="A2:D2"/>
    <mergeCell ref="A3:D3"/>
    <mergeCell ref="B5:D5"/>
    <mergeCell ref="A7:D7"/>
    <mergeCell ref="B131:C131"/>
    <mergeCell ref="B138:C138"/>
    <mergeCell ref="B139:C139"/>
    <mergeCell ref="B27:C27"/>
    <mergeCell ref="B34:C34"/>
    <mergeCell ref="B59:C59"/>
    <mergeCell ref="B86:C86"/>
    <mergeCell ref="B93:C93"/>
    <mergeCell ref="B38:C38"/>
    <mergeCell ref="B45:C45"/>
    <mergeCell ref="B46:C46"/>
    <mergeCell ref="B48:C48"/>
    <mergeCell ref="B52:C52"/>
    <mergeCell ref="B65:C65"/>
    <mergeCell ref="B72:C72"/>
    <mergeCell ref="B125:C125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3"/>
  <sheetViews>
    <sheetView topLeftCell="A106" zoomScale="90" zoomScaleNormal="90" zoomScaleSheetLayoutView="100" workbookViewId="0">
      <selection activeCell="F57" sqref="F57"/>
    </sheetView>
  </sheetViews>
  <sheetFormatPr defaultColWidth="9.140625" defaultRowHeight="17.25"/>
  <cols>
    <col min="1" max="1" width="5.28515625" style="11" customWidth="1"/>
    <col min="2" max="2" width="24.5703125" style="11" customWidth="1"/>
    <col min="3" max="3" width="88.5703125" style="11" customWidth="1"/>
    <col min="4" max="4" width="39.140625" style="78" customWidth="1"/>
    <col min="5" max="5" width="22.5703125" style="78" customWidth="1"/>
    <col min="6" max="16384" width="9.140625" style="11"/>
  </cols>
  <sheetData>
    <row r="1" spans="1:5" ht="37.5" customHeight="1">
      <c r="A1" s="309" t="s">
        <v>168</v>
      </c>
      <c r="B1" s="309"/>
      <c r="C1" s="309"/>
      <c r="D1" s="309"/>
      <c r="E1" s="54"/>
    </row>
    <row r="2" spans="1:5" ht="17.45" customHeight="1">
      <c r="A2" s="309" t="s">
        <v>104</v>
      </c>
      <c r="B2" s="309"/>
      <c r="C2" s="309"/>
      <c r="D2" s="309"/>
      <c r="E2" s="54"/>
    </row>
    <row r="3" spans="1:5" ht="17.45" customHeight="1">
      <c r="A3" s="309" t="s">
        <v>9</v>
      </c>
      <c r="B3" s="309"/>
      <c r="C3" s="309"/>
      <c r="D3" s="309"/>
      <c r="E3" s="54"/>
    </row>
    <row r="5" spans="1:5" ht="59.45" customHeight="1">
      <c r="A5" s="12"/>
      <c r="B5" s="310" t="s">
        <v>180</v>
      </c>
      <c r="C5" s="310"/>
      <c r="D5" s="310"/>
      <c r="E5" s="12"/>
    </row>
    <row r="6" spans="1:5" ht="23.45" customHeight="1"/>
    <row r="7" spans="1:5" ht="21.95" customHeight="1">
      <c r="A7" s="311" t="s">
        <v>105</v>
      </c>
      <c r="B7" s="311"/>
      <c r="C7" s="311"/>
      <c r="D7" s="311"/>
      <c r="E7" s="53"/>
    </row>
    <row r="8" spans="1:5" ht="38.65" customHeight="1">
      <c r="C8" s="13" t="s">
        <v>41</v>
      </c>
      <c r="D8" s="201"/>
      <c r="E8" s="14"/>
    </row>
    <row r="9" spans="1:5">
      <c r="B9" s="44" t="s">
        <v>11</v>
      </c>
      <c r="C9" s="45"/>
      <c r="D9" s="182"/>
      <c r="E9" s="11"/>
    </row>
    <row r="10" spans="1:5" s="15" customFormat="1">
      <c r="B10" s="16"/>
      <c r="C10" s="16"/>
      <c r="D10" s="202"/>
      <c r="E10" s="17"/>
    </row>
    <row r="11" spans="1:5" s="20" customFormat="1">
      <c r="D11" s="185"/>
      <c r="E11" s="180"/>
    </row>
    <row r="12" spans="1:5">
      <c r="B12" s="4"/>
      <c r="C12" s="40"/>
      <c r="D12" s="203"/>
      <c r="E12" s="37"/>
    </row>
    <row r="13" spans="1:5">
      <c r="B13" s="18" t="s">
        <v>1</v>
      </c>
      <c r="C13" s="38" t="s">
        <v>2</v>
      </c>
      <c r="D13" s="203"/>
      <c r="E13" s="37"/>
    </row>
    <row r="14" spans="1:5">
      <c r="B14" s="19">
        <v>1041</v>
      </c>
      <c r="C14" s="39" t="s">
        <v>49</v>
      </c>
      <c r="D14" s="203"/>
      <c r="E14" s="37"/>
    </row>
    <row r="15" spans="1:5" ht="26.45" customHeight="1">
      <c r="D15" s="182"/>
      <c r="E15" s="54"/>
    </row>
    <row r="16" spans="1:5" s="20" customFormat="1" ht="26.45" customHeight="1">
      <c r="B16" s="47"/>
      <c r="C16" s="47"/>
      <c r="D16" s="64"/>
      <c r="E16" s="64"/>
    </row>
    <row r="17" spans="2:5" s="20" customFormat="1" ht="17.45" customHeight="1">
      <c r="B17" s="302" t="s">
        <v>3</v>
      </c>
      <c r="C17" s="306"/>
      <c r="D17" s="204"/>
    </row>
    <row r="18" spans="2:5" s="20" customFormat="1" ht="51.75">
      <c r="B18" s="67" t="s">
        <v>4</v>
      </c>
      <c r="C18" s="68">
        <v>1041</v>
      </c>
      <c r="D18" s="65" t="s">
        <v>48</v>
      </c>
    </row>
    <row r="19" spans="2:5" s="20" customFormat="1" ht="34.5">
      <c r="B19" s="67" t="s">
        <v>5</v>
      </c>
      <c r="C19" s="69">
        <v>12001</v>
      </c>
      <c r="D19" s="65" t="s">
        <v>12</v>
      </c>
    </row>
    <row r="20" spans="2:5" s="20" customFormat="1" ht="34.5">
      <c r="B20" s="67" t="s">
        <v>6</v>
      </c>
      <c r="C20" s="70" t="s">
        <v>173</v>
      </c>
      <c r="D20" s="205"/>
    </row>
    <row r="21" spans="2:5" s="20" customFormat="1" ht="34.5">
      <c r="B21" s="67" t="s">
        <v>10</v>
      </c>
      <c r="C21" s="72" t="s">
        <v>173</v>
      </c>
      <c r="D21" s="206"/>
    </row>
    <row r="22" spans="2:5" s="20" customFormat="1" ht="34.5">
      <c r="B22" s="67" t="s">
        <v>7</v>
      </c>
      <c r="C22" s="72" t="s">
        <v>59</v>
      </c>
      <c r="D22" s="206"/>
    </row>
    <row r="23" spans="2:5" s="20" customFormat="1" ht="51.75">
      <c r="B23" s="71" t="s">
        <v>58</v>
      </c>
      <c r="C23" s="72" t="s">
        <v>174</v>
      </c>
      <c r="D23" s="207"/>
    </row>
    <row r="24" spans="2:5" s="20" customFormat="1" ht="17.45" customHeight="1">
      <c r="B24" s="298" t="s">
        <v>0</v>
      </c>
      <c r="C24" s="299"/>
      <c r="D24" s="208"/>
    </row>
    <row r="25" spans="2:5" s="20" customFormat="1">
      <c r="B25" s="73" t="s">
        <v>8</v>
      </c>
      <c r="C25" s="73"/>
      <c r="D25" s="60">
        <f>'Havelvac 1'!D19</f>
        <v>411270</v>
      </c>
      <c r="E25" s="183"/>
    </row>
    <row r="26" spans="2:5" s="20" customFormat="1">
      <c r="B26" s="47"/>
      <c r="C26" s="47"/>
      <c r="D26" s="64"/>
      <c r="E26" s="14"/>
    </row>
    <row r="27" spans="2:5" s="20" customFormat="1" ht="26.45" customHeight="1">
      <c r="B27" s="302" t="s">
        <v>3</v>
      </c>
      <c r="C27" s="303"/>
      <c r="D27" s="204"/>
    </row>
    <row r="28" spans="2:5" s="20" customFormat="1" ht="72.95" customHeight="1">
      <c r="B28" s="158" t="s">
        <v>4</v>
      </c>
      <c r="C28" s="69">
        <v>1041</v>
      </c>
      <c r="D28" s="65" t="s">
        <v>87</v>
      </c>
    </row>
    <row r="29" spans="2:5" s="20" customFormat="1" ht="34.5">
      <c r="B29" s="158" t="s">
        <v>5</v>
      </c>
      <c r="C29" s="69">
        <v>11001</v>
      </c>
      <c r="D29" s="65" t="s">
        <v>12</v>
      </c>
    </row>
    <row r="30" spans="2:5" s="20" customFormat="1" ht="51.75">
      <c r="B30" s="158" t="s">
        <v>6</v>
      </c>
      <c r="C30" s="70" t="s">
        <v>118</v>
      </c>
      <c r="D30" s="205"/>
    </row>
    <row r="31" spans="2:5" s="20" customFormat="1" ht="69">
      <c r="B31" s="158" t="s">
        <v>10</v>
      </c>
      <c r="C31" s="72" t="s">
        <v>119</v>
      </c>
      <c r="D31" s="206"/>
    </row>
    <row r="32" spans="2:5" s="20" customFormat="1" ht="34.5">
      <c r="B32" s="158" t="s">
        <v>7</v>
      </c>
      <c r="C32" s="72" t="s">
        <v>77</v>
      </c>
      <c r="D32" s="206"/>
    </row>
    <row r="33" spans="2:5" s="20" customFormat="1" ht="69">
      <c r="B33" s="43" t="s">
        <v>78</v>
      </c>
      <c r="C33" s="72" t="s">
        <v>79</v>
      </c>
      <c r="D33" s="207"/>
    </row>
    <row r="34" spans="2:5" s="20" customFormat="1" ht="17.45" customHeight="1">
      <c r="B34" s="304" t="s">
        <v>0</v>
      </c>
      <c r="C34" s="305"/>
      <c r="D34" s="208"/>
    </row>
    <row r="35" spans="2:5" s="20" customFormat="1">
      <c r="B35" s="159" t="s">
        <v>8</v>
      </c>
      <c r="C35" s="159"/>
      <c r="D35" s="160">
        <f>'Havelvac 1'!D25</f>
        <v>-8000</v>
      </c>
      <c r="E35" s="183"/>
    </row>
    <row r="36" spans="2:5" s="20" customFormat="1">
      <c r="B36" s="47"/>
      <c r="C36" s="47"/>
      <c r="D36" s="64"/>
      <c r="E36" s="64"/>
    </row>
    <row r="37" spans="2:5" s="20" customFormat="1">
      <c r="B37" s="47"/>
      <c r="C37" s="47"/>
      <c r="D37" s="64"/>
      <c r="E37" s="64"/>
    </row>
    <row r="38" spans="2:5" s="20" customFormat="1" ht="26.45" customHeight="1">
      <c r="B38" s="296" t="s">
        <v>3</v>
      </c>
      <c r="C38" s="297"/>
      <c r="D38" s="204"/>
    </row>
    <row r="39" spans="2:5" s="20" customFormat="1" ht="72.95" customHeight="1">
      <c r="B39" s="67" t="s">
        <v>4</v>
      </c>
      <c r="C39" s="68">
        <v>1041</v>
      </c>
      <c r="D39" s="65" t="s">
        <v>87</v>
      </c>
    </row>
    <row r="40" spans="2:5" s="20" customFormat="1" ht="34.5">
      <c r="B40" s="67" t="s">
        <v>5</v>
      </c>
      <c r="C40" s="69">
        <v>11010</v>
      </c>
      <c r="D40" s="65" t="s">
        <v>12</v>
      </c>
    </row>
    <row r="41" spans="2:5" s="20" customFormat="1" ht="34.5">
      <c r="B41" s="67" t="s">
        <v>6</v>
      </c>
      <c r="C41" s="70" t="s">
        <v>131</v>
      </c>
      <c r="D41" s="205"/>
    </row>
    <row r="42" spans="2:5" s="20" customFormat="1" ht="34.5">
      <c r="B42" s="67" t="s">
        <v>10</v>
      </c>
      <c r="C42" s="72" t="s">
        <v>153</v>
      </c>
      <c r="D42" s="206"/>
    </row>
    <row r="43" spans="2:5" s="20" customFormat="1" ht="34.5">
      <c r="B43" s="67" t="s">
        <v>7</v>
      </c>
      <c r="C43" s="72" t="s">
        <v>77</v>
      </c>
      <c r="D43" s="206"/>
    </row>
    <row r="44" spans="2:5" s="20" customFormat="1" ht="69">
      <c r="B44" s="71" t="s">
        <v>78</v>
      </c>
      <c r="C44" s="72" t="s">
        <v>79</v>
      </c>
      <c r="D44" s="207"/>
    </row>
    <row r="45" spans="2:5" s="20" customFormat="1" ht="17.45" customHeight="1">
      <c r="B45" s="298" t="s">
        <v>0</v>
      </c>
      <c r="C45" s="299"/>
      <c r="D45" s="208"/>
    </row>
    <row r="46" spans="2:5" s="20" customFormat="1" ht="17.45" customHeight="1">
      <c r="B46" s="307" t="s">
        <v>175</v>
      </c>
      <c r="C46" s="308"/>
      <c r="D46" s="209">
        <v>-10</v>
      </c>
    </row>
    <row r="47" spans="2:5" s="20" customFormat="1" ht="17.45" customHeight="1">
      <c r="B47" s="307" t="s">
        <v>114</v>
      </c>
      <c r="C47" s="308"/>
      <c r="D47" s="209">
        <v>-4</v>
      </c>
    </row>
    <row r="48" spans="2:5" s="20" customFormat="1" ht="17.45" customHeight="1">
      <c r="B48" s="307" t="s">
        <v>115</v>
      </c>
      <c r="C48" s="308"/>
      <c r="D48" s="209">
        <v>-6</v>
      </c>
    </row>
    <row r="49" spans="2:5" s="20" customFormat="1">
      <c r="B49" s="73" t="s">
        <v>8</v>
      </c>
      <c r="C49" s="73"/>
      <c r="D49" s="60">
        <f>'Havelvac 1'!D31</f>
        <v>-10000</v>
      </c>
      <c r="E49" s="183"/>
    </row>
    <row r="50" spans="2:5">
      <c r="D50" s="182"/>
    </row>
    <row r="51" spans="2:5" s="20" customFormat="1">
      <c r="B51" s="47"/>
      <c r="C51" s="47"/>
      <c r="D51" s="64"/>
      <c r="E51" s="64"/>
    </row>
    <row r="52" spans="2:5" s="20" customFormat="1" ht="26.45" customHeight="1">
      <c r="B52" s="302" t="s">
        <v>3</v>
      </c>
      <c r="C52" s="306"/>
      <c r="D52" s="204"/>
    </row>
    <row r="53" spans="2:5" s="20" customFormat="1" ht="72.95" customHeight="1">
      <c r="B53" s="67" t="s">
        <v>4</v>
      </c>
      <c r="C53" s="68">
        <v>1041</v>
      </c>
      <c r="D53" s="65" t="s">
        <v>87</v>
      </c>
    </row>
    <row r="54" spans="2:5" s="20" customFormat="1" ht="34.5">
      <c r="B54" s="67" t="s">
        <v>5</v>
      </c>
      <c r="C54" s="69">
        <v>12002</v>
      </c>
      <c r="D54" s="65" t="s">
        <v>12</v>
      </c>
    </row>
    <row r="55" spans="2:5" s="20" customFormat="1" ht="69">
      <c r="B55" s="67" t="s">
        <v>6</v>
      </c>
      <c r="C55" s="70" t="s">
        <v>154</v>
      </c>
      <c r="D55" s="205"/>
    </row>
    <row r="56" spans="2:5" s="20" customFormat="1" ht="69">
      <c r="B56" s="67" t="s">
        <v>10</v>
      </c>
      <c r="C56" s="72" t="s">
        <v>154</v>
      </c>
      <c r="D56" s="206"/>
    </row>
    <row r="57" spans="2:5" s="20" customFormat="1" ht="34.5">
      <c r="B57" s="67" t="s">
        <v>7</v>
      </c>
      <c r="C57" s="72" t="s">
        <v>59</v>
      </c>
      <c r="D57" s="206"/>
    </row>
    <row r="58" spans="2:5" s="20" customFormat="1" ht="69">
      <c r="B58" s="71" t="s">
        <v>58</v>
      </c>
      <c r="C58" s="72" t="s">
        <v>155</v>
      </c>
      <c r="D58" s="207"/>
    </row>
    <row r="59" spans="2:5" s="20" customFormat="1" ht="17.45" customHeight="1">
      <c r="B59" s="304" t="s">
        <v>0</v>
      </c>
      <c r="C59" s="305"/>
      <c r="D59" s="208"/>
    </row>
    <row r="60" spans="2:5" s="20" customFormat="1">
      <c r="B60" s="73" t="s">
        <v>8</v>
      </c>
      <c r="C60" s="73"/>
      <c r="D60" s="60">
        <f>'Havelvac 1'!D37</f>
        <v>-9600</v>
      </c>
      <c r="E60" s="183"/>
    </row>
    <row r="61" spans="2:5">
      <c r="D61" s="182"/>
    </row>
    <row r="62" spans="2:5">
      <c r="B62" s="18" t="s">
        <v>1</v>
      </c>
      <c r="C62" s="38" t="s">
        <v>2</v>
      </c>
      <c r="D62" s="182"/>
    </row>
    <row r="63" spans="2:5">
      <c r="B63" s="19">
        <v>1163</v>
      </c>
      <c r="C63" s="39" t="s">
        <v>156</v>
      </c>
      <c r="D63" s="182"/>
    </row>
    <row r="64" spans="2:5" s="20" customFormat="1">
      <c r="B64" s="47"/>
      <c r="C64" s="47"/>
      <c r="D64" s="64"/>
      <c r="E64" s="64"/>
    </row>
    <row r="65" spans="2:5" s="20" customFormat="1" ht="26.45" customHeight="1">
      <c r="B65" s="302" t="s">
        <v>3</v>
      </c>
      <c r="C65" s="306"/>
      <c r="D65" s="204"/>
    </row>
    <row r="66" spans="2:5" s="20" customFormat="1" ht="72.95" customHeight="1">
      <c r="B66" s="67" t="s">
        <v>4</v>
      </c>
      <c r="C66" s="68">
        <v>1163</v>
      </c>
      <c r="D66" s="65" t="s">
        <v>87</v>
      </c>
    </row>
    <row r="67" spans="2:5" s="20" customFormat="1" ht="34.5">
      <c r="B67" s="67" t="s">
        <v>5</v>
      </c>
      <c r="C67" s="69">
        <v>11018</v>
      </c>
      <c r="D67" s="65" t="s">
        <v>12</v>
      </c>
    </row>
    <row r="68" spans="2:5" s="20" customFormat="1" ht="34.5">
      <c r="B68" s="67" t="s">
        <v>6</v>
      </c>
      <c r="C68" s="70" t="s">
        <v>127</v>
      </c>
      <c r="D68" s="205"/>
    </row>
    <row r="69" spans="2:5" s="20" customFormat="1" ht="34.5">
      <c r="B69" s="67" t="s">
        <v>10</v>
      </c>
      <c r="C69" s="72" t="s">
        <v>128</v>
      </c>
      <c r="D69" s="206"/>
    </row>
    <row r="70" spans="2:5" s="20" customFormat="1" ht="34.5">
      <c r="B70" s="67" t="s">
        <v>7</v>
      </c>
      <c r="C70" s="72" t="s">
        <v>80</v>
      </c>
      <c r="D70" s="206"/>
    </row>
    <row r="71" spans="2:5" s="20" customFormat="1" ht="69">
      <c r="B71" s="71" t="s">
        <v>81</v>
      </c>
      <c r="C71" s="72" t="s">
        <v>157</v>
      </c>
      <c r="D71" s="207"/>
    </row>
    <row r="72" spans="2:5" s="20" customFormat="1" ht="17.45" customHeight="1">
      <c r="B72" s="304" t="s">
        <v>0</v>
      </c>
      <c r="C72" s="305"/>
      <c r="D72" s="208"/>
    </row>
    <row r="73" spans="2:5" s="20" customFormat="1">
      <c r="B73" s="73" t="s">
        <v>8</v>
      </c>
      <c r="C73" s="73"/>
      <c r="D73" s="60">
        <f>'Havelvac 1'!D50</f>
        <v>-8000</v>
      </c>
      <c r="E73" s="183"/>
    </row>
    <row r="74" spans="2:5" s="20" customFormat="1">
      <c r="B74" s="47"/>
      <c r="C74" s="47"/>
      <c r="D74" s="64"/>
      <c r="E74" s="64"/>
    </row>
    <row r="75" spans="2:5" s="20" customFormat="1" ht="26.45" customHeight="1">
      <c r="B75" s="302" t="s">
        <v>3</v>
      </c>
      <c r="C75" s="306"/>
      <c r="D75" s="204"/>
    </row>
    <row r="76" spans="2:5" s="20" customFormat="1" ht="72.95" customHeight="1">
      <c r="B76" s="67" t="s">
        <v>4</v>
      </c>
      <c r="C76" s="68">
        <v>1163</v>
      </c>
      <c r="D76" s="65" t="s">
        <v>87</v>
      </c>
    </row>
    <row r="77" spans="2:5" s="20" customFormat="1" ht="34.5">
      <c r="B77" s="67" t="s">
        <v>5</v>
      </c>
      <c r="C77" s="69">
        <v>11024</v>
      </c>
      <c r="D77" s="65" t="s">
        <v>12</v>
      </c>
    </row>
    <row r="78" spans="2:5" s="20" customFormat="1" ht="34.5">
      <c r="B78" s="67" t="s">
        <v>6</v>
      </c>
      <c r="C78" s="70" t="s">
        <v>129</v>
      </c>
      <c r="D78" s="205"/>
    </row>
    <row r="79" spans="2:5" s="20" customFormat="1" ht="51.75">
      <c r="B79" s="67" t="s">
        <v>10</v>
      </c>
      <c r="C79" s="72" t="s">
        <v>130</v>
      </c>
      <c r="D79" s="206"/>
    </row>
    <row r="80" spans="2:5" s="20" customFormat="1" ht="34.5">
      <c r="B80" s="67" t="s">
        <v>7</v>
      </c>
      <c r="C80" s="72" t="s">
        <v>80</v>
      </c>
      <c r="D80" s="206"/>
    </row>
    <row r="81" spans="2:5" s="20" customFormat="1" ht="69">
      <c r="B81" s="71" t="s">
        <v>81</v>
      </c>
      <c r="C81" s="72" t="s">
        <v>157</v>
      </c>
      <c r="D81" s="207"/>
    </row>
    <row r="82" spans="2:5" s="20" customFormat="1" ht="17.45" customHeight="1">
      <c r="B82" s="304" t="s">
        <v>0</v>
      </c>
      <c r="C82" s="305"/>
      <c r="D82" s="208"/>
    </row>
    <row r="83" spans="2:5" s="20" customFormat="1">
      <c r="B83" s="73" t="s">
        <v>8</v>
      </c>
      <c r="C83" s="73"/>
      <c r="D83" s="60">
        <f>'Havelvac 1'!D56</f>
        <v>-11885</v>
      </c>
      <c r="E83" s="183"/>
    </row>
    <row r="84" spans="2:5" s="20" customFormat="1">
      <c r="B84" s="47"/>
      <c r="C84" s="47"/>
      <c r="D84" s="64"/>
      <c r="E84" s="64"/>
    </row>
    <row r="85" spans="2:5" s="20" customFormat="1">
      <c r="B85" s="47"/>
      <c r="C85" s="47"/>
      <c r="D85" s="64"/>
      <c r="E85" s="64"/>
    </row>
    <row r="86" spans="2:5" s="20" customFormat="1" ht="26.45" customHeight="1">
      <c r="B86" s="302" t="s">
        <v>3</v>
      </c>
      <c r="C86" s="306"/>
      <c r="D86" s="204"/>
    </row>
    <row r="87" spans="2:5" s="20" customFormat="1" ht="72.95" customHeight="1">
      <c r="B87" s="67" t="s">
        <v>4</v>
      </c>
      <c r="C87" s="68">
        <v>1163</v>
      </c>
      <c r="D87" s="65" t="s">
        <v>87</v>
      </c>
    </row>
    <row r="88" spans="2:5" s="20" customFormat="1" ht="34.5">
      <c r="B88" s="67" t="s">
        <v>5</v>
      </c>
      <c r="C88" s="69">
        <v>11025</v>
      </c>
      <c r="D88" s="65" t="s">
        <v>12</v>
      </c>
    </row>
    <row r="89" spans="2:5" s="20" customFormat="1" ht="34.5">
      <c r="B89" s="67" t="s">
        <v>6</v>
      </c>
      <c r="C89" s="70" t="s">
        <v>136</v>
      </c>
      <c r="D89" s="205"/>
    </row>
    <row r="90" spans="2:5" s="20" customFormat="1" ht="51.75">
      <c r="B90" s="67" t="s">
        <v>10</v>
      </c>
      <c r="C90" s="72" t="s">
        <v>137</v>
      </c>
      <c r="D90" s="206"/>
    </row>
    <row r="91" spans="2:5" s="20" customFormat="1" ht="34.5">
      <c r="B91" s="67" t="s">
        <v>7</v>
      </c>
      <c r="C91" s="72" t="s">
        <v>80</v>
      </c>
      <c r="D91" s="206"/>
    </row>
    <row r="92" spans="2:5" s="20" customFormat="1" ht="69">
      <c r="B92" s="71" t="s">
        <v>81</v>
      </c>
      <c r="C92" s="72" t="s">
        <v>157</v>
      </c>
      <c r="D92" s="207"/>
    </row>
    <row r="93" spans="2:5" s="20" customFormat="1" ht="17.45" customHeight="1">
      <c r="B93" s="304" t="s">
        <v>0</v>
      </c>
      <c r="C93" s="305"/>
      <c r="D93" s="208"/>
    </row>
    <row r="94" spans="2:5" s="20" customFormat="1">
      <c r="B94" s="73" t="s">
        <v>8</v>
      </c>
      <c r="C94" s="73"/>
      <c r="D94" s="60">
        <f>'Havelvac 1'!D62</f>
        <v>-528</v>
      </c>
      <c r="E94" s="183"/>
    </row>
    <row r="95" spans="2:5">
      <c r="D95" s="182"/>
    </row>
    <row r="96" spans="2:5">
      <c r="D96" s="182"/>
    </row>
    <row r="97" spans="2:5">
      <c r="D97" s="182"/>
    </row>
    <row r="98" spans="2:5">
      <c r="B98" s="18" t="s">
        <v>1</v>
      </c>
      <c r="C98" s="38" t="s">
        <v>2</v>
      </c>
      <c r="D98" s="203"/>
      <c r="E98" s="37"/>
    </row>
    <row r="99" spans="2:5">
      <c r="B99" s="19">
        <v>1115</v>
      </c>
      <c r="C99" s="39" t="s">
        <v>88</v>
      </c>
      <c r="D99" s="203"/>
      <c r="E99" s="37"/>
    </row>
    <row r="100" spans="2:5" ht="26.45" customHeight="1">
      <c r="D100" s="182"/>
      <c r="E100" s="54"/>
    </row>
    <row r="101" spans="2:5" s="20" customFormat="1">
      <c r="B101" s="47"/>
      <c r="C101" s="47"/>
      <c r="D101" s="64"/>
      <c r="E101" s="64"/>
    </row>
    <row r="102" spans="2:5" s="20" customFormat="1" ht="26.45" customHeight="1">
      <c r="B102" s="296" t="s">
        <v>3</v>
      </c>
      <c r="C102" s="297"/>
      <c r="D102" s="204"/>
    </row>
    <row r="103" spans="2:5" s="20" customFormat="1" ht="72.95" customHeight="1">
      <c r="B103" s="67" t="s">
        <v>4</v>
      </c>
      <c r="C103" s="68">
        <v>1115</v>
      </c>
      <c r="D103" s="65" t="s">
        <v>87</v>
      </c>
    </row>
    <row r="104" spans="2:5" s="20" customFormat="1" ht="34.5">
      <c r="B104" s="67" t="s">
        <v>5</v>
      </c>
      <c r="C104" s="69">
        <v>32001</v>
      </c>
      <c r="D104" s="65" t="s">
        <v>12</v>
      </c>
    </row>
    <row r="105" spans="2:5" s="20" customFormat="1" ht="34.5">
      <c r="B105" s="67" t="s">
        <v>6</v>
      </c>
      <c r="C105" s="72" t="s">
        <v>122</v>
      </c>
      <c r="D105" s="205"/>
    </row>
    <row r="106" spans="2:5" s="20" customFormat="1" ht="69">
      <c r="B106" s="67" t="s">
        <v>10</v>
      </c>
      <c r="C106" s="72" t="s">
        <v>99</v>
      </c>
      <c r="D106" s="206"/>
    </row>
    <row r="107" spans="2:5" s="20" customFormat="1" ht="34.5">
      <c r="B107" s="67" t="s">
        <v>7</v>
      </c>
      <c r="C107" s="72" t="s">
        <v>158</v>
      </c>
      <c r="D107" s="206"/>
    </row>
    <row r="108" spans="2:5" s="20" customFormat="1" ht="69">
      <c r="B108" s="71" t="s">
        <v>159</v>
      </c>
      <c r="C108" s="72" t="s">
        <v>160</v>
      </c>
      <c r="D108" s="207"/>
    </row>
    <row r="109" spans="2:5" s="20" customFormat="1" ht="17.45" customHeight="1">
      <c r="B109" s="298" t="s">
        <v>0</v>
      </c>
      <c r="C109" s="299"/>
      <c r="D109" s="208"/>
    </row>
    <row r="110" spans="2:5" s="20" customFormat="1">
      <c r="B110" s="73" t="s">
        <v>8</v>
      </c>
      <c r="C110" s="73"/>
      <c r="D110" s="60">
        <f>'Havelvac 1'!D74</f>
        <v>-5306</v>
      </c>
      <c r="E110" s="183"/>
    </row>
    <row r="111" spans="2:5">
      <c r="D111" s="182"/>
    </row>
    <row r="112" spans="2:5" s="20" customFormat="1">
      <c r="B112" s="47"/>
      <c r="C112" s="47"/>
      <c r="D112" s="64"/>
      <c r="E112" s="64"/>
    </row>
    <row r="113" spans="2:5" s="20" customFormat="1">
      <c r="B113" s="111"/>
      <c r="C113" s="111"/>
      <c r="D113" s="64"/>
      <c r="E113" s="183"/>
    </row>
    <row r="114" spans="2:5">
      <c r="D114" s="182"/>
    </row>
    <row r="115" spans="2:5">
      <c r="B115" s="18" t="s">
        <v>1</v>
      </c>
      <c r="C115" s="38" t="s">
        <v>2</v>
      </c>
      <c r="D115" s="203"/>
      <c r="E115" s="37"/>
    </row>
    <row r="116" spans="2:5">
      <c r="B116" s="19">
        <v>1148</v>
      </c>
      <c r="C116" s="39" t="s">
        <v>63</v>
      </c>
      <c r="D116" s="203"/>
      <c r="E116" s="37"/>
    </row>
    <row r="117" spans="2:5" s="20" customFormat="1">
      <c r="B117" s="47"/>
      <c r="C117" s="47"/>
      <c r="D117" s="64"/>
      <c r="E117" s="64"/>
    </row>
    <row r="118" spans="2:5">
      <c r="D118" s="182"/>
    </row>
    <row r="119" spans="2:5" s="20" customFormat="1">
      <c r="B119" s="47"/>
      <c r="C119" s="47"/>
      <c r="D119" s="64"/>
      <c r="E119" s="64"/>
    </row>
    <row r="120" spans="2:5" s="20" customFormat="1" ht="26.45" customHeight="1">
      <c r="B120" s="296" t="s">
        <v>3</v>
      </c>
      <c r="C120" s="297"/>
      <c r="D120" s="204"/>
    </row>
    <row r="121" spans="2:5" s="20" customFormat="1" ht="72.95" customHeight="1">
      <c r="B121" s="67" t="s">
        <v>4</v>
      </c>
      <c r="C121" s="68">
        <v>1148</v>
      </c>
      <c r="D121" s="65" t="s">
        <v>87</v>
      </c>
    </row>
    <row r="122" spans="2:5" s="20" customFormat="1" ht="34.5">
      <c r="B122" s="67" t="s">
        <v>5</v>
      </c>
      <c r="C122" s="69">
        <v>11007</v>
      </c>
      <c r="D122" s="65" t="s">
        <v>12</v>
      </c>
    </row>
    <row r="123" spans="2:5" s="20" customFormat="1" ht="34.5">
      <c r="B123" s="67" t="s">
        <v>6</v>
      </c>
      <c r="C123" s="72" t="s">
        <v>162</v>
      </c>
      <c r="D123" s="205"/>
    </row>
    <row r="124" spans="2:5" s="20" customFormat="1" ht="34.5">
      <c r="B124" s="67" t="s">
        <v>10</v>
      </c>
      <c r="C124" s="72" t="s">
        <v>163</v>
      </c>
      <c r="D124" s="206"/>
    </row>
    <row r="125" spans="2:5" s="20" customFormat="1" ht="34.5">
      <c r="B125" s="67" t="s">
        <v>7</v>
      </c>
      <c r="C125" s="72" t="s">
        <v>80</v>
      </c>
      <c r="D125" s="206"/>
    </row>
    <row r="126" spans="2:5" s="20" customFormat="1" ht="86.25">
      <c r="B126" s="71" t="s">
        <v>82</v>
      </c>
      <c r="C126" s="72" t="s">
        <v>83</v>
      </c>
      <c r="D126" s="207"/>
    </row>
    <row r="127" spans="2:5" s="20" customFormat="1" ht="17.45" customHeight="1">
      <c r="B127" s="298" t="s">
        <v>0</v>
      </c>
      <c r="C127" s="299"/>
      <c r="D127" s="208"/>
    </row>
    <row r="128" spans="2:5" s="20" customFormat="1" ht="17.45" customHeight="1">
      <c r="B128" s="300" t="s">
        <v>161</v>
      </c>
      <c r="C128" s="301"/>
      <c r="D128" s="60">
        <v>-119</v>
      </c>
    </row>
    <row r="129" spans="1:6" s="20" customFormat="1">
      <c r="B129" s="73" t="s">
        <v>8</v>
      </c>
      <c r="C129" s="73"/>
      <c r="D129" s="60">
        <f>'Havelvac 1'!D86</f>
        <v>-5490.6</v>
      </c>
      <c r="E129" s="183"/>
    </row>
    <row r="130" spans="1:6">
      <c r="D130" s="182"/>
    </row>
    <row r="131" spans="1:6">
      <c r="A131"/>
      <c r="B131" s="18" t="s">
        <v>1</v>
      </c>
      <c r="C131" s="38" t="s">
        <v>2</v>
      </c>
      <c r="D131" s="182"/>
      <c r="F131" s="78"/>
    </row>
    <row r="132" spans="1:6">
      <c r="B132" s="19">
        <v>1111</v>
      </c>
      <c r="C132" s="39" t="s">
        <v>147</v>
      </c>
      <c r="D132" s="182"/>
      <c r="F132" s="78"/>
    </row>
    <row r="133" spans="1:6">
      <c r="D133" s="182"/>
    </row>
    <row r="134" spans="1:6" s="20" customFormat="1" ht="26.45" customHeight="1">
      <c r="B134" s="296" t="s">
        <v>3</v>
      </c>
      <c r="C134" s="297"/>
      <c r="D134" s="204"/>
    </row>
    <row r="135" spans="1:6" s="20" customFormat="1" ht="72.95" customHeight="1">
      <c r="B135" s="67" t="s">
        <v>4</v>
      </c>
      <c r="C135" s="68">
        <v>1111</v>
      </c>
      <c r="D135" s="65" t="s">
        <v>87</v>
      </c>
    </row>
    <row r="136" spans="1:6" s="20" customFormat="1" ht="34.5">
      <c r="B136" s="67" t="s">
        <v>5</v>
      </c>
      <c r="C136" s="69">
        <v>12004</v>
      </c>
      <c r="D136" s="65" t="s">
        <v>12</v>
      </c>
    </row>
    <row r="137" spans="1:6" s="20" customFormat="1" ht="34.5">
      <c r="B137" s="67" t="s">
        <v>6</v>
      </c>
      <c r="C137" s="72" t="s">
        <v>164</v>
      </c>
      <c r="D137" s="205"/>
    </row>
    <row r="138" spans="1:6" s="20" customFormat="1">
      <c r="B138" s="67" t="s">
        <v>10</v>
      </c>
      <c r="C138" s="72" t="s">
        <v>165</v>
      </c>
      <c r="D138" s="206"/>
    </row>
    <row r="139" spans="1:6" s="20" customFormat="1" ht="34.5">
      <c r="B139" s="67" t="s">
        <v>7</v>
      </c>
      <c r="C139" s="72" t="s">
        <v>59</v>
      </c>
      <c r="D139" s="206"/>
    </row>
    <row r="140" spans="1:6" s="20" customFormat="1" ht="51.75">
      <c r="B140" s="71" t="s">
        <v>167</v>
      </c>
      <c r="C140" s="72" t="s">
        <v>166</v>
      </c>
      <c r="D140" s="207"/>
    </row>
    <row r="141" spans="1:6" s="20" customFormat="1" ht="17.45" customHeight="1">
      <c r="B141" s="298" t="s">
        <v>0</v>
      </c>
      <c r="C141" s="299"/>
      <c r="D141" s="208"/>
    </row>
    <row r="142" spans="1:6" s="20" customFormat="1" ht="17.45" customHeight="1">
      <c r="B142" s="300" t="s">
        <v>172</v>
      </c>
      <c r="C142" s="301"/>
      <c r="D142" s="60">
        <v>-405</v>
      </c>
    </row>
    <row r="143" spans="1:6" s="20" customFormat="1">
      <c r="B143" s="73" t="s">
        <v>8</v>
      </c>
      <c r="C143" s="73"/>
      <c r="D143" s="60">
        <f>'Havelvac 1'!D99</f>
        <v>-352460.4</v>
      </c>
      <c r="E143" s="183"/>
    </row>
  </sheetData>
  <mergeCells count="30">
    <mergeCell ref="B46:C46"/>
    <mergeCell ref="B48:C48"/>
    <mergeCell ref="B47:C47"/>
    <mergeCell ref="B17:C17"/>
    <mergeCell ref="A1:D1"/>
    <mergeCell ref="A2:D2"/>
    <mergeCell ref="A3:D3"/>
    <mergeCell ref="B5:D5"/>
    <mergeCell ref="A7:D7"/>
    <mergeCell ref="B24:C24"/>
    <mergeCell ref="B27:C27"/>
    <mergeCell ref="B34:C34"/>
    <mergeCell ref="B38:C38"/>
    <mergeCell ref="B45:C45"/>
    <mergeCell ref="B86:C86"/>
    <mergeCell ref="B93:C93"/>
    <mergeCell ref="B102:C102"/>
    <mergeCell ref="B109:C109"/>
    <mergeCell ref="B52:C52"/>
    <mergeCell ref="B59:C59"/>
    <mergeCell ref="B65:C65"/>
    <mergeCell ref="B72:C72"/>
    <mergeCell ref="B75:C75"/>
    <mergeCell ref="B82:C82"/>
    <mergeCell ref="B142:C142"/>
    <mergeCell ref="B141:C141"/>
    <mergeCell ref="B127:C127"/>
    <mergeCell ref="B120:C120"/>
    <mergeCell ref="B128:C128"/>
    <mergeCell ref="B134:C134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Havelvac 1</vt:lpstr>
      <vt:lpstr>Havelvas 2 </vt:lpstr>
      <vt:lpstr>Havelvac 3</vt:lpstr>
      <vt:lpstr>Havelvac 4</vt:lpstr>
      <vt:lpstr>Havelvac 5</vt:lpstr>
      <vt:lpstr>'Havelvac 1'!Print_Area</vt:lpstr>
      <vt:lpstr>'Havelvas 2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https://mul2.gov.am/tasks/1083425/oneclick?token=eb4f46fb4239528de144d891e941ffc7</cp:keywords>
  <cp:lastModifiedBy>Merri Saribekyan</cp:lastModifiedBy>
  <cp:lastPrinted>2024-12-11T10:08:11Z</cp:lastPrinted>
  <dcterms:created xsi:type="dcterms:W3CDTF">2021-08-23T10:50:47Z</dcterms:created>
  <dcterms:modified xsi:type="dcterms:W3CDTF">2024-12-18T08:45:48Z</dcterms:modified>
</cp:coreProperties>
</file>