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hidePivotFieldList="1" defaultThemeVersion="124226"/>
  <mc:AlternateContent xmlns:mc="http://schemas.openxmlformats.org/markup-compatibility/2006">
    <mc:Choice Requires="x15">
      <x15ac:absPath xmlns:x15ac="http://schemas.microsoft.com/office/spreadsheetml/2010/11/ac" url="C:\Users\hahovhannisyan\Desktop\Voroshum\Busabucutyun 2\Karavarutyun 2\"/>
    </mc:Choice>
  </mc:AlternateContent>
  <xr:revisionPtr revIDLastSave="0" documentId="13_ncr:1_{D6575B56-94A3-4BF2-8A36-3A11BBFDA490}" xr6:coauthVersionLast="47" xr6:coauthVersionMax="47" xr10:uidLastSave="{00000000-0000-0000-0000-000000000000}"/>
  <bookViews>
    <workbookView xWindow="-120" yWindow="-120" windowWidth="24240" windowHeight="13140" activeTab="4" xr2:uid="{00000000-000D-0000-FFFF-FFFF00000000}"/>
  </bookViews>
  <sheets>
    <sheet name="1" sheetId="54" r:id="rId1"/>
    <sheet name="2" sheetId="50" r:id="rId2"/>
    <sheet name="3" sheetId="55" r:id="rId3"/>
    <sheet name="4" sheetId="56" r:id="rId4"/>
    <sheet name="5" sheetId="58" r:id="rId5"/>
    <sheet name="6" sheetId="57" r:id="rId6"/>
  </sheets>
  <definedNames>
    <definedName name="AgencyCode">#REF!</definedName>
    <definedName name="AgencyName">#REF!</definedName>
    <definedName name="davit">#REF!</definedName>
    <definedName name="Functional1">#REF!</definedName>
    <definedName name="ggg">#REF!</definedName>
    <definedName name="PANature">#REF!</definedName>
    <definedName name="PAType">#REF!</definedName>
    <definedName name="Performance2">#REF!</definedName>
    <definedName name="PerformanceType">#REF!</definedName>
    <definedName name="_xlnm.Print_Area" localSheetId="1">'2'!$A$1:$G$137</definedName>
    <definedName name="Հավելված">#REF!</definedName>
    <definedName name="Մաս">#REF!</definedName>
    <definedName name="շախմատիստ">#REF!</definedName>
  </definedNames>
  <calcPr calcId="191029"/>
</workbook>
</file>

<file path=xl/calcChain.xml><?xml version="1.0" encoding="utf-8"?>
<calcChain xmlns="http://schemas.openxmlformats.org/spreadsheetml/2006/main">
  <c r="C71" i="58" l="1"/>
  <c r="C70" i="58"/>
  <c r="C60" i="58"/>
  <c r="C59" i="58"/>
  <c r="D87" i="54"/>
  <c r="H25" i="55"/>
  <c r="C107" i="58"/>
  <c r="C86" i="56"/>
  <c r="H22" i="55"/>
  <c r="C45" i="58"/>
  <c r="C45" i="56"/>
  <c r="G21" i="50"/>
  <c r="G19" i="50" s="1"/>
  <c r="G31" i="50"/>
  <c r="G30" i="50" l="1"/>
  <c r="G29" i="50" s="1"/>
  <c r="G28" i="50" s="1"/>
  <c r="G27" i="50" s="1"/>
  <c r="G25" i="50" s="1"/>
  <c r="G23" i="50" s="1"/>
  <c r="G42" i="50"/>
  <c r="D29" i="54"/>
  <c r="H24" i="55" l="1"/>
  <c r="H23" i="55" s="1"/>
  <c r="H26" i="55"/>
  <c r="C141" i="58"/>
  <c r="C120" i="56" l="1"/>
  <c r="G136" i="50" l="1"/>
  <c r="G135" i="50"/>
  <c r="G134" i="50" s="1"/>
  <c r="G133" i="50" s="1"/>
  <c r="G131" i="50" s="1"/>
  <c r="G129" i="50" s="1"/>
  <c r="G127" i="50"/>
  <c r="G126" i="50" s="1"/>
  <c r="G125" i="50" s="1"/>
  <c r="G124" i="50" s="1"/>
  <c r="G122" i="50" s="1"/>
  <c r="G120" i="50" s="1"/>
  <c r="G118" i="50"/>
  <c r="G117" i="50" s="1"/>
  <c r="G116" i="50" s="1"/>
  <c r="G115" i="50" s="1"/>
  <c r="G113" i="50" s="1"/>
  <c r="G111" i="50" s="1"/>
  <c r="D80" i="54" l="1"/>
  <c r="G110" i="50" l="1"/>
  <c r="H15" i="55"/>
  <c r="G78" i="50"/>
  <c r="G77" i="50"/>
  <c r="G76" i="50"/>
  <c r="G75" i="50" s="1"/>
  <c r="G74" i="50" s="1"/>
  <c r="G73" i="50" s="1"/>
  <c r="G71" i="50" s="1"/>
  <c r="D10" i="54"/>
  <c r="C132" i="58" l="1"/>
  <c r="I17" i="57" l="1"/>
  <c r="I15" i="57" s="1"/>
  <c r="I14" i="57" s="1"/>
  <c r="I13" i="57" s="1"/>
  <c r="I12" i="57" s="1"/>
  <c r="H21" i="55" l="1"/>
  <c r="H20" i="55" s="1"/>
  <c r="H14" i="55"/>
  <c r="H13" i="55" s="1"/>
  <c r="H12" i="55" s="1"/>
  <c r="G50" i="50" l="1"/>
  <c r="G49" i="50"/>
  <c r="G48" i="50"/>
  <c r="G47" i="50" s="1"/>
  <c r="G46" i="50" s="1"/>
  <c r="G45" i="50" s="1"/>
  <c r="G43" i="50" s="1"/>
  <c r="G32" i="50" s="1"/>
  <c r="G41" i="50"/>
  <c r="G40" i="50"/>
  <c r="G39" i="50"/>
  <c r="G38" i="50" s="1"/>
  <c r="G37" i="50" s="1"/>
  <c r="G36" i="50" s="1"/>
  <c r="G34" i="50" s="1"/>
  <c r="D61" i="54"/>
  <c r="G17" i="50" l="1"/>
  <c r="G15" i="50" s="1"/>
  <c r="G13" i="50" s="1"/>
  <c r="G69" i="50"/>
  <c r="G68" i="50"/>
  <c r="G67" i="50"/>
  <c r="G66" i="50" s="1"/>
  <c r="G65" i="50" s="1"/>
  <c r="G64" i="50" s="1"/>
  <c r="G62" i="50" s="1"/>
  <c r="G60" i="50" s="1"/>
  <c r="D42" i="54" l="1"/>
  <c r="D9" i="54" s="1"/>
  <c r="D8" i="54" l="1"/>
  <c r="C111" i="56"/>
  <c r="H19" i="55"/>
  <c r="H18" i="55" s="1"/>
  <c r="H17" i="55" l="1"/>
  <c r="H11" i="55" s="1"/>
  <c r="H10" i="55" s="1"/>
  <c r="G89" i="50"/>
  <c r="G88" i="50"/>
  <c r="G98" i="50"/>
  <c r="G97" i="50" s="1"/>
  <c r="G96" i="50" s="1"/>
  <c r="G95" i="50" s="1"/>
  <c r="G93" i="50" s="1"/>
  <c r="G91" i="50" s="1"/>
  <c r="G87" i="50"/>
  <c r="G86" i="50" s="1"/>
  <c r="G85" i="50" s="1"/>
  <c r="G84" i="50" s="1"/>
  <c r="G82" i="50" s="1"/>
  <c r="G80" i="50" l="1"/>
  <c r="G109" i="50"/>
  <c r="G108" i="50" s="1"/>
  <c r="G107" i="50" s="1"/>
  <c r="G106" i="50" s="1"/>
  <c r="G104" i="50" s="1"/>
  <c r="G102" i="50" s="1"/>
  <c r="G100" i="50" s="1"/>
  <c r="G58" i="50" l="1"/>
  <c r="G56" i="50" s="1"/>
  <c r="G54" i="50" s="1"/>
  <c r="G52" i="50" s="1"/>
  <c r="G11" i="50" s="1"/>
  <c r="G9" i="50" s="1"/>
</calcChain>
</file>

<file path=xl/sharedStrings.xml><?xml version="1.0" encoding="utf-8"?>
<sst xmlns="http://schemas.openxmlformats.org/spreadsheetml/2006/main" count="753" uniqueCount="257">
  <si>
    <t>______________ ի    ___Ն որոշման</t>
  </si>
  <si>
    <t xml:space="preserve"> Ծրագրային դասիչը</t>
  </si>
  <si>
    <t xml:space="preserve"> Տարի</t>
  </si>
  <si>
    <t xml:space="preserve"> այդ թվում`</t>
  </si>
  <si>
    <t xml:space="preserve"> այդ թվում` ըստ կատարողների</t>
  </si>
  <si>
    <t xml:space="preserve"> այդ թվում` բյուջետային ծախսերի տնտեսագիտական դասակարգման հոդվածներ</t>
  </si>
  <si>
    <t xml:space="preserve"> ԸՆԴԱՄԵՆԸ ԾԱԽՍԵՐ</t>
  </si>
  <si>
    <t xml:space="preserve"> Գործառական դասիչը</t>
  </si>
  <si>
    <t xml:space="preserve"> Բյուջետային ծախսերի գործառական դասակարգման բաժինների, խմբերի և դասերի, բյուջետային ծրագրերի, միջոցառումների բյուջետային հատկացումնեյի գլխավոր կարկադրիչների անվանումները</t>
  </si>
  <si>
    <t>Ծրագիր</t>
  </si>
  <si>
    <t>Միջոցառում</t>
  </si>
  <si>
    <t xml:space="preserve"> ՏՆՏԵՍԱԿԱՆ ՀԱՐԱԲԵՐՈՒԹՅՈՒՆՆԵՐ</t>
  </si>
  <si>
    <t>04</t>
  </si>
  <si>
    <t>Խումբ</t>
  </si>
  <si>
    <t>Բաժին</t>
  </si>
  <si>
    <t>Դաս</t>
  </si>
  <si>
    <t>հազար դրամներով</t>
  </si>
  <si>
    <t>01</t>
  </si>
  <si>
    <t xml:space="preserve"> ՀՀ էկոնոմիկայի նախարարություն</t>
  </si>
  <si>
    <t xml:space="preserve">ՀՀ կառավարության  2024 թվականի </t>
  </si>
  <si>
    <t>ՀՀ կառավարության 2024 թվականի</t>
  </si>
  <si>
    <t>№ ------------ -Ն որոշման</t>
  </si>
  <si>
    <t>ՀՀ էկոնոմիկայի նախարարություն</t>
  </si>
  <si>
    <t xml:space="preserve">հազար դրամներով </t>
  </si>
  <si>
    <t>Ծրագրային դասիչը</t>
  </si>
  <si>
    <t>Բյուջետային հատկացումների գլխավոր կարգադրիչների, ծրագրերի և միջոցառումների անվանումները</t>
  </si>
  <si>
    <t>Ցուցանիշների փոփոխությունը (ավելացումները նշված են դրական նշանով, իսկ նվազեցումները` փակագծերում)</t>
  </si>
  <si>
    <t>ծրագիրը</t>
  </si>
  <si>
    <t>միջոցառումը</t>
  </si>
  <si>
    <t>ԸՆԴԱՄԵՆԸ</t>
  </si>
  <si>
    <t xml:space="preserve"> Վերջնական արդյունքի նկարագրությունը`</t>
  </si>
  <si>
    <t>Ծրագրի միջոցառումներ</t>
  </si>
  <si>
    <t xml:space="preserve"> Միջոցառման անվանումը`</t>
  </si>
  <si>
    <t xml:space="preserve"> Միջոցառման նկարագրությունը`</t>
  </si>
  <si>
    <t xml:space="preserve"> Միջոցառման տեսակը</t>
  </si>
  <si>
    <t xml:space="preserve"> Ծրագրի անվանումը`</t>
  </si>
  <si>
    <t xml:space="preserve"> Ծրագրի նպատակը`</t>
  </si>
  <si>
    <t>Ծրագրային դասիչ</t>
  </si>
  <si>
    <t xml:space="preserve">այդ թվում՝ </t>
  </si>
  <si>
    <t xml:space="preserve"> Ծրագրի դասիչը </t>
  </si>
  <si>
    <t xml:space="preserve"> Ծրագրի անվանումը </t>
  </si>
  <si>
    <t>Ծրագրի միջոցառումները</t>
  </si>
  <si>
    <t xml:space="preserve"> Ծրագրի դասիչը` </t>
  </si>
  <si>
    <t>Ցուցանիշների փոփոխությունը (նվազեցումները նշված են փակագծերում)</t>
  </si>
  <si>
    <t xml:space="preserve"> Միջոցառման դասիչը` </t>
  </si>
  <si>
    <t xml:space="preserve"> Տարի </t>
  </si>
  <si>
    <t xml:space="preserve"> Միջոցառման անվանումը` </t>
  </si>
  <si>
    <t xml:space="preserve"> Նկարագրությունը` </t>
  </si>
  <si>
    <t xml:space="preserve"> Միջոցառման տեսակը` </t>
  </si>
  <si>
    <t xml:space="preserve"> Արդյունքի չափորոշիչներ </t>
  </si>
  <si>
    <t xml:space="preserve"> Միջոցառման վրա կատարվող ծախսը (հազար դրամ) </t>
  </si>
  <si>
    <t>ԸՆԴԱՄԵՆԸ ԾԱԽՍԵՐ</t>
  </si>
  <si>
    <t>Ցուցանիշների փոփոխությունը (ավելացումները նշված են դրական նշանով)</t>
  </si>
  <si>
    <t>«ՀԱՅԱՍՏԱՆԻ ՀԱՆՐԱՊԵՏՈՒԹՅԱՆ 2024 ԹՎԱԿԱՆԻ ՊԵՏԱԿԱՆ ԲՅՈՒՋԵԻ ՄԱՍԻՆ» ՕՐԵՆՔԻ N 1 ՀԱՎԵԼՎԱԾԻ N 2 ԱՂՅՈՒՍԱԿՈՒՄ ԿԱՏԱՐՎՈՂ ՎԵՐԱԲԱՇԽՈՒՄԸ ԵՎ ՀԱՅԱՍՏԱՆԻ ՀԱՆՐԱՊԵՏՈՒԹՅԱՆ ԿԱՌԱՎԱՐՈՒԹՅԱՆ 2023 ԹՎԱԿԱՆԻ ԴԵԿՏԵՄԲԵՐԻ 28-Ի N 2323-Ն ՈՐՈՇՄԱՆ N 5 ՀԱՎԵԼՎԱԾԻ N 1 ԱՂՅՈՒՍԱԿՈՒՄ ԿԱՏԱՐՎՈՂ ՓՈՓՈԽՈՒԹՅՈՒՆՆԵՐԸ</t>
  </si>
  <si>
    <t xml:space="preserve"> Ծառայությունների մատուցում</t>
  </si>
  <si>
    <t>Հավելված № 1
ՀՀ կառավարության 2024 թվականի
––-------------------–––––––– N –––––– որոշման</t>
  </si>
  <si>
    <t>Հավելված № 2</t>
  </si>
  <si>
    <t>ԸՆԹԱՑԻԿ ԾԱԽՍԵՐ</t>
  </si>
  <si>
    <t xml:space="preserve"> Գյուղատնտեսության արդիականացման ծրագիր</t>
  </si>
  <si>
    <t xml:space="preserve"> Ոռոգման արդիական համակարգեր ներդրված հողատարածքների և տոհմային կենդանիների տեսակարար կշռի ավելացում</t>
  </si>
  <si>
    <t>Գյուղատնտեսական տեխնիկական համակարգերի արդիականացում, ինտենսիվ այգիների ներդրման  և  տոհմաբուծության մեջ նոր ցեղատեսակների բուծման աջակցություն</t>
  </si>
  <si>
    <t>Գյուղատնտեսության արդիականացման ծրագիր</t>
  </si>
  <si>
    <t>Վերջնական արդյունքի նկարագրությունը`</t>
  </si>
  <si>
    <t>Հայաստանի Հանրապետության ագրոպարենային ոլորտի սարքավորումների  լիզինգի  աջակցության ծրագիր</t>
  </si>
  <si>
    <t>Ագրոպարենային ոլորտի սարքավորումների տրամադրման լիզինգի տոկոսադրույքների սուբսիդավորում</t>
  </si>
  <si>
    <t xml:space="preserve"> Տրանսֆերտների տրամադրում</t>
  </si>
  <si>
    <t>Բուսաբուծության խթանում և բույսերի պաշտպանություն</t>
  </si>
  <si>
    <t>Հողագործությունից ստացվող արդյունքի բարելավում</t>
  </si>
  <si>
    <t>Մշակաբույսերի միջին բերքատվության բարձրացում
ՀՀ գյուղատնտեսական նշանակության ողջ հողատարածքի համար
կազմված ագրոքիմիական քարտեզներով ապահովվածություն
Հացահատիկի և հատիկաընդեղենի արտադրության ծավալների
ավելացում</t>
  </si>
  <si>
    <t xml:space="preserve"> ՀՀ-ում գարնանացան մշակաբույսերի և բազմամյա խոտաբույսերի
ցանքատարածությունների մոնիթորինգի իրականացմանն աջակցություն</t>
  </si>
  <si>
    <t xml:space="preserve">Համայնքների կողմից գարնանացան մշակաբույսերի և բազմամյա
խոտաբույսերի մոնիթորինգի իրականացում, արդյունքների ամփոփում և
համապատասխան տեղեկատվության ներկայացում </t>
  </si>
  <si>
    <t xml:space="preserve">ՀՀ-ում գարնանացան մշակաբույսերի և բազմամյա խոտաբույսերի
մշակության հիմնական աշխատանքների համար կատարված ծախսերի
մասնակի փոխհատուցման տրամադրում </t>
  </si>
  <si>
    <t>Գարնանացան 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t>
  </si>
  <si>
    <t>Տրանսֆերտների տրամադրում</t>
  </si>
  <si>
    <t>02</t>
  </si>
  <si>
    <t>Գյուղատնտեսություն, անտառային տնտեսություն, ձկնորսություն և որսորդություն</t>
  </si>
  <si>
    <t xml:space="preserve">  Գյուղատնտեսություն</t>
  </si>
  <si>
    <t xml:space="preserve"> ՍՈՒԲՍԻԴԻԱՆԵՐ</t>
  </si>
  <si>
    <t xml:space="preserve"> Սուբսիդիաներ ոչ պետական կազմակերպություններին</t>
  </si>
  <si>
    <t xml:space="preserve"> - Սուբսիդիաներ ոչ պետական ֆինանսական կազմակերպություններին</t>
  </si>
  <si>
    <t xml:space="preserve"> ԸՆԹԱՑԻԿ ԾԱԽՍԵՐ</t>
  </si>
  <si>
    <t xml:space="preserve">ՀՀ-ում գարնանացան մշակաբույսերի և բազմամյա
խոտաբույսերի ցանքատարածությունների
մոնիթորինգի իրականացմանն աջակցություն </t>
  </si>
  <si>
    <t xml:space="preserve">Բուսաբուծության խթանում և բույսերի
պաշտպանություն </t>
  </si>
  <si>
    <t xml:space="preserve"> այդ թվում՝ ըստ կատարողների</t>
  </si>
  <si>
    <t xml:space="preserve">այդ թվում՝ բյուջետային ծախսերի տնտեսագիտական
դասակարգման հոդվածներ </t>
  </si>
  <si>
    <t>ԸՆԴԱՄԵՆԸ՝ ԾԱԽՍԵՐ</t>
  </si>
  <si>
    <t xml:space="preserve"> ԴՐԱՄԱՇՆՈՐՀՆԵՐ</t>
  </si>
  <si>
    <t xml:space="preserve">Ընթացիկ դրամաշնորհներ պետական հատվածի այլ
մակարդակներին </t>
  </si>
  <si>
    <t>Այլ ընթացիկ դրամաշնորհներ համայնքներին</t>
  </si>
  <si>
    <t xml:space="preserve"> ՀՀ-ում գարնանացան մշակաբույսերի և բազմամյա
խոտաբույսերի մշակության հիմնական
աշխատանքների համար կատարված ծախսերի
մասնակի փոխհատուցման տրամադրում</t>
  </si>
  <si>
    <t>ՍՈՑԻԱԼԱԿԱՆ ՆՊԱՍՏՆԵՐ ԵՎ ԿԵՆՍԱԹՈՇԱԿՆԵՐ</t>
  </si>
  <si>
    <t xml:space="preserve">Սոցիալական օգնության դրամական
արտահայտությամբ նպաստներ (բյուջեից) </t>
  </si>
  <si>
    <t>Հավելված  № 3</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</si>
  <si>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</si>
  <si>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</si>
  <si>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Տարի</t>
  </si>
  <si>
    <t xml:space="preserve"> ՀՀ-ում գարնանացան մշակաբույսերի և բազմամյա խոտաբույսերի  ցանքատարածությունների մոնիթորինգի իրականացմանն աջակցություն</t>
  </si>
  <si>
    <t>ՀՀ կառավարության կողմից հաստատված համապատասխան ծրագրի չափանիշները բավարարող համայնքներ</t>
  </si>
  <si>
    <t xml:space="preserve"> - Այլ նպաստներ բյուջեից </t>
  </si>
  <si>
    <t xml:space="preserve">  Գյուղատնտեսության արդիականացման ծրագիր </t>
  </si>
  <si>
    <t xml:space="preserve"> Ագրոպարենային ոլորտի սարքավորումների տրամադրման լիզինգի տոկոսադրույքների սուբսիդավորում </t>
  </si>
  <si>
    <t xml:space="preserve"> Տրանսֆերտների տրամադրում </t>
  </si>
  <si>
    <t xml:space="preserve"> ՀՀ գյուղատնտեսական տնտեսավարողներ՛ ընտրված համաձայն՛  ՀՀ կառավարության 19.07.2018թ. թիվ 893-Լ որոշմամբ հաստատված ծրագրի և ֆինանսական կառույցների կողմից հաստատված համապատասխան չափանիշների </t>
  </si>
  <si>
    <t xml:space="preserve"> Շահառուների ընտրության չափանիշները </t>
  </si>
  <si>
    <t xml:space="preserve">  Բուսաբուծության խթանում և բույսերի պաշտպանություն </t>
  </si>
  <si>
    <t>ՀՀ-ում գարնանացան մշակաբույսերի և բազմամյա
խոտաբույսերի ցանքատարածությունների մոնիթորինգի
իրականացմանն աջակցություն</t>
  </si>
  <si>
    <t xml:space="preserve"> Համայնքների կողմից գարնանացան մշակաբույսերի և
բազմամյա խոտաբույսերի մոնիթորինգի իրականացում,
արդյունքների ամփոփում և համապատասխան
տեղեկատվության ներկայացում </t>
  </si>
  <si>
    <t xml:space="preserve">Ծառայությունների մատուցում </t>
  </si>
  <si>
    <t xml:space="preserve"> ՀՀ գյուղատնտեսական տնտեսավարողներ՝ ընտրված
համաձայն ՀՀ կառավարության համապատասխան
որոշմամբ հաստատված ծրագրի և ֆինանսական
կառույցների կողմից հաստատված համապատասխան
չափանիշների</t>
  </si>
  <si>
    <t xml:space="preserve"> ՀՀ-ում գարնանացան մշակաբույսերի և բազմամյա
խոտաբույսերի մշակության հիմնական աշխատանքների
համար կատարված ծախսերի մասնակի փոխհատուցման
տրամադրում </t>
  </si>
  <si>
    <t xml:space="preserve">Գարնանացան 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 </t>
  </si>
  <si>
    <t xml:space="preserve"> ՀՀ գյուղատնտեսական տնտեսավարողներ՝ ընտրված
համաձայն ՀՀ կառավարության համապատասխան որոշմամբ
հաստատված ծրագրի և ֆինանսական կառույցների կողմից
հաստատված համապատասխան չափանիշների </t>
  </si>
  <si>
    <t>Հավելված  № 4
ՀՀ կառավարության 2024 թվականի
––-------------------–––––––– N –––––– որոշման</t>
  </si>
  <si>
    <t>Մոնիթորինգի ենթարկված ցանքատարածություններ, հա</t>
  </si>
  <si>
    <t>հացահատիկային մշակաբույսեր, հա</t>
  </si>
  <si>
    <t xml:space="preserve">Միջոցառման անվանումը` </t>
  </si>
  <si>
    <t xml:space="preserve">Նկարագրությունը` </t>
  </si>
  <si>
    <t xml:space="preserve">Շահառուների ընտրության չափանիշները </t>
  </si>
  <si>
    <t>Գյուղատնտեսության խթանման ծրագիր</t>
  </si>
  <si>
    <t xml:space="preserve"> Գյուղատնտեսական մթերքի և դրանց վերամշակումից ստացվող սննդամթերքի ծավալների ավելացում</t>
  </si>
  <si>
    <t>Գյուղատնտեսական մթերքների ծավալների ավելացում: Օգտագործվող վարելահողերի ավելացում: Պտուղբանջարեղենի և խաղողի վերամշակումից ստացված արտադրանքի ծավալների աճ</t>
  </si>
  <si>
    <t xml:space="preserve"> Պետական աջակցություն Հայաստանի Հանրապետության գյուղատնտեսական ծրագրերի իրականացմանը</t>
  </si>
  <si>
    <t>Աջակցություն Հայաստանի Հանրապետության  բուսաբուծության խթանման, բույսերի պաշտպանության և անասնաբուժական ծրագրերի իրականացմանը</t>
  </si>
  <si>
    <t>Ներդրումների և արտահանման խթանման ծրագիր</t>
  </si>
  <si>
    <t>Ներդրումների ներգրավման և արտահանման խթանում</t>
  </si>
  <si>
    <t xml:space="preserve"> Նախորդ տարվա համեմատ ներդրումների և արտահանման ծավալների աճ</t>
  </si>
  <si>
    <t>Թողարկման և վարկանիշավորման պետական աջակցության ծրագիր</t>
  </si>
  <si>
    <t xml:space="preserve"> Պարտատոմսերի և բաժնետոմսերի թողարկման, տեղաբաշխման և բորսայում ցուցակման համար օժանդակություն և  միջազգային վարկանիշային գործակալություններից վարկանիշի ստացման և սպասարկման առաջին 12 ամիսների ծախսերի մասնակի փոխհատուցում</t>
  </si>
  <si>
    <t>Ծառայությունների մատուցում</t>
  </si>
  <si>
    <t xml:space="preserve">Տեղական արտադրության դեղերի ներկայացման հեռուստահաղորդաշարի
պատրաստում և հեռարձակման ապահովում </t>
  </si>
  <si>
    <t xml:space="preserve">Ընկերությունների մասին պատմող ճանաչողական
հաղորդաշարերի հեռարձակում </t>
  </si>
  <si>
    <t xml:space="preserve"> Գյուղատնտեսության խթանման ծրագիր</t>
  </si>
  <si>
    <t>Պետական աջակցություն Հայաստանի Հանրապետության գյուղատնտեսական ծրագրերի իրականացմանը</t>
  </si>
  <si>
    <t xml:space="preserve"> Ընթացիկ դրամաշնորհներ պետական և համայնքների ոչ առևտրային կազմակերպություններին</t>
  </si>
  <si>
    <t>Ընդհանուր բնույթի տնտեսական, առևտրային և աշխատանքի գծով հարաբերություններ</t>
  </si>
  <si>
    <t xml:space="preserve">   Ընդհանուր բնույթի տնտեսական և առևտրային  հարաբերություններ</t>
  </si>
  <si>
    <t xml:space="preserve">  Ներդրումների և արտահանման խթանման ծրագիր</t>
  </si>
  <si>
    <t xml:space="preserve"> Ընթացիկ դրամաշնորհներ պետական հատվածի այլ մակարդակներին</t>
  </si>
  <si>
    <t xml:space="preserve"> - Այլ ընթացիկ դրամաշնորհներ</t>
  </si>
  <si>
    <t xml:space="preserve">Տեղական արտադրության դեղերի ներկայացման հեռուստահաղորդաշարի պատրաստում և հեռարձակման ապահովում </t>
  </si>
  <si>
    <t xml:space="preserve"> ԾԱՌԱՅՈՒԹՅՈՒՆՆԵՐԻ ԵՎ ԱՊՐԱՆՔՆԵՐԻ ՁԵՌՔԲԵՐՈՒՄ</t>
  </si>
  <si>
    <t>Պայմանագրային այլ ծառայությունների ձեռքբերում</t>
  </si>
  <si>
    <t xml:space="preserve"> - Տեղեկատվական ծառայություններ</t>
  </si>
  <si>
    <t>«Գյուղատնտեսական ծառայությունների կենտրոն» ՊՈԱԿ</t>
  </si>
  <si>
    <t xml:space="preserve"> Թողարկման և վարկանիշավորման պետական աջակցության ծրագիր</t>
  </si>
  <si>
    <t xml:space="preserve">ՀՀ կառավարության կողմից հաստատված համապատասխան ծրագրի չափանիշները բավարարող շահառուներ </t>
  </si>
  <si>
    <t>Ցուցանիշների փոփոխությունները (ավելացումները նշված են դրական նշանով, իսկ նվազեցումները` փակագծերում)</t>
  </si>
  <si>
    <t xml:space="preserve">Գյուղատնտեսության խթանման ծրագիր </t>
  </si>
  <si>
    <t xml:space="preserve">Պետական աջակցություն Հայաստանի Հանրապետության գյուղատնտեսական ծրագրերի իրականացմանը </t>
  </si>
  <si>
    <t xml:space="preserve"> Աջակցություն Հայաստանի Հանրապետության  բուսաբուծության խթանման, բույսերի պաշտպանության և անասնաբուժական ծրագրերի իրականացմանը </t>
  </si>
  <si>
    <t xml:space="preserve">Մասնագիտացված կազմակերպություններ </t>
  </si>
  <si>
    <t xml:space="preserve">  Ներդրումների և արտահանման խթանման ծրագիր </t>
  </si>
  <si>
    <t xml:space="preserve">Թողարկման և վարկանիշավորման պետական աջակցության ծրագիր </t>
  </si>
  <si>
    <t xml:space="preserve"> Պարտատոմսերի և բաժնետոմսերի թողարկման, տեղաբաշխման և բորսայում ցուցակման համար օժանդակություն և  միջազգային վարկանիշային գործակալություններից վարկանիշի ստացման և սպասարկման առաջին 12 ամիսների ծախսերի մասնակի փոխհատուցում </t>
  </si>
  <si>
    <t xml:space="preserve"> Ծառայությունների մատուցում </t>
  </si>
  <si>
    <t xml:space="preserve"> Միջոցառումն իրականացնողի անվանումը՛ </t>
  </si>
  <si>
    <t>ՀՀ Էկոնոմիկայի նախարարություն</t>
  </si>
  <si>
    <t>Տեղական արտադրության դեղերի ներկայացման հեռուստահաղորդաշարի պատրաստում և հեռարձակման ապահովում</t>
  </si>
  <si>
    <t xml:space="preserve"> Ընկերությունների մասին պատմող ճանաչողական
հաղորդաշարերի հեռարձակում </t>
  </si>
  <si>
    <t xml:space="preserve">Մասնագիտացված կազմակերպություն </t>
  </si>
  <si>
    <t xml:space="preserve">Տեղական ընկերությունների մասին պատմող ճանաչողական հաղորդաշարի հեռարձակման
քանակը, հաղորդաշար </t>
  </si>
  <si>
    <t xml:space="preserve">Պարտատոմսերի շուկայում նոր թողարկողներ, հատ </t>
  </si>
  <si>
    <t xml:space="preserve">  </t>
  </si>
  <si>
    <t xml:space="preserve">ՀԱՅԱՍՏԱՆԻ ՀԱՆՐԱՊԵՏՈՒԹՅԱՆ ԿԱՌԱՎԱՐՈՒԹՅԱՆ 2023 ԹՎԱԿԱՆԻ ԴԵԿՏԵՄԲԵՐԻ 28-Ի N 2323-Ն ՈՐՈՇՄԱՆ N 10 ՀԱՎԵԼՎԱԾՈՒՄ ԿԱՏԱՐՎՈՂ ՓՈՓՈԽՈՒԹՅՈՒՆԸ </t>
  </si>
  <si>
    <t>Գնման առարկայի</t>
  </si>
  <si>
    <t>Գնման ձևը (ընթացակարգը)</t>
  </si>
  <si>
    <t>Չափի միավորը</t>
  </si>
  <si>
    <t>Ցուցանիշների փոփոխությունները (նվազեցումները նշված են փակագծերում)</t>
  </si>
  <si>
    <t>Միջանցիկ կոդը` ըստ CPV դասակարգման</t>
  </si>
  <si>
    <t>անվանումը</t>
  </si>
  <si>
    <t>Միավորի գինը                 (ՀՀ դրամ)</t>
  </si>
  <si>
    <t>Քանակը</t>
  </si>
  <si>
    <t xml:space="preserve"> Գումարը  (հազար դրամով)</t>
  </si>
  <si>
    <t>Բաժին 04</t>
  </si>
  <si>
    <t>Խումբ 01</t>
  </si>
  <si>
    <t>Դաս 01</t>
  </si>
  <si>
    <t xml:space="preserve"> Ընդհանուր բնույթի տնտեսական և առևտրային  հարաբերություններ</t>
  </si>
  <si>
    <t xml:space="preserve"> ԷԱՃ</t>
  </si>
  <si>
    <t xml:space="preserve"> Տեղական արտադրության դեղերի ներկայացման հեռուստահաղորդաշարի պատրաստում և
հեռարձակման ապահովում</t>
  </si>
  <si>
    <t xml:space="preserve"> տեղեկատվական և գովազդային արտադրանք</t>
  </si>
  <si>
    <t>ՄԱՍ 1. ՊԵՏԱԿԱՆ ՄԱՐՄՆԻ ԳԾՈՎ ԱՐԴՅՈՒՆՔԱՅԻՆ (ԿԱՏԱՐՈՂԱԿԱՆ) ՑՈՒՑԱՆԻՇՆԵՐԸ</t>
  </si>
  <si>
    <t xml:space="preserve"> ՀՀ  կրթության , գիտության, մշակույթի և սպորտի նախարարություն </t>
  </si>
  <si>
    <t xml:space="preserve"> Գիտական և գիտատեխնիկական հետազոտությունների ծրագիր </t>
  </si>
  <si>
    <t>Լուծարման գործընթացի ապահովում</t>
  </si>
  <si>
    <t xml:space="preserve">  Հայաստանի Հանրապետությունում գիտելիքահենք տնտեսության էկոհամակարգի ձևավորում և զարգացում </t>
  </si>
  <si>
    <t xml:space="preserve">ՀՀ-ում գիտելիքահենք տնտեսության էկոհամակարգի ձևավորմանն ու զարգացմանը միտված գիտական և գիտատեխ. ներուժի գնահատում, առևտրայանացման ենթակա նորարարությունների և դրանց իրացման շուկաների բացահայտում, թվային հարթակի ապահովում </t>
  </si>
  <si>
    <t xml:space="preserve">ՀՀ կառավարության 2001 թ. նոյեմբերի 17-ի «Գիտական և գիտատեխնիկական գործունեության բազային ֆինանսավորման կարգը հաստատելու մասին» N1121 որոշման համաձայն ընտրված կազմակերպություններ </t>
  </si>
  <si>
    <t>1165-11014</t>
  </si>
  <si>
    <t>Հավելված  № 5
ՀՀ կառավարության 2024 թվականի
––-------------------–––––––– N –––––– որոշման</t>
  </si>
  <si>
    <t>Հավելված  N 6</t>
  </si>
  <si>
    <t>ՀԱՅԱՍՏԱՆԻ ՀԱՆՐԱՊԵՏՈՒԹՅԱՆ ԿԱՌԱՎԱՐՈՒԹՅԱՆ 2023 ԹՎԱԿԱՆԻ ԴԵԿՏԵՄԲԵՐԻ 28-Ի N 2323-Ն ՈՐՈՇՄԱՆ N 9 ՀԱՎԵԼՎԱԾԻ 9.10 ԵՎ 9.13  ԱՂՅՈՒՍԱԿՆԵՐՈՒՄ ԿԱՏԱՐՎՈՂ  ՓՈՓՈԽՈՒԹՅՈՒՆՆԵՐԸ</t>
  </si>
  <si>
    <t>ՀԱՅԱՍՏԱՆԻ ՀԱՆՐԱՊԵՏՈՒԹՅԱՆ ԿԱՌԱՎԱՐՈՒԹՅԱՆ 2023 ԹՎԱԿԱՆԻ ԴԵԿՏԵՄԲԵՐԻ 28-Ի N 2323-Ն ՈՐՈՇՄԱՆ N  9.1 ՀԱՎԵԼՎԱԾԻ 9.1.10 ԱՂՅՈՒՍԱԿՈՒՄ ԿԱՏԱՐՎՈՂ  ՓՈՓՈԽՈՒԹՅՈՒՆՆԵՐԸ ԵՎ ԼՐԱՑՈՒՄԸ</t>
  </si>
  <si>
    <t xml:space="preserve">Գնահատված հետազոտություններ ըստ չափորոշչի </t>
  </si>
  <si>
    <t xml:space="preserve">Առևտրայանացման ենթակա նորարարությունների և շուկաների թվային հարթակի տեխնիկական առաջադրանքի մշակում </t>
  </si>
  <si>
    <t xml:space="preserve">Փորձագիտական ծառայությունների պատվիրակում ըստ ոլորտների </t>
  </si>
  <si>
    <t>Մտավոր սեփականությամբ պաշտպանված և տեխնիկատնտեսական ուսումնասիրություններ անցած պատենտներ</t>
  </si>
  <si>
    <t xml:space="preserve"> Կոնյակի սպիրտի արտահանման աջակցության ծրագրի շրջանակներում
տրամադրվող աջակցություն </t>
  </si>
  <si>
    <t>Կոնյակի և բրենդիի սպիրտներ արտադրողի կողմից 100 հազար (100
տոկոսանոց սպիրտի հաշվարկով) լիտրը գերազանցելուց հետո այլ խմբաքանակների իրացման իրավունքի ձեռքբերման համար տնտեսավարող
սուբյեկտի կողմից վճարված լրացուցիչ 100 դրամ պետական տուրքի
շրջանակներում արտահանված կոնյակի սպիրտին համարժեք տուրքի
չափով աջակցության տրամադրում</t>
  </si>
  <si>
    <t xml:space="preserve">Կոնյակի սպիրտի արտահանման աջակցության ծրագրի շրջանակներում տրամադրվող աջակցություն </t>
  </si>
  <si>
    <t xml:space="preserve"> Այլ ընթացիկ դրամաշնորհներ</t>
  </si>
  <si>
    <t xml:space="preserve">Կոնյակի սպիրտի արտահանման
աջակցության ծրագրի շրջանակներում տրամադրվող աջակցություն </t>
  </si>
  <si>
    <t xml:space="preserve">Կոնյակի սպիրտի արտահանման աջակցության
ծրագրի շրջանակներում տրամադրվող աջակցություն </t>
  </si>
  <si>
    <t xml:space="preserve"> Կոնյակի և բրենդիի սպիրտներ արտադրողի կողմից 100
հազար (100 տոկոսանոց սպիրտի հաշվարկով) լիտրը
գերազանցելուց հետո այլ խմբաքանակների իրացման
իրավունքի ձեռքբերման համար տնտեսավարող
սուբյեկտի կողմից վճարված լրացուցիչ 100 դրամ
պետական տուրքի շրջանակներում արտահանված
կոնյակի սպիրտին համարժեք տուրքի չափով
աջակցության տրամադրում </t>
  </si>
  <si>
    <t xml:space="preserve">Տրանսֆերտների տրամադրում </t>
  </si>
  <si>
    <t>ՀՀ կառավարության 2024 թվականի հունիսի 27-ի N 971-Լ
որոշմամբ հաստատված ծրագրի չափանիշները բավարարող շահառուներ</t>
  </si>
  <si>
    <t>100 հազար լիտրը գերազանցող մասի իրացման իրավունք ստացած կոնյակի սպիրտ,
հազար բացարձակ լիտր</t>
  </si>
  <si>
    <t>Աջակցություն ստացող տնտեսավարողներ</t>
  </si>
  <si>
    <t xml:space="preserve">ՀԱՅԱՍՏԱՆԻ ՀԱՆՐԱՊԵՏՈՒԹՅԱՆ ԿԱՌԱՎԱՐՈՒԹՅԱՆ 2023 ԹՎԱԿԱՆԻ ԴԵԿՏԵՄԲԵՐԻ 28-Ի N 2323-Ն ՈՐՈՇՄԱՆ N3 և 4 ՀԱՎԵԼՎԱԾՆԵՐՈՒՄ ԿԱՏԱՐՎՈՂ ՓՈՓՈԽՈՒԹՅՈՒՆՆԵՐԸ </t>
  </si>
  <si>
    <t>ՀԱՅԱՍՏԱՆԻ ՀԱՆՐԱՊԵՏՈՒԹՅԱՆ ԿԱՌԱՎԱՐՈՒԹՅԱՆ 2023 ԹՎԱԿԱՆԻ ԴԵԿՏԵՄԲԵՐԻ 28-Ի N 2323-Ն ՈՐՈՇՄԱՆ N 5 ՀԱՎԵԼՎԱԾԻ 7 ԱՂՅՈՒՍԱԿՈՒՄ ԿԱՏԱՐՎՈՂ ՓՈՓՈԽՈՒԹՅՈՒՆՆԵՐԸ</t>
  </si>
  <si>
    <t>ՀԱՅԱՍՏԱՆԻ ՀԱՆՐԱՊԵՏՈՒԹՅԱՆ ԿԱՌԱՎԱՐՈՒԹՅԱՆ 2023 ԹՎԱԿԱՆԻ ԴԵԿՏԵՄԲԵՐԻ 28-Ի N 2323-Ն ՈՐՈՇՄԱՆ N 9 ՀԱՎԵԼՎԱԾԻ 9.13 ԱՂՅՈՒՍԱԿՈՒՄ ԿԱՏԱՐՎՈՂ ՓՈՓՈԽՈՒԹՅՈՒՆՆԵՐԸ ԵՎ ԼՐԱՑՈՒՄԸ</t>
  </si>
  <si>
    <t>Հայաստանի Հանրապետությունում 2019-2024 թվականների տավարաբուծության զարգացման ծրագիր</t>
  </si>
  <si>
    <t>Հանրապետությունում  խոշոր եղջերավոր տոհմային կենդանիների ձեռքբերման համար տրմադրվող նպատակային վարկերի տոկոսադրույքների սուբսիդավորում</t>
  </si>
  <si>
    <t xml:space="preserve">Մեղվաբուծության զարգացման փորձնական ծրագրի իրականացման
համար պետական աջակցություն </t>
  </si>
  <si>
    <t>2024-2025 թվականներին պետական աջակցությամբ ձեռք բերվող
յուրաքանչյուր մեղվափեթակի համար առավելագույնը 80000 դրամի
ծախսերի 50%-ի փոխհատուցում</t>
  </si>
  <si>
    <t xml:space="preserve">Մեղվաբուծության զարգացման փորձնական ծրագրի
իրականացման համար պետական աջակցություն </t>
  </si>
  <si>
    <t xml:space="preserve">Հայաստանի Հանրապետությունում 2019-2024 թվականների տավարաբուծության զարգացման ծրագիր </t>
  </si>
  <si>
    <t xml:space="preserve">  Հանրապետությունում  խոշոր եղջերավոր տոհմային կենդանիների ձեռքբերման համար տրմադրվող նպատակային վարկերի տոկոսադրույքների սուբսիդավորում </t>
  </si>
  <si>
    <t xml:space="preserve">  ՀՀ գյուղատնտեսական տնտեսավարողներ՛ ընտրված համաձայն՛  ՀՀ կառավարության 29.03.2019թ. թիվ 327-Լ որոշմամբ հավանության արժանացած ծրագրի և ֆինանսական կառույցների կողմից հաստատված համապատասխան չափանիշների </t>
  </si>
  <si>
    <t xml:space="preserve">Գյուղատնտեսության արդիականացման ծրագիր </t>
  </si>
  <si>
    <t xml:space="preserve">Մեղվաբուծության զարգացման փորձնական ծրագրի իրականացման համար պետական աջակցություն </t>
  </si>
  <si>
    <t xml:space="preserve">Ոչխարաբուծության և այծաբուծության զարգացման ծրագրին աջակցություն </t>
  </si>
  <si>
    <t xml:space="preserve"> Ոչխարաբուծության և այծաբուծության զարգացման ծրագրին աջակցություն </t>
  </si>
  <si>
    <t xml:space="preserve"> Արտերկրից բարձր մթերատու ոչխարի և այծերի ցեղերի տոհմային կենդանիների ներկրման, ինչպես նաև ՀՀ-ից ձեռքբերումների շարունակականության ապահովում</t>
  </si>
  <si>
    <t>Արտերկրից բարձր մթերատու ոչխարի և այծերի ցեղերի տոհմային կենդանիների ներկրման, ինչպես նաև ՀՀ-ից ձեռքբերումների շարունակականության ապահովում</t>
  </si>
  <si>
    <t xml:space="preserve">ՀՀ կառավարության 2024 թվականի օգոստոսի 22-ի N 1392-Լ որոշմամբ հաստատված ծրագրի չափանիշները բավարարող շահառուներ </t>
  </si>
  <si>
    <t xml:space="preserve"> Մեղվաբուծության զարգացման փորձնական ծրագրի
իրականացման համար պետական աջակցություն </t>
  </si>
  <si>
    <t xml:space="preserve">2024-2025 թվականներին պետական աջակցությամբ ձեռք բերվող յուրաքանչյուր մեղվափեթակի համար առավելագույնը 80000 դրամի ծախսերի 50%-ի փոխհատուցում </t>
  </si>
  <si>
    <t xml:space="preserve"> ՀՀ կառավարության 2024 թվականի օգոստոսի 22-ի N 1392-Լ
որոշմամբ հաստատված ծրագրի չափանիշները բավարարող
շահառուներ </t>
  </si>
  <si>
    <t>Ձեռք բերվող մեղվաընտանիքներ, հատ</t>
  </si>
  <si>
    <t>ՄԱՍ 2. ՊԵՏԱԿԱՆ ՄԱՐՄՆԻ ԳԾՈՎ ԱՐԴՅՈՒՆՔԱՅԻՆ (ԿԱՏԱՐՈՂԱԿԱՆ) ՑՈՒՑԱՆԻՇՆԵՐԸ</t>
  </si>
  <si>
    <t>Ցուցանիշների փոփոխությունը (ավելացումները նշված են դրական նշանով, իսկ նվազեցումները՝ փակագծերում)</t>
  </si>
  <si>
    <t xml:space="preserve">Առևտրայանացման ենթակա նորարարությունների և շուկաների տվյալների բազաների ձևավորում, շահագործում </t>
  </si>
  <si>
    <t xml:space="preserve">Գիտատեխնիկական խորհրդատվական ծառայությունների մատուցում </t>
  </si>
  <si>
    <t xml:space="preserve">Քոուչինգի ծառայությունների իրականացում առևտրայնացման ենթակա տեխնոլոգիաների տեխնիկատնտեսական ուսումնասիրությունների իրականացման համար </t>
  </si>
  <si>
    <t xml:space="preserve">Իրազեկման ծառայությունների իրականացում (սեմինարների, աշխատաժողովների կազմակերպում և անցկացում) </t>
  </si>
  <si>
    <t>Ցուցանիշների փոփոխությունը (Ցուցանիշների փոփոխությունը (ավելացումները նշված են դրական նշանով, իսկ նվազեցումները՝ փակագծերում)</t>
  </si>
  <si>
    <t>39294200/2</t>
  </si>
  <si>
    <t>հատ</t>
  </si>
  <si>
    <t xml:space="preserve"> Էկոնոմիկայի ոլորտում պետական քաղաքականության մշակում, ծրագրերի համակարգում և մոնիտորինգ</t>
  </si>
  <si>
    <t xml:space="preserve"> Էկոնոմիկայի  ոլորտում պետական արդյունավետ քաղաքականության մշակման և իրականացման ապահովում</t>
  </si>
  <si>
    <t xml:space="preserve"> Էկոնոմիկայի  ոլորտում իրականացվող ծրագրերի ազդեցության և արդյունավետության բարելավում</t>
  </si>
  <si>
    <t xml:space="preserve">  Էկոնոմիկայի  ոլորտում պետական քաղաքականության մշակում, ծրագրերի համակարգում և մոնիտորինգ</t>
  </si>
  <si>
    <t xml:space="preserve"> Քաղաքականության մշակման և դրա կատարման համակարգման, պետական ծրագրերի պլանավորման, մշակման, իրականացման և մոնիտորինգի (վերահսկման) ծառայություններ</t>
  </si>
  <si>
    <t>Էկոնոմիկայի  ոլորտում պետական քաղաքականության մշակում, ծրագրերի համակարգում և մոնիտորինգ</t>
  </si>
  <si>
    <t>1058</t>
  </si>
  <si>
    <t xml:space="preserve"> ԱՇԽԱՏԱՆՔԻ ՎԱՐՁԱՏՐՈՒԹՅՈՒՆ</t>
  </si>
  <si>
    <t xml:space="preserve"> Դրամով վճարվող աշխատավարձեր և հավելավճարներ</t>
  </si>
  <si>
    <t xml:space="preserve"> - Պարգևատրումներ, դրամական խրախուսումներ և հատուկ վճարներ</t>
  </si>
  <si>
    <t xml:space="preserve"> Էկոնոմիկայի ոլորտում պետական քաղաքականության մշակում, ծրագրերի համակարգում և մոնիտորինգ </t>
  </si>
  <si>
    <t xml:space="preserve"> 1058 </t>
  </si>
  <si>
    <t xml:space="preserve">Էկոնոմիկայի  ոլորտում պետական քաղաքականության մշակում, ծրագրերի համակարգում և մոնիտորինգ </t>
  </si>
  <si>
    <t xml:space="preserve">  Քաղաքականության մշակման և դրա կատարման համակարգման, պետական ծրագրերի պլանավորման, մշակման, իրականացման և մոնիտորինգի (վերահսկման) ծառայություններ </t>
  </si>
  <si>
    <t xml:space="preserve">  Ծառայությունների մատուցում </t>
  </si>
  <si>
    <t xml:space="preserve"> Ծառայությունը մատուցող կազմակերպության(ների) անվանում(ներ)ը </t>
  </si>
  <si>
    <t xml:space="preserve"> ՀՀ էկոնոմիկայի նախարարություն </t>
  </si>
  <si>
    <t xml:space="preserve">  Միջոցառումն իրականացնողի անվանումը՛ </t>
  </si>
  <si>
    <t>ՄԱՍ III.ԾԱՌԱՅՈՒԹՅՈՒՆՆԵՐ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</si>
</sst>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_(* \(#,##0.00\);_(* &quot;-&quot;??_);_(@_)"/>
    <numFmt numFmtId="164" formatCode="_-* #,##0.00_р_._-;\-* #,##0.00_р_._-;_-* &quot;-&quot;??_р_._-;_-@_-"/>
    <numFmt numFmtId="165" formatCode="##,##0.0;\(##,##0.0\);\-"/>
    <numFmt numFmtId="166" formatCode="#,##0.0_);\(#,##0.0\)"/>
    <numFmt numFmtId="167" formatCode="0.00_);\(0.00\)"/>
    <numFmt numFmtId="168" formatCode="_-* #,##0.00\ _₽_-;\-* #,##0.00\ _₽_-;_-* \-??\ _₽_-;_-@_-"/>
    <numFmt numFmtId="169" formatCode="_(* #,##0.00_);_(* \(#,##0.00\);_(* \-??_);_(@_)"/>
    <numFmt numFmtId="170" formatCode="_-* #,##0.00_р_._-;\-* #,##0.00_р_._-;_-* \-??_р_._-;_-@_-"/>
    <numFmt numFmtId="171" formatCode="#,##0.0"/>
    <numFmt numFmtId="172" formatCode="_(* #,##0.0_);_(* \(#,##0.0\);_(* &quot;-&quot;??_);_(@_)"/>
    <numFmt numFmtId="173" formatCode="_ * #,##0.0_)\ _ _ ;_ * \(#,##0.0\)\ _ _ ;_ * &quot;-&quot;?_)\ _ _ ;_ @_ "/>
    <numFmt numFmtId="174" formatCode="_ * #,##0_)\ _ _ ;_ * \(#,##0\)\ _ _ ;_ * &quot;-&quot;?_)\ _ _ ;_ @_ "/>
    <numFmt numFmtId="175" formatCode="#,##0.0;\ \(#,##0.0\)"/>
    <numFmt numFmtId="176" formatCode="0.0"/>
    <numFmt numFmtId="177" formatCode="0_);\(0\)"/>
    <numFmt numFmtId="178" formatCode="##,##0;\(##,##0\);\-"/>
  </numFmts>
  <fonts count="96" x14ac:knownFonts="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10"/>
      <name val="Arial Armenian"/>
      <family val="2"/>
    </font>
    <font>
      <sz val="10"/>
      <name val="Arial"/>
      <family val="2"/>
      <charset val="204"/>
    </font>
    <font>
      <sz val="10"/>
      <name val="Times Armenian"/>
      <family val="1"/>
    </font>
    <font>
      <b/>
      <sz val="12"/>
      <name val="GHEA Grapalat"/>
      <family val="3"/>
    </font>
    <font>
      <sz val="8"/>
      <name val="GHEA Grapalat"/>
      <family val="2"/>
    </font>
    <font>
      <sz val="12"/>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GHEA Grapalat"/>
      <family val="3"/>
    </font>
    <font>
      <sz val="11"/>
      <color theme="1"/>
      <name val="Calibri"/>
      <family val="2"/>
      <charset val="204"/>
      <scheme val="minor"/>
    </font>
    <font>
      <sz val="18"/>
      <color theme="3"/>
      <name val="Cambria"/>
      <family val="2"/>
      <scheme val="major"/>
    </font>
    <font>
      <sz val="11"/>
      <color rgb="FF9C5700"/>
      <name val="Calibri"/>
      <family val="2"/>
      <scheme val="minor"/>
    </font>
    <font>
      <b/>
      <sz val="12"/>
      <color theme="1"/>
      <name val="GHEA Grapalat"/>
      <family val="3"/>
    </font>
    <font>
      <sz val="11"/>
      <color theme="1"/>
      <name val="Arial Armenian"/>
      <family val="2"/>
    </font>
    <font>
      <sz val="10"/>
      <name val="Arial Armenian"/>
      <family val="2"/>
      <charset val="1"/>
    </font>
    <font>
      <sz val="11"/>
      <color rgb="FF000000"/>
      <name val="Calibri"/>
      <family val="2"/>
      <charset val="1"/>
    </font>
    <font>
      <sz val="8"/>
      <name val="GHEA Grapalat"/>
      <family val="2"/>
      <charset val="1"/>
    </font>
    <font>
      <sz val="10"/>
      <color rgb="FF000000"/>
      <name val="MS Sans Serif"/>
      <family val="2"/>
      <charset val="1"/>
    </font>
    <font>
      <sz val="11"/>
      <color indexed="8"/>
      <name val="Calibri"/>
      <family val="2"/>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b/>
      <sz val="10"/>
      <name val="GHEA Grapalat"/>
      <family val="2"/>
    </font>
    <font>
      <i/>
      <sz val="12"/>
      <name val="GHEA Grapalat"/>
      <family val="3"/>
    </font>
    <font>
      <b/>
      <i/>
      <sz val="12"/>
      <name val="GHEA Grapalat"/>
      <family val="3"/>
    </font>
    <font>
      <b/>
      <sz val="8"/>
      <name val="GHEA Grapalat"/>
      <family val="2"/>
    </font>
    <font>
      <b/>
      <i/>
      <sz val="12"/>
      <color theme="1"/>
      <name val="GHEA Grapalat"/>
      <family val="3"/>
    </font>
    <font>
      <sz val="12"/>
      <color indexed="8"/>
      <name val="GHEA Grapalat"/>
      <family val="3"/>
    </font>
    <font>
      <i/>
      <sz val="11"/>
      <name val="GHEA Grapalat"/>
      <family val="2"/>
    </font>
    <font>
      <sz val="10"/>
      <color theme="1"/>
      <name val="GHEA Grapalat"/>
      <family val="3"/>
    </font>
    <font>
      <b/>
      <sz val="12"/>
      <name val="GHEA Grapalat"/>
      <family val="2"/>
    </font>
    <font>
      <i/>
      <sz val="12"/>
      <name val="GHEA Grapalat"/>
      <family val="2"/>
    </font>
    <font>
      <i/>
      <sz val="11"/>
      <name val="GHEA Grapalat"/>
      <family val="3"/>
    </font>
    <font>
      <sz val="11"/>
      <name val="GHEA Grapalat"/>
      <family val="3"/>
    </font>
    <font>
      <b/>
      <sz val="10"/>
      <name val="GHEA Grapalat"/>
      <family val="3"/>
    </font>
    <font>
      <sz val="10"/>
      <name val="GHEA Grapalat"/>
      <family val="3"/>
    </font>
    <font>
      <b/>
      <sz val="10"/>
      <color theme="1"/>
      <name val="GHEA Grapalat"/>
      <family val="3"/>
    </font>
    <font>
      <i/>
      <sz val="8"/>
      <color theme="1"/>
      <name val="GHEA Grapalat"/>
      <family val="3"/>
    </font>
    <font>
      <i/>
      <sz val="12"/>
      <color theme="1"/>
      <name val="GHEA Grapalat"/>
      <family val="3"/>
    </font>
    <font>
      <b/>
      <sz val="11"/>
      <color theme="1"/>
      <name val="GHEA Grapalat"/>
      <family val="3"/>
    </font>
    <font>
      <b/>
      <sz val="11"/>
      <name val="GHEA Grapalat"/>
      <family val="3"/>
    </font>
    <font>
      <b/>
      <sz val="12"/>
      <color indexed="8"/>
      <name val="GHEA Grapalat"/>
      <family val="3"/>
    </font>
    <font>
      <sz val="12"/>
      <name val="Arial"/>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theme="0"/>
        <bgColor indexed="64"/>
      </patternFill>
    </fill>
    <fill>
      <patternFill patternType="solid">
        <fgColor theme="4" tint="0.39997558519241921"/>
        <bgColor indexed="64"/>
      </patternFill>
    </fill>
    <fill>
      <patternFill patternType="solid">
        <fgColor theme="2"/>
        <bgColor indexed="64"/>
      </patternFill>
    </fill>
    <fill>
      <patternFill patternType="solid">
        <fgColor indexed="9"/>
        <bgColor indexed="64"/>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auto="1"/>
      </right>
      <top style="thin">
        <color auto="1"/>
      </top>
      <bottom/>
      <diagonal/>
    </border>
    <border>
      <left/>
      <right style="thin">
        <color auto="1"/>
      </right>
      <top/>
      <bottom/>
      <diagonal/>
    </border>
    <border>
      <left/>
      <right style="thin">
        <color auto="1"/>
      </right>
      <top/>
      <bottom style="thin">
        <color indexed="64"/>
      </bottom>
      <diagonal/>
    </border>
    <border>
      <left/>
      <right/>
      <top style="thin">
        <color indexed="64"/>
      </top>
      <bottom/>
      <diagonal/>
    </border>
    <border>
      <left style="thin">
        <color indexed="64"/>
      </left>
      <right/>
      <top style="thin">
        <color indexed="64"/>
      </top>
      <bottom/>
      <diagonal/>
    </border>
  </borders>
  <cellStyleXfs count="558">
    <xf numFmtId="0" fontId="0" fillId="0" borderId="0"/>
    <xf numFmtId="0" fontId="17" fillId="0" borderId="0"/>
    <xf numFmtId="9" fontId="18" fillId="0" borderId="0" applyFont="0" applyFill="0" applyBorder="0" applyAlignment="0" applyProtection="0"/>
    <xf numFmtId="0" fontId="19" fillId="0" borderId="0"/>
    <xf numFmtId="0" fontId="20" fillId="0" borderId="0">
      <alignment horizontal="left" vertical="top" wrapText="1"/>
    </xf>
    <xf numFmtId="0" fontId="21" fillId="0" borderId="0"/>
    <xf numFmtId="0" fontId="22" fillId="0" borderId="0"/>
    <xf numFmtId="164" fontId="23" fillId="0" borderId="0" applyFont="0" applyFill="0" applyBorder="0" applyAlignment="0" applyProtection="0"/>
    <xf numFmtId="0" fontId="24" fillId="0" borderId="0"/>
    <xf numFmtId="43" fontId="24" fillId="0" borderId="0" applyFont="0" applyFill="0" applyBorder="0" applyAlignment="0" applyProtection="0"/>
    <xf numFmtId="0" fontId="16" fillId="0" borderId="0"/>
    <xf numFmtId="0" fontId="21" fillId="0" borderId="0"/>
    <xf numFmtId="0" fontId="15" fillId="0" borderId="0"/>
    <xf numFmtId="0" fontId="26" fillId="0" borderId="0">
      <alignment horizontal="left" vertical="top" wrapText="1"/>
    </xf>
    <xf numFmtId="165" fontId="26" fillId="0" borderId="0" applyFill="0" applyBorder="0" applyProtection="0">
      <alignment horizontal="right" vertical="top"/>
    </xf>
    <xf numFmtId="0" fontId="14" fillId="0" borderId="0"/>
    <xf numFmtId="0" fontId="19" fillId="0" borderId="0"/>
    <xf numFmtId="0" fontId="22" fillId="0" borderId="0"/>
    <xf numFmtId="43" fontId="19" fillId="0" borderId="0" applyFont="0" applyFill="0" applyBorder="0" applyAlignment="0" applyProtection="0"/>
    <xf numFmtId="0" fontId="22" fillId="0" borderId="0"/>
    <xf numFmtId="0" fontId="28" fillId="0" borderId="0" applyNumberFormat="0" applyFill="0" applyBorder="0" applyAlignment="0" applyProtection="0"/>
    <xf numFmtId="0" fontId="29" fillId="0" borderId="1" applyNumberFormat="0" applyFill="0" applyAlignment="0" applyProtection="0"/>
    <xf numFmtId="0" fontId="30" fillId="0" borderId="2" applyNumberFormat="0" applyFill="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2" borderId="0" applyNumberFormat="0" applyBorder="0" applyAlignment="0" applyProtection="0"/>
    <xf numFmtId="0" fontId="33" fillId="3" borderId="0" applyNumberFormat="0" applyBorder="0" applyAlignment="0" applyProtection="0"/>
    <xf numFmtId="0" fontId="34" fillId="4" borderId="0" applyNumberFormat="0" applyBorder="0" applyAlignment="0" applyProtection="0"/>
    <xf numFmtId="0" fontId="35" fillId="5" borderId="4" applyNumberFormat="0" applyAlignment="0" applyProtection="0"/>
    <xf numFmtId="0" fontId="36" fillId="6" borderId="5" applyNumberFormat="0" applyAlignment="0" applyProtection="0"/>
    <xf numFmtId="0" fontId="37" fillId="6" borderId="4" applyNumberFormat="0" applyAlignment="0" applyProtection="0"/>
    <xf numFmtId="0" fontId="38" fillId="0" borderId="6" applyNumberFormat="0" applyFill="0" applyAlignment="0" applyProtection="0"/>
    <xf numFmtId="0" fontId="39" fillId="7" borderId="7"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9" applyNumberFormat="0" applyFill="0" applyAlignment="0" applyProtection="0"/>
    <xf numFmtId="0" fontId="4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43" fillId="12" borderId="0" applyNumberFormat="0" applyBorder="0" applyAlignment="0" applyProtection="0"/>
    <xf numFmtId="0" fontId="4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43" fillId="16" borderId="0" applyNumberFormat="0" applyBorder="0" applyAlignment="0" applyProtection="0"/>
    <xf numFmtId="0" fontId="4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43" fillId="20" borderId="0" applyNumberFormat="0" applyBorder="0" applyAlignment="0" applyProtection="0"/>
    <xf numFmtId="0" fontId="43"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43" fillId="24" borderId="0" applyNumberFormat="0" applyBorder="0" applyAlignment="0" applyProtection="0"/>
    <xf numFmtId="0" fontId="43"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43" fillId="28" borderId="0" applyNumberFormat="0" applyBorder="0" applyAlignment="0" applyProtection="0"/>
    <xf numFmtId="0" fontId="43"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43" fillId="32" borderId="0" applyNumberFormat="0" applyBorder="0" applyAlignment="0" applyProtection="0"/>
    <xf numFmtId="43" fontId="22" fillId="0" borderId="0" applyFont="0" applyFill="0" applyBorder="0" applyAlignment="0" applyProtection="0"/>
    <xf numFmtId="0" fontId="13" fillId="8" borderId="8" applyNumberFormat="0" applyFont="0" applyAlignment="0" applyProtection="0"/>
    <xf numFmtId="0" fontId="12" fillId="10" borderId="0" applyNumberFormat="0" applyBorder="0" applyAlignment="0" applyProtection="0"/>
    <xf numFmtId="0" fontId="12" fillId="14" borderId="0" applyNumberFormat="0" applyBorder="0" applyAlignment="0" applyProtection="0"/>
    <xf numFmtId="0" fontId="12" fillId="18" borderId="0" applyNumberFormat="0" applyBorder="0" applyAlignment="0" applyProtection="0"/>
    <xf numFmtId="0" fontId="12" fillId="22"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2" fillId="11" borderId="0" applyNumberFormat="0" applyBorder="0" applyAlignment="0" applyProtection="0"/>
    <xf numFmtId="0" fontId="12" fillId="15" borderId="0" applyNumberFormat="0" applyBorder="0" applyAlignment="0" applyProtection="0"/>
    <xf numFmtId="0" fontId="12" fillId="19"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2" fillId="31" borderId="0" applyNumberFormat="0" applyBorder="0" applyAlignment="0" applyProtection="0"/>
    <xf numFmtId="0" fontId="12" fillId="8" borderId="8" applyNumberFormat="0" applyFont="0" applyAlignment="0" applyProtection="0"/>
    <xf numFmtId="0" fontId="45" fillId="0" borderId="0"/>
    <xf numFmtId="0" fontId="19" fillId="0" borderId="0"/>
    <xf numFmtId="0" fontId="24" fillId="0" borderId="0"/>
    <xf numFmtId="0" fontId="22" fillId="0" borderId="0"/>
    <xf numFmtId="43" fontId="24" fillId="0" borderId="0" applyFont="0" applyFill="0" applyBorder="0" applyAlignment="0" applyProtection="0"/>
    <xf numFmtId="0" fontId="11" fillId="0" borderId="0"/>
    <xf numFmtId="0" fontId="46" fillId="0" borderId="0" applyNumberFormat="0" applyFill="0" applyBorder="0" applyAlignment="0" applyProtection="0"/>
    <xf numFmtId="0" fontId="47" fillId="4" borderId="0" applyNumberFormat="0" applyBorder="0" applyAlignment="0" applyProtection="0"/>
    <xf numFmtId="0" fontId="11" fillId="8" borderId="8" applyNumberFormat="0" applyFont="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43" fontId="24" fillId="0" borderId="0" applyFont="0" applyFill="0" applyBorder="0" applyAlignment="0" applyProtection="0"/>
    <xf numFmtId="0" fontId="10" fillId="8" borderId="8"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9" fontId="17" fillId="0" borderId="0" applyFont="0" applyFill="0" applyBorder="0" applyAlignment="0" applyProtection="0"/>
    <xf numFmtId="0" fontId="9" fillId="0" borderId="0"/>
    <xf numFmtId="0" fontId="9" fillId="0" borderId="0"/>
    <xf numFmtId="0" fontId="9" fillId="0" borderId="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8" borderId="8" applyNumberFormat="0" applyFont="0" applyAlignment="0" applyProtection="0"/>
    <xf numFmtId="0" fontId="9" fillId="0" borderId="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8" borderId="8" applyNumberFormat="0" applyFont="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8" fillId="8" borderId="8" applyNumberFormat="0" applyFont="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7" fillId="8" borderId="8"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8" applyNumberFormat="0" applyFont="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49" fillId="0" borderId="0"/>
    <xf numFmtId="43" fontId="7" fillId="0" borderId="0" applyFont="0" applyFill="0" applyBorder="0" applyAlignment="0" applyProtection="0"/>
    <xf numFmtId="0" fontId="50" fillId="0" borderId="0"/>
    <xf numFmtId="168" fontId="50" fillId="0" borderId="0" applyBorder="0" applyProtection="0"/>
    <xf numFmtId="169" fontId="50" fillId="0" borderId="0" applyBorder="0" applyProtection="0"/>
    <xf numFmtId="168" fontId="50" fillId="0" borderId="0" applyBorder="0" applyProtection="0"/>
    <xf numFmtId="0" fontId="51" fillId="0" borderId="0"/>
    <xf numFmtId="0" fontId="52" fillId="0" borderId="0">
      <alignment horizontal="left" vertical="top" wrapText="1"/>
    </xf>
    <xf numFmtId="0" fontId="23" fillId="0" borderId="0"/>
    <xf numFmtId="0" fontId="50" fillId="0" borderId="0"/>
    <xf numFmtId="0" fontId="52" fillId="0" borderId="0">
      <alignment horizontal="left" vertical="top" wrapText="1"/>
    </xf>
    <xf numFmtId="0" fontId="51" fillId="0" borderId="0"/>
    <xf numFmtId="0" fontId="53" fillId="0" borderId="0"/>
    <xf numFmtId="0" fontId="50" fillId="0" borderId="0"/>
    <xf numFmtId="170" fontId="50" fillId="0" borderId="0" applyBorder="0" applyProtection="0"/>
    <xf numFmtId="0" fontId="26" fillId="0" borderId="0">
      <alignment horizontal="left" vertical="top" wrapText="1"/>
    </xf>
    <xf numFmtId="0" fontId="28" fillId="0" borderId="0" applyNumberFormat="0" applyFill="0" applyBorder="0" applyAlignment="0" applyProtection="0"/>
    <xf numFmtId="0" fontId="7" fillId="0" borderId="0"/>
    <xf numFmtId="43" fontId="7"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0" fontId="19" fillId="0" borderId="0"/>
    <xf numFmtId="43" fontId="19" fillId="0" borderId="0" applyFont="0" applyFill="0" applyBorder="0" applyAlignment="0" applyProtection="0"/>
    <xf numFmtId="0" fontId="23" fillId="0" borderId="0"/>
    <xf numFmtId="0" fontId="22" fillId="0" borderId="0"/>
    <xf numFmtId="0" fontId="55" fillId="4" borderId="0" applyNumberFormat="0" applyBorder="0" applyAlignment="0" applyProtection="0"/>
    <xf numFmtId="0" fontId="24" fillId="0" borderId="0"/>
    <xf numFmtId="0" fontId="19" fillId="0" borderId="0"/>
    <xf numFmtId="0" fontId="54" fillId="33" borderId="0" applyNumberFormat="0" applyBorder="0" applyAlignment="0" applyProtection="0"/>
    <xf numFmtId="0" fontId="54" fillId="34" borderId="0" applyNumberFormat="0" applyBorder="0" applyAlignment="0" applyProtection="0"/>
    <xf numFmtId="0" fontId="54" fillId="35" borderId="0" applyNumberFormat="0" applyBorder="0" applyAlignment="0" applyProtection="0"/>
    <xf numFmtId="0" fontId="54" fillId="36" borderId="0" applyNumberFormat="0" applyBorder="0" applyAlignment="0" applyProtection="0"/>
    <xf numFmtId="0" fontId="54" fillId="40" borderId="0" applyNumberFormat="0" applyBorder="0" applyAlignment="0" applyProtection="0"/>
    <xf numFmtId="0" fontId="54" fillId="41" borderId="0" applyNumberFormat="0" applyBorder="0" applyAlignment="0" applyProtection="0"/>
    <xf numFmtId="0" fontId="54" fillId="42" borderId="0" applyNumberFormat="0" applyBorder="0" applyAlignment="0" applyProtection="0"/>
    <xf numFmtId="0" fontId="54" fillId="43" borderId="0" applyNumberFormat="0" applyBorder="0" applyAlignment="0" applyProtection="0"/>
    <xf numFmtId="0" fontId="54" fillId="37" borderId="0" applyNumberFormat="0" applyBorder="0" applyAlignment="0" applyProtection="0"/>
    <xf numFmtId="0" fontId="54" fillId="36" borderId="0" applyNumberFormat="0" applyBorder="0" applyAlignment="0" applyProtection="0"/>
    <xf numFmtId="0" fontId="54" fillId="42" borderId="0" applyNumberFormat="0" applyBorder="0" applyAlignment="0" applyProtection="0"/>
    <xf numFmtId="0" fontId="54" fillId="44" borderId="0" applyNumberFormat="0" applyBorder="0" applyAlignment="0" applyProtection="0"/>
    <xf numFmtId="0" fontId="56" fillId="45" borderId="0" applyNumberFormat="0" applyBorder="0" applyAlignment="0" applyProtection="0"/>
    <xf numFmtId="0" fontId="56" fillId="43" borderId="0" applyNumberFormat="0" applyBorder="0" applyAlignment="0" applyProtection="0"/>
    <xf numFmtId="0" fontId="56" fillId="37" borderId="0" applyNumberFormat="0" applyBorder="0" applyAlignment="0" applyProtection="0"/>
    <xf numFmtId="0" fontId="56" fillId="38" borderId="0" applyNumberFormat="0" applyBorder="0" applyAlignment="0" applyProtection="0"/>
    <xf numFmtId="0" fontId="56" fillId="46" borderId="0" applyNumberFormat="0" applyBorder="0" applyAlignment="0" applyProtection="0"/>
    <xf numFmtId="0" fontId="56" fillId="39" borderId="0" applyNumberFormat="0" applyBorder="0" applyAlignment="0" applyProtection="0"/>
    <xf numFmtId="0" fontId="56" fillId="47" borderId="0" applyNumberFormat="0" applyBorder="0" applyAlignment="0" applyProtection="0"/>
    <xf numFmtId="0" fontId="56" fillId="48" borderId="0" applyNumberFormat="0" applyBorder="0" applyAlignment="0" applyProtection="0"/>
    <xf numFmtId="0" fontId="56" fillId="49" borderId="0" applyNumberFormat="0" applyBorder="0" applyAlignment="0" applyProtection="0"/>
    <xf numFmtId="0" fontId="56" fillId="38" borderId="0" applyNumberFormat="0" applyBorder="0" applyAlignment="0" applyProtection="0"/>
    <xf numFmtId="0" fontId="56" fillId="46" borderId="0" applyNumberFormat="0" applyBorder="0" applyAlignment="0" applyProtection="0"/>
    <xf numFmtId="0" fontId="56" fillId="50" borderId="0" applyNumberFormat="0" applyBorder="0" applyAlignment="0" applyProtection="0"/>
    <xf numFmtId="0" fontId="57" fillId="34" borderId="0" applyNumberFormat="0" applyBorder="0" applyAlignment="0" applyProtection="0"/>
    <xf numFmtId="0" fontId="58" fillId="51" borderId="14" applyNumberFormat="0" applyAlignment="0" applyProtection="0"/>
    <xf numFmtId="0" fontId="59" fillId="52" borderId="15" applyNumberFormat="0" applyAlignment="0" applyProtection="0"/>
    <xf numFmtId="43" fontId="22" fillId="0" borderId="0" applyFont="0" applyFill="0" applyBorder="0" applyAlignment="0" applyProtection="0"/>
    <xf numFmtId="43" fontId="7" fillId="0" borderId="0" applyFont="0" applyFill="0" applyBorder="0" applyAlignment="0" applyProtection="0"/>
    <xf numFmtId="0" fontId="60" fillId="0" borderId="0" applyNumberFormat="0" applyFill="0" applyBorder="0" applyAlignment="0" applyProtection="0"/>
    <xf numFmtId="0" fontId="61" fillId="35" borderId="0" applyNumberFormat="0" applyBorder="0" applyAlignment="0" applyProtection="0"/>
    <xf numFmtId="0" fontId="62" fillId="0" borderId="16" applyNumberFormat="0" applyFill="0" applyAlignment="0" applyProtection="0"/>
    <xf numFmtId="0" fontId="63" fillId="0" borderId="17" applyNumberFormat="0" applyFill="0" applyAlignment="0" applyProtection="0"/>
    <xf numFmtId="0" fontId="64" fillId="0" borderId="18" applyNumberFormat="0" applyFill="0" applyAlignment="0" applyProtection="0"/>
    <xf numFmtId="0" fontId="64" fillId="0" borderId="0" applyNumberFormat="0" applyFill="0" applyBorder="0" applyAlignment="0" applyProtection="0"/>
    <xf numFmtId="0" fontId="65" fillId="41" borderId="14" applyNumberFormat="0" applyAlignment="0" applyProtection="0"/>
    <xf numFmtId="0" fontId="66" fillId="0" borderId="19" applyNumberFormat="0" applyFill="0" applyAlignment="0" applyProtection="0"/>
    <xf numFmtId="0" fontId="67" fillId="53" borderId="0" applyNumberFormat="0" applyBorder="0" applyAlignment="0" applyProtection="0"/>
    <xf numFmtId="1" fontId="73" fillId="0" borderId="0"/>
    <xf numFmtId="1" fontId="73" fillId="0" borderId="0"/>
    <xf numFmtId="1" fontId="73" fillId="0" borderId="0"/>
    <xf numFmtId="0" fontId="7" fillId="0" borderId="0"/>
    <xf numFmtId="0" fontId="19" fillId="0" borderId="0"/>
    <xf numFmtId="0" fontId="19" fillId="0" borderId="0"/>
    <xf numFmtId="0" fontId="22" fillId="54" borderId="20" applyNumberFormat="0" applyFont="0" applyAlignment="0" applyProtection="0"/>
    <xf numFmtId="0" fontId="68" fillId="51" borderId="21" applyNumberFormat="0" applyAlignment="0" applyProtection="0"/>
    <xf numFmtId="0" fontId="72" fillId="0" borderId="0"/>
    <xf numFmtId="0" fontId="72" fillId="0" borderId="0"/>
    <xf numFmtId="0" fontId="72" fillId="0" borderId="0"/>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xf numFmtId="0" fontId="23" fillId="0" borderId="0"/>
    <xf numFmtId="1" fontId="73" fillId="0" borderId="0"/>
    <xf numFmtId="0" fontId="74" fillId="0" borderId="0"/>
    <xf numFmtId="0" fontId="19" fillId="0" borderId="0"/>
    <xf numFmtId="0" fontId="23" fillId="0" borderId="0"/>
    <xf numFmtId="9" fontId="7" fillId="0" borderId="0" applyFont="0" applyFill="0" applyBorder="0" applyAlignment="0" applyProtection="0"/>
    <xf numFmtId="0" fontId="72" fillId="0" borderId="0"/>
    <xf numFmtId="43" fontId="7" fillId="0" borderId="0" applyFont="0" applyFill="0" applyBorder="0" applyAlignment="0" applyProtection="0"/>
    <xf numFmtId="0" fontId="7" fillId="0" borderId="0"/>
    <xf numFmtId="0" fontId="24" fillId="0" borderId="0"/>
    <xf numFmtId="0" fontId="26" fillId="0" borderId="0">
      <alignment horizontal="left" vertical="top" wrapText="1"/>
    </xf>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9" fontId="7" fillId="0" borderId="0" applyFont="0" applyFill="0" applyBorder="0" applyAlignment="0" applyProtection="0"/>
    <xf numFmtId="0" fontId="22" fillId="0" borderId="0"/>
    <xf numFmtId="0" fontId="22" fillId="0" borderId="0"/>
    <xf numFmtId="0" fontId="22" fillId="0" borderId="0"/>
    <xf numFmtId="43" fontId="21" fillId="0" borderId="0" applyFont="0" applyFill="0" applyBorder="0" applyAlignment="0" applyProtection="0"/>
    <xf numFmtId="43" fontId="21" fillId="0" borderId="0" applyFont="0" applyFill="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8" applyNumberFormat="0" applyFont="0" applyAlignment="0" applyProtection="0"/>
    <xf numFmtId="0" fontId="7" fillId="0" borderId="0"/>
    <xf numFmtId="43" fontId="7" fillId="0" borderId="0" applyFont="0" applyFill="0" applyBorder="0" applyAlignment="0" applyProtection="0"/>
    <xf numFmtId="0" fontId="58" fillId="51" borderId="23" applyNumberFormat="0" applyAlignment="0" applyProtection="0"/>
    <xf numFmtId="43" fontId="7" fillId="0" borderId="0" applyFont="0" applyFill="0" applyBorder="0" applyAlignment="0" applyProtection="0"/>
    <xf numFmtId="0" fontId="65" fillId="41" borderId="23" applyNumberFormat="0" applyAlignment="0" applyProtection="0"/>
    <xf numFmtId="0" fontId="7" fillId="0" borderId="0"/>
    <xf numFmtId="0" fontId="22" fillId="54" borderId="24" applyNumberFormat="0" applyFont="0" applyAlignment="0" applyProtection="0"/>
    <xf numFmtId="0" fontId="68" fillId="51" borderId="25" applyNumberFormat="0" applyAlignment="0" applyProtection="0"/>
    <xf numFmtId="0" fontId="70" fillId="0" borderId="26" applyNumberFormat="0" applyFill="0" applyAlignment="0" applyProtection="0"/>
    <xf numFmtId="9" fontId="7" fillId="0" borderId="0" applyFont="0" applyFill="0" applyBorder="0" applyAlignment="0" applyProtection="0"/>
    <xf numFmtId="43" fontId="7" fillId="0" borderId="0" applyFont="0" applyFill="0" applyBorder="0" applyAlignment="0" applyProtection="0"/>
    <xf numFmtId="0" fontId="7" fillId="0" borderId="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8" borderId="8" applyNumberFormat="0" applyFont="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9" fontId="7" fillId="0" borderId="0" applyFont="0" applyFill="0" applyBorder="0" applyAlignment="0" applyProtection="0"/>
    <xf numFmtId="0" fontId="58" fillId="51" borderId="27" applyNumberFormat="0" applyAlignment="0" applyProtection="0"/>
    <xf numFmtId="0" fontId="65" fillId="41" borderId="27" applyNumberFormat="0" applyAlignment="0" applyProtection="0"/>
    <xf numFmtId="0" fontId="22" fillId="54" borderId="28" applyNumberFormat="0" applyFont="0" applyAlignment="0" applyProtection="0"/>
    <xf numFmtId="0" fontId="68" fillId="51" borderId="29" applyNumberFormat="0" applyAlignment="0" applyProtection="0"/>
    <xf numFmtId="0" fontId="70" fillId="0" borderId="30" applyNumberFormat="0" applyFill="0" applyAlignment="0" applyProtection="0"/>
    <xf numFmtId="0" fontId="58" fillId="51" borderId="27" applyNumberFormat="0" applyAlignment="0" applyProtection="0"/>
    <xf numFmtId="0" fontId="65" fillId="41" borderId="27" applyNumberFormat="0" applyAlignment="0" applyProtection="0"/>
    <xf numFmtId="0" fontId="22" fillId="54" borderId="28" applyNumberFormat="0" applyFont="0" applyAlignment="0" applyProtection="0"/>
    <xf numFmtId="0" fontId="68" fillId="51" borderId="29" applyNumberFormat="0" applyAlignment="0" applyProtection="0"/>
    <xf numFmtId="0" fontId="70" fillId="0" borderId="30" applyNumberFormat="0" applyFill="0" applyAlignment="0" applyProtection="0"/>
    <xf numFmtId="0" fontId="6" fillId="8" borderId="8"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6" fillId="8" borderId="8" applyNumberFormat="0" applyFont="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5" fillId="8" borderId="8" applyNumberFormat="0" applyFont="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4" fillId="8" borderId="8" applyNumberFormat="0" applyFont="0" applyAlignment="0" applyProtection="0"/>
    <xf numFmtId="0" fontId="4" fillId="10"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15"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165" fontId="75" fillId="0" borderId="0" applyFill="0" applyBorder="0" applyProtection="0">
      <alignment horizontal="right" vertical="top"/>
    </xf>
    <xf numFmtId="0" fontId="22" fillId="0" borderId="0"/>
    <xf numFmtId="43" fontId="26" fillId="0" borderId="0" applyFont="0" applyFill="0" applyBorder="0" applyAlignment="0" applyProtection="0"/>
    <xf numFmtId="0" fontId="22" fillId="0" borderId="0"/>
    <xf numFmtId="0" fontId="3" fillId="18" borderId="0" applyNumberFormat="0" applyBorder="0" applyAlignment="0" applyProtection="0"/>
    <xf numFmtId="0" fontId="22" fillId="0" borderId="0"/>
    <xf numFmtId="0" fontId="3" fillId="19" borderId="0" applyNumberFormat="0" applyBorder="0" applyAlignment="0" applyProtection="0"/>
    <xf numFmtId="0" fontId="3" fillId="14" borderId="0" applyNumberFormat="0" applyBorder="0" applyAlignment="0" applyProtection="0"/>
    <xf numFmtId="0" fontId="3" fillId="8" borderId="8" applyNumberFormat="0" applyFont="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6" fillId="0" borderId="0">
      <alignment horizontal="left" vertical="top" wrapText="1"/>
    </xf>
    <xf numFmtId="165" fontId="78" fillId="0" borderId="0" applyFill="0" applyBorder="0" applyProtection="0">
      <alignment horizontal="right" vertical="top"/>
    </xf>
    <xf numFmtId="43" fontId="21" fillId="0" borderId="0" applyFont="0" applyFill="0" applyBorder="0" applyAlignment="0" applyProtection="0"/>
    <xf numFmtId="0" fontId="26" fillId="0" borderId="0">
      <alignment horizontal="left" vertical="top" wrapText="1"/>
    </xf>
    <xf numFmtId="0" fontId="2" fillId="0" borderId="0"/>
    <xf numFmtId="43" fontId="2" fillId="0" borderId="0" applyFont="0" applyFill="0" applyBorder="0" applyAlignment="0" applyProtection="0"/>
    <xf numFmtId="0" fontId="58" fillId="51" borderId="39" applyNumberFormat="0" applyAlignment="0" applyProtection="0"/>
    <xf numFmtId="43" fontId="2" fillId="0" borderId="0" applyFont="0" applyFill="0" applyBorder="0" applyAlignment="0" applyProtection="0"/>
    <xf numFmtId="0" fontId="65" fillId="41" borderId="39" applyNumberFormat="0" applyAlignment="0" applyProtection="0"/>
    <xf numFmtId="0" fontId="2" fillId="0" borderId="0"/>
    <xf numFmtId="0" fontId="22" fillId="54" borderId="40" applyNumberFormat="0" applyFont="0" applyAlignment="0" applyProtection="0"/>
    <xf numFmtId="0" fontId="68" fillId="51" borderId="41" applyNumberFormat="0" applyAlignment="0" applyProtection="0"/>
    <xf numFmtId="0" fontId="70" fillId="0" borderId="42" applyNumberFormat="0" applyFill="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2" fillId="0" borderId="0"/>
    <xf numFmtId="43" fontId="2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1" fillId="0" borderId="0"/>
    <xf numFmtId="43" fontId="2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164" fontId="23" fillId="0" borderId="0" applyFont="0" applyFill="0" applyBorder="0" applyAlignment="0" applyProtection="0"/>
    <xf numFmtId="0" fontId="1" fillId="8" borderId="8" applyNumberFormat="0" applyFont="0" applyAlignment="0" applyProtection="0"/>
    <xf numFmtId="0" fontId="19" fillId="0" borderId="0"/>
    <xf numFmtId="0" fontId="23" fillId="0" borderId="0"/>
    <xf numFmtId="0" fontId="19" fillId="0" borderId="0"/>
  </cellStyleXfs>
  <cellXfs count="304">
    <xf numFmtId="0" fontId="0" fillId="0" borderId="0" xfId="0"/>
    <xf numFmtId="0" fontId="44" fillId="0" borderId="0" xfId="0" applyFont="1"/>
    <xf numFmtId="0" fontId="44" fillId="0" borderId="0" xfId="0" applyFont="1" applyAlignment="1">
      <alignment horizontal="left" vertical="top" wrapText="1"/>
    </xf>
    <xf numFmtId="0" fontId="44" fillId="0" borderId="10" xfId="0" applyFont="1" applyBorder="1" applyAlignment="1">
      <alignment horizontal="center" vertical="top" wrapText="1"/>
    </xf>
    <xf numFmtId="0" fontId="48" fillId="0" borderId="0" xfId="0" applyFont="1" applyAlignment="1">
      <alignment horizontal="left" vertical="top" wrapText="1"/>
    </xf>
    <xf numFmtId="0" fontId="25" fillId="0" borderId="31" xfId="0" applyFont="1" applyBorder="1" applyAlignment="1">
      <alignment horizontal="left" vertical="top" wrapText="1"/>
    </xf>
    <xf numFmtId="0" fontId="44" fillId="0" borderId="31" xfId="0" applyFont="1" applyBorder="1" applyAlignment="1">
      <alignment horizontal="left" vertical="top" wrapText="1"/>
    </xf>
    <xf numFmtId="167" fontId="27" fillId="0" borderId="31" xfId="345" applyNumberFormat="1" applyFont="1" applyFill="1" applyBorder="1" applyAlignment="1">
      <alignment horizontal="center" vertical="center" wrapText="1"/>
    </xf>
    <xf numFmtId="0" fontId="25" fillId="0" borderId="31" xfId="0" applyFont="1" applyBorder="1" applyAlignment="1">
      <alignment vertical="center" wrapText="1"/>
    </xf>
    <xf numFmtId="0" fontId="48" fillId="0" borderId="0" xfId="0" applyFont="1"/>
    <xf numFmtId="0" fontId="25" fillId="0" borderId="31" xfId="240" applyFont="1" applyBorder="1">
      <alignment horizontal="left" vertical="top" wrapText="1"/>
    </xf>
    <xf numFmtId="0" fontId="27" fillId="0" borderId="31" xfId="240" applyFont="1" applyBorder="1">
      <alignment horizontal="left" vertical="top" wrapText="1"/>
    </xf>
    <xf numFmtId="166" fontId="27" fillId="0" borderId="31" xfId="345" applyNumberFormat="1" applyFont="1" applyFill="1" applyBorder="1" applyAlignment="1">
      <alignment horizontal="center" vertical="center" wrapText="1"/>
    </xf>
    <xf numFmtId="3" fontId="44" fillId="0" borderId="0" xfId="0" applyNumberFormat="1" applyFont="1"/>
    <xf numFmtId="4" fontId="44" fillId="0" borderId="0" xfId="0" applyNumberFormat="1" applyFont="1"/>
    <xf numFmtId="0" fontId="27" fillId="0" borderId="0" xfId="0" applyFont="1"/>
    <xf numFmtId="0" fontId="27" fillId="0" borderId="0" xfId="0" applyFont="1" applyAlignment="1">
      <alignment horizontal="centerContinuous"/>
    </xf>
    <xf numFmtId="0" fontId="44" fillId="0" borderId="10" xfId="0" applyFont="1" applyBorder="1"/>
    <xf numFmtId="0" fontId="27" fillId="0" borderId="0" xfId="0" applyFont="1" applyAlignment="1">
      <alignment horizontal="left" vertical="top" wrapText="1"/>
    </xf>
    <xf numFmtId="0" fontId="27" fillId="0" borderId="0" xfId="0" applyFont="1" applyAlignment="1">
      <alignment horizontal="right" vertical="center" wrapText="1"/>
    </xf>
    <xf numFmtId="172" fontId="27" fillId="55" borderId="35" xfId="0" applyNumberFormat="1" applyFont="1" applyFill="1" applyBorder="1" applyAlignment="1">
      <alignment horizontal="center" vertical="center" wrapText="1"/>
    </xf>
    <xf numFmtId="0" fontId="25" fillId="0" borderId="11" xfId="0" applyFont="1" applyBorder="1" applyAlignment="1">
      <alignment horizontal="left" vertical="top" wrapText="1"/>
    </xf>
    <xf numFmtId="0" fontId="25" fillId="0" borderId="13" xfId="0" applyFont="1" applyBorder="1" applyAlignment="1">
      <alignment horizontal="left" vertical="top" wrapText="1"/>
    </xf>
    <xf numFmtId="0" fontId="44" fillId="0" borderId="0" xfId="0" applyFont="1" applyAlignment="1">
      <alignment vertical="top" wrapText="1"/>
    </xf>
    <xf numFmtId="0" fontId="79" fillId="0" borderId="0" xfId="0" applyFont="1" applyAlignment="1">
      <alignment horizontal="right"/>
    </xf>
    <xf numFmtId="0" fontId="25" fillId="0" borderId="10" xfId="0" applyFont="1" applyBorder="1" applyAlignment="1">
      <alignment horizontal="left" vertical="top" wrapText="1"/>
    </xf>
    <xf numFmtId="0" fontId="25" fillId="56" borderId="10" xfId="0" applyFont="1" applyFill="1" applyBorder="1" applyAlignment="1">
      <alignment horizontal="left" vertical="center" wrapText="1"/>
    </xf>
    <xf numFmtId="0" fontId="80" fillId="56" borderId="10" xfId="0" applyFont="1" applyFill="1" applyBorder="1" applyAlignment="1">
      <alignment horizontal="left" vertical="center" wrapText="1"/>
    </xf>
    <xf numFmtId="0" fontId="27" fillId="56" borderId="10" xfId="0" applyFont="1" applyFill="1" applyBorder="1" applyAlignment="1">
      <alignment horizontal="center" vertical="center" wrapText="1"/>
    </xf>
    <xf numFmtId="0" fontId="27" fillId="56" borderId="10" xfId="0" applyFont="1" applyFill="1" applyBorder="1" applyAlignment="1">
      <alignment wrapText="1"/>
    </xf>
    <xf numFmtId="0" fontId="27" fillId="55" borderId="10" xfId="0" applyFont="1" applyFill="1" applyBorder="1" applyAlignment="1">
      <alignment horizontal="center" vertical="center" wrapText="1"/>
    </xf>
    <xf numFmtId="0" fontId="76" fillId="0" borderId="10" xfId="0" applyFont="1" applyBorder="1" applyAlignment="1">
      <alignment horizontal="left" vertical="top" wrapText="1"/>
    </xf>
    <xf numFmtId="0" fontId="27" fillId="0" borderId="10" xfId="0" applyFont="1" applyBorder="1" applyAlignment="1">
      <alignment horizontal="left" vertical="top" wrapText="1"/>
    </xf>
    <xf numFmtId="0" fontId="27" fillId="0" borderId="31" xfId="0" applyFont="1" applyBorder="1" applyAlignment="1">
      <alignment horizontal="center" vertical="center" wrapText="1"/>
    </xf>
    <xf numFmtId="0" fontId="25" fillId="56" borderId="0" xfId="0" applyFont="1" applyFill="1" applyAlignment="1">
      <alignment wrapText="1"/>
    </xf>
    <xf numFmtId="0" fontId="27" fillId="56" borderId="0" xfId="0" applyFont="1" applyFill="1" applyAlignment="1">
      <alignment wrapText="1"/>
    </xf>
    <xf numFmtId="165" fontId="27" fillId="0" borderId="31" xfId="14" applyFont="1" applyBorder="1" applyAlignment="1">
      <alignment horizontal="center" vertical="top"/>
    </xf>
    <xf numFmtId="0" fontId="27" fillId="0" borderId="31" xfId="0" applyFont="1" applyBorder="1" applyAlignment="1">
      <alignment horizontal="left" vertical="top" wrapText="1"/>
    </xf>
    <xf numFmtId="0" fontId="76" fillId="0" borderId="31" xfId="0" applyFont="1" applyBorder="1" applyAlignment="1">
      <alignment horizontal="left" vertical="top" wrapText="1"/>
    </xf>
    <xf numFmtId="0" fontId="27" fillId="0" borderId="43" xfId="0" applyFont="1" applyBorder="1" applyAlignment="1">
      <alignment horizontal="left" vertical="top" wrapText="1"/>
    </xf>
    <xf numFmtId="0" fontId="76" fillId="0" borderId="43" xfId="0" applyFont="1" applyBorder="1" applyAlignment="1">
      <alignment horizontal="left" vertical="top" wrapText="1"/>
    </xf>
    <xf numFmtId="0" fontId="25" fillId="0" borderId="0" xfId="0" applyFont="1" applyAlignment="1">
      <alignment horizontal="left" vertical="top" wrapText="1"/>
    </xf>
    <xf numFmtId="0" fontId="25" fillId="0" borderId="10" xfId="0" applyFont="1" applyBorder="1" applyAlignment="1">
      <alignment vertical="top" wrapText="1"/>
    </xf>
    <xf numFmtId="0" fontId="44" fillId="0" borderId="10" xfId="0" applyFont="1" applyBorder="1" applyAlignment="1">
      <alignment vertical="top" wrapText="1"/>
    </xf>
    <xf numFmtId="0" fontId="25" fillId="0" borderId="10" xfId="0" applyFont="1" applyBorder="1" applyAlignment="1">
      <alignment horizontal="left" vertical="center" wrapText="1"/>
    </xf>
    <xf numFmtId="0" fontId="44" fillId="56" borderId="10" xfId="0" applyFont="1" applyFill="1" applyBorder="1" applyAlignment="1">
      <alignment horizontal="center" vertical="top" wrapText="1"/>
    </xf>
    <xf numFmtId="0" fontId="44" fillId="56" borderId="10" xfId="0" applyFont="1" applyFill="1" applyBorder="1" applyAlignment="1">
      <alignment vertical="top" wrapText="1"/>
    </xf>
    <xf numFmtId="0" fontId="44" fillId="56" borderId="10" xfId="0" applyFont="1" applyFill="1" applyBorder="1" applyAlignment="1">
      <alignment horizontal="center" vertical="center" wrapText="1"/>
    </xf>
    <xf numFmtId="165" fontId="27" fillId="0" borderId="10" xfId="14" applyFont="1" applyBorder="1" applyAlignment="1">
      <alignment horizontal="center" vertical="center"/>
    </xf>
    <xf numFmtId="0" fontId="76" fillId="0" borderId="43" xfId="491" applyFont="1" applyBorder="1">
      <alignment horizontal="left" vertical="top" wrapText="1"/>
    </xf>
    <xf numFmtId="0" fontId="27" fillId="0" borderId="43" xfId="491" applyFont="1" applyBorder="1">
      <alignment horizontal="left" vertical="top" wrapText="1"/>
    </xf>
    <xf numFmtId="0" fontId="81" fillId="0" borderId="43" xfId="491" applyFont="1" applyBorder="1">
      <alignment horizontal="left" vertical="top" wrapText="1"/>
    </xf>
    <xf numFmtId="0" fontId="44" fillId="0" borderId="10" xfId="0" applyFont="1" applyBorder="1" applyAlignment="1">
      <alignment vertical="center"/>
    </xf>
    <xf numFmtId="165" fontId="27" fillId="0" borderId="0" xfId="14" applyFont="1" applyBorder="1" applyAlignment="1">
      <alignment horizontal="center" vertical="center"/>
    </xf>
    <xf numFmtId="0" fontId="27" fillId="0" borderId="33" xfId="0" applyFont="1" applyBorder="1" applyAlignment="1">
      <alignment horizontal="right" vertical="top" wrapText="1"/>
    </xf>
    <xf numFmtId="0" fontId="44" fillId="0" borderId="12" xfId="0" applyFont="1" applyBorder="1" applyAlignment="1">
      <alignment horizontal="center" vertical="center" wrapText="1"/>
    </xf>
    <xf numFmtId="0" fontId="44" fillId="0" borderId="32" xfId="0" applyFont="1" applyBorder="1" applyAlignment="1">
      <alignment horizontal="center" vertical="center" wrapText="1"/>
    </xf>
    <xf numFmtId="0" fontId="44" fillId="0" borderId="0" xfId="0" applyFont="1" applyAlignment="1">
      <alignment wrapText="1"/>
    </xf>
    <xf numFmtId="0" fontId="27" fillId="55" borderId="45" xfId="0" applyFont="1" applyFill="1" applyBorder="1" applyAlignment="1">
      <alignment horizontal="center" vertical="center" wrapText="1"/>
    </xf>
    <xf numFmtId="0" fontId="44" fillId="0" borderId="0" xfId="0" applyFont="1" applyAlignment="1">
      <alignment horizontal="right"/>
    </xf>
    <xf numFmtId="0" fontId="79" fillId="0" borderId="0" xfId="0" applyFont="1"/>
    <xf numFmtId="0" fontId="82" fillId="0" borderId="0" xfId="0" applyFont="1"/>
    <xf numFmtId="166" fontId="27" fillId="0" borderId="10" xfId="345" applyNumberFormat="1" applyFont="1" applyFill="1" applyBorder="1" applyAlignment="1">
      <alignment horizontal="center" vertical="center" wrapText="1"/>
    </xf>
    <xf numFmtId="166" fontId="44" fillId="0" borderId="10" xfId="0" applyNumberFormat="1" applyFont="1" applyBorder="1" applyAlignment="1">
      <alignment horizontal="center"/>
    </xf>
    <xf numFmtId="0" fontId="44" fillId="0" borderId="10" xfId="0" applyFont="1" applyBorder="1" applyAlignment="1">
      <alignment horizontal="center"/>
    </xf>
    <xf numFmtId="0" fontId="27" fillId="56" borderId="10" xfId="0" applyFont="1" applyFill="1" applyBorder="1" applyAlignment="1">
      <alignment horizontal="left" vertical="center" wrapText="1"/>
    </xf>
    <xf numFmtId="0" fontId="79" fillId="0" borderId="0" xfId="0" applyFont="1" applyAlignment="1">
      <alignment vertical="center" wrapText="1"/>
    </xf>
    <xf numFmtId="165" fontId="25" fillId="0" borderId="10" xfId="489" applyFont="1" applyBorder="1" applyAlignment="1">
      <alignment horizontal="center" vertical="center"/>
    </xf>
    <xf numFmtId="0" fontId="44" fillId="0" borderId="10" xfId="0" applyFont="1" applyBorder="1" applyAlignment="1">
      <alignment horizontal="center" vertical="center" wrapText="1"/>
    </xf>
    <xf numFmtId="49" fontId="25" fillId="56" borderId="38" xfId="0" applyNumberFormat="1" applyFont="1" applyFill="1" applyBorder="1" applyAlignment="1">
      <alignment horizontal="center" vertical="center" textRotation="90" wrapText="1"/>
    </xf>
    <xf numFmtId="49" fontId="25" fillId="56" borderId="37" xfId="0" applyNumberFormat="1" applyFont="1" applyFill="1" applyBorder="1" applyAlignment="1">
      <alignment horizontal="center" vertical="center" textRotation="90" wrapText="1"/>
    </xf>
    <xf numFmtId="49" fontId="25" fillId="56" borderId="34" xfId="0" applyNumberFormat="1" applyFont="1" applyFill="1" applyBorder="1" applyAlignment="1">
      <alignment horizontal="center" vertical="center" textRotation="90" wrapText="1"/>
    </xf>
    <xf numFmtId="49" fontId="25" fillId="56" borderId="47" xfId="0" applyNumberFormat="1" applyFont="1" applyFill="1" applyBorder="1" applyAlignment="1">
      <alignment horizontal="center" vertical="center" textRotation="90" wrapText="1"/>
    </xf>
    <xf numFmtId="0" fontId="27" fillId="0" borderId="46" xfId="0" applyFont="1" applyBorder="1" applyAlignment="1">
      <alignment horizontal="left" vertical="top" wrapText="1"/>
    </xf>
    <xf numFmtId="0" fontId="27" fillId="0" borderId="45" xfId="0" applyFont="1" applyBorder="1" applyAlignment="1">
      <alignment horizontal="left" vertical="top" wrapText="1"/>
    </xf>
    <xf numFmtId="0" fontId="84" fillId="0" borderId="10" xfId="0" applyFont="1" applyBorder="1" applyAlignment="1">
      <alignment horizontal="left" vertical="top" wrapText="1"/>
    </xf>
    <xf numFmtId="0" fontId="86" fillId="0" borderId="10" xfId="0" applyFont="1" applyBorder="1" applyAlignment="1">
      <alignment horizontal="left" vertical="top" wrapText="1"/>
    </xf>
    <xf numFmtId="0" fontId="85" fillId="0" borderId="10" xfId="0" applyFont="1" applyBorder="1" applyAlignment="1">
      <alignment horizontal="left" vertical="top" wrapText="1"/>
    </xf>
    <xf numFmtId="0" fontId="44" fillId="0" borderId="10" xfId="0" applyFont="1" applyBorder="1" applyAlignment="1">
      <alignment wrapText="1"/>
    </xf>
    <xf numFmtId="0" fontId="82" fillId="0" borderId="0" xfId="0" applyFont="1" applyAlignment="1">
      <alignment horizontal="center" vertical="center"/>
    </xf>
    <xf numFmtId="0" fontId="82" fillId="0" borderId="0" xfId="0" applyFont="1" applyAlignment="1">
      <alignment vertical="center"/>
    </xf>
    <xf numFmtId="0" fontId="76" fillId="0" borderId="0" xfId="0" applyFont="1"/>
    <xf numFmtId="171" fontId="44" fillId="0" borderId="0" xfId="0" applyNumberFormat="1" applyFont="1" applyAlignment="1">
      <alignment horizontal="center" vertical="center"/>
    </xf>
    <xf numFmtId="0" fontId="88" fillId="0" borderId="0" xfId="0" applyFont="1"/>
    <xf numFmtId="171" fontId="27" fillId="0" borderId="0" xfId="490" applyNumberFormat="1" applyFont="1" applyFill="1" applyAlignment="1">
      <alignment horizontal="center" vertical="center"/>
    </xf>
    <xf numFmtId="0" fontId="89" fillId="0" borderId="10" xfId="0" applyFont="1" applyBorder="1" applyAlignment="1">
      <alignment horizontal="center" vertical="center" wrapText="1"/>
    </xf>
    <xf numFmtId="171" fontId="48" fillId="0" borderId="10" xfId="0" applyNumberFormat="1" applyFont="1" applyBorder="1" applyAlignment="1">
      <alignment horizontal="center" vertical="center" wrapText="1"/>
    </xf>
    <xf numFmtId="1" fontId="90" fillId="0" borderId="37" xfId="0" applyNumberFormat="1" applyFont="1" applyBorder="1" applyAlignment="1">
      <alignment horizontal="center" vertical="center"/>
    </xf>
    <xf numFmtId="1" fontId="91" fillId="0" borderId="37" xfId="0" applyNumberFormat="1" applyFont="1" applyBorder="1" applyAlignment="1">
      <alignment horizontal="center" vertical="center"/>
    </xf>
    <xf numFmtId="166" fontId="48" fillId="57" borderId="10" xfId="0" applyNumberFormat="1" applyFont="1" applyFill="1" applyBorder="1" applyAlignment="1">
      <alignment horizontal="center" vertical="center"/>
    </xf>
    <xf numFmtId="166" fontId="25" fillId="58" borderId="10" xfId="0" applyNumberFormat="1" applyFont="1" applyFill="1" applyBorder="1" applyAlignment="1">
      <alignment horizontal="center" vertical="center"/>
    </xf>
    <xf numFmtId="0" fontId="82" fillId="56" borderId="0" xfId="0" applyFont="1" applyFill="1"/>
    <xf numFmtId="0" fontId="92" fillId="56" borderId="10" xfId="0" applyFont="1" applyFill="1" applyBorder="1" applyAlignment="1">
      <alignment horizontal="center" vertical="center" wrapText="1"/>
    </xf>
    <xf numFmtId="0" fontId="87" fillId="56" borderId="34" xfId="0" applyFont="1" applyFill="1" applyBorder="1" applyAlignment="1">
      <alignment horizontal="center" vertical="center"/>
    </xf>
    <xf numFmtId="166" fontId="77" fillId="0" borderId="10" xfId="0" applyNumberFormat="1" applyFont="1" applyBorder="1" applyAlignment="1">
      <alignment horizontal="center" vertical="center"/>
    </xf>
    <xf numFmtId="0" fontId="87" fillId="0" borderId="10" xfId="0" applyFont="1" applyBorder="1" applyAlignment="1">
      <alignment horizontal="center" vertical="center"/>
    </xf>
    <xf numFmtId="0" fontId="87" fillId="0" borderId="10" xfId="0" applyFont="1" applyBorder="1" applyAlignment="1">
      <alignment horizontal="center" vertical="center" wrapText="1"/>
    </xf>
    <xf numFmtId="0" fontId="88" fillId="0" borderId="10" xfId="0" applyFont="1" applyBorder="1" applyAlignment="1">
      <alignment horizontal="center" vertical="center"/>
    </xf>
    <xf numFmtId="0" fontId="85" fillId="56" borderId="10" xfId="0" applyFont="1" applyFill="1" applyBorder="1" applyAlignment="1">
      <alignment horizontal="left" vertical="center" wrapText="1"/>
    </xf>
    <xf numFmtId="166" fontId="76" fillId="0" borderId="10" xfId="0" applyNumberFormat="1" applyFont="1" applyBorder="1" applyAlignment="1">
      <alignment horizontal="center" vertical="center"/>
    </xf>
    <xf numFmtId="165" fontId="25" fillId="0" borderId="47" xfId="14" applyFont="1" applyBorder="1" applyAlignment="1">
      <alignment horizontal="center" vertical="top"/>
    </xf>
    <xf numFmtId="165" fontId="25" fillId="0" borderId="34" xfId="14" applyFont="1" applyBorder="1" applyAlignment="1">
      <alignment horizontal="center" vertical="top"/>
    </xf>
    <xf numFmtId="0" fontId="48" fillId="0" borderId="10" xfId="0" applyFont="1" applyBorder="1" applyAlignment="1">
      <alignment horizontal="center" vertical="center" wrapText="1"/>
    </xf>
    <xf numFmtId="0" fontId="48" fillId="0" borderId="10" xfId="0" applyFont="1" applyBorder="1" applyAlignment="1">
      <alignment horizontal="center" vertical="top" wrapText="1"/>
    </xf>
    <xf numFmtId="0" fontId="83" fillId="0" borderId="10" xfId="0" applyFont="1" applyBorder="1" applyAlignment="1">
      <alignment horizontal="left" vertical="top" wrapText="1"/>
    </xf>
    <xf numFmtId="0" fontId="83" fillId="0" borderId="10" xfId="0" applyFont="1" applyBorder="1" applyAlignment="1">
      <alignment vertical="top" wrapText="1"/>
    </xf>
    <xf numFmtId="0" fontId="94" fillId="0" borderId="10" xfId="0" applyFont="1" applyBorder="1" applyAlignment="1">
      <alignment horizontal="left" vertical="top" wrapText="1"/>
    </xf>
    <xf numFmtId="0" fontId="76" fillId="0" borderId="0" xfId="0" applyFont="1" applyAlignment="1">
      <alignment horizontal="right"/>
    </xf>
    <xf numFmtId="49" fontId="25" fillId="56" borderId="38" xfId="0" applyNumberFormat="1" applyFont="1" applyFill="1" applyBorder="1" applyAlignment="1">
      <alignment vertical="center" textRotation="90" wrapText="1"/>
    </xf>
    <xf numFmtId="49" fontId="25" fillId="56" borderId="37" xfId="0" applyNumberFormat="1" applyFont="1" applyFill="1" applyBorder="1" applyAlignment="1">
      <alignment vertical="center" textRotation="90" wrapText="1"/>
    </xf>
    <xf numFmtId="49" fontId="25" fillId="56" borderId="34" xfId="0" applyNumberFormat="1" applyFont="1" applyFill="1" applyBorder="1" applyAlignment="1">
      <alignment vertical="center" textRotation="90" wrapText="1"/>
    </xf>
    <xf numFmtId="49" fontId="25" fillId="56" borderId="49" xfId="0" applyNumberFormat="1" applyFont="1" applyFill="1" applyBorder="1" applyAlignment="1">
      <alignment vertical="center" textRotation="90" wrapText="1"/>
    </xf>
    <xf numFmtId="49" fontId="25" fillId="56" borderId="50" xfId="0" applyNumberFormat="1" applyFont="1" applyFill="1" applyBorder="1" applyAlignment="1">
      <alignment vertical="center" textRotation="90" wrapText="1"/>
    </xf>
    <xf numFmtId="173" fontId="25" fillId="56" borderId="10" xfId="0" applyNumberFormat="1" applyFont="1" applyFill="1" applyBorder="1" applyAlignment="1">
      <alignment horizontal="center" vertical="center" wrapText="1"/>
    </xf>
    <xf numFmtId="165" fontId="27" fillId="0" borderId="45" xfId="14" applyFont="1" applyBorder="1" applyAlignment="1">
      <alignment horizontal="center" vertical="center"/>
    </xf>
    <xf numFmtId="174" fontId="44" fillId="56" borderId="10" xfId="0" applyNumberFormat="1" applyFont="1" applyFill="1" applyBorder="1" applyAlignment="1">
      <alignment horizontal="center" vertical="center" wrapText="1"/>
    </xf>
    <xf numFmtId="0" fontId="76" fillId="0" borderId="0" xfId="0" applyFont="1" applyAlignment="1">
      <alignment horizontal="centerContinuous"/>
    </xf>
    <xf numFmtId="0" fontId="95" fillId="0" borderId="0" xfId="0" applyFont="1"/>
    <xf numFmtId="0" fontId="19" fillId="0" borderId="0" xfId="0" applyFont="1"/>
    <xf numFmtId="0" fontId="17" fillId="0" borderId="0" xfId="0" applyFont="1" applyAlignment="1">
      <alignment horizontal="left" vertical="top" wrapText="1"/>
    </xf>
    <xf numFmtId="0" fontId="27" fillId="0" borderId="0" xfId="556" applyFont="1" applyAlignment="1">
      <alignment horizontal="left" vertical="top" wrapText="1"/>
    </xf>
    <xf numFmtId="0" fontId="17" fillId="0" borderId="0" xfId="556" applyFont="1" applyAlignment="1">
      <alignment horizontal="left" vertical="top" wrapText="1"/>
    </xf>
    <xf numFmtId="0" fontId="25" fillId="0" borderId="0" xfId="556" applyFont="1" applyAlignment="1">
      <alignment horizontal="center" vertical="top" wrapText="1"/>
    </xf>
    <xf numFmtId="0" fontId="27" fillId="0" borderId="0" xfId="556" applyFont="1" applyAlignment="1">
      <alignment vertical="top" wrapText="1"/>
    </xf>
    <xf numFmtId="0" fontId="27" fillId="59" borderId="10" xfId="256" applyFont="1" applyFill="1" applyBorder="1" applyAlignment="1">
      <alignment horizontal="center" vertical="center" wrapText="1"/>
    </xf>
    <xf numFmtId="175" fontId="25" fillId="59" borderId="10" xfId="256" applyNumberFormat="1" applyFont="1" applyFill="1" applyBorder="1" applyAlignment="1">
      <alignment horizontal="center" vertical="center" wrapText="1"/>
    </xf>
    <xf numFmtId="0" fontId="25" fillId="59" borderId="10" xfId="256" applyFont="1" applyFill="1" applyBorder="1" applyAlignment="1">
      <alignment horizontal="center" vertical="center" wrapText="1"/>
    </xf>
    <xf numFmtId="0" fontId="25" fillId="59" borderId="46" xfId="256" applyFont="1" applyFill="1" applyBorder="1" applyAlignment="1">
      <alignment horizontal="center" vertical="center" wrapText="1"/>
    </xf>
    <xf numFmtId="0" fontId="25" fillId="59" borderId="44" xfId="256" applyFont="1" applyFill="1" applyBorder="1" applyAlignment="1">
      <alignment horizontal="center" vertical="center" wrapText="1"/>
    </xf>
    <xf numFmtId="0" fontId="25" fillId="59" borderId="45" xfId="256" applyFont="1" applyFill="1" applyBorder="1" applyAlignment="1">
      <alignment horizontal="center" vertical="center" wrapText="1"/>
    </xf>
    <xf numFmtId="171" fontId="17" fillId="0" borderId="0" xfId="556" applyNumberFormat="1" applyFont="1" applyAlignment="1">
      <alignment horizontal="left" vertical="top" wrapText="1"/>
    </xf>
    <xf numFmtId="0" fontId="95" fillId="0" borderId="0" xfId="556" applyFont="1" applyAlignment="1">
      <alignment horizontal="left" vertical="top" wrapText="1"/>
    </xf>
    <xf numFmtId="165" fontId="27" fillId="59" borderId="10" xfId="256" applyNumberFormat="1" applyFont="1" applyFill="1" applyBorder="1" applyAlignment="1">
      <alignment horizontal="center" vertical="center" wrapText="1"/>
    </xf>
    <xf numFmtId="0" fontId="25" fillId="0" borderId="46" xfId="256" applyFont="1" applyBorder="1" applyAlignment="1">
      <alignment horizontal="center" vertical="center" wrapText="1"/>
    </xf>
    <xf numFmtId="176" fontId="25" fillId="59" borderId="10" xfId="256" applyNumberFormat="1" applyFont="1" applyFill="1" applyBorder="1" applyAlignment="1">
      <alignment horizontal="center" vertical="center" wrapText="1"/>
    </xf>
    <xf numFmtId="0" fontId="27" fillId="0" borderId="10" xfId="488" applyFont="1" applyBorder="1">
      <alignment horizontal="left" vertical="top" wrapText="1"/>
    </xf>
    <xf numFmtId="0" fontId="27" fillId="0" borderId="10" xfId="488" applyFont="1" applyBorder="1" applyAlignment="1">
      <alignment horizontal="center" vertical="top" wrapText="1"/>
    </xf>
    <xf numFmtId="165" fontId="27" fillId="0" borderId="10" xfId="14" applyFont="1" applyFill="1" applyBorder="1">
      <alignment horizontal="right" vertical="top"/>
    </xf>
    <xf numFmtId="165" fontId="27" fillId="0" borderId="10" xfId="14" applyFont="1" applyFill="1" applyBorder="1" applyAlignment="1">
      <alignment horizontal="center" vertical="top"/>
    </xf>
    <xf numFmtId="0" fontId="95" fillId="0" borderId="0" xfId="556" applyFont="1"/>
    <xf numFmtId="0" fontId="19" fillId="0" borderId="0" xfId="556" applyFont="1"/>
    <xf numFmtId="0" fontId="82" fillId="0" borderId="0" xfId="555" applyFont="1"/>
    <xf numFmtId="0" fontId="25" fillId="0" borderId="0" xfId="0" applyFont="1"/>
    <xf numFmtId="0" fontId="83" fillId="0" borderId="0" xfId="0" applyFont="1" applyAlignment="1">
      <alignment horizontal="left" vertical="top" wrapText="1"/>
    </xf>
    <xf numFmtId="0" fontId="84" fillId="0" borderId="0" xfId="0" applyFont="1" applyAlignment="1">
      <alignment horizontal="left" vertical="top" wrapText="1"/>
    </xf>
    <xf numFmtId="0" fontId="82" fillId="0" borderId="0" xfId="557" applyFont="1"/>
    <xf numFmtId="0" fontId="83" fillId="0" borderId="0" xfId="0" applyFont="1" applyAlignment="1">
      <alignment vertical="top" wrapText="1"/>
    </xf>
    <xf numFmtId="0" fontId="85" fillId="0" borderId="0" xfId="0" applyFont="1" applyAlignment="1">
      <alignment horizontal="left" vertical="top" wrapText="1"/>
    </xf>
    <xf numFmtId="0" fontId="44" fillId="0" borderId="45" xfId="0" applyFont="1" applyBorder="1" applyAlignment="1">
      <alignment horizontal="center" vertical="center" wrapText="1"/>
    </xf>
    <xf numFmtId="0" fontId="44" fillId="0" borderId="10" xfId="0" applyFont="1" applyBorder="1" applyAlignment="1">
      <alignment horizontal="left" vertical="top" wrapText="1"/>
    </xf>
    <xf numFmtId="0" fontId="44" fillId="0" borderId="10" xfId="0" applyFont="1" applyBorder="1" applyAlignment="1">
      <alignment vertical="center" wrapText="1"/>
    </xf>
    <xf numFmtId="177" fontId="44" fillId="0" borderId="10" xfId="0" applyNumberFormat="1" applyFont="1" applyBorder="1" applyAlignment="1">
      <alignment horizontal="center" vertical="center" wrapText="1"/>
    </xf>
    <xf numFmtId="0" fontId="44" fillId="56" borderId="43" xfId="0" applyFont="1" applyFill="1" applyBorder="1" applyAlignment="1">
      <alignment horizontal="center" vertical="center" wrapText="1"/>
    </xf>
    <xf numFmtId="177" fontId="44" fillId="56" borderId="43" xfId="0" applyNumberFormat="1" applyFont="1" applyFill="1" applyBorder="1" applyAlignment="1">
      <alignment horizontal="center" vertical="center" wrapText="1"/>
    </xf>
    <xf numFmtId="43" fontId="25" fillId="0" borderId="35" xfId="490" applyFont="1" applyFill="1" applyBorder="1" applyAlignment="1">
      <alignment horizontal="center" vertical="center" wrapText="1"/>
    </xf>
    <xf numFmtId="0" fontId="77" fillId="0" borderId="43" xfId="491" applyFont="1" applyBorder="1">
      <alignment horizontal="left" vertical="top" wrapText="1"/>
    </xf>
    <xf numFmtId="0" fontId="25" fillId="0" borderId="43" xfId="491" applyFont="1" applyBorder="1">
      <alignment horizontal="left" vertical="top" wrapText="1"/>
    </xf>
    <xf numFmtId="0" fontId="77" fillId="0" borderId="10" xfId="0" applyFont="1" applyBorder="1" applyAlignment="1">
      <alignment horizontal="left" vertical="top" wrapText="1"/>
    </xf>
    <xf numFmtId="43" fontId="44" fillId="0" borderId="0" xfId="0" applyNumberFormat="1" applyFont="1"/>
    <xf numFmtId="49" fontId="25" fillId="56" borderId="47" xfId="0" applyNumberFormat="1" applyFont="1" applyFill="1" applyBorder="1" applyAlignment="1">
      <alignment vertical="center" textRotation="90" wrapText="1"/>
    </xf>
    <xf numFmtId="178" fontId="27" fillId="0" borderId="10" xfId="14" applyNumberFormat="1" applyFont="1" applyBorder="1" applyAlignment="1">
      <alignment horizontal="center" vertical="center"/>
    </xf>
    <xf numFmtId="0" fontId="25" fillId="0" borderId="52" xfId="0" applyFont="1" applyBorder="1" applyAlignment="1">
      <alignment horizontal="left" vertical="top" wrapText="1"/>
    </xf>
    <xf numFmtId="0" fontId="25" fillId="0" borderId="51" xfId="0" applyFont="1" applyBorder="1" applyAlignment="1">
      <alignment horizontal="left" vertical="top" wrapText="1"/>
    </xf>
    <xf numFmtId="0" fontId="48" fillId="0" borderId="10" xfId="0" applyFont="1" applyBorder="1" applyAlignment="1">
      <alignment horizontal="left" vertical="center" wrapText="1"/>
    </xf>
    <xf numFmtId="166" fontId="44" fillId="0" borderId="0" xfId="0" applyNumberFormat="1" applyFont="1"/>
    <xf numFmtId="0" fontId="27" fillId="0" borderId="46" xfId="0" applyFont="1" applyBorder="1" applyAlignment="1">
      <alignment horizontal="left" vertical="center" wrapText="1"/>
    </xf>
    <xf numFmtId="0" fontId="27" fillId="0" borderId="45" xfId="0" applyFont="1" applyBorder="1" applyAlignment="1">
      <alignment horizontal="left" vertical="center" wrapText="1"/>
    </xf>
    <xf numFmtId="0" fontId="25" fillId="0" borderId="49" xfId="0" applyFont="1" applyBorder="1" applyAlignment="1">
      <alignment horizontal="center" vertical="top" wrapText="1"/>
    </xf>
    <xf numFmtId="165" fontId="27" fillId="0" borderId="43" xfId="14" applyFont="1" applyBorder="1" applyAlignment="1">
      <alignment horizontal="center" vertical="top"/>
    </xf>
    <xf numFmtId="166" fontId="27" fillId="0" borderId="43" xfId="345" applyNumberFormat="1" applyFont="1" applyFill="1" applyBorder="1" applyAlignment="1">
      <alignment horizontal="center" vertical="center" wrapText="1"/>
    </xf>
    <xf numFmtId="0" fontId="25" fillId="0" borderId="43" xfId="0" applyFont="1" applyBorder="1" applyAlignment="1">
      <alignment horizontal="left" vertical="top" wrapText="1"/>
    </xf>
    <xf numFmtId="0" fontId="25" fillId="0" borderId="43" xfId="0" applyFont="1" applyBorder="1" applyAlignment="1">
      <alignment vertical="top" wrapText="1"/>
    </xf>
    <xf numFmtId="0" fontId="44" fillId="0" borderId="43" xfId="0" applyFont="1" applyBorder="1" applyAlignment="1">
      <alignment horizontal="center" vertical="center" wrapText="1"/>
    </xf>
    <xf numFmtId="0" fontId="44" fillId="0" borderId="43" xfId="0" applyFont="1" applyBorder="1" applyAlignment="1">
      <alignment vertical="top" wrapText="1"/>
    </xf>
    <xf numFmtId="0" fontId="25" fillId="0" borderId="46" xfId="0" applyFont="1" applyBorder="1" applyAlignment="1">
      <alignment horizontal="left" vertical="top" wrapText="1"/>
    </xf>
    <xf numFmtId="0" fontId="25" fillId="0" borderId="44" xfId="0" applyFont="1" applyBorder="1" applyAlignment="1">
      <alignment horizontal="left" vertical="top" wrapText="1"/>
    </xf>
    <xf numFmtId="0" fontId="25" fillId="0" borderId="43" xfId="0" applyFont="1" applyBorder="1" applyAlignment="1">
      <alignment horizontal="left" vertical="center" wrapText="1"/>
    </xf>
    <xf numFmtId="0" fontId="44" fillId="56" borderId="43" xfId="0" applyFont="1" applyFill="1" applyBorder="1" applyAlignment="1">
      <alignment horizontal="center" vertical="top" wrapText="1"/>
    </xf>
    <xf numFmtId="0" fontId="44" fillId="56" borderId="43" xfId="0" applyFont="1" applyFill="1" applyBorder="1" applyAlignment="1">
      <alignment vertical="top" wrapText="1"/>
    </xf>
    <xf numFmtId="0" fontId="0" fillId="0" borderId="0" xfId="0" applyAlignment="1">
      <alignment horizontal="left" vertical="top" wrapText="1"/>
    </xf>
    <xf numFmtId="165" fontId="27" fillId="0" borderId="43" xfId="14" applyFont="1" applyBorder="1" applyAlignment="1">
      <alignment horizontal="center" vertical="center"/>
    </xf>
    <xf numFmtId="0" fontId="44" fillId="0" borderId="0" xfId="0" applyFont="1" applyAlignment="1">
      <alignment horizontal="center" wrapText="1"/>
    </xf>
    <xf numFmtId="0" fontId="25" fillId="0" borderId="43" xfId="0" applyFont="1" applyBorder="1" applyAlignment="1">
      <alignment horizontal="center" vertical="top" wrapText="1"/>
    </xf>
    <xf numFmtId="166" fontId="27" fillId="0" borderId="43" xfId="490" applyNumberFormat="1" applyFont="1" applyFill="1" applyBorder="1" applyAlignment="1">
      <alignment horizontal="right" vertical="center" wrapText="1"/>
    </xf>
    <xf numFmtId="172" fontId="25" fillId="0" borderId="43" xfId="490" applyNumberFormat="1" applyFont="1" applyBorder="1" applyAlignment="1">
      <alignment horizontal="center" vertical="center" wrapText="1"/>
    </xf>
    <xf numFmtId="0" fontId="44" fillId="0" borderId="43" xfId="0" applyFont="1" applyBorder="1" applyAlignment="1">
      <alignment horizontal="center" vertical="center"/>
    </xf>
    <xf numFmtId="0" fontId="25" fillId="55" borderId="11" xfId="0" applyFont="1" applyFill="1" applyBorder="1" applyAlignment="1">
      <alignment horizontal="center" vertical="center" wrapText="1"/>
    </xf>
    <xf numFmtId="0" fontId="25" fillId="55" borderId="13" xfId="0" applyFont="1" applyFill="1" applyBorder="1" applyAlignment="1">
      <alignment horizontal="center" vertical="center" wrapText="1"/>
    </xf>
    <xf numFmtId="0" fontId="25" fillId="55" borderId="12" xfId="0" applyFont="1" applyFill="1" applyBorder="1" applyAlignment="1">
      <alignment horizontal="center" vertical="center" wrapText="1"/>
    </xf>
    <xf numFmtId="0" fontId="25" fillId="0" borderId="36" xfId="0" applyFont="1" applyBorder="1" applyAlignment="1">
      <alignment horizontal="center" vertical="center" wrapText="1"/>
    </xf>
    <xf numFmtId="0" fontId="25" fillId="0" borderId="33" xfId="0" applyFont="1" applyBorder="1" applyAlignment="1">
      <alignment horizontal="center" vertical="center" wrapText="1"/>
    </xf>
    <xf numFmtId="0" fontId="44" fillId="0" borderId="43" xfId="0" applyFont="1" applyBorder="1" applyAlignment="1">
      <alignment horizontal="center" vertical="top" wrapText="1"/>
    </xf>
    <xf numFmtId="0" fontId="25" fillId="0" borderId="0" xfId="0" applyFont="1" applyAlignment="1">
      <alignment horizontal="center" vertical="center" wrapText="1"/>
    </xf>
    <xf numFmtId="0" fontId="27" fillId="55" borderId="10" xfId="0" applyFont="1" applyFill="1" applyBorder="1" applyAlignment="1">
      <alignment horizontal="center" vertical="center" wrapText="1"/>
    </xf>
    <xf numFmtId="0" fontId="79" fillId="0" borderId="0" xfId="0" applyFont="1" applyAlignment="1">
      <alignment horizontal="right" vertical="center" wrapText="1"/>
    </xf>
    <xf numFmtId="0" fontId="25" fillId="0" borderId="48" xfId="0" applyFont="1" applyBorder="1" applyAlignment="1">
      <alignment horizontal="center" vertical="top" wrapText="1"/>
    </xf>
    <xf numFmtId="0" fontId="25" fillId="0" borderId="49" xfId="0" applyFont="1" applyBorder="1" applyAlignment="1">
      <alignment horizontal="center" vertical="top" wrapText="1"/>
    </xf>
    <xf numFmtId="0" fontId="25" fillId="0" borderId="50" xfId="0" applyFont="1" applyBorder="1" applyAlignment="1">
      <alignment horizontal="center" vertical="top" wrapText="1"/>
    </xf>
    <xf numFmtId="0" fontId="48" fillId="0" borderId="43" xfId="0" applyFont="1" applyBorder="1" applyAlignment="1">
      <alignment horizontal="center" vertical="top" wrapText="1"/>
    </xf>
    <xf numFmtId="172" fontId="27" fillId="0" borderId="43" xfId="490" applyNumberFormat="1" applyFont="1" applyFill="1" applyBorder="1" applyAlignment="1">
      <alignment horizontal="center" vertical="center" wrapText="1"/>
    </xf>
    <xf numFmtId="172" fontId="27" fillId="0" borderId="43" xfId="490" applyNumberFormat="1" applyFont="1" applyBorder="1" applyAlignment="1">
      <alignment horizontal="center" vertical="center" wrapText="1"/>
    </xf>
    <xf numFmtId="166" fontId="25" fillId="0" borderId="47" xfId="345" applyNumberFormat="1" applyFont="1" applyFill="1" applyBorder="1" applyAlignment="1">
      <alignment horizontal="center" vertical="center" wrapText="1"/>
    </xf>
    <xf numFmtId="166" fontId="25" fillId="0" borderId="34" xfId="345" applyNumberFormat="1" applyFont="1" applyFill="1" applyBorder="1" applyAlignment="1">
      <alignment horizontal="center" vertical="center" wrapText="1"/>
    </xf>
    <xf numFmtId="0" fontId="48" fillId="56" borderId="0" xfId="0" applyFont="1" applyFill="1" applyAlignment="1">
      <alignment horizontal="center" vertical="center" wrapText="1"/>
    </xf>
    <xf numFmtId="0" fontId="44" fillId="0" borderId="11" xfId="0" applyFont="1" applyBorder="1" applyAlignment="1">
      <alignment horizontal="center" vertical="center" wrapText="1"/>
    </xf>
    <xf numFmtId="0" fontId="44" fillId="0" borderId="13"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0" xfId="0" applyFont="1" applyBorder="1" applyAlignment="1">
      <alignment horizontal="center" vertical="center" wrapText="1"/>
    </xf>
    <xf numFmtId="0" fontId="27" fillId="0" borderId="47" xfId="240" applyFont="1" applyBorder="1" applyAlignment="1">
      <alignment horizontal="center" vertical="top" wrapText="1"/>
    </xf>
    <xf numFmtId="0" fontId="27" fillId="0" borderId="37" xfId="240" applyFont="1" applyBorder="1" applyAlignment="1">
      <alignment horizontal="center" vertical="top" wrapText="1"/>
    </xf>
    <xf numFmtId="0" fontId="27" fillId="0" borderId="34" xfId="240" applyFont="1" applyBorder="1" applyAlignment="1">
      <alignment horizontal="center" vertical="top" wrapText="1"/>
    </xf>
    <xf numFmtId="49" fontId="25" fillId="56" borderId="47" xfId="0" applyNumberFormat="1" applyFont="1" applyFill="1" applyBorder="1" applyAlignment="1">
      <alignment horizontal="center" vertical="top" wrapText="1"/>
    </xf>
    <xf numFmtId="49" fontId="25" fillId="56" borderId="37" xfId="0" applyNumberFormat="1" applyFont="1" applyFill="1" applyBorder="1" applyAlignment="1">
      <alignment horizontal="center" vertical="top" wrapText="1"/>
    </xf>
    <xf numFmtId="49" fontId="25" fillId="56" borderId="34" xfId="0" applyNumberFormat="1" applyFont="1" applyFill="1" applyBorder="1" applyAlignment="1">
      <alignment horizontal="center" vertical="top" wrapText="1"/>
    </xf>
    <xf numFmtId="0" fontId="27" fillId="0" borderId="47" xfId="0" applyFont="1" applyBorder="1" applyAlignment="1">
      <alignment horizontal="center" vertical="top" wrapText="1"/>
    </xf>
    <xf numFmtId="0" fontId="27" fillId="0" borderId="37" xfId="0" applyFont="1" applyBorder="1" applyAlignment="1">
      <alignment horizontal="center" vertical="top" wrapText="1"/>
    </xf>
    <xf numFmtId="0" fontId="27" fillId="0" borderId="34" xfId="0" applyFont="1" applyBorder="1" applyAlignment="1">
      <alignment horizontal="center" vertical="top" wrapText="1"/>
    </xf>
    <xf numFmtId="0" fontId="27" fillId="0" borderId="43" xfId="240" applyFont="1" applyBorder="1" applyAlignment="1">
      <alignment horizontal="center" vertical="top" wrapText="1"/>
    </xf>
    <xf numFmtId="0" fontId="25" fillId="56" borderId="47" xfId="0" applyFont="1" applyFill="1" applyBorder="1" applyAlignment="1">
      <alignment horizontal="center" vertical="top" wrapText="1"/>
    </xf>
    <xf numFmtId="0" fontId="25" fillId="56" borderId="37" xfId="0" applyFont="1" applyFill="1" applyBorder="1" applyAlignment="1">
      <alignment horizontal="center" vertical="top" wrapText="1"/>
    </xf>
    <xf numFmtId="0" fontId="25" fillId="56" borderId="34" xfId="0" applyFont="1" applyFill="1" applyBorder="1" applyAlignment="1">
      <alignment horizontal="center" vertical="top" wrapText="1"/>
    </xf>
    <xf numFmtId="49" fontId="25" fillId="0" borderId="51" xfId="0" applyNumberFormat="1" applyFont="1" applyBorder="1" applyAlignment="1">
      <alignment horizontal="center" vertical="top" wrapText="1"/>
    </xf>
    <xf numFmtId="49" fontId="25" fillId="0" borderId="0" xfId="0" applyNumberFormat="1" applyFont="1" applyAlignment="1">
      <alignment horizontal="center" vertical="top" wrapText="1"/>
    </xf>
    <xf numFmtId="49" fontId="25" fillId="0" borderId="33" xfId="0" applyNumberFormat="1" applyFont="1" applyBorder="1" applyAlignment="1">
      <alignment horizontal="center" vertical="top" wrapText="1"/>
    </xf>
    <xf numFmtId="49" fontId="25" fillId="0" borderId="47" xfId="0" applyNumberFormat="1" applyFont="1" applyBorder="1" applyAlignment="1">
      <alignment horizontal="center" vertical="top" wrapText="1"/>
    </xf>
    <xf numFmtId="49" fontId="25" fillId="0" borderId="37" xfId="0" applyNumberFormat="1" applyFont="1" applyBorder="1" applyAlignment="1">
      <alignment horizontal="center" vertical="top" wrapText="1"/>
    </xf>
    <xf numFmtId="49" fontId="25" fillId="0" borderId="34" xfId="0" applyNumberFormat="1" applyFont="1" applyBorder="1" applyAlignment="1">
      <alignment horizontal="center" vertical="top" wrapText="1"/>
    </xf>
    <xf numFmtId="49" fontId="25" fillId="0" borderId="51" xfId="240" applyNumberFormat="1" applyFont="1" applyBorder="1" applyAlignment="1">
      <alignment horizontal="center" vertical="top" wrapText="1"/>
    </xf>
    <xf numFmtId="49" fontId="25" fillId="0" borderId="0" xfId="240" applyNumberFormat="1" applyFont="1" applyAlignment="1">
      <alignment horizontal="center" vertical="top" wrapText="1"/>
    </xf>
    <xf numFmtId="49" fontId="25" fillId="0" borderId="33" xfId="240" applyNumberFormat="1" applyFont="1" applyBorder="1" applyAlignment="1">
      <alignment horizontal="center" vertical="top" wrapText="1"/>
    </xf>
    <xf numFmtId="0" fontId="27" fillId="0" borderId="10" xfId="240" applyFont="1" applyBorder="1" applyAlignment="1">
      <alignment horizontal="center" vertical="top" wrapText="1"/>
    </xf>
    <xf numFmtId="0" fontId="89" fillId="0" borderId="10" xfId="0" applyFont="1" applyBorder="1" applyAlignment="1">
      <alignment horizontal="center" vertical="center" wrapText="1"/>
    </xf>
    <xf numFmtId="0" fontId="93" fillId="56" borderId="10" xfId="0" applyFont="1" applyFill="1" applyBorder="1" applyAlignment="1">
      <alignment horizontal="left" vertical="center" wrapText="1"/>
    </xf>
    <xf numFmtId="0" fontId="88" fillId="0" borderId="46" xfId="0" applyFont="1" applyBorder="1" applyAlignment="1">
      <alignment horizontal="center" vertical="center" wrapText="1"/>
    </xf>
    <xf numFmtId="0" fontId="88" fillId="0" borderId="44" xfId="0" applyFont="1" applyBorder="1" applyAlignment="1">
      <alignment horizontal="center" vertical="center" wrapText="1"/>
    </xf>
    <xf numFmtId="0" fontId="88" fillId="0" borderId="45" xfId="0" applyFont="1" applyBorder="1" applyAlignment="1">
      <alignment horizontal="center" vertical="center" wrapText="1"/>
    </xf>
    <xf numFmtId="0" fontId="48" fillId="0" borderId="0" xfId="0" applyFont="1" applyAlignment="1">
      <alignment horizontal="center" vertical="center" wrapText="1"/>
    </xf>
    <xf numFmtId="1" fontId="90" fillId="0" borderId="37" xfId="0" applyNumberFormat="1" applyFont="1" applyBorder="1" applyAlignment="1">
      <alignment horizontal="center" vertical="center"/>
    </xf>
    <xf numFmtId="0" fontId="92" fillId="57" borderId="46" xfId="0" applyFont="1" applyFill="1" applyBorder="1" applyAlignment="1">
      <alignment horizontal="center" vertical="center"/>
    </xf>
    <xf numFmtId="0" fontId="92" fillId="57" borderId="44" xfId="0" applyFont="1" applyFill="1" applyBorder="1" applyAlignment="1">
      <alignment horizontal="center" vertical="center"/>
    </xf>
    <xf numFmtId="0" fontId="92" fillId="57" borderId="45" xfId="0" applyFont="1" applyFill="1" applyBorder="1" applyAlignment="1">
      <alignment horizontal="center" vertical="center"/>
    </xf>
    <xf numFmtId="0" fontId="87" fillId="58" borderId="46" xfId="0" applyFont="1" applyFill="1" applyBorder="1" applyAlignment="1">
      <alignment horizontal="center" vertical="center"/>
    </xf>
    <xf numFmtId="0" fontId="87" fillId="58" borderId="44" xfId="0" applyFont="1" applyFill="1" applyBorder="1" applyAlignment="1">
      <alignment horizontal="center" vertical="center"/>
    </xf>
    <xf numFmtId="0" fontId="87" fillId="58" borderId="45" xfId="0" applyFont="1" applyFill="1" applyBorder="1" applyAlignment="1">
      <alignment horizontal="center" vertical="center"/>
    </xf>
    <xf numFmtId="0" fontId="93" fillId="56" borderId="46" xfId="0" applyFont="1" applyFill="1" applyBorder="1" applyAlignment="1">
      <alignment horizontal="left" vertical="center" wrapText="1"/>
    </xf>
    <xf numFmtId="0" fontId="93" fillId="56" borderId="44" xfId="0" applyFont="1" applyFill="1" applyBorder="1" applyAlignment="1">
      <alignment horizontal="left" vertical="center" wrapText="1"/>
    </xf>
    <xf numFmtId="0" fontId="93" fillId="56" borderId="45" xfId="0" applyFont="1" applyFill="1" applyBorder="1" applyAlignment="1">
      <alignment horizontal="left" vertical="center" wrapText="1"/>
    </xf>
    <xf numFmtId="0" fontId="77" fillId="0" borderId="0" xfId="0" applyFont="1" applyAlignment="1">
      <alignment horizontal="right"/>
    </xf>
    <xf numFmtId="0" fontId="87" fillId="0" borderId="0" xfId="0" applyFont="1" applyAlignment="1">
      <alignment horizontal="center" vertical="center" wrapText="1"/>
    </xf>
    <xf numFmtId="0" fontId="89" fillId="0" borderId="46" xfId="0" applyFont="1" applyBorder="1" applyAlignment="1">
      <alignment horizontal="center" vertical="center" wrapText="1"/>
    </xf>
    <xf numFmtId="0" fontId="89" fillId="0" borderId="45" xfId="0" applyFont="1" applyBorder="1" applyAlignment="1">
      <alignment horizontal="center" vertical="center" wrapText="1"/>
    </xf>
    <xf numFmtId="0" fontId="27" fillId="0" borderId="46" xfId="0" applyFont="1" applyBorder="1" applyAlignment="1">
      <alignment horizontal="left" vertical="top" wrapText="1"/>
    </xf>
    <xf numFmtId="0" fontId="27" fillId="0" borderId="45" xfId="0" applyFont="1" applyBorder="1" applyAlignment="1">
      <alignment horizontal="left" vertical="top" wrapText="1"/>
    </xf>
    <xf numFmtId="0" fontId="44" fillId="0" borderId="46" xfId="0" applyFont="1" applyBorder="1" applyAlignment="1">
      <alignment horizontal="left" vertical="center"/>
    </xf>
    <xf numFmtId="0" fontId="44" fillId="0" borderId="45" xfId="0" applyFont="1" applyBorder="1" applyAlignment="1">
      <alignment horizontal="left" vertical="center"/>
    </xf>
    <xf numFmtId="0" fontId="25" fillId="0" borderId="0" xfId="557" applyFont="1" applyAlignment="1">
      <alignment horizontal="center" vertical="center" wrapText="1"/>
    </xf>
    <xf numFmtId="0" fontId="25" fillId="0" borderId="33" xfId="557" applyFont="1" applyBorder="1" applyAlignment="1">
      <alignment horizontal="center" vertical="center"/>
    </xf>
    <xf numFmtId="0" fontId="25" fillId="0" borderId="0" xfId="557" applyFont="1" applyAlignment="1">
      <alignment horizontal="center" vertical="center"/>
    </xf>
    <xf numFmtId="0" fontId="25" fillId="0" borderId="46" xfId="0" applyFont="1" applyBorder="1" applyAlignment="1">
      <alignment horizontal="center" vertical="top"/>
    </xf>
    <xf numFmtId="0" fontId="25" fillId="0" borderId="44" xfId="0" applyFont="1" applyBorder="1" applyAlignment="1">
      <alignment horizontal="center" vertical="top"/>
    </xf>
    <xf numFmtId="0" fontId="25" fillId="0" borderId="46" xfId="557" applyFont="1" applyBorder="1" applyAlignment="1">
      <alignment horizontal="left" vertical="top" wrapText="1"/>
    </xf>
    <xf numFmtId="0" fontId="25" fillId="0" borderId="44" xfId="557" applyFont="1" applyBorder="1" applyAlignment="1">
      <alignment horizontal="left" vertical="top" wrapText="1"/>
    </xf>
    <xf numFmtId="0" fontId="44" fillId="0" borderId="46" xfId="0" applyFont="1" applyBorder="1" applyAlignment="1">
      <alignment horizontal="center" vertical="center"/>
    </xf>
    <xf numFmtId="0" fontId="44" fillId="0" borderId="45" xfId="0" applyFont="1" applyBorder="1" applyAlignment="1">
      <alignment horizontal="center" vertical="center"/>
    </xf>
    <xf numFmtId="0" fontId="44" fillId="0" borderId="46" xfId="0" applyFont="1" applyBorder="1" applyAlignment="1">
      <alignment horizontal="left" vertical="center" wrapText="1"/>
    </xf>
    <xf numFmtId="0" fontId="44" fillId="0" borderId="45" xfId="0" applyFont="1" applyBorder="1" applyAlignment="1">
      <alignment horizontal="left" vertical="center" wrapText="1"/>
    </xf>
    <xf numFmtId="0" fontId="27" fillId="0" borderId="11" xfId="0" applyFont="1" applyBorder="1" applyAlignment="1">
      <alignment horizontal="left" vertical="top" wrapText="1"/>
    </xf>
    <xf numFmtId="0" fontId="27" fillId="0" borderId="12" xfId="0" applyFont="1" applyBorder="1" applyAlignment="1">
      <alignment horizontal="left" vertical="top" wrapText="1"/>
    </xf>
    <xf numFmtId="0" fontId="44" fillId="0" borderId="11" xfId="0" applyFont="1" applyBorder="1" applyAlignment="1">
      <alignment horizontal="center" vertical="center"/>
    </xf>
    <xf numFmtId="0" fontId="44" fillId="0" borderId="12" xfId="0" applyFont="1" applyBorder="1" applyAlignment="1">
      <alignment horizontal="center" vertical="center"/>
    </xf>
    <xf numFmtId="0" fontId="48" fillId="0" borderId="0" xfId="0" applyFont="1" applyAlignment="1">
      <alignment horizontal="left"/>
    </xf>
    <xf numFmtId="0" fontId="48" fillId="0" borderId="0" xfId="0" applyFont="1" applyAlignment="1">
      <alignment horizontal="center" vertical="center"/>
    </xf>
    <xf numFmtId="0" fontId="25" fillId="0" borderId="10" xfId="0" applyFont="1" applyBorder="1" applyAlignment="1">
      <alignment horizontal="left" vertical="top" wrapText="1"/>
    </xf>
    <xf numFmtId="0" fontId="27" fillId="0" borderId="43" xfId="0" applyFont="1" applyBorder="1" applyAlignment="1">
      <alignment horizontal="left" vertical="top" wrapText="1"/>
    </xf>
    <xf numFmtId="0" fontId="27" fillId="0" borderId="10" xfId="0" applyFont="1" applyBorder="1" applyAlignment="1">
      <alignment horizontal="left" vertical="top" wrapText="1"/>
    </xf>
    <xf numFmtId="0" fontId="44" fillId="0" borderId="43" xfId="0" applyFont="1" applyBorder="1" applyAlignment="1">
      <alignment horizontal="left" vertical="center"/>
    </xf>
    <xf numFmtId="0" fontId="27" fillId="0" borderId="11" xfId="0" applyFont="1" applyBorder="1" applyAlignment="1">
      <alignment horizontal="left" vertical="center" wrapText="1"/>
    </xf>
    <xf numFmtId="0" fontId="27" fillId="0" borderId="12" xfId="0" applyFont="1" applyBorder="1" applyAlignment="1">
      <alignment horizontal="left" vertical="center" wrapText="1"/>
    </xf>
    <xf numFmtId="0" fontId="27" fillId="0" borderId="52" xfId="0" applyFont="1" applyBorder="1" applyAlignment="1">
      <alignment horizontal="center" vertical="center" wrapText="1"/>
    </xf>
    <xf numFmtId="0" fontId="27" fillId="0" borderId="51" xfId="0" applyFont="1" applyBorder="1" applyAlignment="1">
      <alignment horizontal="center" vertical="center" wrapText="1"/>
    </xf>
    <xf numFmtId="0" fontId="25" fillId="0" borderId="43" xfId="0" applyFont="1" applyBorder="1" applyAlignment="1">
      <alignment horizontal="left" vertical="top" wrapText="1"/>
    </xf>
    <xf numFmtId="0" fontId="27" fillId="0" borderId="46" xfId="0" applyFont="1" applyBorder="1" applyAlignment="1">
      <alignment horizontal="left" vertical="center" wrapText="1"/>
    </xf>
    <xf numFmtId="0" fontId="27" fillId="0" borderId="45" xfId="0" applyFont="1" applyBorder="1" applyAlignment="1">
      <alignment horizontal="left" vertical="center" wrapText="1"/>
    </xf>
    <xf numFmtId="0" fontId="27" fillId="0" borderId="10" xfId="488" applyFont="1" applyBorder="1">
      <alignment horizontal="left" vertical="top" wrapText="1"/>
    </xf>
    <xf numFmtId="0" fontId="25" fillId="0" borderId="0" xfId="0" applyFont="1" applyAlignment="1">
      <alignment horizontal="center" vertical="center"/>
    </xf>
    <xf numFmtId="0" fontId="25" fillId="0" borderId="0" xfId="556" applyFont="1" applyAlignment="1">
      <alignment horizontal="center" vertical="center" wrapText="1"/>
    </xf>
    <xf numFmtId="0" fontId="27" fillId="0" borderId="33" xfId="556" applyFont="1" applyBorder="1" applyAlignment="1">
      <alignment horizontal="right" vertical="top" wrapText="1"/>
    </xf>
    <xf numFmtId="0" fontId="27" fillId="59" borderId="10" xfId="256" applyFont="1" applyFill="1" applyBorder="1" applyAlignment="1">
      <alignment horizontal="center" vertical="center" wrapText="1"/>
    </xf>
    <xf numFmtId="0" fontId="27" fillId="59" borderId="47" xfId="256" applyFont="1" applyFill="1" applyBorder="1" applyAlignment="1">
      <alignment horizontal="center" vertical="center" wrapText="1"/>
    </xf>
    <xf numFmtId="0" fontId="27" fillId="59" borderId="34" xfId="256" applyFont="1" applyFill="1" applyBorder="1" applyAlignment="1">
      <alignment horizontal="center" vertical="center" wrapText="1"/>
    </xf>
    <xf numFmtId="0" fontId="27" fillId="59" borderId="46" xfId="256" applyFont="1" applyFill="1" applyBorder="1" applyAlignment="1">
      <alignment horizontal="center" vertical="center" wrapText="1"/>
    </xf>
    <xf numFmtId="0" fontId="27" fillId="59" borderId="44" xfId="256" applyFont="1" applyFill="1" applyBorder="1" applyAlignment="1">
      <alignment horizontal="center" vertical="center" wrapText="1"/>
    </xf>
    <xf numFmtId="0" fontId="27" fillId="59" borderId="45" xfId="256" applyFont="1" applyFill="1" applyBorder="1" applyAlignment="1">
      <alignment horizontal="center" vertical="center" wrapText="1"/>
    </xf>
    <xf numFmtId="0" fontId="25" fillId="59" borderId="46" xfId="256" applyFont="1" applyFill="1" applyBorder="1" applyAlignment="1">
      <alignment horizontal="left" vertical="center" wrapText="1"/>
    </xf>
    <xf numFmtId="0" fontId="25" fillId="59" borderId="44" xfId="256" applyFont="1" applyFill="1" applyBorder="1" applyAlignment="1">
      <alignment horizontal="left" vertical="center" wrapText="1"/>
    </xf>
    <xf numFmtId="0" fontId="25" fillId="59" borderId="45" xfId="256" applyFont="1" applyFill="1" applyBorder="1" applyAlignment="1">
      <alignment horizontal="left" vertical="center" wrapText="1"/>
    </xf>
    <xf numFmtId="0" fontId="25" fillId="59" borderId="46" xfId="256" applyFont="1" applyFill="1" applyBorder="1" applyAlignment="1">
      <alignment horizontal="center" vertical="center" wrapText="1"/>
    </xf>
    <xf numFmtId="0" fontId="25" fillId="59" borderId="44" xfId="256" applyFont="1" applyFill="1" applyBorder="1" applyAlignment="1">
      <alignment horizontal="center" vertical="center" wrapText="1"/>
    </xf>
    <xf numFmtId="0" fontId="25" fillId="59" borderId="45" xfId="256" applyFont="1" applyFill="1" applyBorder="1" applyAlignment="1">
      <alignment horizontal="center" vertical="center" wrapText="1"/>
    </xf>
    <xf numFmtId="0" fontId="25" fillId="59" borderId="46" xfId="256" applyFont="1" applyFill="1" applyBorder="1" applyAlignment="1">
      <alignment horizontal="left" vertical="top" wrapText="1"/>
    </xf>
    <xf numFmtId="0" fontId="25" fillId="59" borderId="44" xfId="256" applyFont="1" applyFill="1" applyBorder="1" applyAlignment="1">
      <alignment horizontal="left" vertical="top" wrapText="1"/>
    </xf>
    <xf numFmtId="0" fontId="25" fillId="59" borderId="45" xfId="256" applyFont="1" applyFill="1" applyBorder="1" applyAlignment="1">
      <alignment horizontal="left" vertical="top" wrapText="1"/>
    </xf>
    <xf numFmtId="0" fontId="27" fillId="0" borderId="0" xfId="0" applyFont="1" applyAlignment="1">
      <alignment horizontal="center" vertical="center" wrapText="1"/>
    </xf>
    <xf numFmtId="0" fontId="76" fillId="0" borderId="0" xfId="0" applyFont="1" applyAlignment="1">
      <alignment horizontal="right"/>
    </xf>
  </cellXfs>
  <cellStyles count="558">
    <cellStyle name="20% - Accent1" xfId="37" builtinId="30" customBuiltin="1"/>
    <cellStyle name="20% - Accent1 10" xfId="439" xr:uid="{847128DB-F702-46A7-B524-E9D996F4C312}"/>
    <cellStyle name="20% - Accent1 11" xfId="455" xr:uid="{F38C411A-53AD-485D-9668-91189168450D}"/>
    <cellStyle name="20% - Accent1 12" xfId="541" xr:uid="{6571E465-74E1-4F16-B08D-59B50F1DF7D2}"/>
    <cellStyle name="20% - Accent1 2" xfId="62" xr:uid="{00000000-0005-0000-0000-000001000000}"/>
    <cellStyle name="20% - Accent1 2 2" xfId="139" xr:uid="{00000000-0005-0000-0000-000002000000}"/>
    <cellStyle name="20% - Accent1 2 3" xfId="218" xr:uid="{00000000-0005-0000-0000-000003000000}"/>
    <cellStyle name="20% - Accent1 2 4" xfId="261" xr:uid="{00000000-0005-0000-0000-000004000000}"/>
    <cellStyle name="20% - Accent1 2 5" xfId="413" xr:uid="{00000000-0005-0000-0000-000005000000}"/>
    <cellStyle name="20% - Accent1 2 6" xfId="452" xr:uid="{B7C26EF5-976D-4CA5-8404-A982464A560D}"/>
    <cellStyle name="20% - Accent1 3" xfId="84" xr:uid="{00000000-0005-0000-0000-000006000000}"/>
    <cellStyle name="20% - Accent1 3 2" xfId="154" xr:uid="{00000000-0005-0000-0000-000007000000}"/>
    <cellStyle name="20% - Accent1 3 2 2" xfId="371" xr:uid="{00000000-0005-0000-0000-000008000000}"/>
    <cellStyle name="20% - Accent1 3 3" xfId="324" xr:uid="{00000000-0005-0000-0000-000009000000}"/>
    <cellStyle name="20% - Accent1 4" xfId="104" xr:uid="{00000000-0005-0000-0000-00000A000000}"/>
    <cellStyle name="20% - Accent1 4 2" xfId="173" xr:uid="{00000000-0005-0000-0000-00000B000000}"/>
    <cellStyle name="20% - Accent1 4 3" xfId="346" xr:uid="{00000000-0005-0000-0000-00000C000000}"/>
    <cellStyle name="20% - Accent1 5" xfId="126" xr:uid="{00000000-0005-0000-0000-00000D000000}"/>
    <cellStyle name="20% - Accent1 6" xfId="192" xr:uid="{00000000-0005-0000-0000-00000E000000}"/>
    <cellStyle name="20% - Accent1 7" xfId="205" xr:uid="{00000000-0005-0000-0000-00000F000000}"/>
    <cellStyle name="20% - Accent1 8" xfId="400" xr:uid="{00000000-0005-0000-0000-000010000000}"/>
    <cellStyle name="20% - Accent1 9" xfId="426" xr:uid="{80E8655E-8031-4649-B9F9-07E7ED55738D}"/>
    <cellStyle name="20% - Accent2" xfId="41" builtinId="34" customBuiltin="1"/>
    <cellStyle name="20% - Accent2 10" xfId="441" xr:uid="{5AD80F48-2DFF-42BA-9041-E3B4BBA4ED45}"/>
    <cellStyle name="20% - Accent2 11" xfId="458" xr:uid="{BDB0D224-95C7-4C3B-AFFA-7FFE85D15BBA}"/>
    <cellStyle name="20% - Accent2 12" xfId="542" xr:uid="{711619CC-410D-4E11-861C-97892DC8E581}"/>
    <cellStyle name="20% - Accent2 2" xfId="63" xr:uid="{00000000-0005-0000-0000-000012000000}"/>
    <cellStyle name="20% - Accent2 2 2" xfId="140" xr:uid="{00000000-0005-0000-0000-000013000000}"/>
    <cellStyle name="20% - Accent2 2 3" xfId="220" xr:uid="{00000000-0005-0000-0000-000014000000}"/>
    <cellStyle name="20% - Accent2 2 4" xfId="262" xr:uid="{00000000-0005-0000-0000-000015000000}"/>
    <cellStyle name="20% - Accent2 2 5" xfId="415" xr:uid="{00000000-0005-0000-0000-000016000000}"/>
    <cellStyle name="20% - Accent2 2 6" xfId="480" xr:uid="{2169A84E-C4F2-42BB-ACED-E04E56340C84}"/>
    <cellStyle name="20% - Accent2 3" xfId="87" xr:uid="{00000000-0005-0000-0000-000017000000}"/>
    <cellStyle name="20% - Accent2 3 2" xfId="157" xr:uid="{00000000-0005-0000-0000-000018000000}"/>
    <cellStyle name="20% - Accent2 3 2 2" xfId="373" xr:uid="{00000000-0005-0000-0000-000019000000}"/>
    <cellStyle name="20% - Accent2 3 3" xfId="326" xr:uid="{00000000-0005-0000-0000-00001A000000}"/>
    <cellStyle name="20% - Accent2 4" xfId="107" xr:uid="{00000000-0005-0000-0000-00001B000000}"/>
    <cellStyle name="20% - Accent2 4 2" xfId="176" xr:uid="{00000000-0005-0000-0000-00001C000000}"/>
    <cellStyle name="20% - Accent2 4 3" xfId="348" xr:uid="{00000000-0005-0000-0000-00001D000000}"/>
    <cellStyle name="20% - Accent2 5" xfId="128" xr:uid="{00000000-0005-0000-0000-00001E000000}"/>
    <cellStyle name="20% - Accent2 6" xfId="194" xr:uid="{00000000-0005-0000-0000-00001F000000}"/>
    <cellStyle name="20% - Accent2 7" xfId="207" xr:uid="{00000000-0005-0000-0000-000020000000}"/>
    <cellStyle name="20% - Accent2 8" xfId="402" xr:uid="{00000000-0005-0000-0000-000021000000}"/>
    <cellStyle name="20% - Accent2 9" xfId="428" xr:uid="{486CEA17-6B4B-417E-8E4E-13C9BBA25840}"/>
    <cellStyle name="20% - Accent3" xfId="45" builtinId="38" customBuiltin="1"/>
    <cellStyle name="20% - Accent3 10" xfId="443" xr:uid="{D2D75AFD-1E05-4CFE-B493-D9A9DE8EBC13}"/>
    <cellStyle name="20% - Accent3 11" xfId="461" xr:uid="{98AA556D-6E62-454F-9CF8-84CC50AC6D0C}"/>
    <cellStyle name="20% - Accent3 12" xfId="543" xr:uid="{34387D18-E358-4FAD-B883-4521090B7110}"/>
    <cellStyle name="20% - Accent3 2" xfId="64" xr:uid="{00000000-0005-0000-0000-000023000000}"/>
    <cellStyle name="20% - Accent3 2 2" xfId="141" xr:uid="{00000000-0005-0000-0000-000024000000}"/>
    <cellStyle name="20% - Accent3 2 3" xfId="222" xr:uid="{00000000-0005-0000-0000-000025000000}"/>
    <cellStyle name="20% - Accent3 2 4" xfId="263" xr:uid="{00000000-0005-0000-0000-000026000000}"/>
    <cellStyle name="20% - Accent3 2 5" xfId="417" xr:uid="{00000000-0005-0000-0000-000027000000}"/>
    <cellStyle name="20% - Accent3 2 6" xfId="477" xr:uid="{9CC6EA2C-F376-4653-BDF6-189BD0E4C772}"/>
    <cellStyle name="20% - Accent3 3" xfId="90" xr:uid="{00000000-0005-0000-0000-000028000000}"/>
    <cellStyle name="20% - Accent3 3 2" xfId="160" xr:uid="{00000000-0005-0000-0000-000029000000}"/>
    <cellStyle name="20% - Accent3 3 2 2" xfId="375" xr:uid="{00000000-0005-0000-0000-00002A000000}"/>
    <cellStyle name="20% - Accent3 3 3" xfId="328" xr:uid="{00000000-0005-0000-0000-00002B000000}"/>
    <cellStyle name="20% - Accent3 4" xfId="110" xr:uid="{00000000-0005-0000-0000-00002C000000}"/>
    <cellStyle name="20% - Accent3 4 2" xfId="179" xr:uid="{00000000-0005-0000-0000-00002D000000}"/>
    <cellStyle name="20% - Accent3 4 3" xfId="350" xr:uid="{00000000-0005-0000-0000-00002E000000}"/>
    <cellStyle name="20% - Accent3 5" xfId="130" xr:uid="{00000000-0005-0000-0000-00002F000000}"/>
    <cellStyle name="20% - Accent3 6" xfId="196" xr:uid="{00000000-0005-0000-0000-000030000000}"/>
    <cellStyle name="20% - Accent3 7" xfId="209" xr:uid="{00000000-0005-0000-0000-000031000000}"/>
    <cellStyle name="20% - Accent3 8" xfId="404" xr:uid="{00000000-0005-0000-0000-000032000000}"/>
    <cellStyle name="20% - Accent3 9" xfId="430" xr:uid="{6467C509-742F-4F11-8784-B6D5748F4EA2}"/>
    <cellStyle name="20% - Accent4" xfId="49" builtinId="42" customBuiltin="1"/>
    <cellStyle name="20% - Accent4 10" xfId="445" xr:uid="{50C8E005-56C8-4245-9BB5-C01D1626222E}"/>
    <cellStyle name="20% - Accent4 11" xfId="464" xr:uid="{73A6ACE0-5B16-4219-A58B-68679D367EA4}"/>
    <cellStyle name="20% - Accent4 12" xfId="544" xr:uid="{1FD76E22-9FA0-4687-92A6-C4C0A625D2FB}"/>
    <cellStyle name="20% - Accent4 2" xfId="65" xr:uid="{00000000-0005-0000-0000-000034000000}"/>
    <cellStyle name="20% - Accent4 2 2" xfId="142" xr:uid="{00000000-0005-0000-0000-000035000000}"/>
    <cellStyle name="20% - Accent4 2 3" xfId="224" xr:uid="{00000000-0005-0000-0000-000036000000}"/>
    <cellStyle name="20% - Accent4 2 4" xfId="264" xr:uid="{00000000-0005-0000-0000-000037000000}"/>
    <cellStyle name="20% - Accent4 2 5" xfId="419" xr:uid="{00000000-0005-0000-0000-000038000000}"/>
    <cellStyle name="20% - Accent4 2 6" xfId="482" xr:uid="{0BDEC035-90D3-469A-9EDD-33FAA733DC86}"/>
    <cellStyle name="20% - Accent4 3" xfId="93" xr:uid="{00000000-0005-0000-0000-000039000000}"/>
    <cellStyle name="20% - Accent4 3 2" xfId="163" xr:uid="{00000000-0005-0000-0000-00003A000000}"/>
    <cellStyle name="20% - Accent4 3 2 2" xfId="377" xr:uid="{00000000-0005-0000-0000-00003B000000}"/>
    <cellStyle name="20% - Accent4 3 3" xfId="330" xr:uid="{00000000-0005-0000-0000-00003C000000}"/>
    <cellStyle name="20% - Accent4 4" xfId="113" xr:uid="{00000000-0005-0000-0000-00003D000000}"/>
    <cellStyle name="20% - Accent4 4 2" xfId="182" xr:uid="{00000000-0005-0000-0000-00003E000000}"/>
    <cellStyle name="20% - Accent4 4 3" xfId="352" xr:uid="{00000000-0005-0000-0000-00003F000000}"/>
    <cellStyle name="20% - Accent4 5" xfId="132" xr:uid="{00000000-0005-0000-0000-000040000000}"/>
    <cellStyle name="20% - Accent4 6" xfId="198" xr:uid="{00000000-0005-0000-0000-000041000000}"/>
    <cellStyle name="20% - Accent4 7" xfId="211" xr:uid="{00000000-0005-0000-0000-000042000000}"/>
    <cellStyle name="20% - Accent4 8" xfId="406" xr:uid="{00000000-0005-0000-0000-000043000000}"/>
    <cellStyle name="20% - Accent4 9" xfId="432" xr:uid="{B822AA39-4C93-435C-9150-020DB1AD01E5}"/>
    <cellStyle name="20% - Accent5" xfId="53" builtinId="46" customBuiltin="1"/>
    <cellStyle name="20% - Accent5 10" xfId="447" xr:uid="{4E1D4C41-24D2-4CA7-9C56-7C47D3D9B5AE}"/>
    <cellStyle name="20% - Accent5 11" xfId="467" xr:uid="{5B75631D-F26C-4704-9A65-EC6F011C697F}"/>
    <cellStyle name="20% - Accent5 12" xfId="545" xr:uid="{63CCAEBD-7A32-4B76-A8EA-B63EE88417CB}"/>
    <cellStyle name="20% - Accent5 2" xfId="66" xr:uid="{00000000-0005-0000-0000-000045000000}"/>
    <cellStyle name="20% - Accent5 2 2" xfId="143" xr:uid="{00000000-0005-0000-0000-000046000000}"/>
    <cellStyle name="20% - Accent5 2 3" xfId="226" xr:uid="{00000000-0005-0000-0000-000047000000}"/>
    <cellStyle name="20% - Accent5 2 4" xfId="265" xr:uid="{00000000-0005-0000-0000-000048000000}"/>
    <cellStyle name="20% - Accent5 2 5" xfId="421" xr:uid="{00000000-0005-0000-0000-000049000000}"/>
    <cellStyle name="20% - Accent5 2 6" xfId="484" xr:uid="{C3AAD433-F2B1-413C-923B-30E0404294A9}"/>
    <cellStyle name="20% - Accent5 3" xfId="96" xr:uid="{00000000-0005-0000-0000-00004A000000}"/>
    <cellStyle name="20% - Accent5 3 2" xfId="166" xr:uid="{00000000-0005-0000-0000-00004B000000}"/>
    <cellStyle name="20% - Accent5 3 2 2" xfId="379" xr:uid="{00000000-0005-0000-0000-00004C000000}"/>
    <cellStyle name="20% - Accent5 3 3" xfId="332" xr:uid="{00000000-0005-0000-0000-00004D000000}"/>
    <cellStyle name="20% - Accent5 4" xfId="116" xr:uid="{00000000-0005-0000-0000-00004E000000}"/>
    <cellStyle name="20% - Accent5 4 2" xfId="185" xr:uid="{00000000-0005-0000-0000-00004F000000}"/>
    <cellStyle name="20% - Accent5 4 3" xfId="354" xr:uid="{00000000-0005-0000-0000-000050000000}"/>
    <cellStyle name="20% - Accent5 5" xfId="134" xr:uid="{00000000-0005-0000-0000-000051000000}"/>
    <cellStyle name="20% - Accent5 6" xfId="200" xr:uid="{00000000-0005-0000-0000-000052000000}"/>
    <cellStyle name="20% - Accent5 7" xfId="213" xr:uid="{00000000-0005-0000-0000-000053000000}"/>
    <cellStyle name="20% - Accent5 8" xfId="408" xr:uid="{00000000-0005-0000-0000-000054000000}"/>
    <cellStyle name="20% - Accent5 9" xfId="434" xr:uid="{61D7E4C9-C23B-4636-80E2-23D83203D5FD}"/>
    <cellStyle name="20% - Accent6" xfId="57" builtinId="50" customBuiltin="1"/>
    <cellStyle name="20% - Accent6 10" xfId="449" xr:uid="{F1E76C68-1F7F-40AA-91FC-B46E8C008C37}"/>
    <cellStyle name="20% - Accent6 11" xfId="470" xr:uid="{D1B00B6E-1495-4397-9DF1-ABD9C21A7E5D}"/>
    <cellStyle name="20% - Accent6 12" xfId="546" xr:uid="{FB145B8A-AC1F-43C7-A3A8-A84C9CF87B5C}"/>
    <cellStyle name="20% - Accent6 2" xfId="67" xr:uid="{00000000-0005-0000-0000-000056000000}"/>
    <cellStyle name="20% - Accent6 2 2" xfId="144" xr:uid="{00000000-0005-0000-0000-000057000000}"/>
    <cellStyle name="20% - Accent6 2 3" xfId="228" xr:uid="{00000000-0005-0000-0000-000058000000}"/>
    <cellStyle name="20% - Accent6 2 4" xfId="266" xr:uid="{00000000-0005-0000-0000-000059000000}"/>
    <cellStyle name="20% - Accent6 2 5" xfId="423" xr:uid="{00000000-0005-0000-0000-00005A000000}"/>
    <cellStyle name="20% - Accent6 2 6" xfId="486" xr:uid="{3E364691-045C-461B-91EA-840BE5954286}"/>
    <cellStyle name="20% - Accent6 3" xfId="99" xr:uid="{00000000-0005-0000-0000-00005B000000}"/>
    <cellStyle name="20% - Accent6 3 2" xfId="169" xr:uid="{00000000-0005-0000-0000-00005C000000}"/>
    <cellStyle name="20% - Accent6 3 2 2" xfId="381" xr:uid="{00000000-0005-0000-0000-00005D000000}"/>
    <cellStyle name="20% - Accent6 3 3" xfId="334" xr:uid="{00000000-0005-0000-0000-00005E000000}"/>
    <cellStyle name="20% - Accent6 4" xfId="119" xr:uid="{00000000-0005-0000-0000-00005F000000}"/>
    <cellStyle name="20% - Accent6 4 2" xfId="188" xr:uid="{00000000-0005-0000-0000-000060000000}"/>
    <cellStyle name="20% - Accent6 4 3" xfId="356" xr:uid="{00000000-0005-0000-0000-000061000000}"/>
    <cellStyle name="20% - Accent6 5" xfId="136" xr:uid="{00000000-0005-0000-0000-000062000000}"/>
    <cellStyle name="20% - Accent6 6" xfId="202" xr:uid="{00000000-0005-0000-0000-000063000000}"/>
    <cellStyle name="20% - Accent6 7" xfId="215" xr:uid="{00000000-0005-0000-0000-000064000000}"/>
    <cellStyle name="20% - Accent6 8" xfId="410" xr:uid="{00000000-0005-0000-0000-000065000000}"/>
    <cellStyle name="20% - Accent6 9" xfId="436" xr:uid="{C4350C3B-B57F-4AA7-BA6E-EB379FDF9D43}"/>
    <cellStyle name="40% - Accent1" xfId="38" builtinId="31" customBuiltin="1"/>
    <cellStyle name="40% - Accent1 10" xfId="440" xr:uid="{50674DAF-F82B-4420-B9E7-792E647F9A6C}"/>
    <cellStyle name="40% - Accent1 11" xfId="456" xr:uid="{FA6456C2-623E-4A58-AF92-848922842AF8}"/>
    <cellStyle name="40% - Accent1 12" xfId="547" xr:uid="{8986CADC-6B1B-43D6-B947-E58B0F5DEE9B}"/>
    <cellStyle name="40% - Accent1 2" xfId="68" xr:uid="{00000000-0005-0000-0000-000067000000}"/>
    <cellStyle name="40% - Accent1 2 2" xfId="145" xr:uid="{00000000-0005-0000-0000-000068000000}"/>
    <cellStyle name="40% - Accent1 2 3" xfId="219" xr:uid="{00000000-0005-0000-0000-000069000000}"/>
    <cellStyle name="40% - Accent1 2 4" xfId="267" xr:uid="{00000000-0005-0000-0000-00006A000000}"/>
    <cellStyle name="40% - Accent1 2 5" xfId="414" xr:uid="{00000000-0005-0000-0000-00006B000000}"/>
    <cellStyle name="40% - Accent1 2 6" xfId="451" xr:uid="{1B75FD21-B621-43E8-A557-00A5DB8D6E02}"/>
    <cellStyle name="40% - Accent1 3" xfId="85" xr:uid="{00000000-0005-0000-0000-00006C000000}"/>
    <cellStyle name="40% - Accent1 3 2" xfId="155" xr:uid="{00000000-0005-0000-0000-00006D000000}"/>
    <cellStyle name="40% - Accent1 3 2 2" xfId="372" xr:uid="{00000000-0005-0000-0000-00006E000000}"/>
    <cellStyle name="40% - Accent1 3 3" xfId="325" xr:uid="{00000000-0005-0000-0000-00006F000000}"/>
    <cellStyle name="40% - Accent1 4" xfId="105" xr:uid="{00000000-0005-0000-0000-000070000000}"/>
    <cellStyle name="40% - Accent1 4 2" xfId="174" xr:uid="{00000000-0005-0000-0000-000071000000}"/>
    <cellStyle name="40% - Accent1 4 3" xfId="347" xr:uid="{00000000-0005-0000-0000-000072000000}"/>
    <cellStyle name="40% - Accent1 5" xfId="127" xr:uid="{00000000-0005-0000-0000-000073000000}"/>
    <cellStyle name="40% - Accent1 6" xfId="193" xr:uid="{00000000-0005-0000-0000-000074000000}"/>
    <cellStyle name="40% - Accent1 7" xfId="206" xr:uid="{00000000-0005-0000-0000-000075000000}"/>
    <cellStyle name="40% - Accent1 8" xfId="401" xr:uid="{00000000-0005-0000-0000-000076000000}"/>
    <cellStyle name="40% - Accent1 9" xfId="427" xr:uid="{1FC64B3A-1846-4BA9-B109-991171EC160C}"/>
    <cellStyle name="40% - Accent2" xfId="42" builtinId="35" customBuiltin="1"/>
    <cellStyle name="40% - Accent2 10" xfId="442" xr:uid="{B205863E-05B4-4A9F-B19C-2D1E29224E0A}"/>
    <cellStyle name="40% - Accent2 11" xfId="459" xr:uid="{9F057C64-16FF-433A-BA43-DC0F74A1F017}"/>
    <cellStyle name="40% - Accent2 12" xfId="548" xr:uid="{917464A2-89CA-4CC7-AEC8-CC8D35BDA295}"/>
    <cellStyle name="40% - Accent2 2" xfId="69" xr:uid="{00000000-0005-0000-0000-000078000000}"/>
    <cellStyle name="40% - Accent2 2 2" xfId="146" xr:uid="{00000000-0005-0000-0000-000079000000}"/>
    <cellStyle name="40% - Accent2 2 3" xfId="221" xr:uid="{00000000-0005-0000-0000-00007A000000}"/>
    <cellStyle name="40% - Accent2 2 4" xfId="268" xr:uid="{00000000-0005-0000-0000-00007B000000}"/>
    <cellStyle name="40% - Accent2 2 5" xfId="416" xr:uid="{00000000-0005-0000-0000-00007C000000}"/>
    <cellStyle name="40% - Accent2 2 6" xfId="453" xr:uid="{105AC0F9-576A-44F5-9ED6-13A5B5FAEFBB}"/>
    <cellStyle name="40% - Accent2 3" xfId="88" xr:uid="{00000000-0005-0000-0000-00007D000000}"/>
    <cellStyle name="40% - Accent2 3 2" xfId="158" xr:uid="{00000000-0005-0000-0000-00007E000000}"/>
    <cellStyle name="40% - Accent2 3 2 2" xfId="374" xr:uid="{00000000-0005-0000-0000-00007F000000}"/>
    <cellStyle name="40% - Accent2 3 3" xfId="327" xr:uid="{00000000-0005-0000-0000-000080000000}"/>
    <cellStyle name="40% - Accent2 4" xfId="108" xr:uid="{00000000-0005-0000-0000-000081000000}"/>
    <cellStyle name="40% - Accent2 4 2" xfId="177" xr:uid="{00000000-0005-0000-0000-000082000000}"/>
    <cellStyle name="40% - Accent2 4 3" xfId="349" xr:uid="{00000000-0005-0000-0000-000083000000}"/>
    <cellStyle name="40% - Accent2 5" xfId="129" xr:uid="{00000000-0005-0000-0000-000084000000}"/>
    <cellStyle name="40% - Accent2 6" xfId="195" xr:uid="{00000000-0005-0000-0000-000085000000}"/>
    <cellStyle name="40% - Accent2 7" xfId="208" xr:uid="{00000000-0005-0000-0000-000086000000}"/>
    <cellStyle name="40% - Accent2 8" xfId="403" xr:uid="{00000000-0005-0000-0000-000087000000}"/>
    <cellStyle name="40% - Accent2 9" xfId="429" xr:uid="{B3F47842-9A29-45E8-9980-E33EAEBF05A9}"/>
    <cellStyle name="40% - Accent3" xfId="46" builtinId="39" customBuiltin="1"/>
    <cellStyle name="40% - Accent3 10" xfId="444" xr:uid="{633343C8-242F-4FA0-B05D-623CC336F1D4}"/>
    <cellStyle name="40% - Accent3 11" xfId="462" xr:uid="{455CA023-7136-40B2-92AE-DB2BD26BA69F}"/>
    <cellStyle name="40% - Accent3 12" xfId="549" xr:uid="{77F1FCD4-EDD7-43E1-B219-6754CFE05BE2}"/>
    <cellStyle name="40% - Accent3 2" xfId="70" xr:uid="{00000000-0005-0000-0000-000089000000}"/>
    <cellStyle name="40% - Accent3 2 2" xfId="147" xr:uid="{00000000-0005-0000-0000-00008A000000}"/>
    <cellStyle name="40% - Accent3 2 3" xfId="223" xr:uid="{00000000-0005-0000-0000-00008B000000}"/>
    <cellStyle name="40% - Accent3 2 4" xfId="269" xr:uid="{00000000-0005-0000-0000-00008C000000}"/>
    <cellStyle name="40% - Accent3 2 5" xfId="418" xr:uid="{00000000-0005-0000-0000-00008D000000}"/>
    <cellStyle name="40% - Accent3 2 6" xfId="479" xr:uid="{1B17B4C0-082A-4BD5-BA26-7544D723C99F}"/>
    <cellStyle name="40% - Accent3 3" xfId="91" xr:uid="{00000000-0005-0000-0000-00008E000000}"/>
    <cellStyle name="40% - Accent3 3 2" xfId="161" xr:uid="{00000000-0005-0000-0000-00008F000000}"/>
    <cellStyle name="40% - Accent3 3 2 2" xfId="376" xr:uid="{00000000-0005-0000-0000-000090000000}"/>
    <cellStyle name="40% - Accent3 3 3" xfId="329" xr:uid="{00000000-0005-0000-0000-000091000000}"/>
    <cellStyle name="40% - Accent3 4" xfId="111" xr:uid="{00000000-0005-0000-0000-000092000000}"/>
    <cellStyle name="40% - Accent3 4 2" xfId="180" xr:uid="{00000000-0005-0000-0000-000093000000}"/>
    <cellStyle name="40% - Accent3 4 3" xfId="351" xr:uid="{00000000-0005-0000-0000-000094000000}"/>
    <cellStyle name="40% - Accent3 5" xfId="131" xr:uid="{00000000-0005-0000-0000-000095000000}"/>
    <cellStyle name="40% - Accent3 6" xfId="197" xr:uid="{00000000-0005-0000-0000-000096000000}"/>
    <cellStyle name="40% - Accent3 7" xfId="210" xr:uid="{00000000-0005-0000-0000-000097000000}"/>
    <cellStyle name="40% - Accent3 8" xfId="405" xr:uid="{00000000-0005-0000-0000-000098000000}"/>
    <cellStyle name="40% - Accent3 9" xfId="431" xr:uid="{5AFCC234-2531-4A60-A6B7-4AEBF12AE9CE}"/>
    <cellStyle name="40% - Accent4" xfId="50" builtinId="43" customBuiltin="1"/>
    <cellStyle name="40% - Accent4 10" xfId="446" xr:uid="{89C57EE0-0E40-443F-BE80-4A5B421DB0CB}"/>
    <cellStyle name="40% - Accent4 11" xfId="465" xr:uid="{C027CEE0-DF69-4716-9210-22326BFE244F}"/>
    <cellStyle name="40% - Accent4 12" xfId="550" xr:uid="{45F7EABD-A403-43B8-BCFE-843FA1215D65}"/>
    <cellStyle name="40% - Accent4 2" xfId="71" xr:uid="{00000000-0005-0000-0000-00009A000000}"/>
    <cellStyle name="40% - Accent4 2 2" xfId="148" xr:uid="{00000000-0005-0000-0000-00009B000000}"/>
    <cellStyle name="40% - Accent4 2 3" xfId="225" xr:uid="{00000000-0005-0000-0000-00009C000000}"/>
    <cellStyle name="40% - Accent4 2 4" xfId="270" xr:uid="{00000000-0005-0000-0000-00009D000000}"/>
    <cellStyle name="40% - Accent4 2 5" xfId="420" xr:uid="{00000000-0005-0000-0000-00009E000000}"/>
    <cellStyle name="40% - Accent4 2 6" xfId="483" xr:uid="{186B0FB5-248E-4190-9B5E-C66CE319F7EB}"/>
    <cellStyle name="40% - Accent4 3" xfId="94" xr:uid="{00000000-0005-0000-0000-00009F000000}"/>
    <cellStyle name="40% - Accent4 3 2" xfId="164" xr:uid="{00000000-0005-0000-0000-0000A0000000}"/>
    <cellStyle name="40% - Accent4 3 2 2" xfId="378" xr:uid="{00000000-0005-0000-0000-0000A1000000}"/>
    <cellStyle name="40% - Accent4 3 3" xfId="331" xr:uid="{00000000-0005-0000-0000-0000A2000000}"/>
    <cellStyle name="40% - Accent4 4" xfId="114" xr:uid="{00000000-0005-0000-0000-0000A3000000}"/>
    <cellStyle name="40% - Accent4 4 2" xfId="183" xr:uid="{00000000-0005-0000-0000-0000A4000000}"/>
    <cellStyle name="40% - Accent4 4 3" xfId="353" xr:uid="{00000000-0005-0000-0000-0000A5000000}"/>
    <cellStyle name="40% - Accent4 5" xfId="133" xr:uid="{00000000-0005-0000-0000-0000A6000000}"/>
    <cellStyle name="40% - Accent4 6" xfId="199" xr:uid="{00000000-0005-0000-0000-0000A7000000}"/>
    <cellStyle name="40% - Accent4 7" xfId="212" xr:uid="{00000000-0005-0000-0000-0000A8000000}"/>
    <cellStyle name="40% - Accent4 8" xfId="407" xr:uid="{00000000-0005-0000-0000-0000A9000000}"/>
    <cellStyle name="40% - Accent4 9" xfId="433" xr:uid="{B235C8C0-F1F2-48F5-91A3-98B4EABEDF29}"/>
    <cellStyle name="40% - Accent5" xfId="54" builtinId="47" customBuiltin="1"/>
    <cellStyle name="40% - Accent5 10" xfId="448" xr:uid="{AA19FEE8-CE5D-4FD9-9092-70E25A51BE39}"/>
    <cellStyle name="40% - Accent5 11" xfId="468" xr:uid="{3D74038D-D671-4C64-8A13-356DCC58BAED}"/>
    <cellStyle name="40% - Accent5 12" xfId="551" xr:uid="{51C034FD-C547-4CA6-8A06-261FADEC0963}"/>
    <cellStyle name="40% - Accent5 2" xfId="72" xr:uid="{00000000-0005-0000-0000-0000AB000000}"/>
    <cellStyle name="40% - Accent5 2 2" xfId="149" xr:uid="{00000000-0005-0000-0000-0000AC000000}"/>
    <cellStyle name="40% - Accent5 2 3" xfId="227" xr:uid="{00000000-0005-0000-0000-0000AD000000}"/>
    <cellStyle name="40% - Accent5 2 4" xfId="271" xr:uid="{00000000-0005-0000-0000-0000AE000000}"/>
    <cellStyle name="40% - Accent5 2 5" xfId="422" xr:uid="{00000000-0005-0000-0000-0000AF000000}"/>
    <cellStyle name="40% - Accent5 2 6" xfId="485" xr:uid="{8CBF90F2-C2BB-48B9-8583-496D843FBCB4}"/>
    <cellStyle name="40% - Accent5 3" xfId="97" xr:uid="{00000000-0005-0000-0000-0000B0000000}"/>
    <cellStyle name="40% - Accent5 3 2" xfId="167" xr:uid="{00000000-0005-0000-0000-0000B1000000}"/>
    <cellStyle name="40% - Accent5 3 2 2" xfId="380" xr:uid="{00000000-0005-0000-0000-0000B2000000}"/>
    <cellStyle name="40% - Accent5 3 3" xfId="333" xr:uid="{00000000-0005-0000-0000-0000B3000000}"/>
    <cellStyle name="40% - Accent5 4" xfId="117" xr:uid="{00000000-0005-0000-0000-0000B4000000}"/>
    <cellStyle name="40% - Accent5 4 2" xfId="186" xr:uid="{00000000-0005-0000-0000-0000B5000000}"/>
    <cellStyle name="40% - Accent5 4 3" xfId="355" xr:uid="{00000000-0005-0000-0000-0000B6000000}"/>
    <cellStyle name="40% - Accent5 5" xfId="135" xr:uid="{00000000-0005-0000-0000-0000B7000000}"/>
    <cellStyle name="40% - Accent5 6" xfId="201" xr:uid="{00000000-0005-0000-0000-0000B8000000}"/>
    <cellStyle name="40% - Accent5 7" xfId="214" xr:uid="{00000000-0005-0000-0000-0000B9000000}"/>
    <cellStyle name="40% - Accent5 8" xfId="409" xr:uid="{00000000-0005-0000-0000-0000BA000000}"/>
    <cellStyle name="40% - Accent5 9" xfId="435" xr:uid="{06F08453-42EA-4285-B6C2-DEE715293BAE}"/>
    <cellStyle name="40% - Accent6" xfId="58" builtinId="51" customBuiltin="1"/>
    <cellStyle name="40% - Accent6 10" xfId="450" xr:uid="{EF99AEF2-5A2A-437C-B6D0-D3D2D063A42D}"/>
    <cellStyle name="40% - Accent6 11" xfId="471" xr:uid="{1B6658C6-9239-4957-8EB9-773B0EB58C3F}"/>
    <cellStyle name="40% - Accent6 12" xfId="552" xr:uid="{1625FFF0-EFDF-4C9E-A816-AA4E06F7F59F}"/>
    <cellStyle name="40% - Accent6 2" xfId="73" xr:uid="{00000000-0005-0000-0000-0000BC000000}"/>
    <cellStyle name="40% - Accent6 2 2" xfId="150" xr:uid="{00000000-0005-0000-0000-0000BD000000}"/>
    <cellStyle name="40% - Accent6 2 3" xfId="229" xr:uid="{00000000-0005-0000-0000-0000BE000000}"/>
    <cellStyle name="40% - Accent6 2 4" xfId="272" xr:uid="{00000000-0005-0000-0000-0000BF000000}"/>
    <cellStyle name="40% - Accent6 2 5" xfId="424" xr:uid="{00000000-0005-0000-0000-0000C0000000}"/>
    <cellStyle name="40% - Accent6 2 6" xfId="487" xr:uid="{60EC73ED-7650-4E8F-9734-3EC41E7809A8}"/>
    <cellStyle name="40% - Accent6 3" xfId="100" xr:uid="{00000000-0005-0000-0000-0000C1000000}"/>
    <cellStyle name="40% - Accent6 3 2" xfId="170" xr:uid="{00000000-0005-0000-0000-0000C2000000}"/>
    <cellStyle name="40% - Accent6 3 2 2" xfId="382" xr:uid="{00000000-0005-0000-0000-0000C3000000}"/>
    <cellStyle name="40% - Accent6 3 3" xfId="335" xr:uid="{00000000-0005-0000-0000-0000C4000000}"/>
    <cellStyle name="40% - Accent6 4" xfId="120" xr:uid="{00000000-0005-0000-0000-0000C5000000}"/>
    <cellStyle name="40% - Accent6 4 2" xfId="189" xr:uid="{00000000-0005-0000-0000-0000C6000000}"/>
    <cellStyle name="40% - Accent6 4 3" xfId="357" xr:uid="{00000000-0005-0000-0000-0000C7000000}"/>
    <cellStyle name="40% - Accent6 5" xfId="137" xr:uid="{00000000-0005-0000-0000-0000C8000000}"/>
    <cellStyle name="40% - Accent6 6" xfId="203" xr:uid="{00000000-0005-0000-0000-0000C9000000}"/>
    <cellStyle name="40% - Accent6 7" xfId="216" xr:uid="{00000000-0005-0000-0000-0000CA000000}"/>
    <cellStyle name="40% - Accent6 8" xfId="411" xr:uid="{00000000-0005-0000-0000-0000CB000000}"/>
    <cellStyle name="40% - Accent6 9" xfId="437" xr:uid="{2A7E9B95-4DB0-44DD-98FE-7983E66A5B07}"/>
    <cellStyle name="60% - Accent1" xfId="39" builtinId="32" customBuiltin="1"/>
    <cellStyle name="60% - Accent1 2" xfId="86" xr:uid="{00000000-0005-0000-0000-0000CD000000}"/>
    <cellStyle name="60% - Accent1 2 2" xfId="156" xr:uid="{00000000-0005-0000-0000-0000CE000000}"/>
    <cellStyle name="60% - Accent1 2 3" xfId="273" xr:uid="{00000000-0005-0000-0000-0000CF000000}"/>
    <cellStyle name="60% - Accent1 3" xfId="106" xr:uid="{00000000-0005-0000-0000-0000D0000000}"/>
    <cellStyle name="60% - Accent1 3 2" xfId="175" xr:uid="{00000000-0005-0000-0000-0000D1000000}"/>
    <cellStyle name="60% - Accent1 4" xfId="457" xr:uid="{A645D353-0D75-4A82-9009-A618A50EA166}"/>
    <cellStyle name="60% - Accent2" xfId="43" builtinId="36" customBuiltin="1"/>
    <cellStyle name="60% - Accent2 2" xfId="89" xr:uid="{00000000-0005-0000-0000-0000D3000000}"/>
    <cellStyle name="60% - Accent2 2 2" xfId="159" xr:uid="{00000000-0005-0000-0000-0000D4000000}"/>
    <cellStyle name="60% - Accent2 2 3" xfId="274" xr:uid="{00000000-0005-0000-0000-0000D5000000}"/>
    <cellStyle name="60% - Accent2 3" xfId="109" xr:uid="{00000000-0005-0000-0000-0000D6000000}"/>
    <cellStyle name="60% - Accent2 3 2" xfId="178" xr:uid="{00000000-0005-0000-0000-0000D7000000}"/>
    <cellStyle name="60% - Accent2 4" xfId="460" xr:uid="{B64D613C-1B47-43B2-A3E6-2FD8DF0E9EB6}"/>
    <cellStyle name="60% - Accent3" xfId="47" builtinId="40" customBuiltin="1"/>
    <cellStyle name="60% - Accent3 2" xfId="92" xr:uid="{00000000-0005-0000-0000-0000D9000000}"/>
    <cellStyle name="60% - Accent3 2 2" xfId="162" xr:uid="{00000000-0005-0000-0000-0000DA000000}"/>
    <cellStyle name="60% - Accent3 2 3" xfId="275" xr:uid="{00000000-0005-0000-0000-0000DB000000}"/>
    <cellStyle name="60% - Accent3 3" xfId="112" xr:uid="{00000000-0005-0000-0000-0000DC000000}"/>
    <cellStyle name="60% - Accent3 3 2" xfId="181" xr:uid="{00000000-0005-0000-0000-0000DD000000}"/>
    <cellStyle name="60% - Accent3 4" xfId="463" xr:uid="{4EBF2028-6B67-4735-9BB5-CB08819E0D2F}"/>
    <cellStyle name="60% - Accent4" xfId="51" builtinId="44" customBuiltin="1"/>
    <cellStyle name="60% - Accent4 2" xfId="95" xr:uid="{00000000-0005-0000-0000-0000DF000000}"/>
    <cellStyle name="60% - Accent4 2 2" xfId="165" xr:uid="{00000000-0005-0000-0000-0000E0000000}"/>
    <cellStyle name="60% - Accent4 2 3" xfId="276" xr:uid="{00000000-0005-0000-0000-0000E1000000}"/>
    <cellStyle name="60% - Accent4 3" xfId="115" xr:uid="{00000000-0005-0000-0000-0000E2000000}"/>
    <cellStyle name="60% - Accent4 3 2" xfId="184" xr:uid="{00000000-0005-0000-0000-0000E3000000}"/>
    <cellStyle name="60% - Accent4 4" xfId="466" xr:uid="{547B0389-8FD6-40A2-9F1D-1DF7D77BE83A}"/>
    <cellStyle name="60% - Accent5" xfId="55" builtinId="48" customBuiltin="1"/>
    <cellStyle name="60% - Accent5 2" xfId="98" xr:uid="{00000000-0005-0000-0000-0000E5000000}"/>
    <cellStyle name="60% - Accent5 2 2" xfId="168" xr:uid="{00000000-0005-0000-0000-0000E6000000}"/>
    <cellStyle name="60% - Accent5 2 3" xfId="277" xr:uid="{00000000-0005-0000-0000-0000E7000000}"/>
    <cellStyle name="60% - Accent5 3" xfId="118" xr:uid="{00000000-0005-0000-0000-0000E8000000}"/>
    <cellStyle name="60% - Accent5 3 2" xfId="187" xr:uid="{00000000-0005-0000-0000-0000E9000000}"/>
    <cellStyle name="60% - Accent5 4" xfId="469" xr:uid="{BD8B0160-5011-4558-9068-63D4D07ACEC8}"/>
    <cellStyle name="60% - Accent6" xfId="59" builtinId="52" customBuiltin="1"/>
    <cellStyle name="60% - Accent6 2" xfId="101" xr:uid="{00000000-0005-0000-0000-0000EB000000}"/>
    <cellStyle name="60% - Accent6 2 2" xfId="171" xr:uid="{00000000-0005-0000-0000-0000EC000000}"/>
    <cellStyle name="60% - Accent6 2 3" xfId="278" xr:uid="{00000000-0005-0000-0000-0000ED000000}"/>
    <cellStyle name="60% - Accent6 3" xfId="121" xr:uid="{00000000-0005-0000-0000-0000EE000000}"/>
    <cellStyle name="60% - Accent6 3 2" xfId="190" xr:uid="{00000000-0005-0000-0000-0000EF000000}"/>
    <cellStyle name="60% - Accent6 4" xfId="472" xr:uid="{73696822-413E-4EF6-9138-6F707ECCE027}"/>
    <cellStyle name="Accent1" xfId="36" builtinId="29" customBuiltin="1"/>
    <cellStyle name="Accent1 2" xfId="279" xr:uid="{00000000-0005-0000-0000-0000F1000000}"/>
    <cellStyle name="Accent2" xfId="40" builtinId="33" customBuiltin="1"/>
    <cellStyle name="Accent2 2" xfId="280" xr:uid="{00000000-0005-0000-0000-0000F3000000}"/>
    <cellStyle name="Accent3" xfId="44" builtinId="37" customBuiltin="1"/>
    <cellStyle name="Accent3 2" xfId="281" xr:uid="{00000000-0005-0000-0000-0000F5000000}"/>
    <cellStyle name="Accent4" xfId="48" builtinId="41" customBuiltin="1"/>
    <cellStyle name="Accent4 2" xfId="282" xr:uid="{00000000-0005-0000-0000-0000F7000000}"/>
    <cellStyle name="Accent5" xfId="52" builtinId="45" customBuiltin="1"/>
    <cellStyle name="Accent5 2" xfId="283" xr:uid="{00000000-0005-0000-0000-0000F9000000}"/>
    <cellStyle name="Accent6" xfId="56" builtinId="49" customBuiltin="1"/>
    <cellStyle name="Accent6 2" xfId="284" xr:uid="{00000000-0005-0000-0000-0000FB000000}"/>
    <cellStyle name="Bad" xfId="26" builtinId="27" customBuiltin="1"/>
    <cellStyle name="Bad 2" xfId="285" xr:uid="{00000000-0005-0000-0000-0000FD000000}"/>
    <cellStyle name="Calculation" xfId="30" builtinId="22" customBuiltin="1"/>
    <cellStyle name="Calculation 2" xfId="286" xr:uid="{00000000-0005-0000-0000-0000FF000000}"/>
    <cellStyle name="Calculation 2 2" xfId="361" xr:uid="{00000000-0005-0000-0000-000000010000}"/>
    <cellStyle name="Calculation 2 2 2" xfId="394" xr:uid="{00000000-0005-0000-0000-000001010000}"/>
    <cellStyle name="Calculation 2 3" xfId="389" xr:uid="{00000000-0005-0000-0000-000002010000}"/>
    <cellStyle name="Calculation 2 4" xfId="494" xr:uid="{4F54FE36-E217-467A-8A34-AFB9AF2A8B5F}"/>
    <cellStyle name="Check Cell" xfId="32" builtinId="23" customBuiltin="1"/>
    <cellStyle name="Check Cell 2" xfId="287" xr:uid="{00000000-0005-0000-0000-000004010000}"/>
    <cellStyle name="Comma" xfId="490" builtinId="3"/>
    <cellStyle name="Comma 11" xfId="320" xr:uid="{00000000-0005-0000-0000-000006010000}"/>
    <cellStyle name="Comma 11 2" xfId="369" xr:uid="{00000000-0005-0000-0000-000007010000}"/>
    <cellStyle name="Comma 13 2" xfId="508" xr:uid="{09F42BE8-1C9B-429C-A2F7-5D1E23DD8067}"/>
    <cellStyle name="Comma 15" xfId="60" xr:uid="{00000000-0005-0000-0000-000008010000}"/>
    <cellStyle name="Comma 19" xfId="520" xr:uid="{A64D62A4-A9F2-4BBA-8730-5933870C3B6A}"/>
    <cellStyle name="Comma 2" xfId="9" xr:uid="{00000000-0005-0000-0000-000009010000}"/>
    <cellStyle name="Comma 2 2" xfId="253" xr:uid="{00000000-0005-0000-0000-00000A010000}"/>
    <cellStyle name="Comma 2 2 2" xfId="288" xr:uid="{00000000-0005-0000-0000-00000B010000}"/>
    <cellStyle name="Comma 2 2 2 3" xfId="79" xr:uid="{00000000-0005-0000-0000-00000C010000}"/>
    <cellStyle name="Comma 2 3" xfId="18" xr:uid="{00000000-0005-0000-0000-00000D010000}"/>
    <cellStyle name="Comma 2 3 2" xfId="102" xr:uid="{00000000-0005-0000-0000-00000E010000}"/>
    <cellStyle name="Comma 2 4" xfId="249" xr:uid="{00000000-0005-0000-0000-00000F010000}"/>
    <cellStyle name="Comma 2 5" xfId="345" xr:uid="{00000000-0005-0000-0000-000010010000}"/>
    <cellStyle name="Comma 2 6" xfId="234" xr:uid="{00000000-0005-0000-0000-000011010000}"/>
    <cellStyle name="Comma 21" xfId="553" xr:uid="{14156769-E84D-4B95-84DC-4169C3A4434C}"/>
    <cellStyle name="Comma 3" xfId="235" xr:uid="{00000000-0005-0000-0000-000012010000}"/>
    <cellStyle name="Comma 3 2" xfId="289" xr:uid="{00000000-0005-0000-0000-000013010000}"/>
    <cellStyle name="Comma 3 2 2" xfId="338" xr:uid="{00000000-0005-0000-0000-000014010000}"/>
    <cellStyle name="Comma 3 2 2 2" xfId="386" xr:uid="{00000000-0005-0000-0000-000015010000}"/>
    <cellStyle name="Comma 3 2 2 2 2" xfId="539" xr:uid="{2E39FFF5-8050-40D2-A88C-A4F806905B8C}"/>
    <cellStyle name="Comma 3 2 2 2 3" xfId="517" xr:uid="{8B22F917-9EB9-49E1-BA7E-1751D8DC0DAA}"/>
    <cellStyle name="Comma 3 2 2 3" xfId="529" xr:uid="{D3F162DA-95D0-42D3-AE02-0D2715F7B234}"/>
    <cellStyle name="Comma 3 2 2 4" xfId="505" xr:uid="{BBCE4DA7-D43D-41BF-A2DA-93F74EA4F20A}"/>
    <cellStyle name="Comma 3 2 3" xfId="362" xr:uid="{00000000-0005-0000-0000-000016010000}"/>
    <cellStyle name="Comma 3 2 3 2" xfId="533" xr:uid="{03DD64A9-0D83-42C3-AC52-778AA85CBB70}"/>
    <cellStyle name="Comma 3 2 3 3" xfId="511" xr:uid="{9485BE7C-701D-4A01-8539-FC898BB039BC}"/>
    <cellStyle name="Comma 3 2 4" xfId="523" xr:uid="{2674A42C-76DD-4062-8E5B-75C3041906A0}"/>
    <cellStyle name="Comma 3 2 5" xfId="495" xr:uid="{D698EFDD-5B2E-46A6-AE08-658C2BADAA44}"/>
    <cellStyle name="Comma 3 3" xfId="252" xr:uid="{00000000-0005-0000-0000-000017010000}"/>
    <cellStyle name="Comma 4" xfId="255" xr:uid="{00000000-0005-0000-0000-000018010000}"/>
    <cellStyle name="Comma 5" xfId="248" xr:uid="{00000000-0005-0000-0000-000019010000}"/>
    <cellStyle name="Comma 5 2" xfId="337" xr:uid="{00000000-0005-0000-0000-00001A010000}"/>
    <cellStyle name="Comma 5 2 2" xfId="385" xr:uid="{00000000-0005-0000-0000-00001B010000}"/>
    <cellStyle name="Comma 5 2 2 2" xfId="532" xr:uid="{C16C2459-F94A-48DE-BA7F-FB5CAD4F7D16}"/>
    <cellStyle name="Comma 5 2 3" xfId="510" xr:uid="{BC3C3039-7965-446B-8D8D-A2A7D390B4D5}"/>
    <cellStyle name="Comma 5 3" xfId="360" xr:uid="{00000000-0005-0000-0000-00001C010000}"/>
    <cellStyle name="Comma 5 3 2" xfId="522" xr:uid="{72F94219-8BB2-49FA-A102-393592726A9D}"/>
    <cellStyle name="Comma 5 4" xfId="493" xr:uid="{DB88D9B0-CB03-447E-B24A-6DFA7A49D188}"/>
    <cellStyle name="Comma 6" xfId="233" xr:uid="{00000000-0005-0000-0000-00001D010000}"/>
    <cellStyle name="Comma 6 2" xfId="516" xr:uid="{567E42B7-CA32-432D-BD05-60794D539193}"/>
    <cellStyle name="Comma 6 2 2" xfId="538" xr:uid="{E3416A42-E3C8-4ACD-8547-AA6A0F3F80F9}"/>
    <cellStyle name="Comma 6 3" xfId="528" xr:uid="{2024F01F-C555-4756-B90B-B7D6FCC44269}"/>
    <cellStyle name="Comma 6 4" xfId="504" xr:uid="{635D45B9-4B42-4FEF-86B0-54218BD156CC}"/>
    <cellStyle name="Comma 7" xfId="231" xr:uid="{00000000-0005-0000-0000-00001E010000}"/>
    <cellStyle name="Comma 8" xfId="475" xr:uid="{A9F65F2A-389D-40DA-8939-A0D13FC4421C}"/>
    <cellStyle name="Explanatory Text" xfId="34" builtinId="53" customBuiltin="1"/>
    <cellStyle name="Explanatory Text 2" xfId="290" xr:uid="{00000000-0005-0000-0000-000020010000}"/>
    <cellStyle name="Good" xfId="25" builtinId="26" customBuiltin="1"/>
    <cellStyle name="Good 2" xfId="291" xr:uid="{00000000-0005-0000-0000-000022010000}"/>
    <cellStyle name="Heading 1" xfId="21" builtinId="16" customBuiltin="1"/>
    <cellStyle name="Heading 1 2" xfId="292" xr:uid="{00000000-0005-0000-0000-000024010000}"/>
    <cellStyle name="Heading 2" xfId="22" builtinId="17" customBuiltin="1"/>
    <cellStyle name="Heading 2 2" xfId="293" xr:uid="{00000000-0005-0000-0000-000026010000}"/>
    <cellStyle name="Heading 3" xfId="23" builtinId="18" customBuiltin="1"/>
    <cellStyle name="Heading 3 2" xfId="294" xr:uid="{00000000-0005-0000-0000-000028010000}"/>
    <cellStyle name="Heading 4" xfId="24" builtinId="19" customBuiltin="1"/>
    <cellStyle name="Heading 4 2" xfId="295" xr:uid="{00000000-0005-0000-0000-00002A010000}"/>
    <cellStyle name="Input" xfId="28" builtinId="20" customBuiltin="1"/>
    <cellStyle name="Input 2" xfId="296" xr:uid="{00000000-0005-0000-0000-00002C010000}"/>
    <cellStyle name="Input 2 2" xfId="363" xr:uid="{00000000-0005-0000-0000-00002D010000}"/>
    <cellStyle name="Input 2 2 2" xfId="395" xr:uid="{00000000-0005-0000-0000-00002E010000}"/>
    <cellStyle name="Input 2 3" xfId="390" xr:uid="{00000000-0005-0000-0000-00002F010000}"/>
    <cellStyle name="Input 2 4" xfId="496" xr:uid="{28D4DACA-E6DC-4067-9E5F-573BC9C8265F}"/>
    <cellStyle name="Linked Cell" xfId="31" builtinId="24" customBuiltin="1"/>
    <cellStyle name="Linked Cell 2" xfId="297" xr:uid="{00000000-0005-0000-0000-000031010000}"/>
    <cellStyle name="Neutral" xfId="27" builtinId="28" customBuiltin="1"/>
    <cellStyle name="Neutral 2" xfId="82" xr:uid="{00000000-0005-0000-0000-000033010000}"/>
    <cellStyle name="Neutral 2 2" xfId="258" xr:uid="{00000000-0005-0000-0000-000034010000}"/>
    <cellStyle name="Neutral 3" xfId="298" xr:uid="{00000000-0005-0000-0000-000035010000}"/>
    <cellStyle name="Normal" xfId="0" builtinId="0"/>
    <cellStyle name="Normal 10" xfId="4" xr:uid="{00000000-0005-0000-0000-000037010000}"/>
    <cellStyle name="Normal 10 2" xfId="236" xr:uid="{00000000-0005-0000-0000-000038010000}"/>
    <cellStyle name="Normal 10 2 2" xfId="536" xr:uid="{64A5751E-266B-410C-BA26-718B616A60AE}"/>
    <cellStyle name="Normal 10 2 3" xfId="514" xr:uid="{C8BAAB0B-3061-4F0D-BB72-2428633AB3AD}"/>
    <cellStyle name="Normal 10 3" xfId="519" xr:uid="{BBC0EFAF-608F-46F1-94DD-4571881B4C5A}"/>
    <cellStyle name="Normal 10 4" xfId="526" xr:uid="{B1E4A520-D625-4EDB-8B96-03E4D2B208BA}"/>
    <cellStyle name="Normal 10 5" xfId="502" xr:uid="{24222E8C-4897-4571-BE50-EC4A963A7088}"/>
    <cellStyle name="Normal 11" xfId="247" xr:uid="{00000000-0005-0000-0000-000039010000}"/>
    <cellStyle name="Normal 11 2" xfId="80" xr:uid="{00000000-0005-0000-0000-00003A010000}"/>
    <cellStyle name="Normal 11 2 2" xfId="152" xr:uid="{00000000-0005-0000-0000-00003B010000}"/>
    <cellStyle name="Normal 11 2 2 2" xfId="537" xr:uid="{786F4BB6-582E-4787-A1AC-6085E0EF8E9F}"/>
    <cellStyle name="Normal 11 2 3" xfId="322" xr:uid="{00000000-0005-0000-0000-00003C010000}"/>
    <cellStyle name="Normal 11 2 4" xfId="515" xr:uid="{E0018E39-0C5A-4CC7-9135-944DF7FF6BE6}"/>
    <cellStyle name="Normal 11 3" xfId="336" xr:uid="{00000000-0005-0000-0000-00003D010000}"/>
    <cellStyle name="Normal 11 3 2" xfId="384" xr:uid="{00000000-0005-0000-0000-00003E010000}"/>
    <cellStyle name="Normal 11 3 3" xfId="478" xr:uid="{B1B29BB1-D313-4D04-9397-F6168E22BA94}"/>
    <cellStyle name="Normal 11 4" xfId="359" xr:uid="{00000000-0005-0000-0000-00003F010000}"/>
    <cellStyle name="Normal 11 4 2" xfId="527" xr:uid="{EE125B0A-993C-4BCF-9C8F-19637D7EE142}"/>
    <cellStyle name="Normal 11 5" xfId="503" xr:uid="{CE029B56-77DD-4229-A261-EF667CCBB7B7}"/>
    <cellStyle name="Normal 12" xfId="230" xr:uid="{00000000-0005-0000-0000-000040010000}"/>
    <cellStyle name="Normal 12 2" xfId="507" xr:uid="{9D91951A-ADD8-473C-9BE4-46916CF5B753}"/>
    <cellStyle name="Normal 13" xfId="232" xr:uid="{00000000-0005-0000-0000-000041010000}"/>
    <cellStyle name="Normal 13 5" xfId="491" xr:uid="{F8867B28-FDF3-4BB9-BB00-BC75AB05313A}"/>
    <cellStyle name="Normal 14" xfId="474" xr:uid="{20768B5D-B06D-4F6D-9AAC-286B02B4A73C}"/>
    <cellStyle name="Normal 2" xfId="1" xr:uid="{00000000-0005-0000-0000-000042010000}"/>
    <cellStyle name="Normal 2 2" xfId="11" xr:uid="{00000000-0005-0000-0000-000043010000}"/>
    <cellStyle name="Normal 2 2 2" xfId="316" xr:uid="{00000000-0005-0000-0000-000044010000}"/>
    <cellStyle name="Normal 2 2 3" xfId="299" xr:uid="{00000000-0005-0000-0000-000045010000}"/>
    <cellStyle name="Normal 2 3" xfId="300" xr:uid="{00000000-0005-0000-0000-000046010000}"/>
    <cellStyle name="Normal 2 4" xfId="17" xr:uid="{00000000-0005-0000-0000-000047010000}"/>
    <cellStyle name="Normal 2 5" xfId="237" xr:uid="{00000000-0005-0000-0000-000048010000}"/>
    <cellStyle name="Normal 3" xfId="3" xr:uid="{00000000-0005-0000-0000-000049010000}"/>
    <cellStyle name="Normal 3 2" xfId="256" xr:uid="{00000000-0005-0000-0000-00004A010000}"/>
    <cellStyle name="Normal 3 2 2" xfId="301" xr:uid="{00000000-0005-0000-0000-00004B010000}"/>
    <cellStyle name="Normal 3 2 3" xfId="488" xr:uid="{8D8EA355-79F5-4A0F-AAB5-873B46053949}"/>
    <cellStyle name="Normal 3 3" xfId="251" xr:uid="{00000000-0005-0000-0000-00004C010000}"/>
    <cellStyle name="Normal 3 4" xfId="245" xr:uid="{00000000-0005-0000-0000-00004D010000}"/>
    <cellStyle name="Normal 3_HavelvacN2axjusakN3" xfId="259" xr:uid="{00000000-0005-0000-0000-00004E010000}"/>
    <cellStyle name="Normal 37" xfId="323" xr:uid="{00000000-0005-0000-0000-00004F010000}"/>
    <cellStyle name="Normal 4" xfId="5" xr:uid="{00000000-0005-0000-0000-000050010000}"/>
    <cellStyle name="Normal 4 2" xfId="257" xr:uid="{00000000-0005-0000-0000-000051010000}"/>
    <cellStyle name="Normal 4 3" xfId="254" xr:uid="{00000000-0005-0000-0000-000052010000}"/>
    <cellStyle name="Normal 4 4" xfId="238" xr:uid="{00000000-0005-0000-0000-000053010000}"/>
    <cellStyle name="Normal 5" xfId="8" xr:uid="{00000000-0005-0000-0000-000054010000}"/>
    <cellStyle name="Normal 5 10" xfId="76" xr:uid="{00000000-0005-0000-0000-000055010000}"/>
    <cellStyle name="Normal 5 2" xfId="16" xr:uid="{00000000-0005-0000-0000-000056010000}"/>
    <cellStyle name="Normal 5 2 2" xfId="339" xr:uid="{00000000-0005-0000-0000-000057010000}"/>
    <cellStyle name="Normal 5 2 2 2" xfId="387" xr:uid="{00000000-0005-0000-0000-000058010000}"/>
    <cellStyle name="Normal 5 2 2 2 2" xfId="540" xr:uid="{0B2F7F6F-489A-4E86-819E-52D3C5229518}"/>
    <cellStyle name="Normal 5 2 2 2 3" xfId="518" xr:uid="{C953B2C5-A6F7-46D8-BD13-C60FBAF98A6B}"/>
    <cellStyle name="Normal 5 2 2 3" xfId="530" xr:uid="{5BEFFE3A-9D4F-459D-84F1-9CA07F639EBB}"/>
    <cellStyle name="Normal 5 2 2 4" xfId="341" xr:uid="{00000000-0005-0000-0000-000059010000}"/>
    <cellStyle name="Normal 5 2 2 5" xfId="506" xr:uid="{E54EF71D-7F41-46A3-81D4-99BE492EFC3A}"/>
    <cellStyle name="Normal 5 2 3" xfId="364" xr:uid="{00000000-0005-0000-0000-00005A010000}"/>
    <cellStyle name="Normal 5 2 3 2" xfId="534" xr:uid="{ED37AD71-335F-456D-84D5-0BDB38CDA2D3}"/>
    <cellStyle name="Normal 5 2 3 3" xfId="512" xr:uid="{9119F03C-B293-4E21-91BB-6077D16C5C57}"/>
    <cellStyle name="Normal 5 2 4" xfId="302" xr:uid="{00000000-0005-0000-0000-00005B010000}"/>
    <cellStyle name="Normal 5 2 4 2" xfId="524" xr:uid="{DF0E4AED-EB9F-41D6-AB2A-31DFE0D2C12E}"/>
    <cellStyle name="Normal 5 2 5" xfId="342" xr:uid="{00000000-0005-0000-0000-00005C010000}"/>
    <cellStyle name="Normal 5 2 6" xfId="497" xr:uid="{D0C4573D-7752-4B94-8165-532658AAAE87}"/>
    <cellStyle name="Normal 5 3" xfId="19" xr:uid="{00000000-0005-0000-0000-00005D010000}"/>
    <cellStyle name="Normal 5 3 2" xfId="260" xr:uid="{00000000-0005-0000-0000-00005E010000}"/>
    <cellStyle name="Normal 5 3 7" xfId="476" xr:uid="{62DDA106-A752-4A63-9C9C-80A6B5F103D4}"/>
    <cellStyle name="Normal 5 4" xfId="239" xr:uid="{00000000-0005-0000-0000-00005F010000}"/>
    <cellStyle name="Normal 6" xfId="10" xr:uid="{00000000-0005-0000-0000-000060010000}"/>
    <cellStyle name="Normal 6 2" xfId="123" xr:uid="{00000000-0005-0000-0000-000061010000}"/>
    <cellStyle name="Normal 6 3" xfId="303" xr:uid="{00000000-0005-0000-0000-000062010000}"/>
    <cellStyle name="Normal 7" xfId="12" xr:uid="{00000000-0005-0000-0000-000063010000}"/>
    <cellStyle name="Normal 7 2" xfId="124" xr:uid="{00000000-0005-0000-0000-000064010000}"/>
    <cellStyle name="Normal 7 3" xfId="304" xr:uid="{00000000-0005-0000-0000-000065010000}"/>
    <cellStyle name="Normal 8" xfId="13" xr:uid="{00000000-0005-0000-0000-000066010000}"/>
    <cellStyle name="Normal 8 2" xfId="315" xr:uid="{00000000-0005-0000-0000-000067010000}"/>
    <cellStyle name="Normal 8 2 2" xfId="531" xr:uid="{10710D07-0537-4C0C-9662-10596DD0AC86}"/>
    <cellStyle name="Normal 8 2 3" xfId="509" xr:uid="{EC7E811D-FDF6-4924-B88F-3AEBFF465CAB}"/>
    <cellStyle name="Normal 8 3" xfId="240" xr:uid="{00000000-0005-0000-0000-000068010000}"/>
    <cellStyle name="Normal 8 3 2" xfId="521" xr:uid="{85A978C8-CA5A-484B-823A-D58CA423E12C}"/>
    <cellStyle name="Normal 8 4" xfId="492" xr:uid="{AF36611A-367E-4F4E-88B1-3599A7B8C5EF}"/>
    <cellStyle name="Normal 9" xfId="15" xr:uid="{00000000-0005-0000-0000-000069010000}"/>
    <cellStyle name="Normal 9 2" xfId="125" xr:uid="{00000000-0005-0000-0000-00006A010000}"/>
    <cellStyle name="Normal 9 2 2" xfId="535" xr:uid="{2E063AC3-DA8F-4445-AD09-7C41A89CE956}"/>
    <cellStyle name="Normal 9 2 3" xfId="513" xr:uid="{87A7BFC7-C40D-4970-B15F-B25F29CAF80B}"/>
    <cellStyle name="Normal 9 3" xfId="241" xr:uid="{00000000-0005-0000-0000-00006B010000}"/>
    <cellStyle name="Normal 9 3 2" xfId="525" xr:uid="{B01C3E9C-D2CC-4BD0-92A7-3030DDE799E0}"/>
    <cellStyle name="Normal 9 4" xfId="501" xr:uid="{5DFCFFFB-885F-45CB-B541-34AD3B929755}"/>
    <cellStyle name="Note 10" xfId="438" xr:uid="{79D7DE58-21A5-4C2B-B8BE-78D078049696}"/>
    <cellStyle name="Note 11" xfId="454" xr:uid="{0D58A97E-384B-4EB6-90DC-8BF274F5F3F4}"/>
    <cellStyle name="Note 12" xfId="554" xr:uid="{7A817332-10F1-483E-9D8A-A9217A39BB84}"/>
    <cellStyle name="Note 2" xfId="61" xr:uid="{00000000-0005-0000-0000-00006C010000}"/>
    <cellStyle name="Note 2 2" xfId="138" xr:uid="{00000000-0005-0000-0000-00006D010000}"/>
    <cellStyle name="Note 2 2 2" xfId="365" xr:uid="{00000000-0005-0000-0000-00006E010000}"/>
    <cellStyle name="Note 2 2 2 2" xfId="396" xr:uid="{00000000-0005-0000-0000-00006F010000}"/>
    <cellStyle name="Note 2 2 3" xfId="305" xr:uid="{00000000-0005-0000-0000-000070010000}"/>
    <cellStyle name="Note 2 2 4" xfId="391" xr:uid="{00000000-0005-0000-0000-000071010000}"/>
    <cellStyle name="Note 2 3" xfId="217" xr:uid="{00000000-0005-0000-0000-000072010000}"/>
    <cellStyle name="Note 2 3 2" xfId="383" xr:uid="{00000000-0005-0000-0000-000073010000}"/>
    <cellStyle name="Note 2 4" xfId="358" xr:uid="{00000000-0005-0000-0000-000074010000}"/>
    <cellStyle name="Note 2 5" xfId="412" xr:uid="{00000000-0005-0000-0000-000075010000}"/>
    <cellStyle name="Note 2 6" xfId="481" xr:uid="{2F52C1CA-6EBC-44E0-9B47-DB64763EE670}"/>
    <cellStyle name="Note 2 7" xfId="498" xr:uid="{A7CB72E6-A622-4C58-B545-997A5539A1B1}"/>
    <cellStyle name="Note 3" xfId="74" xr:uid="{00000000-0005-0000-0000-000076010000}"/>
    <cellStyle name="Note 3 2" xfId="151" xr:uid="{00000000-0005-0000-0000-000077010000}"/>
    <cellStyle name="Note 4" xfId="83" xr:uid="{00000000-0005-0000-0000-000078010000}"/>
    <cellStyle name="Note 4 2" xfId="153" xr:uid="{00000000-0005-0000-0000-000079010000}"/>
    <cellStyle name="Note 5" xfId="103" xr:uid="{00000000-0005-0000-0000-00007A010000}"/>
    <cellStyle name="Note 5 2" xfId="172" xr:uid="{00000000-0005-0000-0000-00007B010000}"/>
    <cellStyle name="Note 6" xfId="191" xr:uid="{00000000-0005-0000-0000-00007C010000}"/>
    <cellStyle name="Note 7" xfId="204" xr:uid="{00000000-0005-0000-0000-00007D010000}"/>
    <cellStyle name="Note 8" xfId="399" xr:uid="{00000000-0005-0000-0000-00007E010000}"/>
    <cellStyle name="Note 9" xfId="425" xr:uid="{AA1C473B-43F4-40BB-8548-DE4389BE77C9}"/>
    <cellStyle name="Output" xfId="29" builtinId="21" customBuiltin="1"/>
    <cellStyle name="Output 2" xfId="306" xr:uid="{00000000-0005-0000-0000-000080010000}"/>
    <cellStyle name="Output 2 2" xfId="366" xr:uid="{00000000-0005-0000-0000-000081010000}"/>
    <cellStyle name="Output 2 2 2" xfId="397" xr:uid="{00000000-0005-0000-0000-000082010000}"/>
    <cellStyle name="Output 2 3" xfId="392" xr:uid="{00000000-0005-0000-0000-000083010000}"/>
    <cellStyle name="Output 2 4" xfId="499" xr:uid="{85160607-7EAF-4557-A82B-51196612EF28}"/>
    <cellStyle name="Percent 2" xfId="2" xr:uid="{00000000-0005-0000-0000-000084010000}"/>
    <cellStyle name="Percent 2 2" xfId="122" xr:uid="{00000000-0005-0000-0000-000085010000}"/>
    <cellStyle name="Percent 2 3" xfId="250" xr:uid="{00000000-0005-0000-0000-000086010000}"/>
    <cellStyle name="Percent 3" xfId="318" xr:uid="{00000000-0005-0000-0000-000087010000}"/>
    <cellStyle name="Percent 3 2" xfId="340" xr:uid="{00000000-0005-0000-0000-000088010000}"/>
    <cellStyle name="Percent 3 2 2" xfId="388" xr:uid="{00000000-0005-0000-0000-000089010000}"/>
    <cellStyle name="Percent 3 3" xfId="368" xr:uid="{00000000-0005-0000-0000-00008A010000}"/>
    <cellStyle name="SN_241" xfId="14" xr:uid="{00000000-0005-0000-0000-00008B010000}"/>
    <cellStyle name="SN_b" xfId="489" xr:uid="{C95FD91A-E3E5-498D-8BCA-E73E916653FC}"/>
    <cellStyle name="SN10_bold" xfId="473" xr:uid="{75F3652D-B626-4BC1-A374-7754E00A5A3C}"/>
    <cellStyle name="Style 1" xfId="242" xr:uid="{00000000-0005-0000-0000-00008C010000}"/>
    <cellStyle name="Style 1 2" xfId="308" xr:uid="{00000000-0005-0000-0000-00008D010000}"/>
    <cellStyle name="Style 1 2 2" xfId="319" xr:uid="{00000000-0005-0000-0000-00008E010000}"/>
    <cellStyle name="Style 1 3" xfId="307" xr:uid="{00000000-0005-0000-0000-00008F010000}"/>
    <cellStyle name="Style 1_verchnakan_ax21-25_2018" xfId="309" xr:uid="{00000000-0005-0000-0000-000090010000}"/>
    <cellStyle name="Title" xfId="20" builtinId="15" customBuiltin="1"/>
    <cellStyle name="Title 2" xfId="81" xr:uid="{00000000-0005-0000-0000-000092010000}"/>
    <cellStyle name="Title 2 2" xfId="310" xr:uid="{00000000-0005-0000-0000-000093010000}"/>
    <cellStyle name="Title 2 3" xfId="246" xr:uid="{00000000-0005-0000-0000-000094010000}"/>
    <cellStyle name="Total" xfId="35" builtinId="25" customBuiltin="1"/>
    <cellStyle name="Total 2" xfId="311" xr:uid="{00000000-0005-0000-0000-000096010000}"/>
    <cellStyle name="Total 2 2" xfId="367" xr:uid="{00000000-0005-0000-0000-000097010000}"/>
    <cellStyle name="Total 2 2 2" xfId="398" xr:uid="{00000000-0005-0000-0000-000098010000}"/>
    <cellStyle name="Total 2 3" xfId="393" xr:uid="{00000000-0005-0000-0000-000099010000}"/>
    <cellStyle name="Total 2 4" xfId="500" xr:uid="{AB050743-AF74-4286-BFB3-93DE6B8537E6}"/>
    <cellStyle name="Warning Text" xfId="33" builtinId="11" customBuiltin="1"/>
    <cellStyle name="Warning Text 2" xfId="312" xr:uid="{00000000-0005-0000-0000-00009B010000}"/>
    <cellStyle name="Обычный 2" xfId="6" xr:uid="{00000000-0005-0000-0000-00009C010000}"/>
    <cellStyle name="Обычный 2 2" xfId="314" xr:uid="{00000000-0005-0000-0000-00009D010000}"/>
    <cellStyle name="Обычный 2 3" xfId="317" xr:uid="{00000000-0005-0000-0000-00009E010000}"/>
    <cellStyle name="Обычный 2 4" xfId="313" xr:uid="{00000000-0005-0000-0000-00009F010000}"/>
    <cellStyle name="Обычный 2 5" xfId="243" xr:uid="{00000000-0005-0000-0000-0000A0010000}"/>
    <cellStyle name="Обычный 3" xfId="78" xr:uid="{00000000-0005-0000-0000-0000A1010000}"/>
    <cellStyle name="Обычный 3 2" xfId="370" xr:uid="{00000000-0005-0000-0000-0000A2010000}"/>
    <cellStyle name="Обычный 3 3" xfId="321" xr:uid="{00000000-0005-0000-0000-0000A3010000}"/>
    <cellStyle name="Обычный 3 4" xfId="556" xr:uid="{0AFA40B4-6382-48F3-9F85-60AC06B68CE0}"/>
    <cellStyle name="Обычный 5" xfId="77" xr:uid="{00000000-0005-0000-0000-0000A4010000}"/>
    <cellStyle name="Обычный 6" xfId="555" xr:uid="{9106AF67-B759-4E45-9E21-3F283A39D9B2}"/>
    <cellStyle name="Обычный 6 2" xfId="557" xr:uid="{0D040D62-AE32-4614-A291-1B6E043BBF8A}"/>
    <cellStyle name="Обычный 7" xfId="75" xr:uid="{00000000-0005-0000-0000-0000A5010000}"/>
    <cellStyle name="Обычный 9 2" xfId="343" xr:uid="{00000000-0005-0000-0000-0000A6010000}"/>
    <cellStyle name="Финансовый 16" xfId="344" xr:uid="{00000000-0005-0000-0000-0000A7010000}"/>
    <cellStyle name="Финансовый 2" xfId="244" xr:uid="{00000000-0005-0000-0000-0000A8010000}"/>
    <cellStyle name="Финансовый 3" xfId="7" xr:uid="{00000000-0005-0000-0000-0000A9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4F6A1-28AD-4CF8-8467-55864606B660}">
  <sheetPr>
    <pageSetUpPr fitToPage="1"/>
  </sheetPr>
  <dimension ref="A1:G110"/>
  <sheetViews>
    <sheetView topLeftCell="A85" zoomScaleNormal="100" workbookViewId="0">
      <selection activeCell="D93" sqref="D93:D98"/>
    </sheetView>
  </sheetViews>
  <sheetFormatPr defaultRowHeight="17.25" x14ac:dyDescent="0.3"/>
  <cols>
    <col min="1" max="1" width="14" style="1" customWidth="1"/>
    <col min="2" max="2" width="17.140625" style="1" customWidth="1"/>
    <col min="3" max="3" width="88" style="1" customWidth="1"/>
    <col min="4" max="4" width="28.5703125" style="1" customWidth="1"/>
    <col min="5" max="5" width="9.140625" style="1"/>
    <col min="6" max="6" width="14.85546875" style="1" bestFit="1" customWidth="1"/>
    <col min="7" max="7" width="23.7109375" style="1" customWidth="1"/>
    <col min="8" max="16384" width="9.140625" style="1"/>
  </cols>
  <sheetData>
    <row r="1" spans="1:7" ht="15" customHeight="1" x14ac:dyDescent="0.3">
      <c r="A1" s="194" t="s">
        <v>55</v>
      </c>
      <c r="B1" s="194"/>
      <c r="C1" s="194"/>
      <c r="D1" s="194"/>
    </row>
    <row r="2" spans="1:7" ht="70.5" customHeight="1" x14ac:dyDescent="0.3">
      <c r="A2" s="194"/>
      <c r="B2" s="194"/>
      <c r="C2" s="194"/>
      <c r="D2" s="194"/>
      <c r="F2" s="181"/>
      <c r="G2" s="181"/>
    </row>
    <row r="3" spans="1:7" ht="3.75" customHeight="1" x14ac:dyDescent="0.3">
      <c r="A3" s="194"/>
      <c r="B3" s="194"/>
      <c r="C3" s="194"/>
      <c r="D3" s="194"/>
    </row>
    <row r="4" spans="1:7" ht="65.25" customHeight="1" x14ac:dyDescent="0.3">
      <c r="A4" s="192" t="s">
        <v>53</v>
      </c>
      <c r="B4" s="192"/>
      <c r="C4" s="192"/>
      <c r="D4" s="192"/>
    </row>
    <row r="5" spans="1:7" x14ac:dyDescent="0.3">
      <c r="A5" s="19"/>
      <c r="B5" s="18"/>
      <c r="C5" s="18"/>
      <c r="D5" s="54" t="s">
        <v>23</v>
      </c>
    </row>
    <row r="6" spans="1:7" ht="104.25" customHeight="1" x14ac:dyDescent="0.3">
      <c r="A6" s="193" t="s">
        <v>24</v>
      </c>
      <c r="B6" s="193"/>
      <c r="C6" s="193" t="s">
        <v>25</v>
      </c>
      <c r="D6" s="58" t="s">
        <v>26</v>
      </c>
      <c r="G6" s="57"/>
    </row>
    <row r="7" spans="1:7" ht="43.5" customHeight="1" x14ac:dyDescent="0.3">
      <c r="A7" s="30" t="s">
        <v>27</v>
      </c>
      <c r="B7" s="30" t="s">
        <v>28</v>
      </c>
      <c r="C7" s="193"/>
      <c r="D7" s="30" t="s">
        <v>2</v>
      </c>
    </row>
    <row r="8" spans="1:7" ht="36.75" customHeight="1" x14ac:dyDescent="0.3">
      <c r="A8" s="186" t="s">
        <v>29</v>
      </c>
      <c r="B8" s="187"/>
      <c r="C8" s="188"/>
      <c r="D8" s="20">
        <f>+D9</f>
        <v>0</v>
      </c>
    </row>
    <row r="9" spans="1:7" ht="29.25" customHeight="1" x14ac:dyDescent="0.3">
      <c r="A9" s="189" t="s">
        <v>22</v>
      </c>
      <c r="B9" s="190"/>
      <c r="C9" s="190"/>
      <c r="D9" s="154">
        <f>+D10+D42+D61+D80+D29</f>
        <v>0</v>
      </c>
    </row>
    <row r="10" spans="1:7" x14ac:dyDescent="0.3">
      <c r="A10" s="195">
        <v>1022</v>
      </c>
      <c r="B10" s="191"/>
      <c r="C10" s="49" t="s">
        <v>35</v>
      </c>
      <c r="D10" s="184">
        <f>D17+D23</f>
        <v>87343.6</v>
      </c>
    </row>
    <row r="11" spans="1:7" x14ac:dyDescent="0.3">
      <c r="A11" s="196"/>
      <c r="B11" s="191"/>
      <c r="C11" s="50" t="s">
        <v>118</v>
      </c>
      <c r="D11" s="184"/>
    </row>
    <row r="12" spans="1:7" x14ac:dyDescent="0.3">
      <c r="A12" s="196"/>
      <c r="B12" s="191"/>
      <c r="C12" s="49" t="s">
        <v>36</v>
      </c>
      <c r="D12" s="184"/>
    </row>
    <row r="13" spans="1:7" ht="34.5" x14ac:dyDescent="0.3">
      <c r="A13" s="196"/>
      <c r="B13" s="191"/>
      <c r="C13" s="50" t="s">
        <v>119</v>
      </c>
      <c r="D13" s="184"/>
    </row>
    <row r="14" spans="1:7" ht="22.5" customHeight="1" x14ac:dyDescent="0.3">
      <c r="A14" s="196"/>
      <c r="B14" s="191"/>
      <c r="C14" s="49" t="s">
        <v>30</v>
      </c>
      <c r="D14" s="184"/>
    </row>
    <row r="15" spans="1:7" ht="51.75" x14ac:dyDescent="0.3">
      <c r="A15" s="196"/>
      <c r="B15" s="191"/>
      <c r="C15" s="50" t="s">
        <v>120</v>
      </c>
      <c r="D15" s="184"/>
    </row>
    <row r="16" spans="1:7" x14ac:dyDescent="0.3">
      <c r="A16" s="196"/>
      <c r="B16" s="185" t="s">
        <v>31</v>
      </c>
      <c r="C16" s="185"/>
      <c r="D16" s="185"/>
    </row>
    <row r="17" spans="1:7" x14ac:dyDescent="0.3">
      <c r="A17" s="196"/>
      <c r="B17" s="182">
        <v>11002</v>
      </c>
      <c r="C17" s="51" t="s">
        <v>32</v>
      </c>
      <c r="D17" s="199">
        <v>35843.599999999999</v>
      </c>
    </row>
    <row r="18" spans="1:7" ht="40.5" customHeight="1" x14ac:dyDescent="0.3">
      <c r="A18" s="196"/>
      <c r="B18" s="182"/>
      <c r="C18" s="40" t="s">
        <v>121</v>
      </c>
      <c r="D18" s="199"/>
    </row>
    <row r="19" spans="1:7" ht="22.5" customHeight="1" x14ac:dyDescent="0.3">
      <c r="A19" s="196"/>
      <c r="B19" s="182"/>
      <c r="C19" s="39" t="s">
        <v>33</v>
      </c>
      <c r="D19" s="199"/>
    </row>
    <row r="20" spans="1:7" ht="34.5" x14ac:dyDescent="0.3">
      <c r="A20" s="196"/>
      <c r="B20" s="182"/>
      <c r="C20" s="40" t="s">
        <v>122</v>
      </c>
      <c r="D20" s="199"/>
      <c r="F20" s="164"/>
      <c r="G20" s="158"/>
    </row>
    <row r="21" spans="1:7" ht="21" customHeight="1" x14ac:dyDescent="0.3">
      <c r="A21" s="196"/>
      <c r="B21" s="182"/>
      <c r="C21" s="39" t="s">
        <v>34</v>
      </c>
      <c r="D21" s="199"/>
    </row>
    <row r="22" spans="1:7" ht="20.25" customHeight="1" x14ac:dyDescent="0.3">
      <c r="A22" s="196"/>
      <c r="B22" s="182"/>
      <c r="C22" s="40" t="s">
        <v>54</v>
      </c>
      <c r="D22" s="199"/>
    </row>
    <row r="23" spans="1:7" x14ac:dyDescent="0.3">
      <c r="A23" s="196"/>
      <c r="B23" s="182">
        <v>12015</v>
      </c>
      <c r="C23" s="51" t="s">
        <v>32</v>
      </c>
      <c r="D23" s="199">
        <v>51500</v>
      </c>
    </row>
    <row r="24" spans="1:7" ht="40.5" customHeight="1" x14ac:dyDescent="0.3">
      <c r="A24" s="196"/>
      <c r="B24" s="182"/>
      <c r="C24" s="40" t="s">
        <v>196</v>
      </c>
      <c r="D24" s="199"/>
    </row>
    <row r="25" spans="1:7" ht="22.5" customHeight="1" x14ac:dyDescent="0.3">
      <c r="A25" s="196"/>
      <c r="B25" s="182"/>
      <c r="C25" s="39" t="s">
        <v>33</v>
      </c>
      <c r="D25" s="199"/>
    </row>
    <row r="26" spans="1:7" ht="103.5" x14ac:dyDescent="0.3">
      <c r="A26" s="196"/>
      <c r="B26" s="182"/>
      <c r="C26" s="40" t="s">
        <v>197</v>
      </c>
      <c r="D26" s="199"/>
    </row>
    <row r="27" spans="1:7" ht="21" customHeight="1" x14ac:dyDescent="0.3">
      <c r="A27" s="196"/>
      <c r="B27" s="182"/>
      <c r="C27" s="39" t="s">
        <v>34</v>
      </c>
      <c r="D27" s="199"/>
    </row>
    <row r="28" spans="1:7" ht="20.25" customHeight="1" x14ac:dyDescent="0.3">
      <c r="A28" s="197"/>
      <c r="B28" s="182"/>
      <c r="C28" s="40" t="s">
        <v>73</v>
      </c>
      <c r="D28" s="199"/>
    </row>
    <row r="29" spans="1:7" x14ac:dyDescent="0.3">
      <c r="A29" s="195">
        <v>1058</v>
      </c>
      <c r="B29" s="191"/>
      <c r="C29" s="49" t="s">
        <v>35</v>
      </c>
      <c r="D29" s="200">
        <f>+D36</f>
        <v>-35843.599999999999</v>
      </c>
    </row>
    <row r="30" spans="1:7" ht="37.5" customHeight="1" x14ac:dyDescent="0.3">
      <c r="A30" s="196"/>
      <c r="B30" s="191"/>
      <c r="C30" s="50" t="s">
        <v>238</v>
      </c>
      <c r="D30" s="200"/>
    </row>
    <row r="31" spans="1:7" x14ac:dyDescent="0.3">
      <c r="A31" s="196"/>
      <c r="B31" s="191"/>
      <c r="C31" s="49" t="s">
        <v>36</v>
      </c>
      <c r="D31" s="200"/>
    </row>
    <row r="32" spans="1:7" ht="45" customHeight="1" x14ac:dyDescent="0.3">
      <c r="A32" s="196"/>
      <c r="B32" s="191"/>
      <c r="C32" s="50" t="s">
        <v>239</v>
      </c>
      <c r="D32" s="200"/>
    </row>
    <row r="33" spans="1:6" ht="22.5" customHeight="1" x14ac:dyDescent="0.3">
      <c r="A33" s="196"/>
      <c r="B33" s="191"/>
      <c r="C33" s="49" t="s">
        <v>30</v>
      </c>
      <c r="D33" s="200"/>
    </row>
    <row r="34" spans="1:6" ht="43.5" customHeight="1" x14ac:dyDescent="0.3">
      <c r="A34" s="196"/>
      <c r="B34" s="191"/>
      <c r="C34" s="50" t="s">
        <v>240</v>
      </c>
      <c r="D34" s="200"/>
    </row>
    <row r="35" spans="1:6" x14ac:dyDescent="0.3">
      <c r="A35" s="167"/>
      <c r="B35" s="185" t="s">
        <v>31</v>
      </c>
      <c r="C35" s="185"/>
      <c r="D35" s="185"/>
    </row>
    <row r="36" spans="1:6" x14ac:dyDescent="0.3">
      <c r="A36" s="196"/>
      <c r="B36" s="182">
        <v>11001</v>
      </c>
      <c r="C36" s="51" t="s">
        <v>32</v>
      </c>
      <c r="D36" s="199">
        <v>-35843.599999999999</v>
      </c>
    </row>
    <row r="37" spans="1:6" ht="40.5" customHeight="1" x14ac:dyDescent="0.3">
      <c r="A37" s="196"/>
      <c r="B37" s="182"/>
      <c r="C37" s="40" t="s">
        <v>241</v>
      </c>
      <c r="D37" s="199"/>
    </row>
    <row r="38" spans="1:6" ht="22.5" customHeight="1" x14ac:dyDescent="0.3">
      <c r="A38" s="196"/>
      <c r="B38" s="182"/>
      <c r="C38" s="39" t="s">
        <v>33</v>
      </c>
      <c r="D38" s="199"/>
    </row>
    <row r="39" spans="1:6" ht="56.25" customHeight="1" x14ac:dyDescent="0.3">
      <c r="A39" s="196"/>
      <c r="B39" s="182"/>
      <c r="C39" s="40" t="s">
        <v>242</v>
      </c>
      <c r="D39" s="199"/>
    </row>
    <row r="40" spans="1:6" ht="21" customHeight="1" x14ac:dyDescent="0.3">
      <c r="A40" s="196"/>
      <c r="B40" s="182"/>
      <c r="C40" s="39" t="s">
        <v>34</v>
      </c>
      <c r="D40" s="199"/>
    </row>
    <row r="41" spans="1:6" ht="20.25" customHeight="1" x14ac:dyDescent="0.3">
      <c r="A41" s="197"/>
      <c r="B41" s="182"/>
      <c r="C41" s="40" t="s">
        <v>54</v>
      </c>
      <c r="D41" s="199"/>
    </row>
    <row r="42" spans="1:6" x14ac:dyDescent="0.3">
      <c r="A42" s="195">
        <v>1059</v>
      </c>
      <c r="B42" s="198"/>
      <c r="C42" s="155" t="s">
        <v>35</v>
      </c>
      <c r="D42" s="184">
        <f>D49+D55</f>
        <v>73377.7</v>
      </c>
    </row>
    <row r="43" spans="1:6" x14ac:dyDescent="0.3">
      <c r="A43" s="196"/>
      <c r="B43" s="198"/>
      <c r="C43" s="156" t="s">
        <v>66</v>
      </c>
      <c r="D43" s="184"/>
    </row>
    <row r="44" spans="1:6" x14ac:dyDescent="0.3">
      <c r="A44" s="196"/>
      <c r="B44" s="198"/>
      <c r="C44" s="155" t="s">
        <v>36</v>
      </c>
      <c r="D44" s="184"/>
    </row>
    <row r="45" spans="1:6" x14ac:dyDescent="0.3">
      <c r="A45" s="196"/>
      <c r="B45" s="198"/>
      <c r="C45" s="156" t="s">
        <v>67</v>
      </c>
      <c r="D45" s="184"/>
      <c r="F45" s="158"/>
    </row>
    <row r="46" spans="1:6" ht="22.5" customHeight="1" x14ac:dyDescent="0.3">
      <c r="A46" s="196"/>
      <c r="B46" s="198"/>
      <c r="C46" s="155" t="s">
        <v>30</v>
      </c>
      <c r="D46" s="184"/>
    </row>
    <row r="47" spans="1:6" ht="86.25" x14ac:dyDescent="0.3">
      <c r="A47" s="196"/>
      <c r="B47" s="198"/>
      <c r="C47" s="156" t="s">
        <v>68</v>
      </c>
      <c r="D47" s="184"/>
    </row>
    <row r="48" spans="1:6" x14ac:dyDescent="0.3">
      <c r="A48" s="196"/>
      <c r="B48" s="185" t="s">
        <v>31</v>
      </c>
      <c r="C48" s="185"/>
      <c r="D48" s="185"/>
    </row>
    <row r="49" spans="1:6" x14ac:dyDescent="0.3">
      <c r="A49" s="196"/>
      <c r="B49" s="182">
        <v>11010</v>
      </c>
      <c r="C49" s="51" t="s">
        <v>32</v>
      </c>
      <c r="D49" s="199">
        <v>2201.4</v>
      </c>
    </row>
    <row r="50" spans="1:6" ht="40.5" customHeight="1" x14ac:dyDescent="0.3">
      <c r="A50" s="196"/>
      <c r="B50" s="182"/>
      <c r="C50" s="40" t="s">
        <v>69</v>
      </c>
      <c r="D50" s="199"/>
    </row>
    <row r="51" spans="1:6" ht="22.5" customHeight="1" x14ac:dyDescent="0.3">
      <c r="A51" s="196"/>
      <c r="B51" s="182"/>
      <c r="C51" s="39" t="s">
        <v>33</v>
      </c>
      <c r="D51" s="199"/>
    </row>
    <row r="52" spans="1:6" ht="56.25" customHeight="1" x14ac:dyDescent="0.3">
      <c r="A52" s="196"/>
      <c r="B52" s="182"/>
      <c r="C52" s="40" t="s">
        <v>70</v>
      </c>
      <c r="D52" s="199"/>
    </row>
    <row r="53" spans="1:6" ht="21" customHeight="1" x14ac:dyDescent="0.3">
      <c r="A53" s="196"/>
      <c r="B53" s="182"/>
      <c r="C53" s="39" t="s">
        <v>34</v>
      </c>
      <c r="D53" s="199"/>
    </row>
    <row r="54" spans="1:6" ht="20.25" customHeight="1" x14ac:dyDescent="0.3">
      <c r="A54" s="196"/>
      <c r="B54" s="182"/>
      <c r="C54" s="40" t="s">
        <v>54</v>
      </c>
      <c r="D54" s="199"/>
    </row>
    <row r="55" spans="1:6" x14ac:dyDescent="0.3">
      <c r="A55" s="196"/>
      <c r="B55" s="182">
        <v>12003</v>
      </c>
      <c r="C55" s="51" t="s">
        <v>32</v>
      </c>
      <c r="D55" s="199">
        <v>71176.3</v>
      </c>
    </row>
    <row r="56" spans="1:6" ht="51.75" x14ac:dyDescent="0.3">
      <c r="A56" s="196"/>
      <c r="B56" s="182"/>
      <c r="C56" s="40" t="s">
        <v>71</v>
      </c>
      <c r="D56" s="199"/>
      <c r="F56" s="158"/>
    </row>
    <row r="57" spans="1:6" ht="22.5" customHeight="1" x14ac:dyDescent="0.3">
      <c r="A57" s="196"/>
      <c r="B57" s="182"/>
      <c r="C57" s="39" t="s">
        <v>33</v>
      </c>
      <c r="D57" s="199"/>
    </row>
    <row r="58" spans="1:6" ht="69" x14ac:dyDescent="0.3">
      <c r="A58" s="196"/>
      <c r="B58" s="182"/>
      <c r="C58" s="40" t="s">
        <v>72</v>
      </c>
      <c r="D58" s="199"/>
    </row>
    <row r="59" spans="1:6" ht="21" customHeight="1" x14ac:dyDescent="0.3">
      <c r="A59" s="196"/>
      <c r="B59" s="182"/>
      <c r="C59" s="39" t="s">
        <v>34</v>
      </c>
      <c r="D59" s="199"/>
    </row>
    <row r="60" spans="1:6" ht="20.25" customHeight="1" x14ac:dyDescent="0.3">
      <c r="A60" s="197"/>
      <c r="B60" s="182"/>
      <c r="C60" s="40" t="s">
        <v>73</v>
      </c>
      <c r="D60" s="199"/>
    </row>
    <row r="61" spans="1:6" x14ac:dyDescent="0.3">
      <c r="A61" s="195">
        <v>1165</v>
      </c>
      <c r="B61" s="198"/>
      <c r="C61" s="155" t="s">
        <v>35</v>
      </c>
      <c r="D61" s="184">
        <f>D68+D74</f>
        <v>-24156.400000000001</v>
      </c>
    </row>
    <row r="62" spans="1:6" ht="22.5" customHeight="1" x14ac:dyDescent="0.3">
      <c r="A62" s="196"/>
      <c r="B62" s="198"/>
      <c r="C62" s="25" t="s">
        <v>123</v>
      </c>
      <c r="D62" s="184"/>
    </row>
    <row r="63" spans="1:6" x14ac:dyDescent="0.3">
      <c r="A63" s="196"/>
      <c r="B63" s="198"/>
      <c r="C63" s="157" t="s">
        <v>36</v>
      </c>
      <c r="D63" s="184"/>
    </row>
    <row r="64" spans="1:6" x14ac:dyDescent="0.3">
      <c r="A64" s="196"/>
      <c r="B64" s="198"/>
      <c r="C64" s="25" t="s">
        <v>124</v>
      </c>
      <c r="D64" s="184"/>
    </row>
    <row r="65" spans="1:6" ht="22.5" customHeight="1" x14ac:dyDescent="0.3">
      <c r="A65" s="196"/>
      <c r="B65" s="198"/>
      <c r="C65" s="157" t="s">
        <v>62</v>
      </c>
      <c r="D65" s="184"/>
    </row>
    <row r="66" spans="1:6" ht="24" customHeight="1" x14ac:dyDescent="0.3">
      <c r="A66" s="196"/>
      <c r="B66" s="198"/>
      <c r="C66" s="25" t="s">
        <v>125</v>
      </c>
      <c r="D66" s="184"/>
    </row>
    <row r="67" spans="1:6" x14ac:dyDescent="0.3">
      <c r="A67" s="196"/>
      <c r="B67" s="185" t="s">
        <v>31</v>
      </c>
      <c r="C67" s="185"/>
      <c r="D67" s="185"/>
    </row>
    <row r="68" spans="1:6" x14ac:dyDescent="0.3">
      <c r="A68" s="196"/>
      <c r="B68" s="182">
        <v>11012</v>
      </c>
      <c r="C68" s="51" t="s">
        <v>32</v>
      </c>
      <c r="D68" s="183">
        <v>-14156.4</v>
      </c>
    </row>
    <row r="69" spans="1:6" x14ac:dyDescent="0.3">
      <c r="A69" s="196"/>
      <c r="B69" s="182"/>
      <c r="C69" s="40" t="s">
        <v>126</v>
      </c>
      <c r="D69" s="183"/>
    </row>
    <row r="70" spans="1:6" ht="22.5" customHeight="1" x14ac:dyDescent="0.3">
      <c r="A70" s="196"/>
      <c r="B70" s="182"/>
      <c r="C70" s="39" t="s">
        <v>33</v>
      </c>
      <c r="D70" s="183"/>
    </row>
    <row r="71" spans="1:6" ht="36" customHeight="1" x14ac:dyDescent="0.3">
      <c r="A71" s="196"/>
      <c r="B71" s="182"/>
      <c r="C71" s="40" t="s">
        <v>127</v>
      </c>
      <c r="D71" s="183"/>
      <c r="F71" s="164"/>
    </row>
    <row r="72" spans="1:6" ht="21" customHeight="1" x14ac:dyDescent="0.3">
      <c r="A72" s="196"/>
      <c r="B72" s="182"/>
      <c r="C72" s="39" t="s">
        <v>34</v>
      </c>
      <c r="D72" s="183"/>
    </row>
    <row r="73" spans="1:6" ht="20.25" customHeight="1" x14ac:dyDescent="0.3">
      <c r="A73" s="196"/>
      <c r="B73" s="182"/>
      <c r="C73" s="40" t="s">
        <v>128</v>
      </c>
      <c r="D73" s="183"/>
    </row>
    <row r="74" spans="1:6" x14ac:dyDescent="0.3">
      <c r="A74" s="196"/>
      <c r="B74" s="182">
        <v>11014</v>
      </c>
      <c r="C74" s="51" t="s">
        <v>32</v>
      </c>
      <c r="D74" s="183">
        <v>-10000</v>
      </c>
    </row>
    <row r="75" spans="1:6" ht="34.5" x14ac:dyDescent="0.3">
      <c r="A75" s="196"/>
      <c r="B75" s="182"/>
      <c r="C75" s="40" t="s">
        <v>129</v>
      </c>
      <c r="D75" s="183"/>
    </row>
    <row r="76" spans="1:6" ht="22.5" customHeight="1" x14ac:dyDescent="0.3">
      <c r="A76" s="196"/>
      <c r="B76" s="182"/>
      <c r="C76" s="39" t="s">
        <v>33</v>
      </c>
      <c r="D76" s="183"/>
    </row>
    <row r="77" spans="1:6" ht="36" customHeight="1" x14ac:dyDescent="0.3">
      <c r="A77" s="196"/>
      <c r="B77" s="182"/>
      <c r="C77" s="40" t="s">
        <v>130</v>
      </c>
      <c r="D77" s="183"/>
    </row>
    <row r="78" spans="1:6" ht="21" customHeight="1" x14ac:dyDescent="0.3">
      <c r="A78" s="196"/>
      <c r="B78" s="182"/>
      <c r="C78" s="39" t="s">
        <v>34</v>
      </c>
      <c r="D78" s="183"/>
    </row>
    <row r="79" spans="1:6" ht="20.25" customHeight="1" x14ac:dyDescent="0.3">
      <c r="A79" s="197"/>
      <c r="B79" s="182"/>
      <c r="C79" s="40" t="s">
        <v>54</v>
      </c>
      <c r="D79" s="183"/>
    </row>
    <row r="80" spans="1:6" x14ac:dyDescent="0.3">
      <c r="A80" s="195">
        <v>1187</v>
      </c>
      <c r="B80" s="191"/>
      <c r="C80" s="155" t="s">
        <v>35</v>
      </c>
      <c r="D80" s="184">
        <f>+D87+D93+D99+D105</f>
        <v>-100721.3</v>
      </c>
    </row>
    <row r="81" spans="1:6" ht="22.5" customHeight="1" x14ac:dyDescent="0.3">
      <c r="A81" s="196"/>
      <c r="B81" s="191"/>
      <c r="C81" s="25" t="s">
        <v>61</v>
      </c>
      <c r="D81" s="184"/>
    </row>
    <row r="82" spans="1:6" x14ac:dyDescent="0.3">
      <c r="A82" s="196"/>
      <c r="B82" s="191"/>
      <c r="C82" s="157" t="s">
        <v>36</v>
      </c>
      <c r="D82" s="184"/>
    </row>
    <row r="83" spans="1:6" ht="51.75" x14ac:dyDescent="0.3">
      <c r="A83" s="196"/>
      <c r="B83" s="191"/>
      <c r="C83" s="25" t="s">
        <v>60</v>
      </c>
      <c r="D83" s="184"/>
    </row>
    <row r="84" spans="1:6" ht="22.5" customHeight="1" x14ac:dyDescent="0.3">
      <c r="A84" s="196"/>
      <c r="B84" s="191"/>
      <c r="C84" s="157" t="s">
        <v>62</v>
      </c>
      <c r="D84" s="184"/>
    </row>
    <row r="85" spans="1:6" ht="34.5" x14ac:dyDescent="0.3">
      <c r="A85" s="196"/>
      <c r="B85" s="191"/>
      <c r="C85" s="25" t="s">
        <v>59</v>
      </c>
      <c r="D85" s="184"/>
    </row>
    <row r="86" spans="1:6" x14ac:dyDescent="0.3">
      <c r="A86" s="196"/>
      <c r="B86" s="185" t="s">
        <v>31</v>
      </c>
      <c r="C86" s="185"/>
      <c r="D86" s="185"/>
    </row>
    <row r="87" spans="1:6" x14ac:dyDescent="0.3">
      <c r="A87" s="196"/>
      <c r="B87" s="182">
        <v>12004</v>
      </c>
      <c r="C87" s="51" t="s">
        <v>32</v>
      </c>
      <c r="D87" s="183">
        <f>-82238.1+5000+3500-2483.2</f>
        <v>-76221.3</v>
      </c>
    </row>
    <row r="88" spans="1:6" ht="34.5" x14ac:dyDescent="0.3">
      <c r="A88" s="196"/>
      <c r="B88" s="182"/>
      <c r="C88" s="40" t="s">
        <v>63</v>
      </c>
      <c r="D88" s="183"/>
      <c r="F88" s="158"/>
    </row>
    <row r="89" spans="1:6" ht="22.5" customHeight="1" x14ac:dyDescent="0.3">
      <c r="A89" s="196"/>
      <c r="B89" s="182"/>
      <c r="C89" s="39" t="s">
        <v>33</v>
      </c>
      <c r="D89" s="183"/>
    </row>
    <row r="90" spans="1:6" ht="36" customHeight="1" x14ac:dyDescent="0.3">
      <c r="A90" s="196"/>
      <c r="B90" s="182"/>
      <c r="C90" s="40" t="s">
        <v>64</v>
      </c>
      <c r="D90" s="183"/>
    </row>
    <row r="91" spans="1:6" ht="21" customHeight="1" x14ac:dyDescent="0.3">
      <c r="A91" s="196"/>
      <c r="B91" s="182"/>
      <c r="C91" s="39" t="s">
        <v>34</v>
      </c>
      <c r="D91" s="183"/>
    </row>
    <row r="92" spans="1:6" ht="20.25" customHeight="1" x14ac:dyDescent="0.3">
      <c r="A92" s="196"/>
      <c r="B92" s="182"/>
      <c r="C92" s="40" t="s">
        <v>65</v>
      </c>
      <c r="D92" s="183"/>
    </row>
    <row r="93" spans="1:6" x14ac:dyDescent="0.3">
      <c r="A93" s="196"/>
      <c r="B93" s="182">
        <v>12008</v>
      </c>
      <c r="C93" s="51" t="s">
        <v>32</v>
      </c>
      <c r="D93" s="183">
        <v>-3500</v>
      </c>
    </row>
    <row r="94" spans="1:6" ht="34.5" x14ac:dyDescent="0.3">
      <c r="A94" s="196"/>
      <c r="B94" s="182"/>
      <c r="C94" s="40" t="s">
        <v>210</v>
      </c>
      <c r="D94" s="183"/>
    </row>
    <row r="95" spans="1:6" ht="22.5" customHeight="1" x14ac:dyDescent="0.3">
      <c r="A95" s="196"/>
      <c r="B95" s="182"/>
      <c r="C95" s="39" t="s">
        <v>33</v>
      </c>
      <c r="D95" s="183"/>
    </row>
    <row r="96" spans="1:6" ht="51.75" x14ac:dyDescent="0.3">
      <c r="A96" s="196"/>
      <c r="B96" s="182"/>
      <c r="C96" s="40" t="s">
        <v>211</v>
      </c>
      <c r="D96" s="183"/>
    </row>
    <row r="97" spans="1:4" ht="21" customHeight="1" x14ac:dyDescent="0.3">
      <c r="A97" s="196"/>
      <c r="B97" s="182"/>
      <c r="C97" s="39" t="s">
        <v>34</v>
      </c>
      <c r="D97" s="183"/>
    </row>
    <row r="98" spans="1:4" ht="20.25" customHeight="1" x14ac:dyDescent="0.3">
      <c r="A98" s="196"/>
      <c r="B98" s="182"/>
      <c r="C98" s="40" t="s">
        <v>65</v>
      </c>
      <c r="D98" s="183"/>
    </row>
    <row r="99" spans="1:4" x14ac:dyDescent="0.3">
      <c r="A99" s="196"/>
      <c r="B99" s="182">
        <v>12018</v>
      </c>
      <c r="C99" s="51" t="s">
        <v>32</v>
      </c>
      <c r="D99" s="183">
        <v>-11000</v>
      </c>
    </row>
    <row r="100" spans="1:4" ht="47.25" customHeight="1" x14ac:dyDescent="0.3">
      <c r="A100" s="196"/>
      <c r="B100" s="182"/>
      <c r="C100" s="40" t="s">
        <v>221</v>
      </c>
      <c r="D100" s="183"/>
    </row>
    <row r="101" spans="1:4" ht="22.5" customHeight="1" x14ac:dyDescent="0.3">
      <c r="A101" s="196"/>
      <c r="B101" s="182"/>
      <c r="C101" s="39" t="s">
        <v>33</v>
      </c>
      <c r="D101" s="183"/>
    </row>
    <row r="102" spans="1:4" ht="51.75" x14ac:dyDescent="0.3">
      <c r="A102" s="196"/>
      <c r="B102" s="182"/>
      <c r="C102" s="40" t="s">
        <v>223</v>
      </c>
      <c r="D102" s="183"/>
    </row>
    <row r="103" spans="1:4" ht="21" customHeight="1" x14ac:dyDescent="0.3">
      <c r="A103" s="196"/>
      <c r="B103" s="182"/>
      <c r="C103" s="39" t="s">
        <v>34</v>
      </c>
      <c r="D103" s="183"/>
    </row>
    <row r="104" spans="1:4" ht="20.25" customHeight="1" x14ac:dyDescent="0.3">
      <c r="A104" s="196"/>
      <c r="B104" s="182"/>
      <c r="C104" s="40" t="s">
        <v>128</v>
      </c>
      <c r="D104" s="183"/>
    </row>
    <row r="105" spans="1:4" x14ac:dyDescent="0.3">
      <c r="A105" s="196"/>
      <c r="B105" s="182">
        <v>12020</v>
      </c>
      <c r="C105" s="51" t="s">
        <v>32</v>
      </c>
      <c r="D105" s="183">
        <v>-10000</v>
      </c>
    </row>
    <row r="106" spans="1:4" ht="34.5" x14ac:dyDescent="0.3">
      <c r="A106" s="196"/>
      <c r="B106" s="182"/>
      <c r="C106" s="40" t="s">
        <v>212</v>
      </c>
      <c r="D106" s="183"/>
    </row>
    <row r="107" spans="1:4" ht="22.5" customHeight="1" x14ac:dyDescent="0.3">
      <c r="A107" s="196"/>
      <c r="B107" s="182"/>
      <c r="C107" s="39" t="s">
        <v>33</v>
      </c>
      <c r="D107" s="183"/>
    </row>
    <row r="108" spans="1:4" ht="51.75" x14ac:dyDescent="0.3">
      <c r="A108" s="196"/>
      <c r="B108" s="182"/>
      <c r="C108" s="40" t="s">
        <v>213</v>
      </c>
      <c r="D108" s="183"/>
    </row>
    <row r="109" spans="1:4" ht="21" customHeight="1" x14ac:dyDescent="0.3">
      <c r="A109" s="196"/>
      <c r="B109" s="182"/>
      <c r="C109" s="39" t="s">
        <v>34</v>
      </c>
      <c r="D109" s="183"/>
    </row>
    <row r="110" spans="1:4" ht="20.25" customHeight="1" x14ac:dyDescent="0.3">
      <c r="A110" s="197"/>
      <c r="B110" s="182"/>
      <c r="C110" s="40" t="s">
        <v>65</v>
      </c>
      <c r="D110" s="183"/>
    </row>
  </sheetData>
  <mergeCells count="50">
    <mergeCell ref="B16:D16"/>
    <mergeCell ref="B17:B22"/>
    <mergeCell ref="D42:D47"/>
    <mergeCell ref="B48:D48"/>
    <mergeCell ref="A10:A28"/>
    <mergeCell ref="B10:B15"/>
    <mergeCell ref="B23:B28"/>
    <mergeCell ref="D23:D28"/>
    <mergeCell ref="B29:B34"/>
    <mergeCell ref="D29:D34"/>
    <mergeCell ref="B35:D35"/>
    <mergeCell ref="A80:A110"/>
    <mergeCell ref="B93:B98"/>
    <mergeCell ref="D93:D98"/>
    <mergeCell ref="B99:B104"/>
    <mergeCell ref="D99:D104"/>
    <mergeCell ref="B105:B110"/>
    <mergeCell ref="D105:D110"/>
    <mergeCell ref="A61:A79"/>
    <mergeCell ref="B49:B54"/>
    <mergeCell ref="D49:D54"/>
    <mergeCell ref="B55:B60"/>
    <mergeCell ref="D10:D15"/>
    <mergeCell ref="B36:B41"/>
    <mergeCell ref="D36:D41"/>
    <mergeCell ref="D17:D22"/>
    <mergeCell ref="B74:B79"/>
    <mergeCell ref="D55:D60"/>
    <mergeCell ref="B61:B66"/>
    <mergeCell ref="D61:D66"/>
    <mergeCell ref="B67:D67"/>
    <mergeCell ref="B68:B73"/>
    <mergeCell ref="D68:D73"/>
    <mergeCell ref="D74:D79"/>
    <mergeCell ref="F2:G2"/>
    <mergeCell ref="B87:B92"/>
    <mergeCell ref="D87:D92"/>
    <mergeCell ref="D80:D85"/>
    <mergeCell ref="B86:D86"/>
    <mergeCell ref="A8:C8"/>
    <mergeCell ref="A9:C9"/>
    <mergeCell ref="B80:B85"/>
    <mergeCell ref="A4:D4"/>
    <mergeCell ref="A6:B6"/>
    <mergeCell ref="C6:C7"/>
    <mergeCell ref="A1:D3"/>
    <mergeCell ref="A42:A60"/>
    <mergeCell ref="B42:B47"/>
    <mergeCell ref="A29:A34"/>
    <mergeCell ref="A36:A41"/>
  </mergeCells>
  <pageMargins left="0.7" right="0.7" top="0.75" bottom="0.75" header="0.3" footer="0.3"/>
  <pageSetup scale="5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37"/>
  <sheetViews>
    <sheetView topLeftCell="A82" zoomScaleNormal="100" workbookViewId="0">
      <selection activeCell="F85" sqref="F85"/>
    </sheetView>
  </sheetViews>
  <sheetFormatPr defaultColWidth="9.140625" defaultRowHeight="17.25" x14ac:dyDescent="0.3"/>
  <cols>
    <col min="1" max="1" width="8.5703125" style="1" customWidth="1"/>
    <col min="2" max="2" width="8.42578125" style="1" customWidth="1"/>
    <col min="3" max="3" width="13.28515625" style="1" customWidth="1"/>
    <col min="4" max="4" width="12" style="1" customWidth="1"/>
    <col min="5" max="5" width="15.42578125" style="1" customWidth="1"/>
    <col min="6" max="6" width="60" style="1" customWidth="1"/>
    <col min="7" max="7" width="40.42578125" style="1" customWidth="1"/>
    <col min="8" max="8" width="15.5703125" style="1" bestFit="1" customWidth="1"/>
    <col min="9" max="9" width="13" style="1" bestFit="1" customWidth="1"/>
    <col min="10" max="16384" width="9.140625" style="1"/>
  </cols>
  <sheetData>
    <row r="1" spans="1:9" x14ac:dyDescent="0.3">
      <c r="G1" s="24" t="s">
        <v>56</v>
      </c>
      <c r="H1" s="60"/>
      <c r="I1" s="24"/>
    </row>
    <row r="2" spans="1:9" x14ac:dyDescent="0.3">
      <c r="G2" s="24" t="s">
        <v>19</v>
      </c>
      <c r="H2" s="24"/>
      <c r="I2" s="24"/>
    </row>
    <row r="3" spans="1:9" x14ac:dyDescent="0.3">
      <c r="G3" s="24" t="s">
        <v>0</v>
      </c>
      <c r="H3" s="24"/>
      <c r="I3" s="24"/>
    </row>
    <row r="5" spans="1:9" ht="51.75" customHeight="1" x14ac:dyDescent="0.3">
      <c r="A5" s="203" t="s">
        <v>207</v>
      </c>
      <c r="B5" s="203"/>
      <c r="C5" s="203"/>
      <c r="D5" s="203"/>
      <c r="E5" s="203"/>
      <c r="F5" s="203"/>
      <c r="G5" s="203"/>
    </row>
    <row r="6" spans="1:9" x14ac:dyDescent="0.3">
      <c r="G6" s="59" t="s">
        <v>16</v>
      </c>
    </row>
    <row r="7" spans="1:9" s="2" customFormat="1" ht="84" customHeight="1" x14ac:dyDescent="0.25">
      <c r="A7" s="204" t="s">
        <v>7</v>
      </c>
      <c r="B7" s="205"/>
      <c r="C7" s="206"/>
      <c r="D7" s="207" t="s">
        <v>1</v>
      </c>
      <c r="E7" s="207"/>
      <c r="F7" s="207" t="s">
        <v>8</v>
      </c>
      <c r="G7" s="56" t="s">
        <v>26</v>
      </c>
    </row>
    <row r="8" spans="1:9" s="2" customFormat="1" ht="36.75" customHeight="1" x14ac:dyDescent="0.25">
      <c r="A8" s="3" t="s">
        <v>14</v>
      </c>
      <c r="B8" s="3" t="s">
        <v>13</v>
      </c>
      <c r="C8" s="3" t="s">
        <v>15</v>
      </c>
      <c r="D8" s="3" t="s">
        <v>9</v>
      </c>
      <c r="E8" s="3" t="s">
        <v>10</v>
      </c>
      <c r="F8" s="207"/>
      <c r="G8" s="33" t="s">
        <v>2</v>
      </c>
    </row>
    <row r="9" spans="1:9" s="34" customFormat="1" ht="24" customHeight="1" x14ac:dyDescent="0.3">
      <c r="A9" s="108"/>
      <c r="B9" s="108"/>
      <c r="C9" s="108"/>
      <c r="D9" s="72"/>
      <c r="E9" s="69"/>
      <c r="F9" s="26" t="s">
        <v>51</v>
      </c>
      <c r="G9" s="113">
        <f>G11</f>
        <v>0</v>
      </c>
    </row>
    <row r="10" spans="1:9" s="35" customFormat="1" ht="19.5" customHeight="1" x14ac:dyDescent="0.3">
      <c r="A10" s="109"/>
      <c r="B10" s="109"/>
      <c r="C10" s="109"/>
      <c r="D10" s="70"/>
      <c r="E10" s="70"/>
      <c r="F10" s="27" t="s">
        <v>38</v>
      </c>
      <c r="G10" s="29"/>
    </row>
    <row r="11" spans="1:9" s="4" customFormat="1" ht="19.5" customHeight="1" x14ac:dyDescent="0.25">
      <c r="A11" s="109"/>
      <c r="B11" s="109"/>
      <c r="C11" s="109"/>
      <c r="D11" s="70"/>
      <c r="E11" s="70"/>
      <c r="F11" s="5" t="s">
        <v>18</v>
      </c>
      <c r="G11" s="36">
        <f>G13+G52</f>
        <v>0</v>
      </c>
    </row>
    <row r="12" spans="1:9" ht="16.5" customHeight="1" x14ac:dyDescent="0.3">
      <c r="A12" s="110"/>
      <c r="B12" s="109"/>
      <c r="C12" s="109"/>
      <c r="D12" s="70"/>
      <c r="E12" s="70"/>
      <c r="F12" s="6" t="s">
        <v>3</v>
      </c>
      <c r="G12" s="7"/>
    </row>
    <row r="13" spans="1:9" s="9" customFormat="1" ht="21" customHeight="1" x14ac:dyDescent="0.3">
      <c r="A13" s="211" t="s">
        <v>12</v>
      </c>
      <c r="B13" s="111"/>
      <c r="C13" s="109"/>
      <c r="D13" s="70"/>
      <c r="E13" s="70"/>
      <c r="F13" s="8" t="s">
        <v>11</v>
      </c>
      <c r="G13" s="36">
        <f>+G15</f>
        <v>-60000</v>
      </c>
    </row>
    <row r="14" spans="1:9" ht="16.5" customHeight="1" x14ac:dyDescent="0.3">
      <c r="A14" s="212"/>
      <c r="B14" s="112"/>
      <c r="C14" s="109"/>
      <c r="D14" s="70"/>
      <c r="E14" s="70"/>
      <c r="F14" s="6" t="s">
        <v>3</v>
      </c>
      <c r="G14" s="36"/>
    </row>
    <row r="15" spans="1:9" s="9" customFormat="1" ht="36" customHeight="1" x14ac:dyDescent="0.3">
      <c r="A15" s="212"/>
      <c r="B15" s="211" t="s">
        <v>17</v>
      </c>
      <c r="C15" s="111"/>
      <c r="D15" s="70"/>
      <c r="E15" s="70"/>
      <c r="F15" s="10" t="s">
        <v>134</v>
      </c>
      <c r="G15" s="36">
        <f>+G17</f>
        <v>-60000</v>
      </c>
    </row>
    <row r="16" spans="1:9" x14ac:dyDescent="0.3">
      <c r="A16" s="212"/>
      <c r="B16" s="212"/>
      <c r="C16" s="112"/>
      <c r="D16" s="70"/>
      <c r="E16" s="70"/>
      <c r="F16" s="11" t="s">
        <v>3</v>
      </c>
      <c r="G16" s="12"/>
    </row>
    <row r="17" spans="1:8" s="9" customFormat="1" ht="34.5" x14ac:dyDescent="0.3">
      <c r="A17" s="212"/>
      <c r="B17" s="212"/>
      <c r="C17" s="211" t="s">
        <v>17</v>
      </c>
      <c r="D17" s="70"/>
      <c r="E17" s="70"/>
      <c r="F17" s="10" t="s">
        <v>135</v>
      </c>
      <c r="G17" s="36">
        <f>G19</f>
        <v>-60000</v>
      </c>
    </row>
    <row r="18" spans="1:8" x14ac:dyDescent="0.3">
      <c r="A18" s="212"/>
      <c r="B18" s="212"/>
      <c r="C18" s="212"/>
      <c r="D18" s="70"/>
      <c r="E18" s="70"/>
      <c r="F18" s="11" t="s">
        <v>3</v>
      </c>
      <c r="G18" s="12"/>
    </row>
    <row r="19" spans="1:8" s="35" customFormat="1" x14ac:dyDescent="0.3">
      <c r="A19" s="212"/>
      <c r="B19" s="212"/>
      <c r="C19" s="212"/>
      <c r="D19" s="70"/>
      <c r="E19" s="70"/>
      <c r="F19" s="26" t="s">
        <v>18</v>
      </c>
      <c r="G19" s="67">
        <f>G32+G21</f>
        <v>-60000</v>
      </c>
    </row>
    <row r="20" spans="1:8" s="35" customFormat="1" x14ac:dyDescent="0.3">
      <c r="A20" s="212"/>
      <c r="B20" s="212"/>
      <c r="C20" s="212"/>
      <c r="D20" s="71"/>
      <c r="E20" s="70"/>
      <c r="F20" s="65" t="s">
        <v>3</v>
      </c>
      <c r="G20" s="28"/>
    </row>
    <row r="21" spans="1:8" ht="38.25" customHeight="1" x14ac:dyDescent="0.3">
      <c r="A21" s="212"/>
      <c r="B21" s="212"/>
      <c r="C21" s="212"/>
      <c r="D21" s="218" t="s">
        <v>244</v>
      </c>
      <c r="E21" s="70"/>
      <c r="F21" s="39" t="s">
        <v>238</v>
      </c>
      <c r="G21" s="168">
        <f>G23</f>
        <v>-35843.599999999999</v>
      </c>
    </row>
    <row r="22" spans="1:8" x14ac:dyDescent="0.3">
      <c r="A22" s="212"/>
      <c r="B22" s="212"/>
      <c r="C22" s="212"/>
      <c r="D22" s="219"/>
      <c r="E22" s="70"/>
      <c r="F22" s="39" t="s">
        <v>3</v>
      </c>
      <c r="G22" s="39"/>
    </row>
    <row r="23" spans="1:8" ht="36.75" customHeight="1" x14ac:dyDescent="0.3">
      <c r="A23" s="212"/>
      <c r="B23" s="212"/>
      <c r="C23" s="212"/>
      <c r="D23" s="219"/>
      <c r="E23" s="217">
        <v>11001</v>
      </c>
      <c r="F23" s="39" t="s">
        <v>243</v>
      </c>
      <c r="G23" s="169">
        <f>+G25</f>
        <v>-35843.599999999999</v>
      </c>
    </row>
    <row r="24" spans="1:8" ht="20.25" customHeight="1" x14ac:dyDescent="0.3">
      <c r="A24" s="212"/>
      <c r="B24" s="212"/>
      <c r="C24" s="212"/>
      <c r="D24" s="219"/>
      <c r="E24" s="217"/>
      <c r="F24" s="39" t="s">
        <v>4</v>
      </c>
      <c r="G24" s="169"/>
      <c r="H24" s="13"/>
    </row>
    <row r="25" spans="1:8" ht="22.5" customHeight="1" x14ac:dyDescent="0.3">
      <c r="A25" s="212"/>
      <c r="B25" s="212"/>
      <c r="C25" s="212"/>
      <c r="D25" s="219"/>
      <c r="E25" s="217"/>
      <c r="F25" s="40" t="s">
        <v>18</v>
      </c>
      <c r="G25" s="169">
        <f>+G27</f>
        <v>-35843.599999999999</v>
      </c>
      <c r="H25" s="13"/>
    </row>
    <row r="26" spans="1:8" ht="37.5" customHeight="1" x14ac:dyDescent="0.3">
      <c r="A26" s="212"/>
      <c r="B26" s="212"/>
      <c r="C26" s="212"/>
      <c r="D26" s="219"/>
      <c r="E26" s="217"/>
      <c r="F26" s="39" t="s">
        <v>5</v>
      </c>
      <c r="G26" s="169"/>
      <c r="H26" s="13"/>
    </row>
    <row r="27" spans="1:8" ht="24" customHeight="1" x14ac:dyDescent="0.3">
      <c r="A27" s="212"/>
      <c r="B27" s="212"/>
      <c r="C27" s="212"/>
      <c r="D27" s="219"/>
      <c r="E27" s="217"/>
      <c r="F27" s="39" t="s">
        <v>6</v>
      </c>
      <c r="G27" s="169">
        <f t="shared" ref="G27:G28" si="0">+G28</f>
        <v>-35843.599999999999</v>
      </c>
    </row>
    <row r="28" spans="1:8" ht="21.75" customHeight="1" x14ac:dyDescent="0.3">
      <c r="A28" s="212"/>
      <c r="B28" s="212"/>
      <c r="C28" s="212"/>
      <c r="D28" s="219"/>
      <c r="E28" s="217"/>
      <c r="F28" s="39" t="s">
        <v>57</v>
      </c>
      <c r="G28" s="169">
        <f t="shared" si="0"/>
        <v>-35843.599999999999</v>
      </c>
    </row>
    <row r="29" spans="1:8" ht="22.5" customHeight="1" x14ac:dyDescent="0.3">
      <c r="A29" s="212"/>
      <c r="B29" s="212"/>
      <c r="C29" s="212"/>
      <c r="D29" s="219"/>
      <c r="E29" s="217"/>
      <c r="F29" s="39" t="s">
        <v>245</v>
      </c>
      <c r="G29" s="169">
        <f>G30</f>
        <v>-35843.599999999999</v>
      </c>
    </row>
    <row r="30" spans="1:8" ht="34.5" customHeight="1" x14ac:dyDescent="0.3">
      <c r="A30" s="212"/>
      <c r="B30" s="212"/>
      <c r="C30" s="212"/>
      <c r="D30" s="219"/>
      <c r="E30" s="217"/>
      <c r="F30" s="39" t="s">
        <v>246</v>
      </c>
      <c r="G30" s="169">
        <f>G31</f>
        <v>-35843.599999999999</v>
      </c>
      <c r="H30" s="14"/>
    </row>
    <row r="31" spans="1:8" ht="44.25" customHeight="1" x14ac:dyDescent="0.3">
      <c r="A31" s="212"/>
      <c r="B31" s="212"/>
      <c r="C31" s="212"/>
      <c r="D31" s="220"/>
      <c r="E31" s="217"/>
      <c r="F31" s="39" t="s">
        <v>247</v>
      </c>
      <c r="G31" s="169">
        <f>+'1'!D36</f>
        <v>-35843.599999999999</v>
      </c>
      <c r="H31" s="14"/>
    </row>
    <row r="32" spans="1:8" x14ac:dyDescent="0.3">
      <c r="A32" s="212"/>
      <c r="B32" s="212"/>
      <c r="C32" s="212"/>
      <c r="D32" s="214">
        <v>1165</v>
      </c>
      <c r="E32" s="208"/>
      <c r="F32" s="37" t="s">
        <v>136</v>
      </c>
      <c r="G32" s="201">
        <f>G42+G43</f>
        <v>-24156.400000000001</v>
      </c>
    </row>
    <row r="33" spans="1:8" ht="20.25" customHeight="1" x14ac:dyDescent="0.3">
      <c r="A33" s="212"/>
      <c r="B33" s="212"/>
      <c r="C33" s="212"/>
      <c r="D33" s="215"/>
      <c r="E33" s="210"/>
      <c r="F33" s="37" t="s">
        <v>3</v>
      </c>
      <c r="G33" s="202"/>
      <c r="H33" s="13"/>
    </row>
    <row r="34" spans="1:8" ht="34.5" x14ac:dyDescent="0.3">
      <c r="A34" s="212"/>
      <c r="B34" s="212"/>
      <c r="C34" s="212"/>
      <c r="D34" s="215"/>
      <c r="E34" s="208">
        <v>11012</v>
      </c>
      <c r="F34" s="38" t="s">
        <v>126</v>
      </c>
      <c r="G34" s="12">
        <f>+G36</f>
        <v>-14156.4</v>
      </c>
      <c r="H34" s="13"/>
    </row>
    <row r="35" spans="1:8" x14ac:dyDescent="0.3">
      <c r="A35" s="212"/>
      <c r="B35" s="212"/>
      <c r="C35" s="212"/>
      <c r="D35" s="215"/>
      <c r="E35" s="209"/>
      <c r="F35" s="37" t="s">
        <v>83</v>
      </c>
      <c r="G35" s="12"/>
      <c r="H35" s="13"/>
    </row>
    <row r="36" spans="1:8" ht="24" customHeight="1" x14ac:dyDescent="0.3">
      <c r="A36" s="212"/>
      <c r="B36" s="212"/>
      <c r="C36" s="212"/>
      <c r="D36" s="215"/>
      <c r="E36" s="209"/>
      <c r="F36" s="37" t="s">
        <v>22</v>
      </c>
      <c r="G36" s="12">
        <f t="shared" ref="G36:G37" si="1">+G37</f>
        <v>-14156.4</v>
      </c>
    </row>
    <row r="37" spans="1:8" ht="44.25" customHeight="1" x14ac:dyDescent="0.3">
      <c r="A37" s="212"/>
      <c r="B37" s="212"/>
      <c r="C37" s="212"/>
      <c r="D37" s="215"/>
      <c r="E37" s="209"/>
      <c r="F37" s="37" t="s">
        <v>84</v>
      </c>
      <c r="G37" s="12">
        <f t="shared" si="1"/>
        <v>-14156.4</v>
      </c>
    </row>
    <row r="38" spans="1:8" x14ac:dyDescent="0.3">
      <c r="A38" s="212"/>
      <c r="B38" s="212"/>
      <c r="C38" s="212"/>
      <c r="D38" s="215"/>
      <c r="E38" s="209"/>
      <c r="F38" s="76" t="s">
        <v>6</v>
      </c>
      <c r="G38" s="12">
        <f>G39</f>
        <v>-14156.4</v>
      </c>
    </row>
    <row r="39" spans="1:8" x14ac:dyDescent="0.3">
      <c r="A39" s="212"/>
      <c r="B39" s="212"/>
      <c r="C39" s="212"/>
      <c r="D39" s="215"/>
      <c r="E39" s="209"/>
      <c r="F39" s="76" t="s">
        <v>80</v>
      </c>
      <c r="G39" s="12">
        <f>G42</f>
        <v>-14156.4</v>
      </c>
      <c r="H39" s="14"/>
    </row>
    <row r="40" spans="1:8" x14ac:dyDescent="0.3">
      <c r="A40" s="212"/>
      <c r="B40" s="212"/>
      <c r="C40" s="212"/>
      <c r="D40" s="215"/>
      <c r="E40" s="209"/>
      <c r="F40" s="76" t="s">
        <v>86</v>
      </c>
      <c r="G40" s="62">
        <f>G42</f>
        <v>-14156.4</v>
      </c>
      <c r="H40" s="14"/>
    </row>
    <row r="41" spans="1:8" ht="33" x14ac:dyDescent="0.3">
      <c r="A41" s="212"/>
      <c r="B41" s="212"/>
      <c r="C41" s="212"/>
      <c r="D41" s="215"/>
      <c r="E41" s="209"/>
      <c r="F41" s="76" t="s">
        <v>137</v>
      </c>
      <c r="G41" s="62">
        <f>G42</f>
        <v>-14156.4</v>
      </c>
      <c r="H41" s="14"/>
    </row>
    <row r="42" spans="1:8" x14ac:dyDescent="0.3">
      <c r="A42" s="212"/>
      <c r="B42" s="212"/>
      <c r="C42" s="212"/>
      <c r="D42" s="215"/>
      <c r="E42" s="210"/>
      <c r="F42" s="76" t="s">
        <v>138</v>
      </c>
      <c r="G42" s="62">
        <f>+'1'!D68</f>
        <v>-14156.4</v>
      </c>
      <c r="H42" s="14"/>
    </row>
    <row r="43" spans="1:8" ht="51.75" x14ac:dyDescent="0.3">
      <c r="A43" s="212"/>
      <c r="B43" s="212"/>
      <c r="C43" s="212"/>
      <c r="D43" s="215"/>
      <c r="E43" s="208">
        <v>11014</v>
      </c>
      <c r="F43" s="38" t="s">
        <v>139</v>
      </c>
      <c r="G43" s="12">
        <f>+G45</f>
        <v>-10000</v>
      </c>
      <c r="H43" s="13"/>
    </row>
    <row r="44" spans="1:8" x14ac:dyDescent="0.3">
      <c r="A44" s="212"/>
      <c r="B44" s="212"/>
      <c r="C44" s="212"/>
      <c r="D44" s="215"/>
      <c r="E44" s="209"/>
      <c r="F44" s="37" t="s">
        <v>83</v>
      </c>
      <c r="G44" s="12"/>
      <c r="H44" s="13"/>
    </row>
    <row r="45" spans="1:8" ht="24" customHeight="1" x14ac:dyDescent="0.3">
      <c r="A45" s="212"/>
      <c r="B45" s="212"/>
      <c r="C45" s="212"/>
      <c r="D45" s="215"/>
      <c r="E45" s="209"/>
      <c r="F45" s="37" t="s">
        <v>22</v>
      </c>
      <c r="G45" s="12">
        <f t="shared" ref="G45:G46" si="2">+G46</f>
        <v>-10000</v>
      </c>
    </row>
    <row r="46" spans="1:8" ht="44.25" customHeight="1" x14ac:dyDescent="0.3">
      <c r="A46" s="212"/>
      <c r="B46" s="212"/>
      <c r="C46" s="212"/>
      <c r="D46" s="215"/>
      <c r="E46" s="209"/>
      <c r="F46" s="37" t="s">
        <v>84</v>
      </c>
      <c r="G46" s="12">
        <f t="shared" si="2"/>
        <v>-10000</v>
      </c>
    </row>
    <row r="47" spans="1:8" x14ac:dyDescent="0.3">
      <c r="A47" s="212"/>
      <c r="B47" s="212"/>
      <c r="C47" s="212"/>
      <c r="D47" s="215"/>
      <c r="E47" s="209"/>
      <c r="F47" s="76" t="s">
        <v>6</v>
      </c>
      <c r="G47" s="12">
        <f>G48</f>
        <v>-10000</v>
      </c>
    </row>
    <row r="48" spans="1:8" x14ac:dyDescent="0.3">
      <c r="A48" s="212"/>
      <c r="B48" s="212"/>
      <c r="C48" s="212"/>
      <c r="D48" s="215"/>
      <c r="E48" s="209"/>
      <c r="F48" s="76" t="s">
        <v>80</v>
      </c>
      <c r="G48" s="12">
        <f>G51</f>
        <v>-10000</v>
      </c>
      <c r="H48" s="14"/>
    </row>
    <row r="49" spans="1:8" ht="33" x14ac:dyDescent="0.3">
      <c r="A49" s="212"/>
      <c r="B49" s="212"/>
      <c r="C49" s="212"/>
      <c r="D49" s="215"/>
      <c r="E49" s="209"/>
      <c r="F49" s="76" t="s">
        <v>140</v>
      </c>
      <c r="G49" s="62">
        <f>G51</f>
        <v>-10000</v>
      </c>
      <c r="H49" s="14"/>
    </row>
    <row r="50" spans="1:8" x14ac:dyDescent="0.3">
      <c r="A50" s="212"/>
      <c r="B50" s="212"/>
      <c r="C50" s="212"/>
      <c r="D50" s="215"/>
      <c r="E50" s="209"/>
      <c r="F50" s="76" t="s">
        <v>141</v>
      </c>
      <c r="G50" s="62">
        <f>G51</f>
        <v>-10000</v>
      </c>
      <c r="H50" s="14"/>
    </row>
    <row r="51" spans="1:8" ht="27" customHeight="1" x14ac:dyDescent="0.3">
      <c r="A51" s="213"/>
      <c r="B51" s="213"/>
      <c r="C51" s="213"/>
      <c r="D51" s="216"/>
      <c r="E51" s="210"/>
      <c r="F51" s="76" t="s">
        <v>142</v>
      </c>
      <c r="G51" s="62">
        <v>-10000</v>
      </c>
      <c r="H51" s="14"/>
    </row>
    <row r="52" spans="1:8" s="9" customFormat="1" ht="21" customHeight="1" x14ac:dyDescent="0.3">
      <c r="A52" s="221" t="s">
        <v>12</v>
      </c>
      <c r="B52" s="159"/>
      <c r="C52" s="159"/>
      <c r="D52" s="72"/>
      <c r="E52" s="70"/>
      <c r="F52" s="8" t="s">
        <v>11</v>
      </c>
      <c r="G52" s="36">
        <f>+G54</f>
        <v>59999.999999999985</v>
      </c>
    </row>
    <row r="53" spans="1:8" ht="16.5" customHeight="1" x14ac:dyDescent="0.3">
      <c r="A53" s="222"/>
      <c r="B53" s="110"/>
      <c r="C53" s="109"/>
      <c r="D53" s="70"/>
      <c r="E53" s="70"/>
      <c r="F53" s="6" t="s">
        <v>3</v>
      </c>
      <c r="G53" s="36"/>
    </row>
    <row r="54" spans="1:8" s="9" customFormat="1" ht="36" customHeight="1" x14ac:dyDescent="0.3">
      <c r="A54" s="222"/>
      <c r="B54" s="224" t="s">
        <v>74</v>
      </c>
      <c r="C54" s="111"/>
      <c r="D54" s="70"/>
      <c r="E54" s="70"/>
      <c r="F54" s="10" t="s">
        <v>75</v>
      </c>
      <c r="G54" s="36">
        <f>+G56</f>
        <v>59999.999999999985</v>
      </c>
    </row>
    <row r="55" spans="1:8" x14ac:dyDescent="0.3">
      <c r="A55" s="222"/>
      <c r="B55" s="225"/>
      <c r="C55" s="112"/>
      <c r="D55" s="70"/>
      <c r="E55" s="70"/>
      <c r="F55" s="11" t="s">
        <v>3</v>
      </c>
      <c r="G55" s="12"/>
    </row>
    <row r="56" spans="1:8" s="9" customFormat="1" x14ac:dyDescent="0.3">
      <c r="A56" s="222"/>
      <c r="B56" s="225"/>
      <c r="C56" s="227" t="s">
        <v>17</v>
      </c>
      <c r="D56" s="70"/>
      <c r="E56" s="70"/>
      <c r="F56" s="10" t="s">
        <v>76</v>
      </c>
      <c r="G56" s="36">
        <f>G58</f>
        <v>59999.999999999985</v>
      </c>
    </row>
    <row r="57" spans="1:8" x14ac:dyDescent="0.3">
      <c r="A57" s="222"/>
      <c r="B57" s="225"/>
      <c r="C57" s="228"/>
      <c r="D57" s="70"/>
      <c r="E57" s="70"/>
      <c r="F57" s="11" t="s">
        <v>3</v>
      </c>
      <c r="G57" s="12"/>
    </row>
    <row r="58" spans="1:8" s="35" customFormat="1" x14ac:dyDescent="0.3">
      <c r="A58" s="222"/>
      <c r="B58" s="225"/>
      <c r="C58" s="228"/>
      <c r="D58" s="70"/>
      <c r="E58" s="70"/>
      <c r="F58" s="26" t="s">
        <v>18</v>
      </c>
      <c r="G58" s="67">
        <f>G60+G80+G100</f>
        <v>59999.999999999985</v>
      </c>
    </row>
    <row r="59" spans="1:8" s="35" customFormat="1" x14ac:dyDescent="0.3">
      <c r="A59" s="222"/>
      <c r="B59" s="225"/>
      <c r="C59" s="228"/>
      <c r="D59" s="71"/>
      <c r="E59" s="70"/>
      <c r="F59" s="65" t="s">
        <v>3</v>
      </c>
      <c r="G59" s="28"/>
    </row>
    <row r="60" spans="1:8" x14ac:dyDescent="0.3">
      <c r="A60" s="222"/>
      <c r="B60" s="225"/>
      <c r="C60" s="228"/>
      <c r="D60" s="214">
        <v>1022</v>
      </c>
      <c r="E60" s="208"/>
      <c r="F60" s="37" t="s">
        <v>131</v>
      </c>
      <c r="G60" s="201">
        <f>G62+G71</f>
        <v>87343.6</v>
      </c>
    </row>
    <row r="61" spans="1:8" ht="20.25" customHeight="1" x14ac:dyDescent="0.3">
      <c r="A61" s="222"/>
      <c r="B61" s="225"/>
      <c r="C61" s="228"/>
      <c r="D61" s="215"/>
      <c r="E61" s="210"/>
      <c r="F61" s="37" t="s">
        <v>3</v>
      </c>
      <c r="G61" s="202"/>
      <c r="H61" s="13"/>
    </row>
    <row r="62" spans="1:8" ht="51.75" x14ac:dyDescent="0.3">
      <c r="A62" s="222"/>
      <c r="B62" s="225"/>
      <c r="C62" s="228"/>
      <c r="D62" s="215"/>
      <c r="E62" s="208">
        <v>11002</v>
      </c>
      <c r="F62" s="38" t="s">
        <v>132</v>
      </c>
      <c r="G62" s="12">
        <f>+G64</f>
        <v>35843.599999999999</v>
      </c>
      <c r="H62" s="13"/>
    </row>
    <row r="63" spans="1:8" x14ac:dyDescent="0.3">
      <c r="A63" s="222"/>
      <c r="B63" s="225"/>
      <c r="C63" s="228"/>
      <c r="D63" s="215"/>
      <c r="E63" s="209"/>
      <c r="F63" s="37" t="s">
        <v>83</v>
      </c>
      <c r="G63" s="12"/>
      <c r="H63" s="13"/>
    </row>
    <row r="64" spans="1:8" ht="24" customHeight="1" x14ac:dyDescent="0.3">
      <c r="A64" s="222"/>
      <c r="B64" s="225"/>
      <c r="C64" s="228"/>
      <c r="D64" s="215"/>
      <c r="E64" s="209"/>
      <c r="F64" s="37" t="s">
        <v>22</v>
      </c>
      <c r="G64" s="12">
        <f t="shared" ref="G64:G65" si="3">+G65</f>
        <v>35843.599999999999</v>
      </c>
    </row>
    <row r="65" spans="1:8" ht="44.25" customHeight="1" x14ac:dyDescent="0.3">
      <c r="A65" s="222"/>
      <c r="B65" s="225"/>
      <c r="C65" s="228"/>
      <c r="D65" s="215"/>
      <c r="E65" s="209"/>
      <c r="F65" s="37" t="s">
        <v>84</v>
      </c>
      <c r="G65" s="12">
        <f t="shared" si="3"/>
        <v>35843.599999999999</v>
      </c>
    </row>
    <row r="66" spans="1:8" x14ac:dyDescent="0.3">
      <c r="A66" s="222"/>
      <c r="B66" s="225"/>
      <c r="C66" s="228"/>
      <c r="D66" s="215"/>
      <c r="E66" s="209"/>
      <c r="F66" s="37" t="s">
        <v>85</v>
      </c>
      <c r="G66" s="12">
        <f>G67</f>
        <v>35843.599999999999</v>
      </c>
    </row>
    <row r="67" spans="1:8" x14ac:dyDescent="0.3">
      <c r="A67" s="222"/>
      <c r="B67" s="225"/>
      <c r="C67" s="228"/>
      <c r="D67" s="215"/>
      <c r="E67" s="209"/>
      <c r="F67" s="37" t="s">
        <v>57</v>
      </c>
      <c r="G67" s="12">
        <f>G70</f>
        <v>35843.599999999999</v>
      </c>
      <c r="H67" s="14"/>
    </row>
    <row r="68" spans="1:8" x14ac:dyDescent="0.3">
      <c r="A68" s="222"/>
      <c r="B68" s="225"/>
      <c r="C68" s="228"/>
      <c r="D68" s="215"/>
      <c r="E68" s="209"/>
      <c r="F68" s="32" t="s">
        <v>86</v>
      </c>
      <c r="G68" s="62">
        <f>G70</f>
        <v>35843.599999999999</v>
      </c>
      <c r="H68" s="14"/>
    </row>
    <row r="69" spans="1:8" ht="34.5" x14ac:dyDescent="0.3">
      <c r="A69" s="222"/>
      <c r="B69" s="225"/>
      <c r="C69" s="228"/>
      <c r="D69" s="215"/>
      <c r="E69" s="209"/>
      <c r="F69" s="32" t="s">
        <v>87</v>
      </c>
      <c r="G69" s="62">
        <f>G70</f>
        <v>35843.599999999999</v>
      </c>
      <c r="H69" s="14"/>
    </row>
    <row r="70" spans="1:8" ht="38.25" customHeight="1" x14ac:dyDescent="0.3">
      <c r="A70" s="222"/>
      <c r="B70" s="225"/>
      <c r="C70" s="228"/>
      <c r="D70" s="215"/>
      <c r="E70" s="210"/>
      <c r="F70" s="32" t="s">
        <v>133</v>
      </c>
      <c r="G70" s="62">
        <v>35843.599999999999</v>
      </c>
      <c r="H70" s="14"/>
    </row>
    <row r="71" spans="1:8" ht="42" customHeight="1" x14ac:dyDescent="0.3">
      <c r="A71" s="222"/>
      <c r="B71" s="225"/>
      <c r="C71" s="228"/>
      <c r="D71" s="215"/>
      <c r="E71" s="208">
        <v>12015</v>
      </c>
      <c r="F71" s="38" t="s">
        <v>198</v>
      </c>
      <c r="G71" s="12">
        <f>+G73</f>
        <v>51500</v>
      </c>
      <c r="H71" s="13"/>
    </row>
    <row r="72" spans="1:8" x14ac:dyDescent="0.3">
      <c r="A72" s="222"/>
      <c r="B72" s="225"/>
      <c r="C72" s="228"/>
      <c r="D72" s="215"/>
      <c r="E72" s="209"/>
      <c r="F72" s="37" t="s">
        <v>83</v>
      </c>
      <c r="G72" s="12"/>
      <c r="H72" s="13"/>
    </row>
    <row r="73" spans="1:8" ht="24" customHeight="1" x14ac:dyDescent="0.3">
      <c r="A73" s="222"/>
      <c r="B73" s="225"/>
      <c r="C73" s="228"/>
      <c r="D73" s="215"/>
      <c r="E73" s="209"/>
      <c r="F73" s="37" t="s">
        <v>22</v>
      </c>
      <c r="G73" s="12">
        <f t="shared" ref="G73:G74" si="4">+G74</f>
        <v>51500</v>
      </c>
    </row>
    <row r="74" spans="1:8" ht="44.25" customHeight="1" x14ac:dyDescent="0.3">
      <c r="A74" s="222"/>
      <c r="B74" s="225"/>
      <c r="C74" s="228"/>
      <c r="D74" s="215"/>
      <c r="E74" s="209"/>
      <c r="F74" s="37" t="s">
        <v>84</v>
      </c>
      <c r="G74" s="12">
        <f t="shared" si="4"/>
        <v>51500</v>
      </c>
    </row>
    <row r="75" spans="1:8" x14ac:dyDescent="0.3">
      <c r="A75" s="222"/>
      <c r="B75" s="225"/>
      <c r="C75" s="228"/>
      <c r="D75" s="215"/>
      <c r="E75" s="209"/>
      <c r="F75" s="37" t="s">
        <v>85</v>
      </c>
      <c r="G75" s="12">
        <f>G76</f>
        <v>51500</v>
      </c>
    </row>
    <row r="76" spans="1:8" x14ac:dyDescent="0.3">
      <c r="A76" s="222"/>
      <c r="B76" s="225"/>
      <c r="C76" s="228"/>
      <c r="D76" s="215"/>
      <c r="E76" s="209"/>
      <c r="F76" s="37" t="s">
        <v>57</v>
      </c>
      <c r="G76" s="12">
        <f>G79</f>
        <v>51500</v>
      </c>
      <c r="H76" s="14"/>
    </row>
    <row r="77" spans="1:8" x14ac:dyDescent="0.3">
      <c r="A77" s="222"/>
      <c r="B77" s="225"/>
      <c r="C77" s="228"/>
      <c r="D77" s="215"/>
      <c r="E77" s="209"/>
      <c r="F77" s="32" t="s">
        <v>86</v>
      </c>
      <c r="G77" s="62">
        <f>G79</f>
        <v>51500</v>
      </c>
      <c r="H77" s="14"/>
    </row>
    <row r="78" spans="1:8" ht="34.5" x14ac:dyDescent="0.3">
      <c r="A78" s="222"/>
      <c r="B78" s="225"/>
      <c r="C78" s="228"/>
      <c r="D78" s="215"/>
      <c r="E78" s="209"/>
      <c r="F78" s="32" t="s">
        <v>87</v>
      </c>
      <c r="G78" s="62">
        <f>G79</f>
        <v>51500</v>
      </c>
      <c r="H78" s="14"/>
    </row>
    <row r="79" spans="1:8" ht="25.5" customHeight="1" x14ac:dyDescent="0.3">
      <c r="A79" s="222"/>
      <c r="B79" s="225"/>
      <c r="C79" s="228"/>
      <c r="D79" s="216"/>
      <c r="E79" s="210"/>
      <c r="F79" s="32" t="s">
        <v>199</v>
      </c>
      <c r="G79" s="62">
        <v>51500</v>
      </c>
      <c r="H79" s="14"/>
    </row>
    <row r="80" spans="1:8" ht="34.5" x14ac:dyDescent="0.3">
      <c r="A80" s="222"/>
      <c r="B80" s="225"/>
      <c r="C80" s="228"/>
      <c r="D80" s="214">
        <v>1059</v>
      </c>
      <c r="E80" s="208"/>
      <c r="F80" s="37" t="s">
        <v>82</v>
      </c>
      <c r="G80" s="201">
        <f>G82+G91</f>
        <v>73377.7</v>
      </c>
    </row>
    <row r="81" spans="1:8" ht="20.25" customHeight="1" x14ac:dyDescent="0.3">
      <c r="A81" s="222"/>
      <c r="B81" s="225"/>
      <c r="C81" s="228"/>
      <c r="D81" s="215"/>
      <c r="E81" s="210"/>
      <c r="F81" s="37" t="s">
        <v>3</v>
      </c>
      <c r="G81" s="202"/>
      <c r="H81" s="13"/>
    </row>
    <row r="82" spans="1:8" ht="51.75" x14ac:dyDescent="0.3">
      <c r="A82" s="222"/>
      <c r="B82" s="225"/>
      <c r="C82" s="228"/>
      <c r="D82" s="215"/>
      <c r="E82" s="208">
        <v>11010</v>
      </c>
      <c r="F82" s="38" t="s">
        <v>81</v>
      </c>
      <c r="G82" s="12">
        <f>+G84</f>
        <v>2201.4</v>
      </c>
      <c r="H82" s="13"/>
    </row>
    <row r="83" spans="1:8" x14ac:dyDescent="0.3">
      <c r="A83" s="222"/>
      <c r="B83" s="225"/>
      <c r="C83" s="228"/>
      <c r="D83" s="215"/>
      <c r="E83" s="209"/>
      <c r="F83" s="37" t="s">
        <v>83</v>
      </c>
      <c r="G83" s="12"/>
      <c r="H83" s="13"/>
    </row>
    <row r="84" spans="1:8" ht="24" customHeight="1" x14ac:dyDescent="0.3">
      <c r="A84" s="222"/>
      <c r="B84" s="225"/>
      <c r="C84" s="228"/>
      <c r="D84" s="215"/>
      <c r="E84" s="209"/>
      <c r="F84" s="37" t="s">
        <v>22</v>
      </c>
      <c r="G84" s="12">
        <f t="shared" ref="G84:G85" si="5">+G85</f>
        <v>2201.4</v>
      </c>
    </row>
    <row r="85" spans="1:8" ht="44.25" customHeight="1" x14ac:dyDescent="0.3">
      <c r="A85" s="222"/>
      <c r="B85" s="225"/>
      <c r="C85" s="228"/>
      <c r="D85" s="215"/>
      <c r="E85" s="209"/>
      <c r="F85" s="37" t="s">
        <v>84</v>
      </c>
      <c r="G85" s="12">
        <f t="shared" si="5"/>
        <v>2201.4</v>
      </c>
    </row>
    <row r="86" spans="1:8" x14ac:dyDescent="0.3">
      <c r="A86" s="222"/>
      <c r="B86" s="225"/>
      <c r="C86" s="228"/>
      <c r="D86" s="215"/>
      <c r="E86" s="209"/>
      <c r="F86" s="37" t="s">
        <v>85</v>
      </c>
      <c r="G86" s="12">
        <f>G87</f>
        <v>2201.4</v>
      </c>
    </row>
    <row r="87" spans="1:8" x14ac:dyDescent="0.3">
      <c r="A87" s="222"/>
      <c r="B87" s="225"/>
      <c r="C87" s="228"/>
      <c r="D87" s="215"/>
      <c r="E87" s="209"/>
      <c r="F87" s="37" t="s">
        <v>57</v>
      </c>
      <c r="G87" s="12">
        <f>G90</f>
        <v>2201.4</v>
      </c>
      <c r="H87" s="14"/>
    </row>
    <row r="88" spans="1:8" x14ac:dyDescent="0.3">
      <c r="A88" s="222"/>
      <c r="B88" s="225"/>
      <c r="C88" s="228"/>
      <c r="D88" s="215"/>
      <c r="E88" s="209"/>
      <c r="F88" s="32" t="s">
        <v>86</v>
      </c>
      <c r="G88" s="62">
        <f>G90</f>
        <v>2201.4</v>
      </c>
      <c r="H88" s="14"/>
    </row>
    <row r="89" spans="1:8" ht="44.25" customHeight="1" x14ac:dyDescent="0.3">
      <c r="A89" s="222"/>
      <c r="B89" s="225"/>
      <c r="C89" s="228"/>
      <c r="D89" s="215"/>
      <c r="E89" s="209"/>
      <c r="F89" s="32" t="s">
        <v>87</v>
      </c>
      <c r="G89" s="62">
        <f>G90</f>
        <v>2201.4</v>
      </c>
      <c r="H89" s="14"/>
    </row>
    <row r="90" spans="1:8" x14ac:dyDescent="0.3">
      <c r="A90" s="222"/>
      <c r="B90" s="225"/>
      <c r="C90" s="228"/>
      <c r="D90" s="215"/>
      <c r="E90" s="210"/>
      <c r="F90" s="32" t="s">
        <v>88</v>
      </c>
      <c r="G90" s="62">
        <v>2201.4</v>
      </c>
      <c r="H90" s="14"/>
    </row>
    <row r="91" spans="1:8" ht="69" x14ac:dyDescent="0.3">
      <c r="A91" s="222"/>
      <c r="B91" s="225"/>
      <c r="C91" s="228"/>
      <c r="D91" s="215"/>
      <c r="E91" s="230">
        <v>12003</v>
      </c>
      <c r="F91" s="32" t="s">
        <v>89</v>
      </c>
      <c r="G91" s="63">
        <f>+G93</f>
        <v>71176.3</v>
      </c>
    </row>
    <row r="92" spans="1:8" ht="28.5" customHeight="1" x14ac:dyDescent="0.3">
      <c r="A92" s="222"/>
      <c r="B92" s="225"/>
      <c r="C92" s="228"/>
      <c r="D92" s="215"/>
      <c r="E92" s="230"/>
      <c r="F92" s="32" t="s">
        <v>4</v>
      </c>
      <c r="G92" s="64"/>
    </row>
    <row r="93" spans="1:8" ht="24.75" customHeight="1" x14ac:dyDescent="0.3">
      <c r="A93" s="222"/>
      <c r="B93" s="225"/>
      <c r="C93" s="228"/>
      <c r="D93" s="215"/>
      <c r="E93" s="230"/>
      <c r="F93" s="32" t="s">
        <v>18</v>
      </c>
      <c r="G93" s="63">
        <f>+G95</f>
        <v>71176.3</v>
      </c>
    </row>
    <row r="94" spans="1:8" ht="34.5" x14ac:dyDescent="0.3">
      <c r="A94" s="222"/>
      <c r="B94" s="225"/>
      <c r="C94" s="228"/>
      <c r="D94" s="215"/>
      <c r="E94" s="230"/>
      <c r="F94" s="32" t="s">
        <v>5</v>
      </c>
      <c r="G94" s="17"/>
    </row>
    <row r="95" spans="1:8" x14ac:dyDescent="0.3">
      <c r="A95" s="222"/>
      <c r="B95" s="225"/>
      <c r="C95" s="228"/>
      <c r="D95" s="215"/>
      <c r="E95" s="230"/>
      <c r="F95" s="17" t="s">
        <v>6</v>
      </c>
      <c r="G95" s="63">
        <f t="shared" ref="G95:G98" si="6">+G96</f>
        <v>71176.3</v>
      </c>
    </row>
    <row r="96" spans="1:8" x14ac:dyDescent="0.3">
      <c r="A96" s="222"/>
      <c r="B96" s="225"/>
      <c r="C96" s="228"/>
      <c r="D96" s="215"/>
      <c r="E96" s="230"/>
      <c r="F96" s="17" t="s">
        <v>57</v>
      </c>
      <c r="G96" s="63">
        <f t="shared" si="6"/>
        <v>71176.3</v>
      </c>
    </row>
    <row r="97" spans="1:8" x14ac:dyDescent="0.3">
      <c r="A97" s="222"/>
      <c r="B97" s="225"/>
      <c r="C97" s="228"/>
      <c r="D97" s="215"/>
      <c r="E97" s="230"/>
      <c r="F97" s="17" t="s">
        <v>90</v>
      </c>
      <c r="G97" s="63">
        <f t="shared" si="6"/>
        <v>71176.3</v>
      </c>
    </row>
    <row r="98" spans="1:8" ht="34.5" x14ac:dyDescent="0.3">
      <c r="A98" s="222"/>
      <c r="B98" s="225"/>
      <c r="C98" s="228"/>
      <c r="D98" s="215"/>
      <c r="E98" s="230"/>
      <c r="F98" s="78" t="s">
        <v>91</v>
      </c>
      <c r="G98" s="63">
        <f t="shared" si="6"/>
        <v>71176.3</v>
      </c>
    </row>
    <row r="99" spans="1:8" x14ac:dyDescent="0.3">
      <c r="A99" s="222"/>
      <c r="B99" s="225"/>
      <c r="C99" s="228"/>
      <c r="D99" s="216"/>
      <c r="E99" s="230"/>
      <c r="F99" s="52" t="s">
        <v>98</v>
      </c>
      <c r="G99" s="12">
        <v>71176.3</v>
      </c>
    </row>
    <row r="100" spans="1:8" ht="24" customHeight="1" x14ac:dyDescent="0.3">
      <c r="A100" s="222"/>
      <c r="B100" s="225"/>
      <c r="C100" s="228"/>
      <c r="D100" s="214">
        <v>1187</v>
      </c>
      <c r="E100" s="70"/>
      <c r="F100" s="37" t="s">
        <v>58</v>
      </c>
      <c r="G100" s="100">
        <f>+G102+G111+G120+G129</f>
        <v>-100721.3</v>
      </c>
    </row>
    <row r="101" spans="1:8" x14ac:dyDescent="0.3">
      <c r="A101" s="222"/>
      <c r="B101" s="225"/>
      <c r="C101" s="228"/>
      <c r="D101" s="215"/>
      <c r="E101" s="71"/>
      <c r="F101" s="37" t="s">
        <v>3</v>
      </c>
      <c r="G101" s="101"/>
    </row>
    <row r="102" spans="1:8" ht="51.75" x14ac:dyDescent="0.3">
      <c r="A102" s="222"/>
      <c r="B102" s="225"/>
      <c r="C102" s="228"/>
      <c r="D102" s="215"/>
      <c r="E102" s="208">
        <v>12004</v>
      </c>
      <c r="F102" s="37" t="s">
        <v>63</v>
      </c>
      <c r="G102" s="12">
        <f>+G104</f>
        <v>-76221.3</v>
      </c>
    </row>
    <row r="103" spans="1:8" ht="20.25" customHeight="1" x14ac:dyDescent="0.3">
      <c r="A103" s="222"/>
      <c r="B103" s="225"/>
      <c r="C103" s="228"/>
      <c r="D103" s="215"/>
      <c r="E103" s="209"/>
      <c r="F103" s="37" t="s">
        <v>4</v>
      </c>
      <c r="G103" s="12"/>
      <c r="H103" s="13"/>
    </row>
    <row r="104" spans="1:8" ht="22.5" customHeight="1" x14ac:dyDescent="0.3">
      <c r="A104" s="222"/>
      <c r="B104" s="225"/>
      <c r="C104" s="228"/>
      <c r="D104" s="215"/>
      <c r="E104" s="209"/>
      <c r="F104" s="38" t="s">
        <v>18</v>
      </c>
      <c r="G104" s="12">
        <f>+G106</f>
        <v>-76221.3</v>
      </c>
      <c r="H104" s="13"/>
    </row>
    <row r="105" spans="1:8" ht="37.5" customHeight="1" x14ac:dyDescent="0.3">
      <c r="A105" s="222"/>
      <c r="B105" s="225"/>
      <c r="C105" s="228"/>
      <c r="D105" s="215"/>
      <c r="E105" s="209"/>
      <c r="F105" s="37" t="s">
        <v>5</v>
      </c>
      <c r="G105" s="12"/>
      <c r="H105" s="13"/>
    </row>
    <row r="106" spans="1:8" ht="24" customHeight="1" x14ac:dyDescent="0.3">
      <c r="A106" s="222"/>
      <c r="B106" s="225"/>
      <c r="C106" s="228"/>
      <c r="D106" s="215"/>
      <c r="E106" s="209"/>
      <c r="F106" s="37" t="s">
        <v>6</v>
      </c>
      <c r="G106" s="12">
        <f t="shared" ref="G106:G107" si="7">+G107</f>
        <v>-76221.3</v>
      </c>
    </row>
    <row r="107" spans="1:8" ht="21.75" customHeight="1" x14ac:dyDescent="0.3">
      <c r="A107" s="222"/>
      <c r="B107" s="225"/>
      <c r="C107" s="228"/>
      <c r="D107" s="215"/>
      <c r="E107" s="209"/>
      <c r="F107" s="37" t="s">
        <v>57</v>
      </c>
      <c r="G107" s="12">
        <f t="shared" si="7"/>
        <v>-76221.3</v>
      </c>
    </row>
    <row r="108" spans="1:8" x14ac:dyDescent="0.3">
      <c r="A108" s="222"/>
      <c r="B108" s="225"/>
      <c r="C108" s="228"/>
      <c r="D108" s="215"/>
      <c r="E108" s="209"/>
      <c r="F108" s="76" t="s">
        <v>77</v>
      </c>
      <c r="G108" s="12">
        <f>G109</f>
        <v>-76221.3</v>
      </c>
    </row>
    <row r="109" spans="1:8" x14ac:dyDescent="0.3">
      <c r="A109" s="222"/>
      <c r="B109" s="225"/>
      <c r="C109" s="228"/>
      <c r="D109" s="215"/>
      <c r="E109" s="209"/>
      <c r="F109" s="76" t="s">
        <v>78</v>
      </c>
      <c r="G109" s="12">
        <f>G110</f>
        <v>-76221.3</v>
      </c>
      <c r="H109" s="14"/>
    </row>
    <row r="110" spans="1:8" ht="33" x14ac:dyDescent="0.3">
      <c r="A110" s="222"/>
      <c r="B110" s="225"/>
      <c r="C110" s="228"/>
      <c r="D110" s="215"/>
      <c r="E110" s="210"/>
      <c r="F110" s="76" t="s">
        <v>79</v>
      </c>
      <c r="G110" s="62">
        <f>+'1'!D87</f>
        <v>-76221.3</v>
      </c>
      <c r="H110" s="14"/>
    </row>
    <row r="111" spans="1:8" ht="51.75" x14ac:dyDescent="0.3">
      <c r="A111" s="222"/>
      <c r="B111" s="225"/>
      <c r="C111" s="228"/>
      <c r="D111" s="215"/>
      <c r="E111" s="208">
        <v>12008</v>
      </c>
      <c r="F111" s="37" t="s">
        <v>210</v>
      </c>
      <c r="G111" s="12">
        <f>+G113</f>
        <v>-3500</v>
      </c>
    </row>
    <row r="112" spans="1:8" ht="20.25" customHeight="1" x14ac:dyDescent="0.3">
      <c r="A112" s="222"/>
      <c r="B112" s="225"/>
      <c r="C112" s="228"/>
      <c r="D112" s="215"/>
      <c r="E112" s="209"/>
      <c r="F112" s="37" t="s">
        <v>4</v>
      </c>
      <c r="G112" s="12"/>
      <c r="H112" s="13"/>
    </row>
    <row r="113" spans="1:8" ht="22.5" customHeight="1" x14ac:dyDescent="0.3">
      <c r="A113" s="222"/>
      <c r="B113" s="225"/>
      <c r="C113" s="228"/>
      <c r="D113" s="215"/>
      <c r="E113" s="209"/>
      <c r="F113" s="38" t="s">
        <v>18</v>
      </c>
      <c r="G113" s="12">
        <f>+G115</f>
        <v>-3500</v>
      </c>
      <c r="H113" s="13"/>
    </row>
    <row r="114" spans="1:8" ht="37.5" customHeight="1" x14ac:dyDescent="0.3">
      <c r="A114" s="222"/>
      <c r="B114" s="225"/>
      <c r="C114" s="228"/>
      <c r="D114" s="215"/>
      <c r="E114" s="209"/>
      <c r="F114" s="37" t="s">
        <v>5</v>
      </c>
      <c r="G114" s="12"/>
      <c r="H114" s="13"/>
    </row>
    <row r="115" spans="1:8" ht="24" customHeight="1" x14ac:dyDescent="0.3">
      <c r="A115" s="222"/>
      <c r="B115" s="225"/>
      <c r="C115" s="228"/>
      <c r="D115" s="215"/>
      <c r="E115" s="209"/>
      <c r="F115" s="37" t="s">
        <v>6</v>
      </c>
      <c r="G115" s="12">
        <f t="shared" ref="G115:G116" si="8">+G116</f>
        <v>-3500</v>
      </c>
    </row>
    <row r="116" spans="1:8" ht="21.75" customHeight="1" x14ac:dyDescent="0.3">
      <c r="A116" s="222"/>
      <c r="B116" s="225"/>
      <c r="C116" s="228"/>
      <c r="D116" s="215"/>
      <c r="E116" s="209"/>
      <c r="F116" s="37" t="s">
        <v>57</v>
      </c>
      <c r="G116" s="12">
        <f t="shared" si="8"/>
        <v>-3500</v>
      </c>
    </row>
    <row r="117" spans="1:8" x14ac:dyDescent="0.3">
      <c r="A117" s="222"/>
      <c r="B117" s="225"/>
      <c r="C117" s="228"/>
      <c r="D117" s="215"/>
      <c r="E117" s="209"/>
      <c r="F117" s="76" t="s">
        <v>77</v>
      </c>
      <c r="G117" s="12">
        <f>G118</f>
        <v>-3500</v>
      </c>
    </row>
    <row r="118" spans="1:8" x14ac:dyDescent="0.3">
      <c r="A118" s="222"/>
      <c r="B118" s="225"/>
      <c r="C118" s="228"/>
      <c r="D118" s="215"/>
      <c r="E118" s="209"/>
      <c r="F118" s="76" t="s">
        <v>78</v>
      </c>
      <c r="G118" s="12">
        <f>G119</f>
        <v>-3500</v>
      </c>
      <c r="H118" s="14"/>
    </row>
    <row r="119" spans="1:8" ht="33" x14ac:dyDescent="0.3">
      <c r="A119" s="222"/>
      <c r="B119" s="225"/>
      <c r="C119" s="228"/>
      <c r="D119" s="215"/>
      <c r="E119" s="210"/>
      <c r="F119" s="76" t="s">
        <v>79</v>
      </c>
      <c r="G119" s="62">
        <v>-3500</v>
      </c>
      <c r="H119" s="14"/>
    </row>
    <row r="120" spans="1:8" ht="34.5" x14ac:dyDescent="0.3">
      <c r="A120" s="222"/>
      <c r="B120" s="225"/>
      <c r="C120" s="228"/>
      <c r="D120" s="215"/>
      <c r="E120" s="208">
        <v>12018</v>
      </c>
      <c r="F120" s="37" t="s">
        <v>220</v>
      </c>
      <c r="G120" s="12">
        <f>+G122</f>
        <v>-11000</v>
      </c>
    </row>
    <row r="121" spans="1:8" ht="20.25" customHeight="1" x14ac:dyDescent="0.3">
      <c r="A121" s="222"/>
      <c r="B121" s="225"/>
      <c r="C121" s="228"/>
      <c r="D121" s="215"/>
      <c r="E121" s="209"/>
      <c r="F121" s="37" t="s">
        <v>4</v>
      </c>
      <c r="G121" s="12"/>
      <c r="H121" s="13"/>
    </row>
    <row r="122" spans="1:8" ht="22.5" customHeight="1" x14ac:dyDescent="0.3">
      <c r="A122" s="222"/>
      <c r="B122" s="225"/>
      <c r="C122" s="228"/>
      <c r="D122" s="215"/>
      <c r="E122" s="209"/>
      <c r="F122" s="38" t="s">
        <v>18</v>
      </c>
      <c r="G122" s="12">
        <f>+G124</f>
        <v>-11000</v>
      </c>
      <c r="H122" s="13"/>
    </row>
    <row r="123" spans="1:8" ht="37.5" customHeight="1" x14ac:dyDescent="0.3">
      <c r="A123" s="222"/>
      <c r="B123" s="225"/>
      <c r="C123" s="228"/>
      <c r="D123" s="215"/>
      <c r="E123" s="209"/>
      <c r="F123" s="37" t="s">
        <v>5</v>
      </c>
      <c r="G123" s="12"/>
      <c r="H123" s="13"/>
    </row>
    <row r="124" spans="1:8" ht="24" customHeight="1" x14ac:dyDescent="0.3">
      <c r="A124" s="222"/>
      <c r="B124" s="225"/>
      <c r="C124" s="228"/>
      <c r="D124" s="215"/>
      <c r="E124" s="209"/>
      <c r="F124" s="37" t="s">
        <v>6</v>
      </c>
      <c r="G124" s="12">
        <f t="shared" ref="G124:G125" si="9">+G125</f>
        <v>-11000</v>
      </c>
    </row>
    <row r="125" spans="1:8" ht="21.75" customHeight="1" x14ac:dyDescent="0.3">
      <c r="A125" s="222"/>
      <c r="B125" s="225"/>
      <c r="C125" s="228"/>
      <c r="D125" s="215"/>
      <c r="E125" s="209"/>
      <c r="F125" s="37" t="s">
        <v>57</v>
      </c>
      <c r="G125" s="12">
        <f t="shared" si="9"/>
        <v>-11000</v>
      </c>
    </row>
    <row r="126" spans="1:8" x14ac:dyDescent="0.3">
      <c r="A126" s="222"/>
      <c r="B126" s="225"/>
      <c r="C126" s="228"/>
      <c r="D126" s="215"/>
      <c r="E126" s="209"/>
      <c r="F126" s="76" t="s">
        <v>86</v>
      </c>
      <c r="G126" s="12">
        <f>G127</f>
        <v>-11000</v>
      </c>
    </row>
    <row r="127" spans="1:8" ht="34.5" customHeight="1" x14ac:dyDescent="0.3">
      <c r="A127" s="222"/>
      <c r="B127" s="225"/>
      <c r="C127" s="228"/>
      <c r="D127" s="215"/>
      <c r="E127" s="209"/>
      <c r="F127" s="76" t="s">
        <v>137</v>
      </c>
      <c r="G127" s="12">
        <f>G128</f>
        <v>-11000</v>
      </c>
      <c r="H127" s="14"/>
    </row>
    <row r="128" spans="1:8" x14ac:dyDescent="0.3">
      <c r="A128" s="222"/>
      <c r="B128" s="225"/>
      <c r="C128" s="228"/>
      <c r="D128" s="215"/>
      <c r="E128" s="210"/>
      <c r="F128" s="76" t="s">
        <v>138</v>
      </c>
      <c r="G128" s="62">
        <v>-11000</v>
      </c>
      <c r="H128" s="14"/>
    </row>
    <row r="129" spans="1:8" ht="34.5" x14ac:dyDescent="0.3">
      <c r="A129" s="222"/>
      <c r="B129" s="225"/>
      <c r="C129" s="228"/>
      <c r="D129" s="215"/>
      <c r="E129" s="208">
        <v>12020</v>
      </c>
      <c r="F129" s="37" t="s">
        <v>214</v>
      </c>
      <c r="G129" s="12">
        <f>+G131</f>
        <v>-10000</v>
      </c>
    </row>
    <row r="130" spans="1:8" ht="20.25" customHeight="1" x14ac:dyDescent="0.3">
      <c r="A130" s="222"/>
      <c r="B130" s="225"/>
      <c r="C130" s="228"/>
      <c r="D130" s="215"/>
      <c r="E130" s="209"/>
      <c r="F130" s="37" t="s">
        <v>4</v>
      </c>
      <c r="G130" s="12"/>
      <c r="H130" s="13"/>
    </row>
    <row r="131" spans="1:8" ht="22.5" customHeight="1" x14ac:dyDescent="0.3">
      <c r="A131" s="222"/>
      <c r="B131" s="225"/>
      <c r="C131" s="228"/>
      <c r="D131" s="215"/>
      <c r="E131" s="209"/>
      <c r="F131" s="38" t="s">
        <v>18</v>
      </c>
      <c r="G131" s="12">
        <f>+G133</f>
        <v>-10000</v>
      </c>
      <c r="H131" s="13"/>
    </row>
    <row r="132" spans="1:8" ht="37.5" customHeight="1" x14ac:dyDescent="0.3">
      <c r="A132" s="222"/>
      <c r="B132" s="225"/>
      <c r="C132" s="228"/>
      <c r="D132" s="215"/>
      <c r="E132" s="209"/>
      <c r="F132" s="37" t="s">
        <v>5</v>
      </c>
      <c r="G132" s="12"/>
      <c r="H132" s="13"/>
    </row>
    <row r="133" spans="1:8" ht="24" customHeight="1" x14ac:dyDescent="0.3">
      <c r="A133" s="222"/>
      <c r="B133" s="225"/>
      <c r="C133" s="228"/>
      <c r="D133" s="215"/>
      <c r="E133" s="209"/>
      <c r="F133" s="37" t="s">
        <v>6</v>
      </c>
      <c r="G133" s="12">
        <f t="shared" ref="G133:G134" si="10">+G134</f>
        <v>-10000</v>
      </c>
    </row>
    <row r="134" spans="1:8" ht="21.75" customHeight="1" x14ac:dyDescent="0.3">
      <c r="A134" s="222"/>
      <c r="B134" s="225"/>
      <c r="C134" s="228"/>
      <c r="D134" s="215"/>
      <c r="E134" s="209"/>
      <c r="F134" s="37" t="s">
        <v>57</v>
      </c>
      <c r="G134" s="12">
        <f t="shared" si="10"/>
        <v>-10000</v>
      </c>
    </row>
    <row r="135" spans="1:8" x14ac:dyDescent="0.3">
      <c r="A135" s="222"/>
      <c r="B135" s="225"/>
      <c r="C135" s="228"/>
      <c r="D135" s="215"/>
      <c r="E135" s="209"/>
      <c r="F135" s="76" t="s">
        <v>86</v>
      </c>
      <c r="G135" s="12">
        <f>G136</f>
        <v>-10000</v>
      </c>
    </row>
    <row r="136" spans="1:8" ht="34.5" customHeight="1" x14ac:dyDescent="0.3">
      <c r="A136" s="222"/>
      <c r="B136" s="225"/>
      <c r="C136" s="228"/>
      <c r="D136" s="215"/>
      <c r="E136" s="209"/>
      <c r="F136" s="76" t="s">
        <v>137</v>
      </c>
      <c r="G136" s="12">
        <f>G137</f>
        <v>-10000</v>
      </c>
      <c r="H136" s="14"/>
    </row>
    <row r="137" spans="1:8" x14ac:dyDescent="0.3">
      <c r="A137" s="223"/>
      <c r="B137" s="226"/>
      <c r="C137" s="229"/>
      <c r="D137" s="216"/>
      <c r="E137" s="210"/>
      <c r="F137" s="76" t="s">
        <v>138</v>
      </c>
      <c r="G137" s="62">
        <v>-10000</v>
      </c>
      <c r="H137" s="14"/>
    </row>
  </sheetData>
  <mergeCells count="32">
    <mergeCell ref="E129:E137"/>
    <mergeCell ref="A52:A137"/>
    <mergeCell ref="B54:B137"/>
    <mergeCell ref="C56:C137"/>
    <mergeCell ref="D100:D137"/>
    <mergeCell ref="E91:E99"/>
    <mergeCell ref="D80:D99"/>
    <mergeCell ref="E80:E81"/>
    <mergeCell ref="E82:E90"/>
    <mergeCell ref="D60:D79"/>
    <mergeCell ref="E102:E110"/>
    <mergeCell ref="E32:E33"/>
    <mergeCell ref="E111:E119"/>
    <mergeCell ref="E120:E128"/>
    <mergeCell ref="E23:E31"/>
    <mergeCell ref="D21:D31"/>
    <mergeCell ref="G80:G81"/>
    <mergeCell ref="A5:G5"/>
    <mergeCell ref="A7:C7"/>
    <mergeCell ref="D7:E7"/>
    <mergeCell ref="F7:F8"/>
    <mergeCell ref="G32:G33"/>
    <mergeCell ref="E34:E42"/>
    <mergeCell ref="E60:E61"/>
    <mergeCell ref="G60:G61"/>
    <mergeCell ref="E71:E79"/>
    <mergeCell ref="E62:E70"/>
    <mergeCell ref="E43:E51"/>
    <mergeCell ref="A13:A51"/>
    <mergeCell ref="B15:B51"/>
    <mergeCell ref="C17:C51"/>
    <mergeCell ref="D32:D51"/>
  </mergeCells>
  <pageMargins left="0.2" right="0" top="0.75" bottom="0.75" header="0.3" footer="0.3"/>
  <pageSetup paperSize="9" scale="60" orientation="portrait" r:id="rId1"/>
  <rowBreaks count="1" manualBreakCount="1">
    <brk id="90"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CD85B-CB92-4D68-8868-4FFD2F11D34C}">
  <dimension ref="B1:O27"/>
  <sheetViews>
    <sheetView topLeftCell="A12" workbookViewId="0">
      <selection activeCell="H19" sqref="H19"/>
    </sheetView>
  </sheetViews>
  <sheetFormatPr defaultColWidth="9.140625" defaultRowHeight="17.25" x14ac:dyDescent="0.25"/>
  <cols>
    <col min="1" max="1" width="0.140625" style="61" customWidth="1"/>
    <col min="2" max="3" width="8.7109375" style="79" customWidth="1"/>
    <col min="4" max="4" width="7.140625" style="80" customWidth="1"/>
    <col min="5" max="5" width="6" style="80" customWidth="1"/>
    <col min="6" max="6" width="49" style="80" customWidth="1"/>
    <col min="7" max="7" width="81.28515625" style="79" customWidth="1"/>
    <col min="8" max="8" width="39" style="82" customWidth="1"/>
    <col min="9" max="16384" width="9.140625" style="61"/>
  </cols>
  <sheetData>
    <row r="1" spans="2:15" x14ac:dyDescent="0.3">
      <c r="F1" s="142"/>
      <c r="G1" s="247" t="s">
        <v>92</v>
      </c>
      <c r="H1" s="247"/>
      <c r="I1" s="81"/>
      <c r="J1" s="81"/>
    </row>
    <row r="2" spans="2:15" x14ac:dyDescent="0.3">
      <c r="F2" s="247" t="s">
        <v>20</v>
      </c>
      <c r="G2" s="247"/>
      <c r="H2" s="247"/>
      <c r="I2" s="81"/>
      <c r="J2" s="81"/>
    </row>
    <row r="3" spans="2:15" ht="30.75" customHeight="1" x14ac:dyDescent="0.3">
      <c r="F3" s="142"/>
      <c r="G3" s="247" t="s">
        <v>21</v>
      </c>
      <c r="H3" s="247"/>
      <c r="I3" s="81"/>
      <c r="J3" s="81"/>
    </row>
    <row r="4" spans="2:15" ht="39.75" customHeight="1" x14ac:dyDescent="0.25"/>
    <row r="5" spans="2:15" ht="35.25" customHeight="1" x14ac:dyDescent="0.3">
      <c r="B5" s="248" t="s">
        <v>208</v>
      </c>
      <c r="C5" s="248"/>
      <c r="D5" s="248"/>
      <c r="E5" s="248"/>
      <c r="F5" s="248"/>
      <c r="G5" s="248"/>
      <c r="H5" s="248"/>
      <c r="I5" s="15"/>
      <c r="J5" s="16"/>
      <c r="K5" s="15"/>
      <c r="L5" s="15"/>
      <c r="M5" s="15"/>
      <c r="N5" s="83"/>
      <c r="O5" s="83"/>
    </row>
    <row r="6" spans="2:15" ht="44.25" customHeight="1" x14ac:dyDescent="0.3">
      <c r="H6" s="84" t="s">
        <v>16</v>
      </c>
      <c r="I6" s="15"/>
      <c r="J6" s="15"/>
      <c r="K6" s="15"/>
      <c r="L6" s="15"/>
      <c r="M6" s="15"/>
      <c r="N6"/>
      <c r="O6"/>
    </row>
    <row r="7" spans="2:15" ht="87" customHeight="1" x14ac:dyDescent="0.25">
      <c r="B7" s="249" t="s">
        <v>37</v>
      </c>
      <c r="C7" s="250"/>
      <c r="D7" s="231" t="s">
        <v>93</v>
      </c>
      <c r="E7" s="231"/>
      <c r="F7" s="231"/>
      <c r="G7" s="231" t="s">
        <v>94</v>
      </c>
      <c r="H7" s="86" t="s">
        <v>95</v>
      </c>
      <c r="I7" s="236"/>
      <c r="J7" s="236"/>
      <c r="K7" s="236"/>
      <c r="L7" s="236"/>
      <c r="M7" s="236"/>
      <c r="N7" s="236"/>
      <c r="O7" s="236"/>
    </row>
    <row r="8" spans="2:15" ht="88.5" customHeight="1" x14ac:dyDescent="0.25">
      <c r="B8" s="85" t="s">
        <v>9</v>
      </c>
      <c r="C8" s="85" t="s">
        <v>10</v>
      </c>
      <c r="D8" s="231"/>
      <c r="E8" s="231"/>
      <c r="F8" s="231"/>
      <c r="G8" s="231"/>
      <c r="H8" s="86" t="s">
        <v>146</v>
      </c>
    </row>
    <row r="9" spans="2:15" ht="20.25" customHeight="1" x14ac:dyDescent="0.25">
      <c r="B9" s="87">
        <v>1</v>
      </c>
      <c r="C9" s="87">
        <v>2</v>
      </c>
      <c r="D9" s="237">
        <v>3</v>
      </c>
      <c r="E9" s="237"/>
      <c r="F9" s="237"/>
      <c r="G9" s="87">
        <v>4</v>
      </c>
      <c r="H9" s="88">
        <v>5</v>
      </c>
    </row>
    <row r="10" spans="2:15" ht="33" customHeight="1" x14ac:dyDescent="0.25">
      <c r="B10" s="238" t="s">
        <v>29</v>
      </c>
      <c r="C10" s="239"/>
      <c r="D10" s="239"/>
      <c r="E10" s="239"/>
      <c r="F10" s="239"/>
      <c r="G10" s="240"/>
      <c r="H10" s="89">
        <f>+H11</f>
        <v>54388.600000000006</v>
      </c>
    </row>
    <row r="11" spans="2:15" x14ac:dyDescent="0.25">
      <c r="B11" s="241" t="s">
        <v>22</v>
      </c>
      <c r="C11" s="242"/>
      <c r="D11" s="242"/>
      <c r="E11" s="242"/>
      <c r="F11" s="242"/>
      <c r="G11" s="243"/>
      <c r="H11" s="90">
        <f>+H12+H17+H20+H23</f>
        <v>54388.600000000006</v>
      </c>
    </row>
    <row r="12" spans="2:15" s="91" customFormat="1" ht="40.5" customHeight="1" x14ac:dyDescent="0.25">
      <c r="B12" s="92">
        <v>1022</v>
      </c>
      <c r="C12" s="244" t="s">
        <v>118</v>
      </c>
      <c r="D12" s="245"/>
      <c r="E12" s="245"/>
      <c r="F12" s="246"/>
      <c r="G12" s="93"/>
      <c r="H12" s="94">
        <f>H13+H15</f>
        <v>87343.6</v>
      </c>
    </row>
    <row r="13" spans="2:15" ht="50.25" customHeight="1" x14ac:dyDescent="0.25">
      <c r="B13" s="231"/>
      <c r="C13" s="95">
        <v>11002</v>
      </c>
      <c r="D13" s="232" t="s">
        <v>132</v>
      </c>
      <c r="E13" s="232"/>
      <c r="F13" s="232"/>
      <c r="G13" s="96" t="s">
        <v>22</v>
      </c>
      <c r="H13" s="94">
        <f>+H14</f>
        <v>35843.599999999999</v>
      </c>
    </row>
    <row r="14" spans="2:15" x14ac:dyDescent="0.25">
      <c r="B14" s="231"/>
      <c r="C14" s="97"/>
      <c r="D14" s="233"/>
      <c r="E14" s="234"/>
      <c r="F14" s="235"/>
      <c r="G14" s="98" t="s">
        <v>143</v>
      </c>
      <c r="H14" s="99">
        <f>+'2'!G70</f>
        <v>35843.599999999999</v>
      </c>
    </row>
    <row r="15" spans="2:15" ht="50.25" customHeight="1" x14ac:dyDescent="0.25">
      <c r="B15" s="231"/>
      <c r="C15" s="95">
        <v>12015</v>
      </c>
      <c r="D15" s="232" t="s">
        <v>200</v>
      </c>
      <c r="E15" s="232"/>
      <c r="F15" s="232"/>
      <c r="G15" s="96" t="s">
        <v>22</v>
      </c>
      <c r="H15" s="94">
        <f>+H16</f>
        <v>51500</v>
      </c>
    </row>
    <row r="16" spans="2:15" ht="33" x14ac:dyDescent="0.25">
      <c r="B16" s="231"/>
      <c r="C16" s="97"/>
      <c r="D16" s="233"/>
      <c r="E16" s="234"/>
      <c r="F16" s="235"/>
      <c r="G16" s="98" t="s">
        <v>145</v>
      </c>
      <c r="H16" s="99">
        <v>51500</v>
      </c>
    </row>
    <row r="17" spans="2:8" s="91" customFormat="1" ht="40.5" customHeight="1" x14ac:dyDescent="0.25">
      <c r="B17" s="92">
        <v>1059</v>
      </c>
      <c r="C17" s="244" t="s">
        <v>66</v>
      </c>
      <c r="D17" s="245"/>
      <c r="E17" s="245"/>
      <c r="F17" s="246"/>
      <c r="G17" s="93"/>
      <c r="H17" s="94">
        <f>+H18</f>
        <v>2201.4</v>
      </c>
    </row>
    <row r="18" spans="2:8" ht="50.25" customHeight="1" x14ac:dyDescent="0.25">
      <c r="B18" s="231"/>
      <c r="C18" s="95">
        <v>11010</v>
      </c>
      <c r="D18" s="232" t="s">
        <v>96</v>
      </c>
      <c r="E18" s="232"/>
      <c r="F18" s="232"/>
      <c r="G18" s="96" t="s">
        <v>22</v>
      </c>
      <c r="H18" s="94">
        <f>+H19</f>
        <v>2201.4</v>
      </c>
    </row>
    <row r="19" spans="2:8" ht="33" x14ac:dyDescent="0.25">
      <c r="B19" s="231"/>
      <c r="C19" s="97"/>
      <c r="D19" s="233"/>
      <c r="E19" s="234"/>
      <c r="F19" s="235"/>
      <c r="G19" s="98" t="s">
        <v>97</v>
      </c>
      <c r="H19" s="99">
        <f>'2'!G90</f>
        <v>2201.4</v>
      </c>
    </row>
    <row r="20" spans="2:8" s="91" customFormat="1" ht="40.5" customHeight="1" x14ac:dyDescent="0.25">
      <c r="B20" s="92">
        <v>1165</v>
      </c>
      <c r="C20" s="244" t="s">
        <v>123</v>
      </c>
      <c r="D20" s="245"/>
      <c r="E20" s="245"/>
      <c r="F20" s="246"/>
      <c r="G20" s="93"/>
      <c r="H20" s="94">
        <f>+H21</f>
        <v>-14156.4</v>
      </c>
    </row>
    <row r="21" spans="2:8" ht="50.25" customHeight="1" x14ac:dyDescent="0.25">
      <c r="B21" s="231"/>
      <c r="C21" s="95">
        <v>11012</v>
      </c>
      <c r="D21" s="232" t="s">
        <v>144</v>
      </c>
      <c r="E21" s="232"/>
      <c r="F21" s="232"/>
      <c r="G21" s="96" t="s">
        <v>22</v>
      </c>
      <c r="H21" s="94">
        <f>+H22</f>
        <v>-14156.4</v>
      </c>
    </row>
    <row r="22" spans="2:8" ht="33" x14ac:dyDescent="0.25">
      <c r="B22" s="231"/>
      <c r="C22" s="97"/>
      <c r="D22" s="233"/>
      <c r="E22" s="234"/>
      <c r="F22" s="235"/>
      <c r="G22" s="98" t="s">
        <v>145</v>
      </c>
      <c r="H22" s="99">
        <f>+'2'!G42</f>
        <v>-14156.4</v>
      </c>
    </row>
    <row r="23" spans="2:8" s="91" customFormat="1" ht="40.5" customHeight="1" x14ac:dyDescent="0.25">
      <c r="B23" s="92">
        <v>1187</v>
      </c>
      <c r="C23" s="244" t="s">
        <v>218</v>
      </c>
      <c r="D23" s="245"/>
      <c r="E23" s="245"/>
      <c r="F23" s="246"/>
      <c r="G23" s="93"/>
      <c r="H23" s="94">
        <f>+H24+H26</f>
        <v>-21000</v>
      </c>
    </row>
    <row r="24" spans="2:8" ht="50.25" customHeight="1" x14ac:dyDescent="0.25">
      <c r="B24" s="231"/>
      <c r="C24" s="95">
        <v>12018</v>
      </c>
      <c r="D24" s="232" t="s">
        <v>220</v>
      </c>
      <c r="E24" s="232"/>
      <c r="F24" s="232"/>
      <c r="G24" s="96" t="s">
        <v>22</v>
      </c>
      <c r="H24" s="94">
        <f>+H25</f>
        <v>-11000</v>
      </c>
    </row>
    <row r="25" spans="2:8" ht="33" x14ac:dyDescent="0.25">
      <c r="B25" s="231"/>
      <c r="C25" s="97"/>
      <c r="D25" s="233"/>
      <c r="E25" s="234"/>
      <c r="F25" s="235"/>
      <c r="G25" s="98" t="s">
        <v>145</v>
      </c>
      <c r="H25" s="99">
        <f>+'2'!G128</f>
        <v>-11000</v>
      </c>
    </row>
    <row r="26" spans="2:8" ht="50.25" customHeight="1" x14ac:dyDescent="0.25">
      <c r="B26" s="231"/>
      <c r="C26" s="95">
        <v>12020</v>
      </c>
      <c r="D26" s="232" t="s">
        <v>219</v>
      </c>
      <c r="E26" s="232"/>
      <c r="F26" s="232"/>
      <c r="G26" s="96" t="s">
        <v>22</v>
      </c>
      <c r="H26" s="94">
        <f>+H27</f>
        <v>-10000</v>
      </c>
    </row>
    <row r="27" spans="2:8" ht="33" x14ac:dyDescent="0.25">
      <c r="B27" s="231"/>
      <c r="C27" s="97"/>
      <c r="D27" s="233"/>
      <c r="E27" s="234"/>
      <c r="F27" s="235"/>
      <c r="G27" s="98" t="s">
        <v>145</v>
      </c>
      <c r="H27" s="99">
        <v>-10000</v>
      </c>
    </row>
  </sheetData>
  <mergeCells count="33">
    <mergeCell ref="B26:B27"/>
    <mergeCell ref="D26:F26"/>
    <mergeCell ref="D27:F27"/>
    <mergeCell ref="C20:F20"/>
    <mergeCell ref="B21:B22"/>
    <mergeCell ref="D21:F21"/>
    <mergeCell ref="D22:F22"/>
    <mergeCell ref="C23:F23"/>
    <mergeCell ref="B24:B25"/>
    <mergeCell ref="D24:F24"/>
    <mergeCell ref="D25:F25"/>
    <mergeCell ref="G1:H1"/>
    <mergeCell ref="F2:H2"/>
    <mergeCell ref="G3:H3"/>
    <mergeCell ref="B5:H5"/>
    <mergeCell ref="B7:C7"/>
    <mergeCell ref="D7:F8"/>
    <mergeCell ref="G7:G8"/>
    <mergeCell ref="B18:B19"/>
    <mergeCell ref="D18:F18"/>
    <mergeCell ref="D19:F19"/>
    <mergeCell ref="I7:O7"/>
    <mergeCell ref="D9:F9"/>
    <mergeCell ref="B10:G10"/>
    <mergeCell ref="B11:G11"/>
    <mergeCell ref="C17:F17"/>
    <mergeCell ref="C12:F12"/>
    <mergeCell ref="B13:B14"/>
    <mergeCell ref="D13:F13"/>
    <mergeCell ref="D14:F14"/>
    <mergeCell ref="B15:B16"/>
    <mergeCell ref="D15:F15"/>
    <mergeCell ref="D16:F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B20A2-C93F-4DBA-90D1-185FCE2D016A}">
  <dimension ref="A1:E170"/>
  <sheetViews>
    <sheetView topLeftCell="A13" zoomScaleNormal="100" workbookViewId="0">
      <selection activeCell="A19" sqref="A19"/>
    </sheetView>
  </sheetViews>
  <sheetFormatPr defaultRowHeight="17.25" x14ac:dyDescent="0.3"/>
  <cols>
    <col min="1" max="1" width="41.7109375" style="1" customWidth="1"/>
    <col min="2" max="2" width="70.140625" style="1" customWidth="1"/>
    <col min="3" max="3" width="29.28515625" style="1" customWidth="1"/>
    <col min="4" max="16384" width="9.140625" style="1"/>
  </cols>
  <sheetData>
    <row r="1" spans="1:5" ht="15" customHeight="1" x14ac:dyDescent="0.3">
      <c r="A1" s="194" t="s">
        <v>112</v>
      </c>
      <c r="B1" s="194"/>
      <c r="C1" s="194"/>
      <c r="D1" s="66"/>
      <c r="E1" s="66"/>
    </row>
    <row r="2" spans="1:5" ht="15" customHeight="1" x14ac:dyDescent="0.3">
      <c r="A2" s="194"/>
      <c r="B2" s="194"/>
      <c r="C2" s="194"/>
      <c r="D2" s="66"/>
      <c r="E2" s="66"/>
    </row>
    <row r="3" spans="1:5" ht="33" customHeight="1" x14ac:dyDescent="0.3">
      <c r="A3" s="194"/>
      <c r="B3" s="194"/>
      <c r="C3" s="194"/>
      <c r="D3" s="66"/>
      <c r="E3" s="66"/>
    </row>
    <row r="4" spans="1:5" ht="24" customHeight="1" x14ac:dyDescent="0.3">
      <c r="C4" s="66"/>
      <c r="D4" s="66"/>
      <c r="E4" s="66"/>
    </row>
    <row r="5" spans="1:5" ht="52.5" customHeight="1" x14ac:dyDescent="0.3">
      <c r="A5" s="203" t="s">
        <v>190</v>
      </c>
      <c r="B5" s="203"/>
      <c r="C5" s="203"/>
    </row>
    <row r="6" spans="1:5" x14ac:dyDescent="0.3">
      <c r="A6" s="271"/>
      <c r="B6" s="271"/>
    </row>
    <row r="7" spans="1:5" x14ac:dyDescent="0.3">
      <c r="A7" s="270" t="s">
        <v>229</v>
      </c>
      <c r="B7" s="270"/>
      <c r="C7" s="270"/>
    </row>
    <row r="9" spans="1:5" x14ac:dyDescent="0.3">
      <c r="A9" s="104" t="s">
        <v>39</v>
      </c>
      <c r="B9" s="105" t="s">
        <v>40</v>
      </c>
    </row>
    <row r="10" spans="1:5" x14ac:dyDescent="0.3">
      <c r="A10" s="25">
        <v>1022</v>
      </c>
      <c r="B10" s="106" t="s">
        <v>147</v>
      </c>
    </row>
    <row r="12" spans="1:5" x14ac:dyDescent="0.3">
      <c r="A12" s="272" t="s">
        <v>41</v>
      </c>
      <c r="B12" s="272"/>
      <c r="C12" s="272"/>
    </row>
    <row r="13" spans="1:5" x14ac:dyDescent="0.3">
      <c r="A13" s="21"/>
      <c r="B13" s="22"/>
      <c r="C13" s="22"/>
    </row>
    <row r="14" spans="1:5" ht="75" customHeight="1" x14ac:dyDescent="0.3">
      <c r="A14" s="43" t="s">
        <v>42</v>
      </c>
      <c r="B14" s="44">
        <v>1022</v>
      </c>
      <c r="C14" s="55" t="s">
        <v>52</v>
      </c>
      <c r="D14" s="57"/>
    </row>
    <row r="15" spans="1:5" x14ac:dyDescent="0.3">
      <c r="A15" s="31" t="s">
        <v>44</v>
      </c>
      <c r="B15" s="31">
        <v>11002</v>
      </c>
      <c r="C15" s="45" t="s">
        <v>45</v>
      </c>
    </row>
    <row r="16" spans="1:5" ht="34.5" x14ac:dyDescent="0.3">
      <c r="A16" s="31" t="s">
        <v>46</v>
      </c>
      <c r="B16" s="32" t="s">
        <v>148</v>
      </c>
      <c r="C16" s="46"/>
    </row>
    <row r="17" spans="1:4" ht="51.75" x14ac:dyDescent="0.3">
      <c r="A17" s="32" t="s">
        <v>47</v>
      </c>
      <c r="B17" s="32" t="s">
        <v>149</v>
      </c>
      <c r="C17" s="46"/>
    </row>
    <row r="18" spans="1:4" x14ac:dyDescent="0.3">
      <c r="A18" s="32" t="s">
        <v>48</v>
      </c>
      <c r="B18" s="32" t="s">
        <v>107</v>
      </c>
      <c r="C18" s="46"/>
    </row>
    <row r="19" spans="1:4" ht="34.5" x14ac:dyDescent="0.3">
      <c r="A19" s="32" t="s">
        <v>155</v>
      </c>
      <c r="B19" s="32" t="s">
        <v>150</v>
      </c>
      <c r="C19" s="46"/>
    </row>
    <row r="20" spans="1:4" ht="23.25" customHeight="1" x14ac:dyDescent="0.3">
      <c r="A20" s="268" t="s">
        <v>49</v>
      </c>
      <c r="B20" s="269"/>
      <c r="C20" s="47"/>
    </row>
    <row r="21" spans="1:4" ht="27.75" customHeight="1" x14ac:dyDescent="0.3">
      <c r="A21" s="274" t="s">
        <v>50</v>
      </c>
      <c r="B21" s="274"/>
      <c r="C21" s="48">
        <v>35843.599999999999</v>
      </c>
    </row>
    <row r="22" spans="1:4" ht="75" customHeight="1" x14ac:dyDescent="0.3">
      <c r="A22" s="43" t="s">
        <v>42</v>
      </c>
      <c r="B22" s="44">
        <v>1022</v>
      </c>
      <c r="C22" s="55" t="s">
        <v>52</v>
      </c>
      <c r="D22" s="57"/>
    </row>
    <row r="23" spans="1:4" x14ac:dyDescent="0.3">
      <c r="A23" s="31" t="s">
        <v>44</v>
      </c>
      <c r="B23" s="31">
        <v>12015</v>
      </c>
      <c r="C23" s="45" t="s">
        <v>45</v>
      </c>
    </row>
    <row r="24" spans="1:4" ht="38.25" customHeight="1" x14ac:dyDescent="0.3">
      <c r="A24" s="31" t="s">
        <v>46</v>
      </c>
      <c r="B24" s="32" t="s">
        <v>201</v>
      </c>
      <c r="C24" s="46"/>
    </row>
    <row r="25" spans="1:4" ht="138" x14ac:dyDescent="0.3">
      <c r="A25" s="32" t="s">
        <v>47</v>
      </c>
      <c r="B25" s="32" t="s">
        <v>202</v>
      </c>
      <c r="C25" s="46"/>
    </row>
    <row r="26" spans="1:4" x14ac:dyDescent="0.3">
      <c r="A26" s="32" t="s">
        <v>48</v>
      </c>
      <c r="B26" s="32" t="s">
        <v>203</v>
      </c>
      <c r="C26" s="46"/>
    </row>
    <row r="27" spans="1:4" ht="51.75" x14ac:dyDescent="0.3">
      <c r="A27" s="32" t="s">
        <v>103</v>
      </c>
      <c r="B27" s="32" t="s">
        <v>204</v>
      </c>
      <c r="C27" s="46"/>
    </row>
    <row r="28" spans="1:4" ht="23.25" customHeight="1" x14ac:dyDescent="0.3">
      <c r="A28" s="268" t="s">
        <v>49</v>
      </c>
      <c r="B28" s="269"/>
      <c r="C28" s="47"/>
    </row>
    <row r="29" spans="1:4" ht="36.75" customHeight="1" x14ac:dyDescent="0.3">
      <c r="A29" s="264" t="s">
        <v>205</v>
      </c>
      <c r="B29" s="254"/>
      <c r="C29" s="152">
        <v>515</v>
      </c>
    </row>
    <row r="30" spans="1:4" ht="23.25" customHeight="1" x14ac:dyDescent="0.3">
      <c r="A30" s="275" t="s">
        <v>206</v>
      </c>
      <c r="B30" s="275"/>
      <c r="C30" s="153">
        <v>-2</v>
      </c>
    </row>
    <row r="31" spans="1:4" ht="27.75" customHeight="1" x14ac:dyDescent="0.3">
      <c r="A31" s="273" t="s">
        <v>50</v>
      </c>
      <c r="B31" s="273"/>
      <c r="C31" s="180">
        <v>51500</v>
      </c>
    </row>
    <row r="32" spans="1:4" ht="27.75" customHeight="1" x14ac:dyDescent="0.3">
      <c r="A32" s="18"/>
      <c r="B32" s="18"/>
      <c r="C32" s="53"/>
    </row>
    <row r="33" spans="1:4" ht="24.75" customHeight="1" x14ac:dyDescent="0.3">
      <c r="A33" s="170" t="s">
        <v>39</v>
      </c>
      <c r="B33" s="171" t="s">
        <v>40</v>
      </c>
      <c r="C33" s="41"/>
    </row>
    <row r="34" spans="1:4" ht="40.5" customHeight="1" x14ac:dyDescent="0.3">
      <c r="A34" s="172">
        <v>1058</v>
      </c>
      <c r="B34" s="173" t="s">
        <v>248</v>
      </c>
      <c r="C34" s="23"/>
      <c r="D34" s="23"/>
    </row>
    <row r="35" spans="1:4" x14ac:dyDescent="0.3">
      <c r="A35" s="18"/>
      <c r="B35" s="18"/>
    </row>
    <row r="36" spans="1:4" x14ac:dyDescent="0.3">
      <c r="A36" s="280" t="s">
        <v>41</v>
      </c>
      <c r="B36" s="280"/>
      <c r="C36" s="280"/>
    </row>
    <row r="37" spans="1:4" x14ac:dyDescent="0.3">
      <c r="A37" s="174"/>
      <c r="B37" s="175"/>
      <c r="C37" s="175"/>
    </row>
    <row r="38" spans="1:4" ht="75" customHeight="1" x14ac:dyDescent="0.3">
      <c r="A38" s="173" t="s">
        <v>42</v>
      </c>
      <c r="B38" s="176" t="s">
        <v>249</v>
      </c>
      <c r="C38" s="148" t="s">
        <v>43</v>
      </c>
      <c r="D38" s="57"/>
    </row>
    <row r="39" spans="1:4" x14ac:dyDescent="0.3">
      <c r="A39" s="40" t="s">
        <v>44</v>
      </c>
      <c r="B39" s="40">
        <v>11001</v>
      </c>
      <c r="C39" s="177" t="s">
        <v>45</v>
      </c>
    </row>
    <row r="40" spans="1:4" ht="45" customHeight="1" x14ac:dyDescent="0.3">
      <c r="A40" s="40" t="s">
        <v>46</v>
      </c>
      <c r="B40" s="39" t="s">
        <v>250</v>
      </c>
      <c r="C40" s="178"/>
    </row>
    <row r="41" spans="1:4" ht="73.5" customHeight="1" x14ac:dyDescent="0.3">
      <c r="A41" s="40" t="s">
        <v>47</v>
      </c>
      <c r="B41" s="39" t="s">
        <v>251</v>
      </c>
      <c r="C41" s="178"/>
    </row>
    <row r="42" spans="1:4" ht="50.25" customHeight="1" x14ac:dyDescent="0.3">
      <c r="A42" s="40" t="s">
        <v>48</v>
      </c>
      <c r="B42" s="39" t="s">
        <v>252</v>
      </c>
      <c r="C42" s="178"/>
    </row>
    <row r="43" spans="1:4" ht="39.75" customHeight="1" x14ac:dyDescent="0.3">
      <c r="A43" s="179" t="s">
        <v>253</v>
      </c>
      <c r="B43" s="40" t="s">
        <v>254</v>
      </c>
      <c r="C43" s="178"/>
    </row>
    <row r="44" spans="1:4" ht="23.25" customHeight="1" x14ac:dyDescent="0.3">
      <c r="A44" s="262" t="s">
        <v>49</v>
      </c>
      <c r="B44" s="263"/>
      <c r="C44" s="152"/>
    </row>
    <row r="45" spans="1:4" ht="27.75" customHeight="1" x14ac:dyDescent="0.3">
      <c r="A45" s="251" t="s">
        <v>50</v>
      </c>
      <c r="B45" s="252"/>
      <c r="C45" s="180">
        <f>+'2'!G31</f>
        <v>-35843.599999999999</v>
      </c>
    </row>
    <row r="46" spans="1:4" ht="27.75" customHeight="1" x14ac:dyDescent="0.3">
      <c r="A46" s="18"/>
      <c r="B46" s="18"/>
      <c r="C46" s="53"/>
    </row>
    <row r="47" spans="1:4" x14ac:dyDescent="0.3">
      <c r="A47" s="104" t="s">
        <v>39</v>
      </c>
      <c r="B47" s="105" t="s">
        <v>40</v>
      </c>
    </row>
    <row r="48" spans="1:4" x14ac:dyDescent="0.3">
      <c r="A48" s="25">
        <v>1059</v>
      </c>
      <c r="B48" s="106" t="s">
        <v>104</v>
      </c>
    </row>
    <row r="50" spans="1:4" x14ac:dyDescent="0.3">
      <c r="A50" s="272" t="s">
        <v>41</v>
      </c>
      <c r="B50" s="272"/>
      <c r="C50" s="272"/>
    </row>
    <row r="51" spans="1:4" x14ac:dyDescent="0.3">
      <c r="A51" s="21"/>
      <c r="B51" s="22"/>
      <c r="C51" s="22"/>
    </row>
    <row r="52" spans="1:4" ht="75" customHeight="1" x14ac:dyDescent="0.3">
      <c r="A52" s="43" t="s">
        <v>42</v>
      </c>
      <c r="B52" s="44">
        <v>1059</v>
      </c>
      <c r="C52" s="55" t="s">
        <v>52</v>
      </c>
      <c r="D52" s="57"/>
    </row>
    <row r="53" spans="1:4" x14ac:dyDescent="0.3">
      <c r="A53" s="31" t="s">
        <v>44</v>
      </c>
      <c r="B53" s="31">
        <v>11010</v>
      </c>
      <c r="C53" s="45" t="s">
        <v>45</v>
      </c>
    </row>
    <row r="54" spans="1:4" ht="51.75" x14ac:dyDescent="0.3">
      <c r="A54" s="31" t="s">
        <v>46</v>
      </c>
      <c r="B54" s="32" t="s">
        <v>105</v>
      </c>
      <c r="C54" s="46"/>
    </row>
    <row r="55" spans="1:4" ht="69" x14ac:dyDescent="0.3">
      <c r="A55" s="32" t="s">
        <v>47</v>
      </c>
      <c r="B55" s="32" t="s">
        <v>106</v>
      </c>
      <c r="C55" s="46"/>
    </row>
    <row r="56" spans="1:4" x14ac:dyDescent="0.3">
      <c r="A56" s="32" t="s">
        <v>48</v>
      </c>
      <c r="B56" s="32" t="s">
        <v>107</v>
      </c>
      <c r="C56" s="46"/>
    </row>
    <row r="57" spans="1:4" ht="86.25" x14ac:dyDescent="0.3">
      <c r="A57" s="32" t="s">
        <v>103</v>
      </c>
      <c r="B57" s="32" t="s">
        <v>108</v>
      </c>
      <c r="C57" s="46"/>
    </row>
    <row r="58" spans="1:4" ht="23.25" customHeight="1" x14ac:dyDescent="0.3">
      <c r="A58" s="268" t="s">
        <v>49</v>
      </c>
      <c r="B58" s="269"/>
      <c r="C58" s="47"/>
    </row>
    <row r="59" spans="1:4" ht="23.25" customHeight="1" x14ac:dyDescent="0.3">
      <c r="A59" s="253" t="s">
        <v>113</v>
      </c>
      <c r="B59" s="254"/>
      <c r="C59" s="68">
        <v>2197.4</v>
      </c>
    </row>
    <row r="60" spans="1:4" ht="27.75" customHeight="1" x14ac:dyDescent="0.3">
      <c r="A60" s="266" t="s">
        <v>50</v>
      </c>
      <c r="B60" s="267"/>
      <c r="C60" s="48">
        <v>2201.4</v>
      </c>
    </row>
    <row r="61" spans="1:4" ht="27.75" customHeight="1" x14ac:dyDescent="0.3">
      <c r="A61" s="18"/>
      <c r="B61" s="18"/>
      <c r="C61" s="53"/>
    </row>
    <row r="62" spans="1:4" x14ac:dyDescent="0.3">
      <c r="A62" s="21"/>
      <c r="B62" s="22"/>
      <c r="C62" s="22"/>
    </row>
    <row r="63" spans="1:4" ht="69" x14ac:dyDescent="0.3">
      <c r="A63" s="43" t="s">
        <v>42</v>
      </c>
      <c r="B63" s="44">
        <v>1059</v>
      </c>
      <c r="C63" s="55" t="s">
        <v>52</v>
      </c>
      <c r="D63" s="57"/>
    </row>
    <row r="64" spans="1:4" x14ac:dyDescent="0.3">
      <c r="A64" s="31" t="s">
        <v>44</v>
      </c>
      <c r="B64" s="31">
        <v>12003</v>
      </c>
      <c r="C64" s="45" t="s">
        <v>45</v>
      </c>
    </row>
    <row r="65" spans="1:4" ht="69" x14ac:dyDescent="0.3">
      <c r="A65" s="32" t="s">
        <v>115</v>
      </c>
      <c r="B65" s="32" t="s">
        <v>109</v>
      </c>
      <c r="C65" s="32"/>
    </row>
    <row r="66" spans="1:4" ht="69" x14ac:dyDescent="0.3">
      <c r="A66" s="32" t="s">
        <v>116</v>
      </c>
      <c r="B66" s="32" t="s">
        <v>110</v>
      </c>
      <c r="C66" s="32"/>
    </row>
    <row r="67" spans="1:4" x14ac:dyDescent="0.3">
      <c r="A67" s="32" t="s">
        <v>48</v>
      </c>
      <c r="B67" s="32" t="s">
        <v>65</v>
      </c>
      <c r="C67" s="32"/>
    </row>
    <row r="68" spans="1:4" ht="74.25" customHeight="1" x14ac:dyDescent="0.3">
      <c r="A68" s="32" t="s">
        <v>117</v>
      </c>
      <c r="B68" s="32" t="s">
        <v>111</v>
      </c>
      <c r="C68" s="32"/>
    </row>
    <row r="69" spans="1:4" ht="26.25" customHeight="1" x14ac:dyDescent="0.3">
      <c r="A69" s="268" t="s">
        <v>49</v>
      </c>
      <c r="B69" s="269"/>
      <c r="C69" s="47"/>
    </row>
    <row r="70" spans="1:4" ht="26.25" customHeight="1" x14ac:dyDescent="0.3">
      <c r="A70" s="253" t="s">
        <v>114</v>
      </c>
      <c r="B70" s="254"/>
      <c r="C70" s="68">
        <v>2197.4</v>
      </c>
    </row>
    <row r="71" spans="1:4" ht="28.5" customHeight="1" x14ac:dyDescent="0.3">
      <c r="A71" s="276" t="s">
        <v>50</v>
      </c>
      <c r="B71" s="277"/>
      <c r="C71" s="48">
        <v>71176.3</v>
      </c>
    </row>
    <row r="72" spans="1:4" ht="28.5" customHeight="1" x14ac:dyDescent="0.3">
      <c r="A72" s="278"/>
      <c r="B72" s="279"/>
      <c r="C72" s="279"/>
    </row>
    <row r="73" spans="1:4" ht="24.75" customHeight="1" x14ac:dyDescent="0.3">
      <c r="A73" s="25" t="s">
        <v>39</v>
      </c>
      <c r="B73" s="42" t="s">
        <v>40</v>
      </c>
      <c r="C73" s="41"/>
    </row>
    <row r="74" spans="1:4" x14ac:dyDescent="0.3">
      <c r="A74" s="163">
        <v>1165</v>
      </c>
      <c r="B74" s="103" t="s">
        <v>151</v>
      </c>
      <c r="C74" s="23"/>
      <c r="D74" s="23"/>
    </row>
    <row r="75" spans="1:4" x14ac:dyDescent="0.3">
      <c r="A75" s="18"/>
      <c r="B75" s="18"/>
    </row>
    <row r="76" spans="1:4" x14ac:dyDescent="0.3">
      <c r="A76" s="272" t="s">
        <v>41</v>
      </c>
      <c r="B76" s="272"/>
      <c r="C76" s="272"/>
    </row>
    <row r="77" spans="1:4" x14ac:dyDescent="0.3">
      <c r="A77" s="21"/>
      <c r="B77" s="22"/>
      <c r="C77" s="22"/>
    </row>
    <row r="78" spans="1:4" ht="75" customHeight="1" x14ac:dyDescent="0.3">
      <c r="A78" s="43" t="s">
        <v>42</v>
      </c>
      <c r="B78" s="44">
        <v>1165</v>
      </c>
      <c r="C78" s="55" t="s">
        <v>43</v>
      </c>
      <c r="D78" s="57"/>
    </row>
    <row r="79" spans="1:4" x14ac:dyDescent="0.3">
      <c r="A79" s="31" t="s">
        <v>44</v>
      </c>
      <c r="B79" s="31">
        <v>11012</v>
      </c>
      <c r="C79" s="45" t="s">
        <v>45</v>
      </c>
    </row>
    <row r="80" spans="1:4" ht="45" customHeight="1" x14ac:dyDescent="0.3">
      <c r="A80" s="31" t="s">
        <v>46</v>
      </c>
      <c r="B80" s="32" t="s">
        <v>152</v>
      </c>
      <c r="C80" s="46"/>
    </row>
    <row r="81" spans="1:4" ht="103.5" x14ac:dyDescent="0.3">
      <c r="A81" s="32" t="s">
        <v>47</v>
      </c>
      <c r="B81" s="32" t="s">
        <v>153</v>
      </c>
      <c r="C81" s="46"/>
    </row>
    <row r="82" spans="1:4" x14ac:dyDescent="0.3">
      <c r="A82" s="32" t="s">
        <v>48</v>
      </c>
      <c r="B82" s="32" t="s">
        <v>154</v>
      </c>
      <c r="C82" s="46"/>
    </row>
    <row r="83" spans="1:4" ht="34.5" x14ac:dyDescent="0.3">
      <c r="A83" s="32" t="s">
        <v>155</v>
      </c>
      <c r="B83" s="32" t="s">
        <v>156</v>
      </c>
      <c r="C83" s="46"/>
    </row>
    <row r="84" spans="1:4" ht="23.25" customHeight="1" x14ac:dyDescent="0.3">
      <c r="A84" s="268" t="s">
        <v>49</v>
      </c>
      <c r="B84" s="269"/>
      <c r="C84" s="47"/>
    </row>
    <row r="85" spans="1:4" ht="23.25" customHeight="1" x14ac:dyDescent="0.3">
      <c r="A85" s="253" t="s">
        <v>161</v>
      </c>
      <c r="B85" s="254"/>
      <c r="C85" s="115">
        <v>-2</v>
      </c>
    </row>
    <row r="86" spans="1:4" ht="27.75" customHeight="1" x14ac:dyDescent="0.3">
      <c r="A86" s="266" t="s">
        <v>50</v>
      </c>
      <c r="B86" s="267"/>
      <c r="C86" s="48">
        <f>+'3'!H22</f>
        <v>-14156.4</v>
      </c>
    </row>
    <row r="87" spans="1:4" ht="27.75" customHeight="1" x14ac:dyDescent="0.3">
      <c r="A87" s="73"/>
      <c r="B87" s="74"/>
      <c r="C87" s="114"/>
    </row>
    <row r="88" spans="1:4" ht="75" customHeight="1" x14ac:dyDescent="0.3">
      <c r="A88" s="43" t="s">
        <v>42</v>
      </c>
      <c r="B88" s="44">
        <v>1165</v>
      </c>
      <c r="C88" s="55" t="s">
        <v>43</v>
      </c>
      <c r="D88" s="57"/>
    </row>
    <row r="89" spans="1:4" x14ac:dyDescent="0.3">
      <c r="A89" s="31" t="s">
        <v>44</v>
      </c>
      <c r="B89" s="31">
        <v>11014</v>
      </c>
      <c r="C89" s="45" t="s">
        <v>45</v>
      </c>
    </row>
    <row r="90" spans="1:4" ht="51.75" x14ac:dyDescent="0.3">
      <c r="A90" s="31" t="s">
        <v>46</v>
      </c>
      <c r="B90" s="32" t="s">
        <v>157</v>
      </c>
      <c r="C90" s="46"/>
    </row>
    <row r="91" spans="1:4" ht="34.5" x14ac:dyDescent="0.3">
      <c r="A91" s="32" t="s">
        <v>47</v>
      </c>
      <c r="B91" s="32" t="s">
        <v>158</v>
      </c>
      <c r="C91" s="46"/>
    </row>
    <row r="92" spans="1:4" x14ac:dyDescent="0.3">
      <c r="A92" s="32" t="s">
        <v>48</v>
      </c>
      <c r="B92" s="32" t="s">
        <v>154</v>
      </c>
      <c r="C92" s="46"/>
    </row>
    <row r="93" spans="1:4" ht="34.5" x14ac:dyDescent="0.3">
      <c r="A93" s="32" t="s">
        <v>155</v>
      </c>
      <c r="B93" s="32" t="s">
        <v>159</v>
      </c>
      <c r="C93" s="46"/>
    </row>
    <row r="94" spans="1:4" ht="23.25" customHeight="1" x14ac:dyDescent="0.3">
      <c r="A94" s="268" t="s">
        <v>49</v>
      </c>
      <c r="B94" s="269"/>
      <c r="C94" s="47"/>
    </row>
    <row r="95" spans="1:4" ht="38.25" customHeight="1" x14ac:dyDescent="0.3">
      <c r="A95" s="264" t="s">
        <v>160</v>
      </c>
      <c r="B95" s="254"/>
      <c r="C95" s="115">
        <v>-2</v>
      </c>
    </row>
    <row r="96" spans="1:4" ht="27.75" customHeight="1" x14ac:dyDescent="0.3">
      <c r="A96" s="266" t="s">
        <v>50</v>
      </c>
      <c r="B96" s="267"/>
      <c r="C96" s="48">
        <v>-10000</v>
      </c>
    </row>
    <row r="97" spans="1:4" ht="27.75" customHeight="1" x14ac:dyDescent="0.3">
      <c r="A97" s="18"/>
      <c r="B97" s="18"/>
      <c r="C97" s="53"/>
    </row>
    <row r="98" spans="1:4" x14ac:dyDescent="0.3">
      <c r="A98" s="21"/>
      <c r="B98" s="22"/>
      <c r="C98" s="22"/>
    </row>
    <row r="99" spans="1:4" ht="24.75" customHeight="1" x14ac:dyDescent="0.3">
      <c r="A99" s="25" t="s">
        <v>39</v>
      </c>
      <c r="B99" s="42" t="s">
        <v>40</v>
      </c>
      <c r="C99" s="41"/>
    </row>
    <row r="100" spans="1:4" x14ac:dyDescent="0.3">
      <c r="A100" s="163">
        <v>1187</v>
      </c>
      <c r="B100" s="103" t="s">
        <v>99</v>
      </c>
      <c r="C100" s="23"/>
      <c r="D100" s="23"/>
    </row>
    <row r="101" spans="1:4" x14ac:dyDescent="0.3">
      <c r="A101" s="18"/>
      <c r="B101" s="18"/>
    </row>
    <row r="102" spans="1:4" x14ac:dyDescent="0.3">
      <c r="A102" s="272" t="s">
        <v>41</v>
      </c>
      <c r="B102" s="272"/>
      <c r="C102" s="272"/>
    </row>
    <row r="103" spans="1:4" x14ac:dyDescent="0.3">
      <c r="A103" s="21"/>
      <c r="B103" s="22"/>
      <c r="C103" s="22"/>
    </row>
    <row r="104" spans="1:4" ht="75" customHeight="1" x14ac:dyDescent="0.3">
      <c r="A104" s="43" t="s">
        <v>42</v>
      </c>
      <c r="B104" s="44">
        <v>1187</v>
      </c>
      <c r="C104" s="55" t="s">
        <v>43</v>
      </c>
      <c r="D104" s="57"/>
    </row>
    <row r="105" spans="1:4" x14ac:dyDescent="0.3">
      <c r="A105" s="31" t="s">
        <v>44</v>
      </c>
      <c r="B105" s="31">
        <v>12004</v>
      </c>
      <c r="C105" s="45" t="s">
        <v>45</v>
      </c>
    </row>
    <row r="106" spans="1:4" ht="45" customHeight="1" x14ac:dyDescent="0.3">
      <c r="A106" s="31" t="s">
        <v>46</v>
      </c>
      <c r="B106" s="32" t="s">
        <v>63</v>
      </c>
      <c r="C106" s="46"/>
    </row>
    <row r="107" spans="1:4" ht="34.5" x14ac:dyDescent="0.3">
      <c r="A107" s="32" t="s">
        <v>47</v>
      </c>
      <c r="B107" s="32" t="s">
        <v>100</v>
      </c>
      <c r="C107" s="46"/>
    </row>
    <row r="108" spans="1:4" x14ac:dyDescent="0.3">
      <c r="A108" s="32" t="s">
        <v>48</v>
      </c>
      <c r="B108" s="32" t="s">
        <v>101</v>
      </c>
      <c r="C108" s="46"/>
    </row>
    <row r="109" spans="1:4" ht="69" x14ac:dyDescent="0.3">
      <c r="A109" s="32" t="s">
        <v>103</v>
      </c>
      <c r="B109" s="32" t="s">
        <v>102</v>
      </c>
      <c r="C109" s="46"/>
    </row>
    <row r="110" spans="1:4" ht="23.25" customHeight="1" x14ac:dyDescent="0.3">
      <c r="A110" s="268" t="s">
        <v>49</v>
      </c>
      <c r="B110" s="269"/>
      <c r="C110" s="47"/>
    </row>
    <row r="111" spans="1:4" ht="27.75" customHeight="1" x14ac:dyDescent="0.3">
      <c r="A111" s="266" t="s">
        <v>50</v>
      </c>
      <c r="B111" s="267"/>
      <c r="C111" s="48">
        <f>'2'!G110</f>
        <v>-76221.3</v>
      </c>
    </row>
    <row r="112" spans="1:4" ht="27.75" customHeight="1" x14ac:dyDescent="0.3">
      <c r="A112" s="73"/>
      <c r="B112" s="74"/>
      <c r="C112" s="114"/>
    </row>
    <row r="113" spans="1:4" ht="75" customHeight="1" x14ac:dyDescent="0.3">
      <c r="A113" s="43" t="s">
        <v>42</v>
      </c>
      <c r="B113" s="44">
        <v>1187</v>
      </c>
      <c r="C113" s="55" t="s">
        <v>43</v>
      </c>
      <c r="D113" s="57"/>
    </row>
    <row r="114" spans="1:4" x14ac:dyDescent="0.3">
      <c r="A114" s="31" t="s">
        <v>44</v>
      </c>
      <c r="B114" s="31">
        <v>12008</v>
      </c>
      <c r="C114" s="45" t="s">
        <v>45</v>
      </c>
    </row>
    <row r="115" spans="1:4" ht="45" customHeight="1" x14ac:dyDescent="0.3">
      <c r="A115" s="31" t="s">
        <v>46</v>
      </c>
      <c r="B115" s="32" t="s">
        <v>215</v>
      </c>
      <c r="C115" s="46"/>
    </row>
    <row r="116" spans="1:4" ht="51.75" x14ac:dyDescent="0.3">
      <c r="A116" s="32" t="s">
        <v>47</v>
      </c>
      <c r="B116" s="32" t="s">
        <v>216</v>
      </c>
      <c r="C116" s="46"/>
    </row>
    <row r="117" spans="1:4" x14ac:dyDescent="0.3">
      <c r="A117" s="32" t="s">
        <v>48</v>
      </c>
      <c r="B117" s="32" t="s">
        <v>101</v>
      </c>
      <c r="C117" s="46"/>
    </row>
    <row r="118" spans="1:4" ht="86.25" x14ac:dyDescent="0.3">
      <c r="A118" s="32" t="s">
        <v>103</v>
      </c>
      <c r="B118" s="32" t="s">
        <v>217</v>
      </c>
      <c r="C118" s="46"/>
    </row>
    <row r="119" spans="1:4" ht="23.25" customHeight="1" x14ac:dyDescent="0.3">
      <c r="A119" s="268" t="s">
        <v>49</v>
      </c>
      <c r="B119" s="269"/>
      <c r="C119" s="47"/>
    </row>
    <row r="120" spans="1:4" ht="27.75" customHeight="1" x14ac:dyDescent="0.3">
      <c r="A120" s="266" t="s">
        <v>50</v>
      </c>
      <c r="B120" s="267"/>
      <c r="C120" s="48">
        <f>-3500</f>
        <v>-3500</v>
      </c>
    </row>
    <row r="121" spans="1:4" ht="27.75" customHeight="1" x14ac:dyDescent="0.3">
      <c r="A121" s="73"/>
      <c r="B121" s="74"/>
      <c r="C121" s="114"/>
    </row>
    <row r="122" spans="1:4" ht="75" customHeight="1" x14ac:dyDescent="0.3">
      <c r="A122" s="43" t="s">
        <v>42</v>
      </c>
      <c r="B122" s="44">
        <v>1187</v>
      </c>
      <c r="C122" s="55" t="s">
        <v>43</v>
      </c>
      <c r="D122" s="57"/>
    </row>
    <row r="123" spans="1:4" x14ac:dyDescent="0.3">
      <c r="A123" s="31" t="s">
        <v>44</v>
      </c>
      <c r="B123" s="31">
        <v>12018</v>
      </c>
      <c r="C123" s="45" t="s">
        <v>45</v>
      </c>
    </row>
    <row r="124" spans="1:4" ht="45" customHeight="1" x14ac:dyDescent="0.3">
      <c r="A124" s="31" t="s">
        <v>46</v>
      </c>
      <c r="B124" s="32" t="s">
        <v>220</v>
      </c>
      <c r="C124" s="46"/>
    </row>
    <row r="125" spans="1:4" ht="51.75" x14ac:dyDescent="0.3">
      <c r="A125" s="32" t="s">
        <v>47</v>
      </c>
      <c r="B125" s="32" t="s">
        <v>222</v>
      </c>
      <c r="C125" s="46"/>
    </row>
    <row r="126" spans="1:4" x14ac:dyDescent="0.3">
      <c r="A126" s="32" t="s">
        <v>48</v>
      </c>
      <c r="B126" s="32" t="s">
        <v>128</v>
      </c>
      <c r="C126" s="46"/>
    </row>
    <row r="127" spans="1:4" ht="51.75" x14ac:dyDescent="0.3">
      <c r="A127" s="32" t="s">
        <v>103</v>
      </c>
      <c r="B127" s="32" t="s">
        <v>224</v>
      </c>
      <c r="C127" s="46"/>
    </row>
    <row r="128" spans="1:4" ht="23.25" customHeight="1" x14ac:dyDescent="0.3">
      <c r="A128" s="268" t="s">
        <v>49</v>
      </c>
      <c r="B128" s="269"/>
      <c r="C128" s="47"/>
    </row>
    <row r="129" spans="1:4" ht="27.75" customHeight="1" x14ac:dyDescent="0.3">
      <c r="A129" s="266" t="s">
        <v>50</v>
      </c>
      <c r="B129" s="267"/>
      <c r="C129" s="48">
        <v>-11000</v>
      </c>
    </row>
    <row r="130" spans="1:4" ht="27.75" customHeight="1" x14ac:dyDescent="0.3">
      <c r="A130" s="73"/>
      <c r="B130" s="74"/>
      <c r="C130" s="114"/>
    </row>
    <row r="131" spans="1:4" ht="75" customHeight="1" x14ac:dyDescent="0.3">
      <c r="A131" s="43" t="s">
        <v>42</v>
      </c>
      <c r="B131" s="44">
        <v>1187</v>
      </c>
      <c r="C131" s="55" t="s">
        <v>43</v>
      </c>
      <c r="D131" s="57"/>
    </row>
    <row r="132" spans="1:4" x14ac:dyDescent="0.3">
      <c r="A132" s="31" t="s">
        <v>44</v>
      </c>
      <c r="B132" s="31">
        <v>12020</v>
      </c>
      <c r="C132" s="45" t="s">
        <v>45</v>
      </c>
    </row>
    <row r="133" spans="1:4" ht="45" customHeight="1" x14ac:dyDescent="0.3">
      <c r="A133" s="31" t="s">
        <v>46</v>
      </c>
      <c r="B133" s="32" t="s">
        <v>225</v>
      </c>
      <c r="C133" s="46"/>
    </row>
    <row r="134" spans="1:4" ht="51.75" x14ac:dyDescent="0.3">
      <c r="A134" s="32" t="s">
        <v>47</v>
      </c>
      <c r="B134" s="32" t="s">
        <v>226</v>
      </c>
      <c r="C134" s="46"/>
    </row>
    <row r="135" spans="1:4" x14ac:dyDescent="0.3">
      <c r="A135" s="32" t="s">
        <v>48</v>
      </c>
      <c r="B135" s="32" t="s">
        <v>101</v>
      </c>
      <c r="C135" s="46"/>
    </row>
    <row r="136" spans="1:4" ht="51.75" x14ac:dyDescent="0.3">
      <c r="A136" s="32" t="s">
        <v>103</v>
      </c>
      <c r="B136" s="32" t="s">
        <v>227</v>
      </c>
      <c r="C136" s="46"/>
    </row>
    <row r="137" spans="1:4" ht="23.25" customHeight="1" x14ac:dyDescent="0.3">
      <c r="A137" s="268" t="s">
        <v>49</v>
      </c>
      <c r="B137" s="269"/>
      <c r="C137" s="47"/>
    </row>
    <row r="138" spans="1:4" ht="23.25" customHeight="1" x14ac:dyDescent="0.3">
      <c r="A138" s="253" t="s">
        <v>228</v>
      </c>
      <c r="B138" s="254"/>
      <c r="C138" s="160">
        <v>-250</v>
      </c>
    </row>
    <row r="139" spans="1:4" ht="27.75" customHeight="1" x14ac:dyDescent="0.3">
      <c r="A139" s="266" t="s">
        <v>50</v>
      </c>
      <c r="B139" s="267"/>
      <c r="C139" s="48">
        <v>-10000</v>
      </c>
    </row>
    <row r="140" spans="1:4" ht="27.75" customHeight="1" x14ac:dyDescent="0.3">
      <c r="A140" s="18"/>
      <c r="B140" s="18"/>
      <c r="C140" s="53"/>
    </row>
    <row r="141" spans="1:4" x14ac:dyDescent="0.3">
      <c r="A141" s="21"/>
      <c r="B141" s="22"/>
      <c r="C141" s="22"/>
    </row>
    <row r="142" spans="1:4" s="141" customFormat="1" ht="54.75" customHeight="1" x14ac:dyDescent="0.25">
      <c r="A142" s="255" t="s">
        <v>209</v>
      </c>
      <c r="B142" s="255"/>
      <c r="C142" s="255"/>
    </row>
    <row r="143" spans="1:4" s="141" customFormat="1" x14ac:dyDescent="0.25">
      <c r="A143" s="256" t="s">
        <v>181</v>
      </c>
      <c r="B143" s="256"/>
      <c r="C143" s="257"/>
    </row>
    <row r="144" spans="1:4" s="141" customFormat="1" ht="24.75" customHeight="1" x14ac:dyDescent="0.3">
      <c r="A144" s="258" t="s">
        <v>229</v>
      </c>
      <c r="B144" s="259"/>
      <c r="C144" s="142"/>
    </row>
    <row r="145" spans="1:4" s="141" customFormat="1" x14ac:dyDescent="0.3">
      <c r="A145" s="142"/>
      <c r="B145" s="142"/>
      <c r="C145" s="1"/>
    </row>
    <row r="146" spans="1:4" s="61" customFormat="1" ht="24.75" customHeight="1" x14ac:dyDescent="0.25">
      <c r="A146" s="104" t="s">
        <v>39</v>
      </c>
      <c r="B146" s="105" t="s">
        <v>40</v>
      </c>
      <c r="C146" s="143"/>
    </row>
    <row r="147" spans="1:4" s="61" customFormat="1" ht="17.25" customHeight="1" x14ac:dyDescent="0.25">
      <c r="A147" s="75">
        <v>1162</v>
      </c>
      <c r="B147" s="77" t="s">
        <v>182</v>
      </c>
      <c r="C147" s="144"/>
    </row>
    <row r="148" spans="1:4" s="61" customFormat="1" ht="17.25" customHeight="1" x14ac:dyDescent="0.25">
      <c r="A148" s="145"/>
      <c r="B148" s="145"/>
      <c r="C148" s="145"/>
      <c r="D148" s="146"/>
    </row>
    <row r="149" spans="1:4" s="145" customFormat="1" ht="21" customHeight="1" x14ac:dyDescent="0.25">
      <c r="A149" s="260" t="s">
        <v>41</v>
      </c>
      <c r="B149" s="261"/>
      <c r="C149" s="261"/>
      <c r="D149"/>
    </row>
    <row r="150" spans="1:4" s="61" customFormat="1" ht="17.25" customHeight="1" x14ac:dyDescent="0.25">
      <c r="A150" s="145"/>
      <c r="B150" s="145"/>
      <c r="C150" s="145"/>
      <c r="D150" s="147"/>
    </row>
    <row r="151" spans="1:4" s="145" customFormat="1" ht="103.5" x14ac:dyDescent="0.25">
      <c r="A151" s="43" t="s">
        <v>42</v>
      </c>
      <c r="B151" s="44">
        <v>1162</v>
      </c>
      <c r="C151" s="148" t="s">
        <v>230</v>
      </c>
    </row>
    <row r="152" spans="1:4" s="145" customFormat="1" x14ac:dyDescent="0.25">
      <c r="A152" s="149" t="s">
        <v>44</v>
      </c>
      <c r="B152" s="25">
        <v>11018</v>
      </c>
      <c r="C152" s="45" t="s">
        <v>45</v>
      </c>
    </row>
    <row r="153" spans="1:4" s="61" customFormat="1" ht="34.5" x14ac:dyDescent="0.25">
      <c r="A153" s="149" t="s">
        <v>46</v>
      </c>
      <c r="B153" s="32" t="s">
        <v>184</v>
      </c>
      <c r="C153" s="46"/>
    </row>
    <row r="154" spans="1:4" s="61" customFormat="1" ht="86.25" x14ac:dyDescent="0.25">
      <c r="A154" s="149" t="s">
        <v>47</v>
      </c>
      <c r="B154" s="32" t="s">
        <v>185</v>
      </c>
      <c r="C154" s="46"/>
    </row>
    <row r="155" spans="1:4" s="61" customFormat="1" x14ac:dyDescent="0.25">
      <c r="A155" s="149" t="s">
        <v>48</v>
      </c>
      <c r="B155" s="150" t="s">
        <v>154</v>
      </c>
      <c r="C155" s="46"/>
    </row>
    <row r="156" spans="1:4" s="61" customFormat="1" ht="71.25" customHeight="1" x14ac:dyDescent="0.25">
      <c r="A156" s="149" t="s">
        <v>155</v>
      </c>
      <c r="B156" s="150" t="s">
        <v>186</v>
      </c>
      <c r="C156" s="46"/>
    </row>
    <row r="157" spans="1:4" s="61" customFormat="1" ht="24" customHeight="1" x14ac:dyDescent="0.25">
      <c r="A157" s="262" t="s">
        <v>49</v>
      </c>
      <c r="B157" s="263"/>
      <c r="C157" s="68"/>
    </row>
    <row r="158" spans="1:4" s="61" customFormat="1" ht="24" customHeight="1" x14ac:dyDescent="0.25">
      <c r="A158" s="253" t="s">
        <v>192</v>
      </c>
      <c r="B158" s="254"/>
      <c r="C158" s="151">
        <v>-10</v>
      </c>
    </row>
    <row r="159" spans="1:4" s="61" customFormat="1" ht="38.25" customHeight="1" x14ac:dyDescent="0.25">
      <c r="A159" s="264" t="s">
        <v>193</v>
      </c>
      <c r="B159" s="265"/>
      <c r="C159" s="151">
        <v>-1</v>
      </c>
    </row>
    <row r="160" spans="1:4" s="61" customFormat="1" ht="38.25" customHeight="1" x14ac:dyDescent="0.25">
      <c r="A160" s="264" t="s">
        <v>231</v>
      </c>
      <c r="B160" s="265"/>
      <c r="C160" s="151">
        <v>-18</v>
      </c>
    </row>
    <row r="161" spans="1:3" s="61" customFormat="1" ht="24" customHeight="1" x14ac:dyDescent="0.25">
      <c r="A161" s="253" t="s">
        <v>194</v>
      </c>
      <c r="B161" s="254"/>
      <c r="C161" s="151">
        <v>-4</v>
      </c>
    </row>
    <row r="162" spans="1:3" s="61" customFormat="1" ht="24" customHeight="1" x14ac:dyDescent="0.25">
      <c r="A162" s="253" t="s">
        <v>232</v>
      </c>
      <c r="B162" s="254"/>
      <c r="C162" s="151">
        <v>-41</v>
      </c>
    </row>
    <row r="163" spans="1:3" s="61" customFormat="1" ht="39" customHeight="1" x14ac:dyDescent="0.25">
      <c r="A163" s="264" t="s">
        <v>233</v>
      </c>
      <c r="B163" s="265"/>
      <c r="C163" s="151">
        <v>-7</v>
      </c>
    </row>
    <row r="164" spans="1:3" s="61" customFormat="1" ht="39" customHeight="1" x14ac:dyDescent="0.25">
      <c r="A164" s="264" t="s">
        <v>234</v>
      </c>
      <c r="B164" s="265"/>
      <c r="C164" s="151">
        <v>-80</v>
      </c>
    </row>
    <row r="165" spans="1:3" s="61" customFormat="1" ht="35.25" customHeight="1" x14ac:dyDescent="0.25">
      <c r="A165" s="264" t="s">
        <v>195</v>
      </c>
      <c r="B165" s="265"/>
      <c r="C165" s="151">
        <v>-1</v>
      </c>
    </row>
    <row r="166" spans="1:3" s="61" customFormat="1" ht="24" customHeight="1" x14ac:dyDescent="0.25">
      <c r="A166" s="253" t="s">
        <v>183</v>
      </c>
      <c r="B166" s="254"/>
      <c r="C166" s="68">
        <v>1</v>
      </c>
    </row>
    <row r="167" spans="1:3" s="61" customFormat="1" x14ac:dyDescent="0.25">
      <c r="A167" s="251" t="s">
        <v>50</v>
      </c>
      <c r="B167" s="252"/>
      <c r="C167" s="48"/>
    </row>
    <row r="168" spans="1:3" s="61" customFormat="1" ht="23.25" customHeight="1" x14ac:dyDescent="0.25">
      <c r="A168" s="145"/>
      <c r="B168" s="145"/>
      <c r="C168" s="145"/>
    </row>
    <row r="169" spans="1:3" s="141" customFormat="1" ht="13.5" x14ac:dyDescent="0.25"/>
    <row r="170" spans="1:3" s="141" customFormat="1" ht="13.5" x14ac:dyDescent="0.25"/>
  </sheetData>
  <mergeCells count="54">
    <mergeCell ref="A129:B129"/>
    <mergeCell ref="A137:B137"/>
    <mergeCell ref="A139:B139"/>
    <mergeCell ref="A138:B138"/>
    <mergeCell ref="A119:B119"/>
    <mergeCell ref="A120:B120"/>
    <mergeCell ref="A128:B128"/>
    <mergeCell ref="A30:B30"/>
    <mergeCell ref="A94:B94"/>
    <mergeCell ref="A96:B96"/>
    <mergeCell ref="A95:B95"/>
    <mergeCell ref="A84:B84"/>
    <mergeCell ref="A86:B86"/>
    <mergeCell ref="A76:C76"/>
    <mergeCell ref="A59:B59"/>
    <mergeCell ref="A60:B60"/>
    <mergeCell ref="A69:B69"/>
    <mergeCell ref="A70:B70"/>
    <mergeCell ref="A71:B71"/>
    <mergeCell ref="A72:C72"/>
    <mergeCell ref="A36:C36"/>
    <mergeCell ref="A44:B44"/>
    <mergeCell ref="A45:B45"/>
    <mergeCell ref="A1:C3"/>
    <mergeCell ref="A111:B111"/>
    <mergeCell ref="A110:B110"/>
    <mergeCell ref="A7:C7"/>
    <mergeCell ref="A6:B6"/>
    <mergeCell ref="A5:C5"/>
    <mergeCell ref="A102:C102"/>
    <mergeCell ref="A50:C50"/>
    <mergeCell ref="A58:B58"/>
    <mergeCell ref="A85:B85"/>
    <mergeCell ref="A12:C12"/>
    <mergeCell ref="A28:B28"/>
    <mergeCell ref="A31:B31"/>
    <mergeCell ref="A29:B29"/>
    <mergeCell ref="A20:B20"/>
    <mergeCell ref="A21:B21"/>
    <mergeCell ref="A167:B167"/>
    <mergeCell ref="A166:B166"/>
    <mergeCell ref="A142:C142"/>
    <mergeCell ref="A143:C143"/>
    <mergeCell ref="A144:B144"/>
    <mergeCell ref="A149:C149"/>
    <mergeCell ref="A157:B157"/>
    <mergeCell ref="A158:B158"/>
    <mergeCell ref="A159:B159"/>
    <mergeCell ref="A161:B161"/>
    <mergeCell ref="A165:B165"/>
    <mergeCell ref="A160:B160"/>
    <mergeCell ref="A162:B162"/>
    <mergeCell ref="A163:B163"/>
    <mergeCell ref="A164:B16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8BB3E-2C16-4D93-B84C-48F67036085B}">
  <dimension ref="A1:E165"/>
  <sheetViews>
    <sheetView tabSelected="1" topLeftCell="A13" zoomScaleNormal="100" workbookViewId="0">
      <selection activeCell="A19" sqref="A19"/>
    </sheetView>
  </sheetViews>
  <sheetFormatPr defaultRowHeight="17.25" x14ac:dyDescent="0.3"/>
  <cols>
    <col min="1" max="1" width="41.7109375" style="1" customWidth="1"/>
    <col min="2" max="2" width="70.140625" style="1" customWidth="1"/>
    <col min="3" max="3" width="49.5703125" style="1" bestFit="1" customWidth="1"/>
    <col min="4" max="16384" width="9.140625" style="1"/>
  </cols>
  <sheetData>
    <row r="1" spans="1:5" ht="15" customHeight="1" x14ac:dyDescent="0.3">
      <c r="A1" s="194" t="s">
        <v>188</v>
      </c>
      <c r="B1" s="194"/>
      <c r="C1" s="194"/>
      <c r="D1" s="66"/>
      <c r="E1" s="66"/>
    </row>
    <row r="2" spans="1:5" ht="15" customHeight="1" x14ac:dyDescent="0.3">
      <c r="A2" s="194"/>
      <c r="B2" s="194"/>
      <c r="C2" s="194"/>
      <c r="D2" s="66"/>
      <c r="E2" s="66"/>
    </row>
    <row r="3" spans="1:5" ht="33" customHeight="1" x14ac:dyDescent="0.3">
      <c r="A3" s="194"/>
      <c r="B3" s="194"/>
      <c r="C3" s="194"/>
      <c r="D3" s="66"/>
      <c r="E3" s="66"/>
    </row>
    <row r="4" spans="1:5" ht="24" customHeight="1" x14ac:dyDescent="0.3">
      <c r="C4" s="66"/>
      <c r="D4" s="66"/>
      <c r="E4" s="66"/>
    </row>
    <row r="5" spans="1:5" ht="52.5" customHeight="1" x14ac:dyDescent="0.3">
      <c r="A5" s="203" t="s">
        <v>191</v>
      </c>
      <c r="B5" s="203"/>
      <c r="C5" s="203"/>
    </row>
    <row r="6" spans="1:5" x14ac:dyDescent="0.3">
      <c r="A6" s="271"/>
      <c r="B6" s="271"/>
    </row>
    <row r="7" spans="1:5" x14ac:dyDescent="0.3">
      <c r="A7" s="270" t="s">
        <v>180</v>
      </c>
      <c r="B7" s="270"/>
      <c r="C7" s="270"/>
    </row>
    <row r="9" spans="1:5" x14ac:dyDescent="0.3">
      <c r="A9" s="104" t="s">
        <v>39</v>
      </c>
      <c r="B9" s="105" t="s">
        <v>40</v>
      </c>
    </row>
    <row r="10" spans="1:5" x14ac:dyDescent="0.3">
      <c r="A10" s="25">
        <v>1022</v>
      </c>
      <c r="B10" s="106" t="s">
        <v>147</v>
      </c>
    </row>
    <row r="12" spans="1:5" x14ac:dyDescent="0.3">
      <c r="A12" s="272" t="s">
        <v>41</v>
      </c>
      <c r="B12" s="272"/>
      <c r="C12" s="272"/>
    </row>
    <row r="13" spans="1:5" x14ac:dyDescent="0.3">
      <c r="A13" s="21"/>
      <c r="B13" s="22"/>
      <c r="C13" s="22"/>
    </row>
    <row r="14" spans="1:5" ht="75" customHeight="1" x14ac:dyDescent="0.3">
      <c r="A14" s="43" t="s">
        <v>42</v>
      </c>
      <c r="B14" s="44">
        <v>1022</v>
      </c>
      <c r="C14" s="55" t="s">
        <v>52</v>
      </c>
      <c r="D14" s="57"/>
    </row>
    <row r="15" spans="1:5" x14ac:dyDescent="0.3">
      <c r="A15" s="31" t="s">
        <v>44</v>
      </c>
      <c r="B15" s="31">
        <v>11002</v>
      </c>
      <c r="C15" s="45" t="s">
        <v>45</v>
      </c>
    </row>
    <row r="16" spans="1:5" ht="34.5" x14ac:dyDescent="0.3">
      <c r="A16" s="31" t="s">
        <v>46</v>
      </c>
      <c r="B16" s="32" t="s">
        <v>148</v>
      </c>
      <c r="C16" s="46"/>
    </row>
    <row r="17" spans="1:4" ht="51.75" x14ac:dyDescent="0.3">
      <c r="A17" s="32" t="s">
        <v>47</v>
      </c>
      <c r="B17" s="32" t="s">
        <v>149</v>
      </c>
      <c r="C17" s="46"/>
    </row>
    <row r="18" spans="1:4" x14ac:dyDescent="0.3">
      <c r="A18" s="32" t="s">
        <v>48</v>
      </c>
      <c r="B18" s="32" t="s">
        <v>107</v>
      </c>
      <c r="C18" s="46"/>
    </row>
    <row r="19" spans="1:4" ht="34.5" x14ac:dyDescent="0.3">
      <c r="A19" s="32" t="s">
        <v>255</v>
      </c>
      <c r="B19" s="32" t="s">
        <v>150</v>
      </c>
      <c r="C19" s="46"/>
    </row>
    <row r="20" spans="1:4" ht="23.25" customHeight="1" x14ac:dyDescent="0.3">
      <c r="A20" s="268" t="s">
        <v>49</v>
      </c>
      <c r="B20" s="269"/>
      <c r="C20" s="47"/>
    </row>
    <row r="21" spans="1:4" ht="27.75" customHeight="1" x14ac:dyDescent="0.3">
      <c r="A21" s="274" t="s">
        <v>50</v>
      </c>
      <c r="B21" s="274"/>
      <c r="C21" s="48">
        <v>35843.599999999999</v>
      </c>
    </row>
    <row r="22" spans="1:4" ht="75" customHeight="1" x14ac:dyDescent="0.3">
      <c r="A22" s="43" t="s">
        <v>42</v>
      </c>
      <c r="B22" s="44">
        <v>1022</v>
      </c>
      <c r="C22" s="55" t="s">
        <v>52</v>
      </c>
      <c r="D22" s="57"/>
    </row>
    <row r="23" spans="1:4" x14ac:dyDescent="0.3">
      <c r="A23" s="31" t="s">
        <v>44</v>
      </c>
      <c r="B23" s="31">
        <v>12015</v>
      </c>
      <c r="C23" s="45" t="s">
        <v>45</v>
      </c>
    </row>
    <row r="24" spans="1:4" ht="34.5" x14ac:dyDescent="0.3">
      <c r="A24" s="31" t="s">
        <v>46</v>
      </c>
      <c r="B24" s="32" t="s">
        <v>201</v>
      </c>
      <c r="C24" s="46"/>
    </row>
    <row r="25" spans="1:4" ht="138" x14ac:dyDescent="0.3">
      <c r="A25" s="32" t="s">
        <v>47</v>
      </c>
      <c r="B25" s="32" t="s">
        <v>202</v>
      </c>
      <c r="C25" s="46"/>
    </row>
    <row r="26" spans="1:4" x14ac:dyDescent="0.3">
      <c r="A26" s="32" t="s">
        <v>48</v>
      </c>
      <c r="B26" s="32" t="s">
        <v>203</v>
      </c>
      <c r="C26" s="46"/>
    </row>
    <row r="27" spans="1:4" ht="51.75" x14ac:dyDescent="0.3">
      <c r="A27" s="32" t="s">
        <v>103</v>
      </c>
      <c r="B27" s="32" t="s">
        <v>204</v>
      </c>
      <c r="C27" s="46"/>
    </row>
    <row r="28" spans="1:4" ht="23.25" customHeight="1" x14ac:dyDescent="0.3">
      <c r="A28" s="268" t="s">
        <v>49</v>
      </c>
      <c r="B28" s="269"/>
      <c r="C28" s="47"/>
    </row>
    <row r="29" spans="1:4" ht="36.75" customHeight="1" x14ac:dyDescent="0.3">
      <c r="A29" s="264" t="s">
        <v>205</v>
      </c>
      <c r="B29" s="254"/>
      <c r="C29" s="152">
        <v>515</v>
      </c>
    </row>
    <row r="30" spans="1:4" ht="23.25" customHeight="1" x14ac:dyDescent="0.3">
      <c r="A30" s="253" t="s">
        <v>206</v>
      </c>
      <c r="B30" s="254"/>
      <c r="C30" s="153">
        <v>-2</v>
      </c>
    </row>
    <row r="31" spans="1:4" ht="27.75" customHeight="1" x14ac:dyDescent="0.3">
      <c r="A31" s="274" t="s">
        <v>50</v>
      </c>
      <c r="B31" s="274"/>
      <c r="C31" s="48">
        <v>51500</v>
      </c>
    </row>
    <row r="32" spans="1:4" ht="27.75" customHeight="1" x14ac:dyDescent="0.3">
      <c r="A32" s="39"/>
      <c r="B32" s="39"/>
      <c r="C32" s="53"/>
    </row>
    <row r="33" spans="1:4" ht="24.75" customHeight="1" x14ac:dyDescent="0.3">
      <c r="A33" s="170" t="s">
        <v>39</v>
      </c>
      <c r="B33" s="171" t="s">
        <v>40</v>
      </c>
      <c r="C33" s="41"/>
    </row>
    <row r="34" spans="1:4" ht="40.5" customHeight="1" x14ac:dyDescent="0.3">
      <c r="A34" s="172">
        <v>1058</v>
      </c>
      <c r="B34" s="173" t="s">
        <v>248</v>
      </c>
      <c r="C34" s="23"/>
      <c r="D34" s="23"/>
    </row>
    <row r="35" spans="1:4" x14ac:dyDescent="0.3">
      <c r="A35" s="18"/>
      <c r="B35" s="18"/>
    </row>
    <row r="36" spans="1:4" x14ac:dyDescent="0.3">
      <c r="A36" s="280" t="s">
        <v>41</v>
      </c>
      <c r="B36" s="280"/>
      <c r="C36" s="280"/>
    </row>
    <row r="37" spans="1:4" x14ac:dyDescent="0.3">
      <c r="A37" s="174"/>
      <c r="B37" s="175"/>
      <c r="C37" s="175"/>
    </row>
    <row r="38" spans="1:4" ht="75" customHeight="1" x14ac:dyDescent="0.3">
      <c r="A38" s="173" t="s">
        <v>42</v>
      </c>
      <c r="B38" s="176" t="s">
        <v>249</v>
      </c>
      <c r="C38" s="148" t="s">
        <v>43</v>
      </c>
      <c r="D38" s="57"/>
    </row>
    <row r="39" spans="1:4" x14ac:dyDescent="0.3">
      <c r="A39" s="40" t="s">
        <v>44</v>
      </c>
      <c r="B39" s="40">
        <v>11001</v>
      </c>
      <c r="C39" s="177" t="s">
        <v>45</v>
      </c>
    </row>
    <row r="40" spans="1:4" ht="45" customHeight="1" x14ac:dyDescent="0.3">
      <c r="A40" s="40" t="s">
        <v>46</v>
      </c>
      <c r="B40" s="39" t="s">
        <v>250</v>
      </c>
      <c r="C40" s="178"/>
    </row>
    <row r="41" spans="1:4" ht="73.5" customHeight="1" x14ac:dyDescent="0.3">
      <c r="A41" s="40" t="s">
        <v>47</v>
      </c>
      <c r="B41" s="39" t="s">
        <v>251</v>
      </c>
      <c r="C41" s="178"/>
    </row>
    <row r="42" spans="1:4" ht="50.25" customHeight="1" x14ac:dyDescent="0.3">
      <c r="A42" s="40" t="s">
        <v>48</v>
      </c>
      <c r="B42" s="39" t="s">
        <v>252</v>
      </c>
      <c r="C42" s="178"/>
    </row>
    <row r="43" spans="1:4" ht="54.75" customHeight="1" x14ac:dyDescent="0.3">
      <c r="A43" s="40" t="s">
        <v>253</v>
      </c>
      <c r="B43" s="40" t="s">
        <v>254</v>
      </c>
      <c r="C43" s="178"/>
    </row>
    <row r="44" spans="1:4" ht="23.25" customHeight="1" x14ac:dyDescent="0.3">
      <c r="A44" s="262" t="s">
        <v>49</v>
      </c>
      <c r="B44" s="263"/>
      <c r="C44" s="152"/>
    </row>
    <row r="45" spans="1:4" ht="27.75" customHeight="1" x14ac:dyDescent="0.3">
      <c r="A45" s="251" t="s">
        <v>50</v>
      </c>
      <c r="B45" s="252"/>
      <c r="C45" s="180">
        <f>+'2'!G30</f>
        <v>-35843.599999999999</v>
      </c>
    </row>
    <row r="46" spans="1:4" ht="27.75" customHeight="1" x14ac:dyDescent="0.3">
      <c r="A46" s="18"/>
      <c r="B46" s="18"/>
      <c r="C46" s="53"/>
    </row>
    <row r="47" spans="1:4" x14ac:dyDescent="0.3">
      <c r="A47" s="104" t="s">
        <v>39</v>
      </c>
      <c r="B47" s="105" t="s">
        <v>40</v>
      </c>
    </row>
    <row r="48" spans="1:4" x14ac:dyDescent="0.3">
      <c r="A48" s="25">
        <v>1059</v>
      </c>
      <c r="B48" s="106" t="s">
        <v>104</v>
      </c>
    </row>
    <row r="50" spans="1:4" x14ac:dyDescent="0.3">
      <c r="A50" s="272" t="s">
        <v>41</v>
      </c>
      <c r="B50" s="272"/>
      <c r="C50" s="272"/>
    </row>
    <row r="51" spans="1:4" x14ac:dyDescent="0.3">
      <c r="A51" s="21"/>
      <c r="B51" s="22"/>
      <c r="C51" s="22"/>
    </row>
    <row r="52" spans="1:4" ht="75" customHeight="1" x14ac:dyDescent="0.3">
      <c r="A52" s="43" t="s">
        <v>42</v>
      </c>
      <c r="B52" s="44">
        <v>1059</v>
      </c>
      <c r="C52" s="55" t="s">
        <v>52</v>
      </c>
      <c r="D52" s="57"/>
    </row>
    <row r="53" spans="1:4" x14ac:dyDescent="0.3">
      <c r="A53" s="31" t="s">
        <v>44</v>
      </c>
      <c r="B53" s="31">
        <v>11010</v>
      </c>
      <c r="C53" s="45" t="s">
        <v>45</v>
      </c>
    </row>
    <row r="54" spans="1:4" ht="51.75" x14ac:dyDescent="0.3">
      <c r="A54" s="31" t="s">
        <v>46</v>
      </c>
      <c r="B54" s="32" t="s">
        <v>105</v>
      </c>
      <c r="C54" s="46"/>
    </row>
    <row r="55" spans="1:4" ht="69" x14ac:dyDescent="0.3">
      <c r="A55" s="32" t="s">
        <v>47</v>
      </c>
      <c r="B55" s="32" t="s">
        <v>106</v>
      </c>
      <c r="C55" s="46"/>
    </row>
    <row r="56" spans="1:4" x14ac:dyDescent="0.3">
      <c r="A56" s="32" t="s">
        <v>48</v>
      </c>
      <c r="B56" s="32" t="s">
        <v>107</v>
      </c>
      <c r="C56" s="46"/>
    </row>
    <row r="57" spans="1:4" ht="86.25" x14ac:dyDescent="0.3">
      <c r="A57" s="32" t="s">
        <v>103</v>
      </c>
      <c r="B57" s="32" t="s">
        <v>108</v>
      </c>
      <c r="C57" s="46"/>
    </row>
    <row r="58" spans="1:4" ht="23.25" customHeight="1" x14ac:dyDescent="0.3">
      <c r="A58" s="268" t="s">
        <v>49</v>
      </c>
      <c r="B58" s="269"/>
      <c r="C58" s="47"/>
    </row>
    <row r="59" spans="1:4" ht="23.25" customHeight="1" x14ac:dyDescent="0.3">
      <c r="A59" s="253" t="s">
        <v>113</v>
      </c>
      <c r="B59" s="254"/>
      <c r="C59" s="68">
        <f>+'4'!C59</f>
        <v>2197.4</v>
      </c>
    </row>
    <row r="60" spans="1:4" ht="27.75" customHeight="1" x14ac:dyDescent="0.3">
      <c r="A60" s="266" t="s">
        <v>50</v>
      </c>
      <c r="B60" s="267"/>
      <c r="C60" s="48">
        <f>+'4'!C60</f>
        <v>2201.4</v>
      </c>
    </row>
    <row r="61" spans="1:4" ht="27.75" customHeight="1" x14ac:dyDescent="0.3">
      <c r="A61" s="18"/>
      <c r="B61" s="18"/>
      <c r="C61" s="53"/>
    </row>
    <row r="62" spans="1:4" x14ac:dyDescent="0.3">
      <c r="A62" s="21"/>
      <c r="B62" s="22"/>
      <c r="C62" s="22"/>
    </row>
    <row r="63" spans="1:4" ht="34.5" x14ac:dyDescent="0.3">
      <c r="A63" s="43" t="s">
        <v>42</v>
      </c>
      <c r="B63" s="44">
        <v>1059</v>
      </c>
      <c r="C63" s="55" t="s">
        <v>52</v>
      </c>
      <c r="D63" s="57"/>
    </row>
    <row r="64" spans="1:4" x14ac:dyDescent="0.3">
      <c r="A64" s="31" t="s">
        <v>44</v>
      </c>
      <c r="B64" s="31">
        <v>12003</v>
      </c>
      <c r="C64" s="45" t="s">
        <v>45</v>
      </c>
    </row>
    <row r="65" spans="1:3" ht="69" x14ac:dyDescent="0.3">
      <c r="A65" s="32" t="s">
        <v>115</v>
      </c>
      <c r="B65" s="32" t="s">
        <v>109</v>
      </c>
      <c r="C65" s="32"/>
    </row>
    <row r="66" spans="1:3" ht="69" x14ac:dyDescent="0.3">
      <c r="A66" s="32" t="s">
        <v>116</v>
      </c>
      <c r="B66" s="32" t="s">
        <v>110</v>
      </c>
      <c r="C66" s="32"/>
    </row>
    <row r="67" spans="1:3" x14ac:dyDescent="0.3">
      <c r="A67" s="32" t="s">
        <v>48</v>
      </c>
      <c r="B67" s="32" t="s">
        <v>65</v>
      </c>
      <c r="C67" s="32"/>
    </row>
    <row r="68" spans="1:3" ht="74.25" customHeight="1" x14ac:dyDescent="0.3">
      <c r="A68" s="32" t="s">
        <v>117</v>
      </c>
      <c r="B68" s="32" t="s">
        <v>111</v>
      </c>
      <c r="C68" s="32"/>
    </row>
    <row r="69" spans="1:3" ht="26.25" customHeight="1" x14ac:dyDescent="0.3">
      <c r="A69" s="268" t="s">
        <v>49</v>
      </c>
      <c r="B69" s="269"/>
      <c r="C69" s="47"/>
    </row>
    <row r="70" spans="1:3" ht="26.25" customHeight="1" x14ac:dyDescent="0.3">
      <c r="A70" s="253" t="s">
        <v>114</v>
      </c>
      <c r="B70" s="254"/>
      <c r="C70" s="68">
        <f>+'4'!C70</f>
        <v>2197.4</v>
      </c>
    </row>
    <row r="71" spans="1:3" ht="28.5" customHeight="1" x14ac:dyDescent="0.3">
      <c r="A71" s="281" t="s">
        <v>50</v>
      </c>
      <c r="B71" s="282"/>
      <c r="C71" s="48">
        <f>+'4'!C71</f>
        <v>71176.3</v>
      </c>
    </row>
    <row r="72" spans="1:3" ht="28.5" customHeight="1" x14ac:dyDescent="0.3">
      <c r="A72" s="165"/>
      <c r="B72" s="166"/>
      <c r="C72" s="53"/>
    </row>
    <row r="73" spans="1:3" s="61" customFormat="1" ht="24.75" customHeight="1" x14ac:dyDescent="0.25">
      <c r="A73" s="104" t="s">
        <v>39</v>
      </c>
      <c r="B73" s="105" t="s">
        <v>40</v>
      </c>
      <c r="C73" s="143"/>
    </row>
    <row r="74" spans="1:3" s="61" customFormat="1" ht="17.25" customHeight="1" x14ac:dyDescent="0.25">
      <c r="A74" s="75">
        <v>1162</v>
      </c>
      <c r="B74" s="77" t="s">
        <v>182</v>
      </c>
      <c r="C74" s="144"/>
    </row>
    <row r="75" spans="1:3" x14ac:dyDescent="0.3">
      <c r="A75" s="272" t="s">
        <v>41</v>
      </c>
      <c r="B75" s="272"/>
      <c r="C75" s="272"/>
    </row>
    <row r="76" spans="1:3" s="145" customFormat="1" ht="72.75" customHeight="1" x14ac:dyDescent="0.25">
      <c r="A76" s="43" t="s">
        <v>42</v>
      </c>
      <c r="B76" s="44">
        <v>1162</v>
      </c>
      <c r="C76" s="148" t="s">
        <v>235</v>
      </c>
    </row>
    <row r="77" spans="1:3" s="145" customFormat="1" x14ac:dyDescent="0.25">
      <c r="A77" s="149" t="s">
        <v>44</v>
      </c>
      <c r="B77" s="25">
        <v>11018</v>
      </c>
      <c r="C77" s="45" t="s">
        <v>45</v>
      </c>
    </row>
    <row r="78" spans="1:3" s="61" customFormat="1" ht="42.75" customHeight="1" x14ac:dyDescent="0.25">
      <c r="A78" s="149" t="s">
        <v>46</v>
      </c>
      <c r="B78" s="32" t="s">
        <v>184</v>
      </c>
      <c r="C78" s="46"/>
    </row>
    <row r="79" spans="1:3" s="61" customFormat="1" ht="86.25" x14ac:dyDescent="0.25">
      <c r="A79" s="149" t="s">
        <v>47</v>
      </c>
      <c r="B79" s="32" t="s">
        <v>185</v>
      </c>
      <c r="C79" s="46"/>
    </row>
    <row r="80" spans="1:3" s="61" customFormat="1" x14ac:dyDescent="0.25">
      <c r="A80" s="149" t="s">
        <v>48</v>
      </c>
      <c r="B80" s="150" t="s">
        <v>154</v>
      </c>
      <c r="C80" s="46"/>
    </row>
    <row r="81" spans="1:4" s="61" customFormat="1" ht="71.25" customHeight="1" x14ac:dyDescent="0.25">
      <c r="A81" s="149" t="s">
        <v>155</v>
      </c>
      <c r="B81" s="150" t="s">
        <v>186</v>
      </c>
      <c r="C81" s="46"/>
    </row>
    <row r="82" spans="1:4" s="61" customFormat="1" ht="24" customHeight="1" x14ac:dyDescent="0.25">
      <c r="A82" s="262" t="s">
        <v>49</v>
      </c>
      <c r="B82" s="263"/>
      <c r="C82" s="68"/>
    </row>
    <row r="83" spans="1:4" s="61" customFormat="1" ht="24" customHeight="1" x14ac:dyDescent="0.25">
      <c r="A83" s="253" t="s">
        <v>192</v>
      </c>
      <c r="B83" s="254"/>
      <c r="C83" s="151">
        <v>-10</v>
      </c>
    </row>
    <row r="84" spans="1:4" s="61" customFormat="1" ht="41.25" customHeight="1" x14ac:dyDescent="0.25">
      <c r="A84" s="264" t="s">
        <v>193</v>
      </c>
      <c r="B84" s="265"/>
      <c r="C84" s="151">
        <v>-1</v>
      </c>
    </row>
    <row r="85" spans="1:4" s="61" customFormat="1" ht="39" customHeight="1" x14ac:dyDescent="0.25">
      <c r="A85" s="264" t="s">
        <v>231</v>
      </c>
      <c r="B85" s="265"/>
      <c r="C85" s="151">
        <v>-18</v>
      </c>
    </row>
    <row r="86" spans="1:4" s="61" customFormat="1" ht="24.75" customHeight="1" x14ac:dyDescent="0.25">
      <c r="A86" s="253" t="s">
        <v>194</v>
      </c>
      <c r="B86" s="254"/>
      <c r="C86" s="151">
        <v>-4</v>
      </c>
    </row>
    <row r="87" spans="1:4" s="61" customFormat="1" ht="19.5" customHeight="1" x14ac:dyDescent="0.25">
      <c r="A87" s="253" t="s">
        <v>232</v>
      </c>
      <c r="B87" s="254"/>
      <c r="C87" s="151">
        <v>-41</v>
      </c>
    </row>
    <row r="88" spans="1:4" s="61" customFormat="1" ht="46.5" customHeight="1" x14ac:dyDescent="0.25">
      <c r="A88" s="264" t="s">
        <v>233</v>
      </c>
      <c r="B88" s="265"/>
      <c r="C88" s="151">
        <v>-7</v>
      </c>
    </row>
    <row r="89" spans="1:4" s="61" customFormat="1" ht="42" customHeight="1" x14ac:dyDescent="0.25">
      <c r="A89" s="264" t="s">
        <v>234</v>
      </c>
      <c r="B89" s="265"/>
      <c r="C89" s="151">
        <v>-80</v>
      </c>
    </row>
    <row r="90" spans="1:4" s="61" customFormat="1" ht="36.75" customHeight="1" x14ac:dyDescent="0.25">
      <c r="A90" s="264" t="s">
        <v>195</v>
      </c>
      <c r="B90" s="265"/>
      <c r="C90" s="151">
        <v>-1</v>
      </c>
    </row>
    <row r="91" spans="1:4" s="61" customFormat="1" ht="25.5" customHeight="1" x14ac:dyDescent="0.25">
      <c r="A91" s="253" t="s">
        <v>183</v>
      </c>
      <c r="B91" s="254"/>
      <c r="C91" s="68">
        <v>1</v>
      </c>
    </row>
    <row r="92" spans="1:4" s="61" customFormat="1" ht="23.25" customHeight="1" x14ac:dyDescent="0.25">
      <c r="A92" s="251" t="s">
        <v>50</v>
      </c>
      <c r="B92" s="252"/>
      <c r="C92" s="48"/>
    </row>
    <row r="93" spans="1:4" ht="28.5" customHeight="1" x14ac:dyDescent="0.3">
      <c r="A93" s="278"/>
      <c r="B93" s="279"/>
      <c r="C93" s="279"/>
    </row>
    <row r="94" spans="1:4" ht="24.75" customHeight="1" x14ac:dyDescent="0.3">
      <c r="A94" s="25" t="s">
        <v>39</v>
      </c>
      <c r="B94" s="42" t="s">
        <v>40</v>
      </c>
      <c r="C94" s="41"/>
    </row>
    <row r="95" spans="1:4" x14ac:dyDescent="0.3">
      <c r="A95" s="102">
        <v>1165</v>
      </c>
      <c r="B95" s="103" t="s">
        <v>151</v>
      </c>
      <c r="C95" s="23"/>
      <c r="D95" s="23"/>
    </row>
    <row r="96" spans="1:4" x14ac:dyDescent="0.3">
      <c r="A96" s="18"/>
      <c r="B96" s="18"/>
    </row>
    <row r="97" spans="1:4" x14ac:dyDescent="0.3">
      <c r="A97" s="272" t="s">
        <v>41</v>
      </c>
      <c r="B97" s="272"/>
      <c r="C97" s="272"/>
    </row>
    <row r="98" spans="1:4" x14ac:dyDescent="0.3">
      <c r="A98" s="21"/>
      <c r="B98" s="22"/>
      <c r="C98" s="22"/>
    </row>
    <row r="99" spans="1:4" ht="75" customHeight="1" x14ac:dyDescent="0.3">
      <c r="A99" s="43" t="s">
        <v>42</v>
      </c>
      <c r="B99" s="44">
        <v>1165</v>
      </c>
      <c r="C99" s="55" t="s">
        <v>43</v>
      </c>
      <c r="D99" s="57"/>
    </row>
    <row r="100" spans="1:4" x14ac:dyDescent="0.3">
      <c r="A100" s="31" t="s">
        <v>44</v>
      </c>
      <c r="B100" s="31">
        <v>11012</v>
      </c>
      <c r="C100" s="45" t="s">
        <v>45</v>
      </c>
    </row>
    <row r="101" spans="1:4" ht="45" customHeight="1" x14ac:dyDescent="0.3">
      <c r="A101" s="31" t="s">
        <v>46</v>
      </c>
      <c r="B101" s="32" t="s">
        <v>152</v>
      </c>
      <c r="C101" s="46"/>
    </row>
    <row r="102" spans="1:4" ht="103.5" x14ac:dyDescent="0.3">
      <c r="A102" s="32" t="s">
        <v>47</v>
      </c>
      <c r="B102" s="32" t="s">
        <v>153</v>
      </c>
      <c r="C102" s="46"/>
    </row>
    <row r="103" spans="1:4" x14ac:dyDescent="0.3">
      <c r="A103" s="32" t="s">
        <v>48</v>
      </c>
      <c r="B103" s="32" t="s">
        <v>154</v>
      </c>
      <c r="C103" s="46"/>
    </row>
    <row r="104" spans="1:4" ht="34.5" x14ac:dyDescent="0.3">
      <c r="A104" s="32" t="s">
        <v>155</v>
      </c>
      <c r="B104" s="32" t="s">
        <v>156</v>
      </c>
      <c r="C104" s="46"/>
    </row>
    <row r="105" spans="1:4" ht="23.25" customHeight="1" x14ac:dyDescent="0.3">
      <c r="A105" s="268" t="s">
        <v>49</v>
      </c>
      <c r="B105" s="269"/>
      <c r="C105" s="47"/>
    </row>
    <row r="106" spans="1:4" ht="23.25" customHeight="1" x14ac:dyDescent="0.3">
      <c r="A106" s="253" t="s">
        <v>161</v>
      </c>
      <c r="B106" s="254"/>
      <c r="C106" s="115">
        <v>-2</v>
      </c>
    </row>
    <row r="107" spans="1:4" ht="27.75" customHeight="1" x14ac:dyDescent="0.3">
      <c r="A107" s="266" t="s">
        <v>50</v>
      </c>
      <c r="B107" s="267"/>
      <c r="C107" s="48">
        <f>+'4'!C86</f>
        <v>-14156.4</v>
      </c>
    </row>
    <row r="108" spans="1:4" ht="27.75" customHeight="1" x14ac:dyDescent="0.3">
      <c r="A108" s="73"/>
      <c r="B108" s="74"/>
      <c r="C108" s="114"/>
    </row>
    <row r="109" spans="1:4" ht="75" customHeight="1" x14ac:dyDescent="0.3">
      <c r="A109" s="43" t="s">
        <v>42</v>
      </c>
      <c r="B109" s="44">
        <v>1165</v>
      </c>
      <c r="C109" s="55" t="s">
        <v>43</v>
      </c>
      <c r="D109" s="57"/>
    </row>
    <row r="110" spans="1:4" x14ac:dyDescent="0.3">
      <c r="A110" s="31" t="s">
        <v>44</v>
      </c>
      <c r="B110" s="31">
        <v>11014</v>
      </c>
      <c r="C110" s="45" t="s">
        <v>45</v>
      </c>
    </row>
    <row r="111" spans="1:4" ht="51.75" x14ac:dyDescent="0.3">
      <c r="A111" s="31" t="s">
        <v>46</v>
      </c>
      <c r="B111" s="32" t="s">
        <v>157</v>
      </c>
      <c r="C111" s="46"/>
    </row>
    <row r="112" spans="1:4" ht="34.5" x14ac:dyDescent="0.3">
      <c r="A112" s="32" t="s">
        <v>47</v>
      </c>
      <c r="B112" s="32" t="s">
        <v>158</v>
      </c>
      <c r="C112" s="46"/>
    </row>
    <row r="113" spans="1:4" x14ac:dyDescent="0.3">
      <c r="A113" s="32" t="s">
        <v>48</v>
      </c>
      <c r="B113" s="32" t="s">
        <v>154</v>
      </c>
      <c r="C113" s="46"/>
    </row>
    <row r="114" spans="1:4" ht="34.5" x14ac:dyDescent="0.3">
      <c r="A114" s="32" t="s">
        <v>155</v>
      </c>
      <c r="B114" s="32" t="s">
        <v>159</v>
      </c>
      <c r="C114" s="46"/>
    </row>
    <row r="115" spans="1:4" ht="23.25" customHeight="1" x14ac:dyDescent="0.3">
      <c r="A115" s="268" t="s">
        <v>49</v>
      </c>
      <c r="B115" s="269"/>
      <c r="C115" s="47"/>
    </row>
    <row r="116" spans="1:4" ht="38.25" customHeight="1" x14ac:dyDescent="0.3">
      <c r="A116" s="264" t="s">
        <v>160</v>
      </c>
      <c r="B116" s="254"/>
      <c r="C116" s="115">
        <v>-2</v>
      </c>
    </row>
    <row r="117" spans="1:4" ht="27.75" customHeight="1" x14ac:dyDescent="0.3">
      <c r="A117" s="266" t="s">
        <v>50</v>
      </c>
      <c r="B117" s="267"/>
      <c r="C117" s="48">
        <v>-10000</v>
      </c>
    </row>
    <row r="118" spans="1:4" ht="27.75" customHeight="1" x14ac:dyDescent="0.3">
      <c r="A118" s="18"/>
      <c r="B118" s="18"/>
      <c r="C118" s="53"/>
    </row>
    <row r="119" spans="1:4" x14ac:dyDescent="0.3">
      <c r="A119" s="21"/>
      <c r="B119" s="22"/>
      <c r="C119" s="22"/>
    </row>
    <row r="120" spans="1:4" ht="24.75" customHeight="1" x14ac:dyDescent="0.3">
      <c r="A120" s="25" t="s">
        <v>39</v>
      </c>
      <c r="B120" s="42" t="s">
        <v>40</v>
      </c>
      <c r="C120" s="41"/>
    </row>
    <row r="121" spans="1:4" x14ac:dyDescent="0.3">
      <c r="A121" s="102">
        <v>1187</v>
      </c>
      <c r="B121" s="103" t="s">
        <v>99</v>
      </c>
      <c r="C121" s="23"/>
      <c r="D121" s="23"/>
    </row>
    <row r="122" spans="1:4" x14ac:dyDescent="0.3">
      <c r="A122" s="18"/>
      <c r="B122" s="18"/>
    </row>
    <row r="123" spans="1:4" x14ac:dyDescent="0.3">
      <c r="A123" s="272" t="s">
        <v>41</v>
      </c>
      <c r="B123" s="272"/>
      <c r="C123" s="272"/>
    </row>
    <row r="124" spans="1:4" x14ac:dyDescent="0.3">
      <c r="A124" s="21"/>
      <c r="B124" s="22"/>
      <c r="C124" s="22"/>
    </row>
    <row r="125" spans="1:4" ht="75" customHeight="1" x14ac:dyDescent="0.3">
      <c r="A125" s="43" t="s">
        <v>42</v>
      </c>
      <c r="B125" s="44">
        <v>1187</v>
      </c>
      <c r="C125" s="55" t="s">
        <v>43</v>
      </c>
      <c r="D125" s="57"/>
    </row>
    <row r="126" spans="1:4" x14ac:dyDescent="0.3">
      <c r="A126" s="31" t="s">
        <v>44</v>
      </c>
      <c r="B126" s="31">
        <v>12004</v>
      </c>
      <c r="C126" s="45" t="s">
        <v>45</v>
      </c>
    </row>
    <row r="127" spans="1:4" ht="45" customHeight="1" x14ac:dyDescent="0.3">
      <c r="A127" s="31" t="s">
        <v>46</v>
      </c>
      <c r="B127" s="32" t="s">
        <v>63</v>
      </c>
      <c r="C127" s="46"/>
    </row>
    <row r="128" spans="1:4" ht="34.5" x14ac:dyDescent="0.3">
      <c r="A128" s="32" t="s">
        <v>47</v>
      </c>
      <c r="B128" s="32" t="s">
        <v>100</v>
      </c>
      <c r="C128" s="46"/>
    </row>
    <row r="129" spans="1:4" x14ac:dyDescent="0.3">
      <c r="A129" s="32" t="s">
        <v>48</v>
      </c>
      <c r="B129" s="32" t="s">
        <v>101</v>
      </c>
      <c r="C129" s="46"/>
    </row>
    <row r="130" spans="1:4" ht="69" x14ac:dyDescent="0.3">
      <c r="A130" s="32" t="s">
        <v>103</v>
      </c>
      <c r="B130" s="32" t="s">
        <v>102</v>
      </c>
      <c r="C130" s="46"/>
    </row>
    <row r="131" spans="1:4" ht="23.25" customHeight="1" x14ac:dyDescent="0.3">
      <c r="A131" s="268" t="s">
        <v>49</v>
      </c>
      <c r="B131" s="269"/>
      <c r="C131" s="47"/>
    </row>
    <row r="132" spans="1:4" ht="27.75" customHeight="1" x14ac:dyDescent="0.3">
      <c r="A132" s="266" t="s">
        <v>50</v>
      </c>
      <c r="B132" s="267"/>
      <c r="C132" s="48">
        <f>'2'!G110</f>
        <v>-76221.3</v>
      </c>
    </row>
    <row r="133" spans="1:4" ht="27.75" customHeight="1" x14ac:dyDescent="0.3">
      <c r="A133" s="18"/>
      <c r="B133" s="18"/>
      <c r="C133" s="53"/>
    </row>
    <row r="134" spans="1:4" ht="75" customHeight="1" x14ac:dyDescent="0.3">
      <c r="A134" s="43" t="s">
        <v>42</v>
      </c>
      <c r="B134" s="44">
        <v>1187</v>
      </c>
      <c r="C134" s="55" t="s">
        <v>43</v>
      </c>
      <c r="D134" s="57"/>
    </row>
    <row r="135" spans="1:4" x14ac:dyDescent="0.3">
      <c r="A135" s="31" t="s">
        <v>44</v>
      </c>
      <c r="B135" s="31">
        <v>12008</v>
      </c>
      <c r="C135" s="45" t="s">
        <v>45</v>
      </c>
    </row>
    <row r="136" spans="1:4" ht="45" customHeight="1" x14ac:dyDescent="0.3">
      <c r="A136" s="31" t="s">
        <v>46</v>
      </c>
      <c r="B136" s="32" t="s">
        <v>215</v>
      </c>
      <c r="C136" s="46"/>
    </row>
    <row r="137" spans="1:4" ht="51.75" x14ac:dyDescent="0.3">
      <c r="A137" s="32" t="s">
        <v>47</v>
      </c>
      <c r="B137" s="32" t="s">
        <v>216</v>
      </c>
      <c r="C137" s="46"/>
    </row>
    <row r="138" spans="1:4" x14ac:dyDescent="0.3">
      <c r="A138" s="32" t="s">
        <v>48</v>
      </c>
      <c r="B138" s="32" t="s">
        <v>101</v>
      </c>
      <c r="C138" s="46"/>
    </row>
    <row r="139" spans="1:4" ht="86.25" x14ac:dyDescent="0.3">
      <c r="A139" s="32" t="s">
        <v>103</v>
      </c>
      <c r="B139" s="32" t="s">
        <v>217</v>
      </c>
      <c r="C139" s="46"/>
    </row>
    <row r="140" spans="1:4" ht="23.25" customHeight="1" x14ac:dyDescent="0.3">
      <c r="A140" s="268" t="s">
        <v>49</v>
      </c>
      <c r="B140" s="269"/>
      <c r="C140" s="47"/>
    </row>
    <row r="141" spans="1:4" ht="27.75" customHeight="1" x14ac:dyDescent="0.3">
      <c r="A141" s="266" t="s">
        <v>50</v>
      </c>
      <c r="B141" s="267"/>
      <c r="C141" s="48">
        <f>-3500</f>
        <v>-3500</v>
      </c>
    </row>
    <row r="142" spans="1:4" ht="27.75" customHeight="1" x14ac:dyDescent="0.3">
      <c r="A142" s="73"/>
      <c r="B142" s="74"/>
      <c r="C142" s="114"/>
    </row>
    <row r="143" spans="1:4" ht="75" customHeight="1" x14ac:dyDescent="0.3">
      <c r="A143" s="43" t="s">
        <v>42</v>
      </c>
      <c r="B143" s="44">
        <v>1187</v>
      </c>
      <c r="C143" s="55" t="s">
        <v>43</v>
      </c>
      <c r="D143" s="57"/>
    </row>
    <row r="144" spans="1:4" x14ac:dyDescent="0.3">
      <c r="A144" s="31" t="s">
        <v>44</v>
      </c>
      <c r="B144" s="31">
        <v>12018</v>
      </c>
      <c r="C144" s="45" t="s">
        <v>45</v>
      </c>
    </row>
    <row r="145" spans="1:4" ht="45" customHeight="1" x14ac:dyDescent="0.3">
      <c r="A145" s="31" t="s">
        <v>46</v>
      </c>
      <c r="B145" s="32" t="s">
        <v>220</v>
      </c>
      <c r="C145" s="46"/>
    </row>
    <row r="146" spans="1:4" ht="51.75" x14ac:dyDescent="0.3">
      <c r="A146" s="32" t="s">
        <v>47</v>
      </c>
      <c r="B146" s="32" t="s">
        <v>222</v>
      </c>
      <c r="C146" s="46"/>
    </row>
    <row r="147" spans="1:4" x14ac:dyDescent="0.3">
      <c r="A147" s="32" t="s">
        <v>48</v>
      </c>
      <c r="B147" s="32" t="s">
        <v>128</v>
      </c>
      <c r="C147" s="46"/>
    </row>
    <row r="148" spans="1:4" ht="51.75" x14ac:dyDescent="0.3">
      <c r="A148" s="32" t="s">
        <v>103</v>
      </c>
      <c r="B148" s="32" t="s">
        <v>224</v>
      </c>
      <c r="C148" s="46"/>
    </row>
    <row r="149" spans="1:4" ht="23.25" customHeight="1" x14ac:dyDescent="0.3">
      <c r="A149" s="268" t="s">
        <v>49</v>
      </c>
      <c r="B149" s="269"/>
      <c r="C149" s="47"/>
    </row>
    <row r="150" spans="1:4" ht="27.75" customHeight="1" x14ac:dyDescent="0.3">
      <c r="A150" s="266" t="s">
        <v>50</v>
      </c>
      <c r="B150" s="267"/>
      <c r="C150" s="48">
        <v>-11000</v>
      </c>
    </row>
    <row r="151" spans="1:4" ht="27.75" customHeight="1" x14ac:dyDescent="0.3">
      <c r="A151" s="73"/>
      <c r="B151" s="74"/>
      <c r="C151" s="114"/>
    </row>
    <row r="152" spans="1:4" ht="75" customHeight="1" x14ac:dyDescent="0.3">
      <c r="A152" s="43" t="s">
        <v>42</v>
      </c>
      <c r="B152" s="44">
        <v>1187</v>
      </c>
      <c r="C152" s="55" t="s">
        <v>43</v>
      </c>
      <c r="D152" s="57"/>
    </row>
    <row r="153" spans="1:4" x14ac:dyDescent="0.3">
      <c r="A153" s="31" t="s">
        <v>44</v>
      </c>
      <c r="B153" s="31">
        <v>12020</v>
      </c>
      <c r="C153" s="45" t="s">
        <v>45</v>
      </c>
    </row>
    <row r="154" spans="1:4" ht="45" customHeight="1" x14ac:dyDescent="0.3">
      <c r="A154" s="31" t="s">
        <v>46</v>
      </c>
      <c r="B154" s="32" t="s">
        <v>225</v>
      </c>
      <c r="C154" s="46"/>
    </row>
    <row r="155" spans="1:4" ht="51.75" x14ac:dyDescent="0.3">
      <c r="A155" s="32" t="s">
        <v>47</v>
      </c>
      <c r="B155" s="32" t="s">
        <v>226</v>
      </c>
      <c r="C155" s="46"/>
    </row>
    <row r="156" spans="1:4" x14ac:dyDescent="0.3">
      <c r="A156" s="32" t="s">
        <v>48</v>
      </c>
      <c r="B156" s="32" t="s">
        <v>101</v>
      </c>
      <c r="C156" s="46"/>
    </row>
    <row r="157" spans="1:4" ht="51.75" x14ac:dyDescent="0.3">
      <c r="A157" s="32" t="s">
        <v>103</v>
      </c>
      <c r="B157" s="32" t="s">
        <v>227</v>
      </c>
      <c r="C157" s="46"/>
    </row>
    <row r="158" spans="1:4" ht="23.25" customHeight="1" x14ac:dyDescent="0.3">
      <c r="A158" s="268" t="s">
        <v>49</v>
      </c>
      <c r="B158" s="269"/>
      <c r="C158" s="47"/>
    </row>
    <row r="159" spans="1:4" ht="23.25" customHeight="1" x14ac:dyDescent="0.3">
      <c r="A159" s="253" t="s">
        <v>228</v>
      </c>
      <c r="B159" s="254"/>
      <c r="C159" s="160">
        <v>-250</v>
      </c>
    </row>
    <row r="160" spans="1:4" ht="27.75" customHeight="1" x14ac:dyDescent="0.3">
      <c r="A160" s="266" t="s">
        <v>50</v>
      </c>
      <c r="B160" s="267"/>
      <c r="C160" s="48">
        <v>-10000</v>
      </c>
    </row>
    <row r="161" spans="1:3" x14ac:dyDescent="0.3">
      <c r="A161" s="161"/>
      <c r="B161" s="162"/>
      <c r="C161" s="162"/>
    </row>
    <row r="162" spans="1:3" x14ac:dyDescent="0.3">
      <c r="A162" s="18"/>
      <c r="B162" s="18"/>
    </row>
    <row r="163" spans="1:3" s="61" customFormat="1" ht="23.25" customHeight="1" x14ac:dyDescent="0.25">
      <c r="A163" s="145"/>
      <c r="B163" s="145"/>
      <c r="C163" s="145"/>
    </row>
    <row r="164" spans="1:3" s="141" customFormat="1" ht="13.5" x14ac:dyDescent="0.25"/>
    <row r="165" spans="1:3" s="141" customFormat="1" ht="13.5" x14ac:dyDescent="0.25"/>
  </sheetData>
  <mergeCells count="51">
    <mergeCell ref="A131:B131"/>
    <mergeCell ref="A132:B132"/>
    <mergeCell ref="A123:C123"/>
    <mergeCell ref="A160:B160"/>
    <mergeCell ref="A140:B140"/>
    <mergeCell ref="A141:B141"/>
    <mergeCell ref="A149:B149"/>
    <mergeCell ref="A150:B150"/>
    <mergeCell ref="A158:B158"/>
    <mergeCell ref="A159:B159"/>
    <mergeCell ref="A1:C3"/>
    <mergeCell ref="A5:C5"/>
    <mergeCell ref="A6:B6"/>
    <mergeCell ref="A7:C7"/>
    <mergeCell ref="A12:C12"/>
    <mergeCell ref="A20:B20"/>
    <mergeCell ref="A83:B83"/>
    <mergeCell ref="A29:B29"/>
    <mergeCell ref="A30:B30"/>
    <mergeCell ref="A31:B31"/>
    <mergeCell ref="A69:B69"/>
    <mergeCell ref="A21:B21"/>
    <mergeCell ref="A50:C50"/>
    <mergeCell ref="A58:B58"/>
    <mergeCell ref="A59:B59"/>
    <mergeCell ref="A60:B60"/>
    <mergeCell ref="A28:B28"/>
    <mergeCell ref="A70:B70"/>
    <mergeCell ref="A71:B71"/>
    <mergeCell ref="A75:C75"/>
    <mergeCell ref="A36:C36"/>
    <mergeCell ref="A117:B117"/>
    <mergeCell ref="A106:B106"/>
    <mergeCell ref="A97:C97"/>
    <mergeCell ref="A105:B105"/>
    <mergeCell ref="A82:B82"/>
    <mergeCell ref="A87:B87"/>
    <mergeCell ref="A85:B85"/>
    <mergeCell ref="A84:B84"/>
    <mergeCell ref="A89:B89"/>
    <mergeCell ref="A90:B90"/>
    <mergeCell ref="A91:B91"/>
    <mergeCell ref="A92:B92"/>
    <mergeCell ref="A86:B86"/>
    <mergeCell ref="A93:C93"/>
    <mergeCell ref="A88:B88"/>
    <mergeCell ref="A44:B44"/>
    <mergeCell ref="A45:B45"/>
    <mergeCell ref="A107:B107"/>
    <mergeCell ref="A115:B115"/>
    <mergeCell ref="A116:B1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91FAD-AAB1-4944-AD75-6B0B253A0A71}">
  <dimension ref="A1:K17"/>
  <sheetViews>
    <sheetView workbookViewId="0">
      <selection activeCell="B10" sqref="B10:D10"/>
    </sheetView>
  </sheetViews>
  <sheetFormatPr defaultColWidth="8.85546875" defaultRowHeight="12.75" x14ac:dyDescent="0.2"/>
  <cols>
    <col min="1" max="1" width="18.28515625" style="140" customWidth="1"/>
    <col min="2" max="2" width="24.5703125" style="140" customWidth="1"/>
    <col min="3" max="3" width="13.7109375" style="140" customWidth="1"/>
    <col min="4" max="4" width="14.140625" style="140" customWidth="1"/>
    <col min="5" max="5" width="15.85546875" style="140" customWidth="1"/>
    <col min="6" max="6" width="12.85546875" style="140" customWidth="1"/>
    <col min="7" max="7" width="20" style="140" customWidth="1"/>
    <col min="8" max="8" width="16.42578125" style="140" customWidth="1"/>
    <col min="9" max="9" width="26.7109375" style="140" customWidth="1"/>
    <col min="10" max="10" width="8.85546875" style="140"/>
    <col min="11" max="11" width="10.7109375" style="140" bestFit="1" customWidth="1"/>
    <col min="12" max="12" width="9.140625" style="140" bestFit="1" customWidth="1"/>
    <col min="13" max="13" width="15" style="140" bestFit="1" customWidth="1"/>
    <col min="14" max="14" width="8.85546875" style="140"/>
    <col min="15" max="15" width="12.7109375" style="140" bestFit="1" customWidth="1"/>
    <col min="16" max="16384" width="8.85546875" style="140"/>
  </cols>
  <sheetData>
    <row r="1" spans="1:11" s="83" customFormat="1" ht="17.25" x14ac:dyDescent="0.3">
      <c r="A1" s="15"/>
      <c r="B1" s="16"/>
      <c r="C1" s="116"/>
      <c r="D1" s="116"/>
      <c r="E1" s="81"/>
      <c r="F1" s="81"/>
      <c r="G1" s="247" t="s">
        <v>189</v>
      </c>
      <c r="H1" s="247"/>
      <c r="I1" s="247"/>
    </row>
    <row r="2" spans="1:11" s="83" customFormat="1" ht="17.25" x14ac:dyDescent="0.3">
      <c r="A2" s="15"/>
      <c r="B2" s="16"/>
      <c r="C2" s="303"/>
      <c r="D2" s="303"/>
      <c r="E2" s="303"/>
      <c r="F2" s="81"/>
      <c r="G2" s="247" t="s">
        <v>20</v>
      </c>
      <c r="H2" s="247"/>
      <c r="I2" s="247"/>
    </row>
    <row r="3" spans="1:11" s="83" customFormat="1" ht="17.25" x14ac:dyDescent="0.3">
      <c r="A3" s="15"/>
      <c r="B3" s="16"/>
      <c r="C3" s="107"/>
      <c r="D3" s="303"/>
      <c r="E3" s="303"/>
      <c r="F3" s="81" t="s">
        <v>162</v>
      </c>
      <c r="G3" s="247" t="s">
        <v>21</v>
      </c>
      <c r="H3" s="247"/>
      <c r="I3" s="247"/>
    </row>
    <row r="4" spans="1:11" s="118" customFormat="1" ht="15" x14ac:dyDescent="0.2">
      <c r="A4" s="117"/>
      <c r="B4" s="117"/>
      <c r="C4" s="117"/>
      <c r="D4" s="117"/>
      <c r="E4" s="117"/>
      <c r="F4" s="117"/>
      <c r="G4" s="117"/>
      <c r="H4" s="117"/>
      <c r="I4" s="117"/>
    </row>
    <row r="5" spans="1:11" s="119" customFormat="1" ht="39" customHeight="1" x14ac:dyDescent="0.25">
      <c r="A5" s="192" t="s">
        <v>163</v>
      </c>
      <c r="B5" s="302"/>
      <c r="C5" s="302"/>
      <c r="D5" s="302"/>
      <c r="E5" s="302"/>
      <c r="F5" s="302"/>
      <c r="G5" s="302"/>
      <c r="H5" s="302"/>
      <c r="I5" s="302"/>
    </row>
    <row r="6" spans="1:11" s="119" customFormat="1" ht="17.25" x14ac:dyDescent="0.25">
      <c r="A6" s="284" t="s">
        <v>22</v>
      </c>
      <c r="B6" s="284"/>
      <c r="C6" s="284"/>
      <c r="D6" s="284"/>
      <c r="E6" s="284"/>
      <c r="F6" s="284"/>
      <c r="G6" s="284"/>
      <c r="H6" s="284"/>
      <c r="I6" s="284"/>
    </row>
    <row r="7" spans="1:11" s="121" customFormat="1" ht="17.25" x14ac:dyDescent="0.25">
      <c r="A7" s="285"/>
      <c r="B7" s="285"/>
      <c r="C7" s="285"/>
      <c r="D7" s="285"/>
      <c r="E7" s="285"/>
      <c r="F7" s="285"/>
      <c r="G7" s="285"/>
      <c r="H7" s="285"/>
      <c r="I7" s="285"/>
      <c r="J7" s="120"/>
    </row>
    <row r="8" spans="1:11" s="121" customFormat="1" ht="17.25" x14ac:dyDescent="0.25">
      <c r="A8" s="122"/>
      <c r="B8" s="122"/>
      <c r="C8" s="122"/>
      <c r="D8" s="120"/>
      <c r="E8" s="120"/>
      <c r="F8" s="120"/>
      <c r="G8" s="120"/>
      <c r="H8" s="286"/>
      <c r="I8" s="286"/>
      <c r="J8" s="123"/>
    </row>
    <row r="9" spans="1:11" s="121" customFormat="1" ht="46.5" customHeight="1" x14ac:dyDescent="0.25">
      <c r="A9" s="287" t="s">
        <v>164</v>
      </c>
      <c r="B9" s="287"/>
      <c r="C9" s="287"/>
      <c r="D9" s="287"/>
      <c r="E9" s="288" t="s">
        <v>165</v>
      </c>
      <c r="F9" s="288" t="s">
        <v>166</v>
      </c>
      <c r="G9" s="290" t="s">
        <v>167</v>
      </c>
      <c r="H9" s="291"/>
      <c r="I9" s="292"/>
      <c r="J9" s="120"/>
    </row>
    <row r="10" spans="1:11" s="121" customFormat="1" ht="51.75" x14ac:dyDescent="0.25">
      <c r="A10" s="124" t="s">
        <v>168</v>
      </c>
      <c r="B10" s="287" t="s">
        <v>169</v>
      </c>
      <c r="C10" s="287"/>
      <c r="D10" s="287"/>
      <c r="E10" s="289"/>
      <c r="F10" s="289"/>
      <c r="G10" s="124" t="s">
        <v>170</v>
      </c>
      <c r="H10" s="124" t="s">
        <v>171</v>
      </c>
      <c r="I10" s="124" t="s">
        <v>172</v>
      </c>
      <c r="J10" s="120"/>
    </row>
    <row r="11" spans="1:11" s="121" customFormat="1" ht="17.25" x14ac:dyDescent="0.25">
      <c r="A11" s="124">
        <v>1</v>
      </c>
      <c r="B11" s="290">
        <v>2</v>
      </c>
      <c r="C11" s="291"/>
      <c r="D11" s="292"/>
      <c r="E11" s="124">
        <v>3</v>
      </c>
      <c r="F11" s="124">
        <v>4</v>
      </c>
      <c r="G11" s="124">
        <v>5</v>
      </c>
      <c r="H11" s="124">
        <v>6</v>
      </c>
      <c r="I11" s="124">
        <v>7</v>
      </c>
      <c r="J11" s="120"/>
    </row>
    <row r="12" spans="1:11" s="121" customFormat="1" ht="17.25" x14ac:dyDescent="0.25">
      <c r="A12" s="293" t="s">
        <v>22</v>
      </c>
      <c r="B12" s="294"/>
      <c r="C12" s="294"/>
      <c r="D12" s="294"/>
      <c r="E12" s="294"/>
      <c r="F12" s="294"/>
      <c r="G12" s="294"/>
      <c r="H12" s="295"/>
      <c r="I12" s="125">
        <f>I13</f>
        <v>-10000</v>
      </c>
      <c r="J12" s="120"/>
    </row>
    <row r="13" spans="1:11" s="121" customFormat="1" ht="17.25" x14ac:dyDescent="0.25">
      <c r="A13" s="126" t="s">
        <v>173</v>
      </c>
      <c r="B13" s="126" t="s">
        <v>174</v>
      </c>
      <c r="C13" s="126" t="s">
        <v>175</v>
      </c>
      <c r="D13" s="296" t="s">
        <v>176</v>
      </c>
      <c r="E13" s="297"/>
      <c r="F13" s="297"/>
      <c r="G13" s="297"/>
      <c r="H13" s="298"/>
      <c r="I13" s="125">
        <f>+I14</f>
        <v>-10000</v>
      </c>
      <c r="J13" s="120"/>
      <c r="K13" s="130"/>
    </row>
    <row r="14" spans="1:11" s="121" customFormat="1" ht="42" customHeight="1" x14ac:dyDescent="0.25">
      <c r="A14" s="131" t="s">
        <v>187</v>
      </c>
      <c r="B14" s="299" t="s">
        <v>178</v>
      </c>
      <c r="C14" s="300"/>
      <c r="D14" s="300"/>
      <c r="E14" s="300"/>
      <c r="F14" s="300"/>
      <c r="G14" s="300"/>
      <c r="H14" s="301"/>
      <c r="I14" s="125">
        <f>+I15</f>
        <v>-10000</v>
      </c>
      <c r="J14" s="120"/>
    </row>
    <row r="15" spans="1:11" s="121" customFormat="1" ht="17.25" x14ac:dyDescent="0.25">
      <c r="A15" s="127"/>
      <c r="B15" s="296" t="s">
        <v>256</v>
      </c>
      <c r="C15" s="297"/>
      <c r="D15" s="297"/>
      <c r="E15" s="126"/>
      <c r="F15" s="126"/>
      <c r="G15" s="126"/>
      <c r="H15" s="126"/>
      <c r="I15" s="132">
        <f>+I17</f>
        <v>-10000</v>
      </c>
      <c r="J15" s="120"/>
    </row>
    <row r="16" spans="1:11" s="121" customFormat="1" ht="17.25" x14ac:dyDescent="0.25">
      <c r="A16" s="127"/>
      <c r="B16" s="133"/>
      <c r="C16" s="128"/>
      <c r="D16" s="129"/>
      <c r="E16" s="126"/>
      <c r="F16" s="126"/>
      <c r="G16" s="126"/>
      <c r="H16" s="126"/>
      <c r="I16" s="134"/>
      <c r="J16" s="120"/>
    </row>
    <row r="17" spans="1:9" s="139" customFormat="1" ht="17.25" x14ac:dyDescent="0.2">
      <c r="A17" s="135" t="s">
        <v>236</v>
      </c>
      <c r="B17" s="283" t="s">
        <v>179</v>
      </c>
      <c r="C17" s="283"/>
      <c r="D17" s="283"/>
      <c r="E17" s="136" t="s">
        <v>177</v>
      </c>
      <c r="F17" s="136" t="s">
        <v>237</v>
      </c>
      <c r="G17" s="137">
        <v>5000000</v>
      </c>
      <c r="H17" s="137">
        <v>-2</v>
      </c>
      <c r="I17" s="138">
        <f>+G17*H17/1000</f>
        <v>-10000</v>
      </c>
    </row>
  </sheetData>
  <mergeCells count="20">
    <mergeCell ref="A5:I5"/>
    <mergeCell ref="G1:I1"/>
    <mergeCell ref="C2:E2"/>
    <mergeCell ref="G2:I2"/>
    <mergeCell ref="D3:E3"/>
    <mergeCell ref="G3:I3"/>
    <mergeCell ref="B17:D17"/>
    <mergeCell ref="A6:I6"/>
    <mergeCell ref="A7:I7"/>
    <mergeCell ref="H8:I8"/>
    <mergeCell ref="A9:D9"/>
    <mergeCell ref="E9:E10"/>
    <mergeCell ref="F9:F10"/>
    <mergeCell ref="G9:I9"/>
    <mergeCell ref="B10:D10"/>
    <mergeCell ref="B11:D11"/>
    <mergeCell ref="A12:H12"/>
    <mergeCell ref="D13:H13"/>
    <mergeCell ref="B14:H14"/>
    <mergeCell ref="B15: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1</vt:lpstr>
      <vt:lpstr>2</vt:lpstr>
      <vt:lpstr>3</vt:lpstr>
      <vt:lpstr>4</vt:lpstr>
      <vt:lpstr>5</vt:lpstr>
      <vt:lpstr>6</vt:lpstr>
      <vt:lpstr>'2'!Print_Area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Arpine Martirosyan</dc:creator>
  <cp:keywords>https:/mul2-mineconomy.gov.am/tasks/660217/oneclick/94ad1fe19683925e073e11dd7bb90ef00df9bb04c6b4ad4d184758ae57af4bb2.xlsx?token=ae4b49585bbe77edc47c978959ae493e</cp:keywords>
  <cp:lastModifiedBy>Hasmik T. Hovhannisyan</cp:lastModifiedBy>
  <cp:lastPrinted>2024-12-17T06:06:54Z</cp:lastPrinted>
  <dcterms:created xsi:type="dcterms:W3CDTF">2019-11-13T13:19:06Z</dcterms:created>
  <dcterms:modified xsi:type="dcterms:W3CDTF">2024-12-18T13:19:29Z</dcterms:modified>
</cp:coreProperties>
</file>