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 activeTab="3"/>
  </bookViews>
  <sheets>
    <sheet name="Հավելված 1" sheetId="12" r:id="rId1"/>
    <sheet name="Հավելված 2" sheetId="2" r:id="rId2"/>
    <sheet name="Հավելված 3" sheetId="5" r:id="rId3"/>
    <sheet name="Հավելված 4" sheetId="11" r:id="rId4"/>
  </sheets>
  <definedNames>
    <definedName name="_xlnm.Print_Area" localSheetId="1">'Հավելված 2'!$A$1:$J$10</definedName>
    <definedName name="_xlnm.Print_Area" localSheetId="2">'Հավելված 3'!#REF!</definedName>
    <definedName name="_xlnm.Print_Area" localSheetId="3">'Հավելված 4'!#REF!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2" l="1"/>
  <c r="I12" i="12"/>
  <c r="J12" i="12"/>
  <c r="G12" i="12"/>
  <c r="H15" i="12"/>
  <c r="I15" i="12"/>
  <c r="J15" i="12"/>
  <c r="G15" i="12"/>
  <c r="H23" i="2"/>
  <c r="I23" i="2"/>
  <c r="J23" i="2"/>
  <c r="G23" i="2"/>
  <c r="M17" i="11" l="1"/>
  <c r="M18" i="11"/>
  <c r="M19" i="11"/>
  <c r="M20" i="11"/>
  <c r="I18" i="11"/>
  <c r="I19" i="11"/>
  <c r="I20" i="11"/>
  <c r="I17" i="11"/>
  <c r="A10" i="5"/>
  <c r="B11" i="5"/>
  <c r="C11" i="5"/>
  <c r="D12" i="5"/>
  <c r="E12" i="5"/>
  <c r="J12" i="5"/>
  <c r="J11" i="5" s="1"/>
  <c r="J10" i="5" s="1"/>
  <c r="K12" i="5"/>
  <c r="K11" i="5" s="1"/>
  <c r="K10" i="5" s="1"/>
  <c r="L12" i="5"/>
  <c r="L11" i="5" s="1"/>
  <c r="L10" i="5" s="1"/>
  <c r="M12" i="5"/>
  <c r="M11" i="5" s="1"/>
  <c r="M10" i="5" s="1"/>
  <c r="F13" i="5"/>
  <c r="G14" i="5"/>
  <c r="A23" i="5"/>
  <c r="A21" i="11" s="1"/>
  <c r="F27" i="11"/>
  <c r="M26" i="11"/>
  <c r="M25" i="11" s="1"/>
  <c r="M24" i="11" s="1"/>
  <c r="L26" i="11"/>
  <c r="L25" i="11" s="1"/>
  <c r="L24" i="11" s="1"/>
  <c r="K26" i="11"/>
  <c r="K25" i="11" s="1"/>
  <c r="K24" i="11" s="1"/>
  <c r="J26" i="11"/>
  <c r="J25" i="11" s="1"/>
  <c r="J24" i="11" s="1"/>
  <c r="E26" i="11"/>
  <c r="D26" i="11"/>
  <c r="C25" i="11"/>
  <c r="B25" i="11"/>
  <c r="A24" i="11"/>
  <c r="G15" i="11"/>
  <c r="F14" i="11"/>
  <c r="M13" i="11"/>
  <c r="M12" i="11" s="1"/>
  <c r="M11" i="11" s="1"/>
  <c r="L13" i="11"/>
  <c r="L12" i="11" s="1"/>
  <c r="L11" i="11" s="1"/>
  <c r="K13" i="11"/>
  <c r="K12" i="11" s="1"/>
  <c r="K11" i="11" s="1"/>
  <c r="J13" i="11"/>
  <c r="J12" i="11" s="1"/>
  <c r="J11" i="11" s="1"/>
  <c r="E13" i="11"/>
  <c r="D13" i="11"/>
  <c r="C12" i="11"/>
  <c r="B12" i="11"/>
  <c r="A11" i="11"/>
  <c r="K25" i="5"/>
  <c r="K24" i="5" s="1"/>
  <c r="K23" i="5" s="1"/>
  <c r="L25" i="5"/>
  <c r="L24" i="5" s="1"/>
  <c r="L23" i="5" s="1"/>
  <c r="M25" i="5"/>
  <c r="M24" i="5" s="1"/>
  <c r="M23" i="5" s="1"/>
  <c r="J25" i="5"/>
  <c r="J24" i="5" s="1"/>
  <c r="J23" i="5" s="1"/>
  <c r="F26" i="5"/>
  <c r="E25" i="5"/>
  <c r="D25" i="5"/>
  <c r="C24" i="5"/>
  <c r="B24" i="5"/>
  <c r="G28" i="2"/>
  <c r="G27" i="2" s="1"/>
  <c r="H48" i="2"/>
  <c r="H47" i="2" s="1"/>
  <c r="H46" i="2" s="1"/>
  <c r="H44" i="2" s="1"/>
  <c r="H42" i="2" s="1"/>
  <c r="H40" i="2" s="1"/>
  <c r="H38" i="2" s="1"/>
  <c r="H36" i="2" s="1"/>
  <c r="H34" i="2" s="1"/>
  <c r="H32" i="2" s="1"/>
  <c r="H30" i="2" s="1"/>
  <c r="I48" i="2"/>
  <c r="J48" i="2"/>
  <c r="J47" i="2" s="1"/>
  <c r="J46" i="2" s="1"/>
  <c r="J44" i="2" s="1"/>
  <c r="J42" i="2" s="1"/>
  <c r="J40" i="2" s="1"/>
  <c r="J38" i="2" s="1"/>
  <c r="J36" i="2" s="1"/>
  <c r="J34" i="2" s="1"/>
  <c r="J32" i="2" s="1"/>
  <c r="J30" i="2" s="1"/>
  <c r="G48" i="2"/>
  <c r="G47" i="2" s="1"/>
  <c r="G46" i="2" s="1"/>
  <c r="G44" i="2" s="1"/>
  <c r="G42" i="2" s="1"/>
  <c r="G40" i="2" s="1"/>
  <c r="G38" i="2" s="1"/>
  <c r="G36" i="2" s="1"/>
  <c r="G34" i="2" s="1"/>
  <c r="G32" i="2" s="1"/>
  <c r="G30" i="2" s="1"/>
  <c r="E42" i="2"/>
  <c r="J10" i="12"/>
  <c r="H11" i="12"/>
  <c r="H10" i="12" s="1"/>
  <c r="I11" i="12"/>
  <c r="I10" i="12" s="1"/>
  <c r="I9" i="12" s="1"/>
  <c r="J11" i="12"/>
  <c r="G11" i="12"/>
  <c r="G10" i="12" s="1"/>
  <c r="J14" i="12"/>
  <c r="J13" i="12" s="1"/>
  <c r="I14" i="12"/>
  <c r="I13" i="12" s="1"/>
  <c r="H14" i="12"/>
  <c r="G14" i="12"/>
  <c r="G13" i="12" s="1"/>
  <c r="H13" i="12"/>
  <c r="H9" i="12" l="1"/>
  <c r="J9" i="12"/>
  <c r="G9" i="12"/>
  <c r="A20" i="5"/>
  <c r="I47" i="2"/>
  <c r="I46" i="2" s="1"/>
  <c r="I44" i="2" s="1"/>
  <c r="I42" i="2" s="1"/>
  <c r="I40" i="2" s="1"/>
  <c r="I38" i="2" s="1"/>
  <c r="I36" i="2" s="1"/>
  <c r="I34" i="2" s="1"/>
  <c r="I32" i="2" s="1"/>
  <c r="I30" i="2" s="1"/>
  <c r="J28" i="2" l="1"/>
  <c r="J27" i="2" s="1"/>
  <c r="I28" i="2"/>
  <c r="I27" i="2" s="1"/>
  <c r="H28" i="2"/>
  <c r="H27" i="2" s="1"/>
  <c r="A8" i="11" l="1"/>
  <c r="H26" i="2"/>
  <c r="H25" i="2" s="1"/>
  <c r="H21" i="2" s="1"/>
  <c r="H19" i="2" s="1"/>
  <c r="H17" i="2" s="1"/>
  <c r="H15" i="2" s="1"/>
  <c r="H13" i="2" s="1"/>
  <c r="H11" i="2" s="1"/>
  <c r="H9" i="2" s="1"/>
  <c r="I26" i="2"/>
  <c r="I25" i="2" s="1"/>
  <c r="I21" i="2" s="1"/>
  <c r="I19" i="2" s="1"/>
  <c r="I17" i="2" s="1"/>
  <c r="I15" i="2" s="1"/>
  <c r="I13" i="2" s="1"/>
  <c r="I11" i="2" s="1"/>
  <c r="I9" i="2" s="1"/>
  <c r="J26" i="2"/>
  <c r="J25" i="2" s="1"/>
  <c r="J21" i="2" s="1"/>
  <c r="J19" i="2" s="1"/>
  <c r="J17" i="2" s="1"/>
  <c r="J15" i="2" s="1"/>
  <c r="J13" i="2" s="1"/>
  <c r="J11" i="2" s="1"/>
  <c r="J9" i="2" s="1"/>
  <c r="G26" i="2"/>
  <c r="G25" i="2" s="1"/>
  <c r="G21" i="2" s="1"/>
  <c r="G19" i="2" s="1"/>
  <c r="G17" i="2" s="1"/>
  <c r="G15" i="2" s="1"/>
  <c r="G13" i="2" s="1"/>
  <c r="G11" i="2" s="1"/>
  <c r="G9" i="2" s="1"/>
  <c r="F19" i="2"/>
  <c r="E21" i="2"/>
  <c r="D19" i="2"/>
</calcChain>
</file>

<file path=xl/sharedStrings.xml><?xml version="1.0" encoding="utf-8"?>
<sst xmlns="http://schemas.openxmlformats.org/spreadsheetml/2006/main" count="188" uniqueCount="95">
  <si>
    <t>Ցուցանիշների փոփոխությունը
 (ավելացումները նշված են դրական նշանով, իսկ նվազեցումները՝ փակագծերում)</t>
  </si>
  <si>
    <t xml:space="preserve"> Ծրագրային դասիչը</t>
  </si>
  <si>
    <t>Դաս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</si>
  <si>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</si>
  <si>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</si>
  <si>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</si>
  <si>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</si>
  <si>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այդ թվում`</t>
  </si>
  <si>
    <t xml:space="preserve"> Ծրագիր</t>
  </si>
  <si>
    <t xml:space="preserve"> Միջոցառում</t>
  </si>
  <si>
    <t>ԸՆԴԱՄԵՆԸ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</si>
  <si>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</si>
  <si>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</si>
  <si>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</si>
  <si>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</si>
  <si>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</si>
  <si>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01</t>
  </si>
  <si>
    <t xml:space="preserve"> ԸՆԴՀԱՆՈՒՐ ԲՆՈՒՅԹԻ ՀԱՆՐԱՅԻՆ ԾԱՌԱՅՈՒԹՅՈՒՆՆԵՐ</t>
  </si>
  <si>
    <t xml:space="preserve">___________  ___-ի N _______ -Ն որոշման    </t>
  </si>
  <si>
    <t>Ինն ամիս</t>
  </si>
  <si>
    <t>Տարի</t>
  </si>
  <si>
    <t>Հավելված  N 4</t>
  </si>
  <si>
    <t>1-ին կիսամյակ</t>
  </si>
  <si>
    <t>Առաջին եռամսյակ</t>
  </si>
  <si>
    <t>Առաջին կիսամյակ</t>
  </si>
  <si>
    <t xml:space="preserve">Հավելված N 1
 ՀՀ կառավարության  2025 թվականի
 N  -Ն որոշման </t>
  </si>
  <si>
    <t xml:space="preserve">ՀՀ կառավարության 2025 թվականի </t>
  </si>
  <si>
    <t xml:space="preserve"> հազար դրամ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</si>
  <si>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</si>
  <si>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</si>
  <si>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</si>
  <si>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</si>
  <si>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</si>
  <si>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</si>
  <si>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</si>
  <si>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</si>
  <si>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</si>
  <si>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</si>
  <si>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/>
  </si>
  <si>
    <t xml:space="preserve"> Անվանումը </t>
  </si>
  <si>
    <t>ՀԱՅԱՍՏԱՆԻ ՀԱՆՐԱՊԵՏՈՒԹՅԱՆ ԿԱՌԱՎԱՐՈՒԹՅԱՆ 2024 ԹՎԱԿԱՆԻ ԴԵԿՏԵՄԲԵՐԻ 27-Ի N 2060-Ն ՈՐՈՇՄԱՆ
N 9 ՀԱՎԵԼՎԱԾՈՒՄ ԿԱՏԱՐՎՈՂ ՓՈՓՈԽՈՒԹՅՈՒՆՆԵՐԸ ԵՎ ԼՐԱՑՈՒՄՆԵՐԸ</t>
  </si>
  <si>
    <t>ՀԱՅԱՍՏԱՆԻ ՀԱՆՐԱՊԵՏՈՒԹՅԱՆ ԿԱՌԱՎԱՐՈՒԹՅԱՆ 2024 ԹՎԱԿԱՆԻ ԴԵԿՏԵՄԲԵՐԻ 27-Ի N 2060-Ն ՈՐՈՇՄԱՆ
N 9.1 ՀԱՎԵԼՎԱԾՈՒՄ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</si>
  <si>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</si>
  <si>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</si>
  <si>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</si>
  <si>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</si>
  <si>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Ծառայությունների մատուցում</t>
  </si>
  <si>
    <t xml:space="preserve"> ԸՆԴԱՄԵՆԸ ԾԱԽՍԵՐ </t>
  </si>
  <si>
    <t xml:space="preserve"> ԸՆԹԱՑԻԿ ԾԱԽՍԵՐ</t>
  </si>
  <si>
    <t xml:space="preserve"> ԾԱՌԱՅՈՒԹՅՈՒՆՆԵՐԻ  ԵՎ   ԱՊՐԱՆՔՆԵՐԻ  ՁԵՌՔԲԵՐՈՒՄ</t>
  </si>
  <si>
    <t xml:space="preserve"> ՀՀ վարչապետի աշխատակազմ</t>
  </si>
  <si>
    <t>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</si>
  <si>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</si>
  <si>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</si>
  <si>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 xml:space="preserve"> Պայմանագրային այլ ծառայությունների ձեռքբերում</t>
  </si>
  <si>
    <t>ՀՀ վարչապետի աշխատակազմ</t>
  </si>
  <si>
    <t xml:space="preserve"> Նկարագրությունը </t>
  </si>
  <si>
    <t xml:space="preserve">Տեսակը </t>
  </si>
  <si>
    <t xml:space="preserve"> Պետական մարմինների կողմից օգտագործվող ոչ ֆինանսական ակտիվների հետ գործառնություններ </t>
  </si>
  <si>
    <t>Հավելված  N 3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</si>
  <si>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</si>
  <si>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</si>
  <si>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Ցուցանիշների փոփոխությունը  (ավելացումները նշված են դրական նշանով, իսկ նվազեցումները՝ փակագծերում)</t>
  </si>
  <si>
    <t>Հավելված  N 2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</si>
  <si>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</si>
  <si>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 Խորհրդատվական   և   վերլուծական   ծառայություններ</t>
  </si>
  <si>
    <t xml:space="preserve"> - Կառավարչական ծառայություններ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</si>
  <si>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</si>
  <si>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</si>
  <si>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</si>
  <si>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</si>
  <si>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</si>
  <si>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</si>
  <si>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</si>
  <si>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</si>
  <si>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</si>
  <si>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</si>
  <si>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</si>
  <si>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</si>
  <si>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</si>
  <si>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ՎԵՐԱԲԱՇԽՈՒՄԸ, ԼՐԱՑՈՒՄԸ ԵՎ ՀԱՅԱՍՏԱՆԻ ՀԱՆՐԱՊԵՏՈՒԹՅԱՆ ԿԱՌԱՎԱՐՈՒԹՅԱՆ 2024 ԹՎԱԿԱՆԻ ԴԵԿՏԵՄԲԵՐԻ 27-Ի N 2060-Ն ՈՐՈՇՄԱՆ N 5 ՀԱՎԵԼՎԱԾԻ N 1 ԱՂՅՈՒՍԱԿՈՒՄ 
ԿԱՏԱՐՎՈՂ ՓՈՓՈԽՈՒԹՅՈՒՆՆԵՐԸ ԵՎ ԼՐԱՑՈՒՄՆԵՐԸ</t>
  </si>
  <si>
    <t xml:space="preserve"> ԱՅԼ  ԾԱԽՍԵՐ</t>
  </si>
  <si>
    <t xml:space="preserve"> Պահուստային միջոցներ</t>
  </si>
  <si>
    <t>1136 - 11018</t>
  </si>
  <si>
    <t>Խորհրդատվական և   վերլուծական ծառայություններ</t>
  </si>
  <si>
    <t xml:space="preserve"> Ծառայությունը մատուցողի անվանումը` ՀՀ կառավարություն</t>
  </si>
  <si>
    <t xml:space="preserve"> Միջոցառումն իրականացնողի անվանումը` ՀՀ վարչապետի աշխատակազմ </t>
  </si>
  <si>
    <t xml:space="preserve">Մասնագիտական, խորհրդատվական և  վերլուծական ծառայությունների ձեռքբերում </t>
  </si>
  <si>
    <t>Ցուցանիշների փոփոխությունը  (ավելացումները նշված են դրական նշանով)</t>
  </si>
  <si>
    <t>Ցուցանիշների փոփոխությունը  (նվազեցումները նշված են փակագծերում)</t>
  </si>
  <si>
    <t xml:space="preserve">Նկարագրությունը </t>
  </si>
  <si>
    <t>Հրապարակված հոդվածների քանակ</t>
  </si>
  <si>
    <t xml:space="preserve">Անցկացված հանդիպումների քանակ </t>
  </si>
  <si>
    <t>Համաժողովների քանակ</t>
  </si>
  <si>
    <t>Հարցազրույցների քանակ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</si>
</sst>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֏_-;\-* #,##0.00\ _֏_-;_-* &quot;-&quot;??\ _֏_-;_-@_-"/>
    <numFmt numFmtId="165" formatCode="##,##0.0;\(##,##0.0\);\-"/>
    <numFmt numFmtId="166" formatCode="_(* #,##0.0_);_(* \(#,##0.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10"/>
      <color theme="1"/>
      <name val="GHEA Grapalat"/>
      <family val="3"/>
    </font>
    <font>
      <b/>
      <sz val="11"/>
      <name val="GHEA Grapalat"/>
      <family val="3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  <family val="1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rgb="FF9C6500"/>
      <name val="Calibri"/>
      <family val="2"/>
      <scheme val="minor"/>
    </font>
    <font>
      <b/>
      <sz val="9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4">
    <xf numFmtId="0" fontId="0" fillId="0" borderId="0"/>
    <xf numFmtId="0" fontId="1" fillId="0" borderId="0"/>
    <xf numFmtId="165" fontId="6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9" fillId="0" borderId="0"/>
    <xf numFmtId="0" fontId="6" fillId="0" borderId="0">
      <alignment horizontal="left" vertical="top" wrapText="1"/>
    </xf>
    <xf numFmtId="0" fontId="10" fillId="0" borderId="0"/>
    <xf numFmtId="0" fontId="6" fillId="0" borderId="0">
      <alignment horizontal="left" vertical="top" wrapText="1"/>
    </xf>
    <xf numFmtId="0" fontId="2" fillId="9" borderId="17" applyNumberFormat="0" applyFont="0" applyAlignment="0" applyProtection="0"/>
    <xf numFmtId="0" fontId="12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13" applyNumberFormat="0" applyAlignment="0" applyProtection="0"/>
    <xf numFmtId="0" fontId="20" fillId="7" borderId="14" applyNumberFormat="0" applyAlignment="0" applyProtection="0"/>
    <xf numFmtId="0" fontId="21" fillId="7" borderId="13" applyNumberFormat="0" applyAlignment="0" applyProtection="0"/>
    <xf numFmtId="0" fontId="22" fillId="0" borderId="15" applyNumberFormat="0" applyFill="0" applyAlignment="0" applyProtection="0"/>
    <xf numFmtId="0" fontId="23" fillId="8" borderId="16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8" applyNumberFormat="0" applyFill="0" applyAlignment="0" applyProtection="0"/>
    <xf numFmtId="0" fontId="2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4" fontId="28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33" fillId="5" borderId="0" applyNumberFormat="0" applyBorder="0" applyAlignment="0" applyProtection="0"/>
    <xf numFmtId="0" fontId="19" fillId="6" borderId="13" applyNumberFormat="0" applyAlignment="0" applyProtection="0"/>
    <xf numFmtId="0" fontId="20" fillId="7" borderId="14" applyNumberFormat="0" applyAlignment="0" applyProtection="0"/>
    <xf numFmtId="0" fontId="21" fillId="7" borderId="13" applyNumberFormat="0" applyAlignment="0" applyProtection="0"/>
    <xf numFmtId="0" fontId="22" fillId="0" borderId="15" applyNumberFormat="0" applyFill="0" applyAlignment="0" applyProtection="0"/>
    <xf numFmtId="0" fontId="23" fillId="8" borderId="16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8" applyNumberFormat="0" applyFill="0" applyAlignment="0" applyProtection="0"/>
    <xf numFmtId="0" fontId="2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7" fillId="33" borderId="0" applyNumberFormat="0" applyBorder="0" applyAlignment="0" applyProtection="0"/>
    <xf numFmtId="165" fontId="34" fillId="0" borderId="0" applyFill="0" applyBorder="0" applyProtection="0">
      <alignment horizontal="right" vertical="top"/>
    </xf>
    <xf numFmtId="0" fontId="36" fillId="0" borderId="0"/>
  </cellStyleXfs>
  <cellXfs count="137">
    <xf numFmtId="0" fontId="0" fillId="0" borderId="0" xfId="0"/>
    <xf numFmtId="0" fontId="3" fillId="2" borderId="0" xfId="0" applyFont="1" applyFill="1" applyAlignment="1">
      <alignment horizontal="left" vertical="center" wrapText="1"/>
    </xf>
    <xf numFmtId="0" fontId="4" fillId="0" borderId="0" xfId="1" applyFont="1" applyAlignment="1">
      <alignment vertical="center"/>
    </xf>
    <xf numFmtId="0" fontId="3" fillId="2" borderId="0" xfId="0" applyFont="1" applyFill="1" applyAlignment="1">
      <alignment horizontal="left" vertical="top" wrapText="1"/>
    </xf>
    <xf numFmtId="0" fontId="7" fillId="0" borderId="0" xfId="0" applyFont="1"/>
    <xf numFmtId="0" fontId="30" fillId="0" borderId="0" xfId="0" applyFont="1" applyAlignment="1">
      <alignment horizontal="right" wrapText="1"/>
    </xf>
    <xf numFmtId="0" fontId="30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/>
    </xf>
    <xf numFmtId="0" fontId="35" fillId="0" borderId="0" xfId="0" applyFont="1"/>
    <xf numFmtId="165" fontId="8" fillId="0" borderId="1" xfId="92" applyFont="1" applyBorder="1">
      <alignment horizontal="right" vertical="top"/>
    </xf>
    <xf numFmtId="165" fontId="5" fillId="2" borderId="1" xfId="2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right" vertical="top" wrapText="1"/>
    </xf>
    <xf numFmtId="0" fontId="7" fillId="0" borderId="0" xfId="0" applyFont="1" applyBorder="1"/>
    <xf numFmtId="0" fontId="7" fillId="0" borderId="0" xfId="0" applyFont="1" applyBorder="1" applyAlignment="1">
      <alignment horizontal="right"/>
    </xf>
    <xf numFmtId="0" fontId="7" fillId="0" borderId="0" xfId="0" applyFont="1" applyAlignment="1">
      <alignment vertical="top"/>
    </xf>
    <xf numFmtId="0" fontId="7" fillId="0" borderId="1" xfId="0" applyFont="1" applyBorder="1" applyAlignment="1"/>
    <xf numFmtId="0" fontId="35" fillId="0" borderId="0" xfId="0" applyFont="1" applyBorder="1"/>
    <xf numFmtId="0" fontId="35" fillId="0" borderId="0" xfId="0" applyFont="1" applyBorder="1" applyAlignment="1">
      <alignment horizontal="right"/>
    </xf>
    <xf numFmtId="0" fontId="35" fillId="0" borderId="0" xfId="0" applyFont="1" applyAlignment="1">
      <alignment horizontal="right"/>
    </xf>
    <xf numFmtId="0" fontId="2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center" wrapText="1"/>
    </xf>
    <xf numFmtId="165" fontId="30" fillId="0" borderId="1" xfId="2" applyNumberFormat="1" applyFont="1" applyBorder="1" applyAlignment="1">
      <alignment horizontal="right" vertical="top"/>
    </xf>
    <xf numFmtId="0" fontId="0" fillId="0" borderId="0" xfId="0" applyFont="1"/>
    <xf numFmtId="0" fontId="37" fillId="0" borderId="1" xfId="0" applyFont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 wrapText="1"/>
    </xf>
    <xf numFmtId="165" fontId="29" fillId="2" borderId="1" xfId="2" applyFont="1" applyFill="1" applyBorder="1" applyAlignment="1">
      <alignment horizontal="center" vertical="center" wrapText="1"/>
    </xf>
    <xf numFmtId="165" fontId="31" fillId="0" borderId="1" xfId="92" applyNumberFormat="1" applyFont="1" applyBorder="1" applyAlignment="1">
      <alignment horizontal="right" vertical="top"/>
    </xf>
    <xf numFmtId="0" fontId="38" fillId="0" borderId="0" xfId="0" applyFont="1" applyAlignment="1">
      <alignment horizontal="left" vertical="top" wrapText="1"/>
    </xf>
    <xf numFmtId="165" fontId="8" fillId="2" borderId="1" xfId="2" applyFont="1" applyFill="1" applyBorder="1" applyAlignment="1">
      <alignment horizontal="center" vertical="center" wrapText="1"/>
    </xf>
    <xf numFmtId="0" fontId="8" fillId="2" borderId="0" xfId="6" applyFont="1" applyFill="1" applyAlignment="1">
      <alignment horizontal="center" vertical="top" wrapText="1"/>
    </xf>
    <xf numFmtId="0" fontId="29" fillId="2" borderId="0" xfId="0" applyFont="1" applyFill="1" applyAlignment="1">
      <alignment horizontal="left" vertical="center" wrapText="1"/>
    </xf>
    <xf numFmtId="0" fontId="29" fillId="0" borderId="0" xfId="0" applyFont="1" applyAlignment="1">
      <alignment horizontal="right" wrapText="1"/>
    </xf>
    <xf numFmtId="0" fontId="29" fillId="2" borderId="0" xfId="6" applyFont="1" applyFill="1">
      <alignment horizontal="left" vertical="top" wrapText="1"/>
    </xf>
    <xf numFmtId="0" fontId="29" fillId="2" borderId="1" xfId="6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165" fontId="8" fillId="2" borderId="1" xfId="2" applyFont="1" applyFill="1" applyBorder="1" applyAlignment="1">
      <alignment horizontal="center" vertical="center"/>
    </xf>
    <xf numFmtId="0" fontId="29" fillId="2" borderId="1" xfId="6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top" wrapText="1"/>
    </xf>
    <xf numFmtId="0" fontId="29" fillId="2" borderId="1" xfId="6" applyFont="1" applyFill="1" applyBorder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left" vertical="top" wrapText="1"/>
    </xf>
    <xf numFmtId="0" fontId="29" fillId="0" borderId="20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166" fontId="29" fillId="2" borderId="21" xfId="51" applyNumberFormat="1" applyFont="1" applyFill="1" applyBorder="1" applyAlignment="1">
      <alignment vertical="center"/>
    </xf>
    <xf numFmtId="165" fontId="29" fillId="2" borderId="21" xfId="92" applyNumberFormat="1" applyFont="1" applyFill="1" applyBorder="1" applyAlignment="1">
      <alignment vertical="top"/>
    </xf>
    <xf numFmtId="0" fontId="29" fillId="0" borderId="23" xfId="0" applyFont="1" applyBorder="1" applyAlignment="1">
      <alignment horizontal="left" vertical="top" wrapText="1"/>
    </xf>
    <xf numFmtId="166" fontId="29" fillId="2" borderId="1" xfId="51" applyNumberFormat="1" applyFont="1" applyFill="1" applyBorder="1" applyAlignment="1">
      <alignment vertical="center"/>
    </xf>
    <xf numFmtId="0" fontId="29" fillId="2" borderId="1" xfId="0" applyFont="1" applyFill="1" applyBorder="1" applyAlignment="1">
      <alignment vertical="top" wrapText="1"/>
    </xf>
    <xf numFmtId="0" fontId="29" fillId="0" borderId="24" xfId="0" applyFont="1" applyBorder="1" applyAlignment="1">
      <alignment horizontal="left" vertical="top" wrapText="1"/>
    </xf>
    <xf numFmtId="0" fontId="29" fillId="0" borderId="25" xfId="0" applyFont="1" applyBorder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166" fontId="29" fillId="2" borderId="26" xfId="51" applyNumberFormat="1" applyFont="1" applyFill="1" applyBorder="1" applyAlignment="1">
      <alignment vertical="center"/>
    </xf>
    <xf numFmtId="165" fontId="29" fillId="2" borderId="26" xfId="92" applyNumberFormat="1" applyFont="1" applyFill="1" applyBorder="1" applyAlignment="1">
      <alignment vertical="top"/>
    </xf>
    <xf numFmtId="0" fontId="29" fillId="0" borderId="26" xfId="0" applyFont="1" applyBorder="1" applyAlignment="1">
      <alignment horizontal="left" vertical="top" wrapText="1"/>
    </xf>
    <xf numFmtId="0" fontId="29" fillId="2" borderId="26" xfId="0" applyFont="1" applyFill="1" applyBorder="1" applyAlignment="1">
      <alignment vertical="top" wrapText="1"/>
    </xf>
    <xf numFmtId="0" fontId="29" fillId="0" borderId="4" xfId="93" applyFont="1" applyBorder="1" applyAlignment="1">
      <alignment horizontal="left" vertical="top" wrapText="1"/>
    </xf>
    <xf numFmtId="0" fontId="29" fillId="0" borderId="21" xfId="93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165" fontId="29" fillId="2" borderId="21" xfId="93" applyNumberFormat="1" applyFont="1" applyFill="1" applyBorder="1" applyAlignment="1">
      <alignment vertical="top" wrapText="1"/>
    </xf>
    <xf numFmtId="0" fontId="29" fillId="0" borderId="27" xfId="0" applyFont="1" applyBorder="1" applyAlignment="1">
      <alignment horizontal="left" vertical="top" wrapText="1"/>
    </xf>
    <xf numFmtId="0" fontId="29" fillId="2" borderId="21" xfId="0" applyFont="1" applyFill="1" applyBorder="1" applyAlignment="1">
      <alignment vertical="top" wrapText="1"/>
    </xf>
    <xf numFmtId="0" fontId="29" fillId="0" borderId="4" xfId="0" applyFont="1" applyBorder="1" applyAlignment="1">
      <alignment horizontal="left" vertical="top" wrapText="1"/>
    </xf>
    <xf numFmtId="165" fontId="29" fillId="2" borderId="21" xfId="2" applyNumberFormat="1" applyFont="1" applyFill="1" applyBorder="1" applyAlignment="1">
      <alignment vertical="top"/>
    </xf>
    <xf numFmtId="0" fontId="29" fillId="0" borderId="21" xfId="0" applyFont="1" applyBorder="1" applyAlignment="1">
      <alignment horizontal="left" vertical="top" wrapText="1"/>
    </xf>
    <xf numFmtId="0" fontId="32" fillId="0" borderId="21" xfId="0" applyFont="1" applyBorder="1" applyAlignment="1">
      <alignment horizontal="left" vertical="top" wrapText="1"/>
    </xf>
    <xf numFmtId="165" fontId="29" fillId="2" borderId="1" xfId="2" applyFont="1" applyFill="1" applyBorder="1" applyAlignment="1">
      <alignment horizontal="right" vertical="center" wrapText="1"/>
    </xf>
    <xf numFmtId="0" fontId="8" fillId="0" borderId="28" xfId="0" applyFont="1" applyBorder="1" applyAlignment="1">
      <alignment horizontal="left" vertical="top" wrapText="1"/>
    </xf>
    <xf numFmtId="0" fontId="8" fillId="0" borderId="29" xfId="0" applyFont="1" applyBorder="1" applyAlignment="1">
      <alignment horizontal="left" vertical="top" wrapText="1"/>
    </xf>
    <xf numFmtId="0" fontId="29" fillId="0" borderId="3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0" fillId="2" borderId="1" xfId="0" applyFont="1" applyFill="1" applyBorder="1" applyAlignment="1">
      <alignment horizontal="left" vertical="top" wrapText="1"/>
    </xf>
    <xf numFmtId="0" fontId="29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/>
    <xf numFmtId="0" fontId="29" fillId="0" borderId="21" xfId="0" applyFont="1" applyBorder="1" applyAlignment="1">
      <alignment horizontal="right" vertical="top" wrapText="1"/>
    </xf>
    <xf numFmtId="165" fontId="5" fillId="2" borderId="21" xfId="2" applyFont="1" applyFill="1" applyBorder="1" applyAlignment="1">
      <alignment horizontal="center" vertical="center" wrapText="1"/>
    </xf>
    <xf numFmtId="0" fontId="29" fillId="2" borderId="2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22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29" fillId="0" borderId="5" xfId="0" applyFont="1" applyBorder="1" applyAlignment="1">
      <alignment horizontal="center" vertical="top" wrapText="1"/>
    </xf>
    <xf numFmtId="0" fontId="29" fillId="0" borderId="22" xfId="0" applyFont="1" applyBorder="1" applyAlignment="1">
      <alignment horizontal="center" vertical="top" wrapText="1"/>
    </xf>
    <xf numFmtId="0" fontId="29" fillId="0" borderId="6" xfId="0" applyFont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top" wrapText="1"/>
    </xf>
    <xf numFmtId="0" fontId="29" fillId="0" borderId="21" xfId="0" applyFont="1" applyBorder="1" applyAlignment="1">
      <alignment horizontal="center" vertical="top" wrapText="1"/>
    </xf>
    <xf numFmtId="0" fontId="29" fillId="2" borderId="7" xfId="6" applyFont="1" applyFill="1" applyBorder="1" applyAlignment="1">
      <alignment horizontal="center" vertical="center" wrapText="1"/>
    </xf>
    <xf numFmtId="0" fontId="29" fillId="2" borderId="8" xfId="6" applyFont="1" applyFill="1" applyBorder="1" applyAlignment="1">
      <alignment horizontal="center" vertical="center" wrapText="1"/>
    </xf>
    <xf numFmtId="0" fontId="29" fillId="2" borderId="9" xfId="6" applyFont="1" applyFill="1" applyBorder="1" applyAlignment="1">
      <alignment horizontal="center" vertical="center" wrapText="1"/>
    </xf>
    <xf numFmtId="0" fontId="29" fillId="2" borderId="2" xfId="6" applyFont="1" applyFill="1" applyBorder="1" applyAlignment="1">
      <alignment horizontal="center" vertical="center" wrapText="1"/>
    </xf>
    <xf numFmtId="0" fontId="29" fillId="2" borderId="3" xfId="6" applyFont="1" applyFill="1" applyBorder="1" applyAlignment="1">
      <alignment horizontal="center" vertical="center" wrapText="1"/>
    </xf>
    <xf numFmtId="0" fontId="29" fillId="2" borderId="4" xfId="6" applyFont="1" applyFill="1" applyBorder="1" applyAlignment="1">
      <alignment horizontal="center" vertical="center" wrapText="1"/>
    </xf>
    <xf numFmtId="0" fontId="29" fillId="2" borderId="5" xfId="6" applyFont="1" applyFill="1" applyBorder="1" applyAlignment="1">
      <alignment horizontal="center" vertical="center" wrapText="1"/>
    </xf>
    <xf numFmtId="0" fontId="29" fillId="2" borderId="6" xfId="6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8" fillId="2" borderId="0" xfId="6" applyFont="1" applyFill="1" applyAlignment="1">
      <alignment horizontal="center" vertical="top" wrapText="1"/>
    </xf>
    <xf numFmtId="0" fontId="29" fillId="0" borderId="27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top" wrapText="1"/>
    </xf>
    <xf numFmtId="0" fontId="8" fillId="0" borderId="27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 wrapText="1"/>
    </xf>
    <xf numFmtId="0" fontId="29" fillId="0" borderId="21" xfId="0" applyFont="1" applyBorder="1" applyAlignment="1">
      <alignment horizontal="left" vertical="top" wrapText="1"/>
    </xf>
    <xf numFmtId="0" fontId="29" fillId="0" borderId="27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2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 wrapText="1"/>
    </xf>
  </cellXfs>
  <cellStyles count="94">
    <cellStyle name="20% - Accent1 2" xfId="27"/>
    <cellStyle name="20% - Accent2 2" xfId="31"/>
    <cellStyle name="20% - Accent3 2" xfId="35"/>
    <cellStyle name="20% - Accent4 2" xfId="39"/>
    <cellStyle name="20% - Accent5 2" xfId="43"/>
    <cellStyle name="20% - Accent6 2" xfId="47"/>
    <cellStyle name="20% — акцент1 2" xfId="69"/>
    <cellStyle name="20% — акцент2 2" xfId="73"/>
    <cellStyle name="20% — акцент3 2" xfId="77"/>
    <cellStyle name="20% — акцент4 2" xfId="81"/>
    <cellStyle name="20% — акцент5 2" xfId="85"/>
    <cellStyle name="20% — акцент6 2" xfId="89"/>
    <cellStyle name="40% - Accent1 2" xfId="28"/>
    <cellStyle name="40% - Accent2 2" xfId="32"/>
    <cellStyle name="40% - Accent3 2" xfId="36"/>
    <cellStyle name="40% - Accent4 2" xfId="40"/>
    <cellStyle name="40% - Accent5 2" xfId="44"/>
    <cellStyle name="40% - Accent6 2" xfId="48"/>
    <cellStyle name="40% — акцент1 2" xfId="70"/>
    <cellStyle name="40% — акцент2 2" xfId="74"/>
    <cellStyle name="40% — акцент3 2" xfId="78"/>
    <cellStyle name="40% — акцент4 2" xfId="82"/>
    <cellStyle name="40% — акцент5 2" xfId="86"/>
    <cellStyle name="40% — акцент6 2" xfId="90"/>
    <cellStyle name="60% - Accent1 2" xfId="29"/>
    <cellStyle name="60% - Accent2 2" xfId="33"/>
    <cellStyle name="60% - Accent3 2" xfId="37"/>
    <cellStyle name="60% - Accent4 2" xfId="41"/>
    <cellStyle name="60% - Accent5 2" xfId="45"/>
    <cellStyle name="60% - Accent6 2" xfId="49"/>
    <cellStyle name="60% — акцент1 2" xfId="71"/>
    <cellStyle name="60% — акцент2 2" xfId="75"/>
    <cellStyle name="60% — акцент3 2" xfId="79"/>
    <cellStyle name="60% — акцент4 2" xfId="83"/>
    <cellStyle name="60% — акцент5 2" xfId="87"/>
    <cellStyle name="60% — акцент6 2" xfId="91"/>
    <cellStyle name="Accent1 2" xfId="26"/>
    <cellStyle name="Accent2 2" xfId="30"/>
    <cellStyle name="Accent3 2" xfId="34"/>
    <cellStyle name="Accent4 2" xfId="38"/>
    <cellStyle name="Accent5 2" xfId="42"/>
    <cellStyle name="Accent6 2" xfId="46"/>
    <cellStyle name="Bad 2" xfId="16"/>
    <cellStyle name="Calculation 2" xfId="20"/>
    <cellStyle name="Check Cell 2" xfId="22"/>
    <cellStyle name="Comma" xfId="51" builtinId="3"/>
    <cellStyle name="Comma 2 3" xfId="50"/>
    <cellStyle name="Explanatory Text 2" xfId="24"/>
    <cellStyle name="Good 2" xfId="15"/>
    <cellStyle name="Heading 1 2" xfId="11"/>
    <cellStyle name="Heading 2 2" xfId="12"/>
    <cellStyle name="Heading 3 2" xfId="13"/>
    <cellStyle name="Heading 4 2" xfId="14"/>
    <cellStyle name="Input 2" xfId="18"/>
    <cellStyle name="Linked Cell 2" xfId="21"/>
    <cellStyle name="Neutral 2" xfId="17"/>
    <cellStyle name="Normal" xfId="0" builtinId="0"/>
    <cellStyle name="Normal 13" xfId="3"/>
    <cellStyle name="Normal 2" xfId="1"/>
    <cellStyle name="Normal 3 2" xfId="93"/>
    <cellStyle name="Normal 5" xfId="7"/>
    <cellStyle name="Normal 7 2" xfId="5"/>
    <cellStyle name="Normal 8" xfId="4"/>
    <cellStyle name="Normal 8 2" xfId="6"/>
    <cellStyle name="Note" xfId="9" builtinId="10" customBuiltin="1"/>
    <cellStyle name="Output 2" xfId="19"/>
    <cellStyle name="SN_241" xfId="2"/>
    <cellStyle name="SN_b" xfId="92"/>
    <cellStyle name="Title 2" xfId="10"/>
    <cellStyle name="Total 2" xfId="25"/>
    <cellStyle name="Warning Text 2" xfId="23"/>
    <cellStyle name="Акцент1 2" xfId="68"/>
    <cellStyle name="Акцент2 2" xfId="72"/>
    <cellStyle name="Акцент3 2" xfId="76"/>
    <cellStyle name="Акцент4 2" xfId="80"/>
    <cellStyle name="Акцент5 2" xfId="84"/>
    <cellStyle name="Акцент6 2" xfId="88"/>
    <cellStyle name="Ввод  2" xfId="60"/>
    <cellStyle name="Вывод 2" xfId="61"/>
    <cellStyle name="Вычисление 2" xfId="62"/>
    <cellStyle name="Заголовок 1 2" xfId="53"/>
    <cellStyle name="Заголовок 2 2" xfId="54"/>
    <cellStyle name="Заголовок 3 2" xfId="55"/>
    <cellStyle name="Заголовок 4 2" xfId="56"/>
    <cellStyle name="Итог 2" xfId="67"/>
    <cellStyle name="Контрольная ячейка 2" xfId="64"/>
    <cellStyle name="Название 2" xfId="52"/>
    <cellStyle name="Нейтральный 2" xfId="59"/>
    <cellStyle name="Обычный 4" xfId="8"/>
    <cellStyle name="Плохой 2" xfId="58"/>
    <cellStyle name="Пояснение 2" xfId="66"/>
    <cellStyle name="Связанная ячейка 2" xfId="63"/>
    <cellStyle name="Текст предупреждения 2" xfId="65"/>
    <cellStyle name="Хороший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10" workbookViewId="0">
      <selection activeCell="G12" sqref="G12:J12"/>
    </sheetView>
  </sheetViews>
  <sheetFormatPr defaultRowHeight="15" x14ac:dyDescent="0.25"/>
  <cols>
    <col min="1" max="1" width="8.85546875" customWidth="1"/>
    <col min="2" max="2" width="11" customWidth="1"/>
    <col min="3" max="3" width="15.28515625" customWidth="1"/>
    <col min="4" max="4" width="22.5703125" customWidth="1"/>
    <col min="5" max="5" width="30.42578125" customWidth="1"/>
    <col min="6" max="6" width="34.140625" customWidth="1"/>
    <col min="7" max="7" width="14.5703125" customWidth="1"/>
    <col min="8" max="8" width="13.42578125" customWidth="1"/>
    <col min="9" max="9" width="14.28515625" customWidth="1"/>
    <col min="10" max="10" width="17.7109375" customWidth="1"/>
  </cols>
  <sheetData>
    <row r="1" spans="1:10" ht="57" customHeight="1" x14ac:dyDescent="0.25">
      <c r="A1" s="3"/>
      <c r="B1" s="3"/>
      <c r="C1" s="3"/>
      <c r="D1" s="3"/>
      <c r="E1" s="3"/>
      <c r="F1" s="88" t="s">
        <v>25</v>
      </c>
      <c r="G1" s="88"/>
      <c r="H1" s="88"/>
      <c r="I1" s="88"/>
      <c r="J1" s="88"/>
    </row>
    <row r="2" spans="1:10" ht="17.25" x14ac:dyDescent="0.25">
      <c r="A2" s="1"/>
      <c r="B2" s="1"/>
      <c r="C2" s="1"/>
      <c r="D2" s="1"/>
      <c r="E2" s="1"/>
      <c r="F2" s="2"/>
      <c r="G2" s="3"/>
    </row>
    <row r="3" spans="1:10" ht="15" customHeight="1" x14ac:dyDescent="0.25">
      <c r="A3" s="89" t="s">
        <v>80</v>
      </c>
      <c r="B3" s="89"/>
      <c r="C3" s="89"/>
      <c r="D3" s="89"/>
      <c r="E3" s="89"/>
      <c r="F3" s="89"/>
      <c r="G3" s="89"/>
      <c r="H3" s="89"/>
      <c r="I3" s="89"/>
      <c r="J3" s="89"/>
    </row>
    <row r="4" spans="1:10" ht="63.75" customHeight="1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</row>
    <row r="6" spans="1:10" ht="16.5" x14ac:dyDescent="0.3">
      <c r="J6" s="5" t="s">
        <v>27</v>
      </c>
    </row>
    <row r="7" spans="1:10" s="28" customFormat="1" ht="68.25" customHeight="1" x14ac:dyDescent="0.25">
      <c r="A7" s="90" t="s">
        <v>42</v>
      </c>
      <c r="B7" s="92" t="s">
        <v>1</v>
      </c>
      <c r="C7" s="93"/>
      <c r="D7" s="90" t="s">
        <v>43</v>
      </c>
      <c r="E7" s="90" t="s">
        <v>44</v>
      </c>
      <c r="F7" s="90" t="s">
        <v>45</v>
      </c>
      <c r="G7" s="85" t="s">
        <v>0</v>
      </c>
      <c r="H7" s="86"/>
      <c r="I7" s="86"/>
      <c r="J7" s="87"/>
    </row>
    <row r="8" spans="1:10" s="28" customFormat="1" ht="49.5" customHeight="1" x14ac:dyDescent="0.25">
      <c r="A8" s="91"/>
      <c r="B8" s="9" t="s">
        <v>8</v>
      </c>
      <c r="C8" s="9" t="s">
        <v>9</v>
      </c>
      <c r="D8" s="91"/>
      <c r="E8" s="91"/>
      <c r="F8" s="91"/>
      <c r="G8" s="29" t="s">
        <v>23</v>
      </c>
      <c r="H8" s="30" t="s">
        <v>24</v>
      </c>
      <c r="I8" s="29" t="s">
        <v>19</v>
      </c>
      <c r="J8" s="30" t="s">
        <v>20</v>
      </c>
    </row>
    <row r="9" spans="1:10" s="28" customFormat="1" ht="21" customHeight="1" x14ac:dyDescent="0.25">
      <c r="A9" s="84" t="s">
        <v>10</v>
      </c>
      <c r="B9" s="84"/>
      <c r="C9" s="10"/>
      <c r="D9" s="24"/>
      <c r="E9" s="24"/>
      <c r="F9" s="24"/>
      <c r="G9" s="31">
        <f>G10+G13</f>
        <v>0</v>
      </c>
      <c r="H9" s="31">
        <f t="shared" ref="H9:J9" si="0">H10+H13</f>
        <v>0</v>
      </c>
      <c r="I9" s="31">
        <f t="shared" si="0"/>
        <v>0</v>
      </c>
      <c r="J9" s="31">
        <f t="shared" si="0"/>
        <v>0</v>
      </c>
    </row>
    <row r="10" spans="1:10" s="28" customFormat="1" ht="16.5" x14ac:dyDescent="0.25">
      <c r="A10" s="84" t="s">
        <v>50</v>
      </c>
      <c r="B10" s="84"/>
      <c r="C10" s="84"/>
      <c r="D10" s="84"/>
      <c r="E10" s="84"/>
      <c r="F10" s="84"/>
      <c r="G10" s="34">
        <f>G11</f>
        <v>24231</v>
      </c>
      <c r="H10" s="34">
        <f t="shared" ref="H10:J10" si="1">H11</f>
        <v>98773.3</v>
      </c>
      <c r="I10" s="34">
        <f t="shared" si="1"/>
        <v>173315.6</v>
      </c>
      <c r="J10" s="34">
        <f t="shared" si="1"/>
        <v>247857.9</v>
      </c>
    </row>
    <row r="11" spans="1:10" s="28" customFormat="1" ht="81.75" customHeight="1" x14ac:dyDescent="0.25">
      <c r="A11" s="7"/>
      <c r="B11" s="11">
        <v>1136</v>
      </c>
      <c r="C11" s="7"/>
      <c r="D11" s="8" t="s">
        <v>51</v>
      </c>
      <c r="E11" s="8" t="s">
        <v>52</v>
      </c>
      <c r="F11" s="8" t="s">
        <v>53</v>
      </c>
      <c r="G11" s="34">
        <f>G12</f>
        <v>24231</v>
      </c>
      <c r="H11" s="34">
        <f t="shared" ref="H11:J11" si="2">H12</f>
        <v>98773.3</v>
      </c>
      <c r="I11" s="34">
        <f t="shared" si="2"/>
        <v>173315.6</v>
      </c>
      <c r="J11" s="34">
        <f t="shared" si="2"/>
        <v>247857.9</v>
      </c>
    </row>
    <row r="12" spans="1:10" s="28" customFormat="1" ht="72.75" customHeight="1" x14ac:dyDescent="0.25">
      <c r="A12" s="7"/>
      <c r="B12" s="7"/>
      <c r="C12" s="6" t="s">
        <v>83</v>
      </c>
      <c r="D12" s="77" t="s">
        <v>84</v>
      </c>
      <c r="E12" s="77" t="s">
        <v>87</v>
      </c>
      <c r="F12" s="77" t="s">
        <v>46</v>
      </c>
      <c r="G12" s="27">
        <f>'Հավելված 2'!G29</f>
        <v>24231</v>
      </c>
      <c r="H12" s="27">
        <f>'Հավելված 2'!H29</f>
        <v>98773.3</v>
      </c>
      <c r="I12" s="27">
        <f>'Հավելված 2'!I29</f>
        <v>173315.6</v>
      </c>
      <c r="J12" s="27">
        <f>'Հավելված 2'!J29</f>
        <v>247857.9</v>
      </c>
    </row>
    <row r="13" spans="1:10" s="33" customFormat="1" ht="16.5" x14ac:dyDescent="0.25">
      <c r="A13" s="83" t="s">
        <v>67</v>
      </c>
      <c r="B13" s="83"/>
      <c r="C13" s="83"/>
      <c r="D13" s="83"/>
      <c r="E13" s="83"/>
      <c r="F13" s="83"/>
      <c r="G13" s="32">
        <f t="shared" ref="G13:J14" si="3">+G14</f>
        <v>-24231</v>
      </c>
      <c r="H13" s="32">
        <f t="shared" si="3"/>
        <v>-98773.3</v>
      </c>
      <c r="I13" s="32">
        <f t="shared" si="3"/>
        <v>-173315.6</v>
      </c>
      <c r="J13" s="32">
        <f t="shared" si="3"/>
        <v>-247857.9</v>
      </c>
    </row>
    <row r="14" spans="1:10" s="33" customFormat="1" ht="115.5" x14ac:dyDescent="0.25">
      <c r="A14" s="7"/>
      <c r="B14" s="11" t="s">
        <v>68</v>
      </c>
      <c r="C14" s="7"/>
      <c r="D14" s="8" t="s">
        <v>69</v>
      </c>
      <c r="E14" s="8" t="s">
        <v>70</v>
      </c>
      <c r="F14" s="8" t="s">
        <v>71</v>
      </c>
      <c r="G14" s="32">
        <f t="shared" si="3"/>
        <v>-24231</v>
      </c>
      <c r="H14" s="32">
        <f t="shared" si="3"/>
        <v>-98773.3</v>
      </c>
      <c r="I14" s="32">
        <f t="shared" si="3"/>
        <v>-173315.6</v>
      </c>
      <c r="J14" s="32">
        <f t="shared" si="3"/>
        <v>-247857.9</v>
      </c>
    </row>
    <row r="15" spans="1:10" s="33" customFormat="1" ht="148.5" x14ac:dyDescent="0.25">
      <c r="A15" s="7"/>
      <c r="B15" s="7"/>
      <c r="C15" s="6" t="s">
        <v>72</v>
      </c>
      <c r="D15" s="7" t="s">
        <v>69</v>
      </c>
      <c r="E15" s="7" t="s">
        <v>73</v>
      </c>
      <c r="F15" s="7" t="s">
        <v>46</v>
      </c>
      <c r="G15" s="27">
        <f>'Հավելված 2'!G49</f>
        <v>-24231</v>
      </c>
      <c r="H15" s="27">
        <f>'Հավելված 2'!H49</f>
        <v>-98773.3</v>
      </c>
      <c r="I15" s="27">
        <f>'Հավելված 2'!I49</f>
        <v>-173315.6</v>
      </c>
      <c r="J15" s="27">
        <f>'Հավելված 2'!J49</f>
        <v>-247857.9</v>
      </c>
    </row>
  </sheetData>
  <mergeCells count="11">
    <mergeCell ref="A13:F13"/>
    <mergeCell ref="A9:B9"/>
    <mergeCell ref="A10:F10"/>
    <mergeCell ref="G7:J7"/>
    <mergeCell ref="F1:J1"/>
    <mergeCell ref="A3:J4"/>
    <mergeCell ref="A7:A8"/>
    <mergeCell ref="B7:C7"/>
    <mergeCell ref="D7:D8"/>
    <mergeCell ref="E7:E8"/>
    <mergeCell ref="F7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25" zoomScale="115" zoomScaleNormal="115" workbookViewId="0">
      <selection activeCell="M46" sqref="M46"/>
    </sheetView>
  </sheetViews>
  <sheetFormatPr defaultRowHeight="16.5" x14ac:dyDescent="0.25"/>
  <cols>
    <col min="1" max="1" width="9.28515625" style="38" bestFit="1" customWidth="1"/>
    <col min="2" max="2" width="8.85546875" style="38" bestFit="1" customWidth="1"/>
    <col min="3" max="3" width="7" style="38" bestFit="1" customWidth="1"/>
    <col min="4" max="4" width="10" style="38" customWidth="1"/>
    <col min="5" max="5" width="13.140625" style="38" customWidth="1"/>
    <col min="6" max="6" width="67.140625" style="38" customWidth="1"/>
    <col min="7" max="8" width="15.42578125" style="38" customWidth="1"/>
    <col min="9" max="9" width="15.42578125" style="36" customWidth="1"/>
    <col min="10" max="10" width="15.42578125" style="38" customWidth="1"/>
    <col min="11" max="11" width="9.140625" style="38"/>
    <col min="12" max="12" width="11.140625" style="38" bestFit="1" customWidth="1"/>
    <col min="13" max="16384" width="9.140625" style="38"/>
  </cols>
  <sheetData>
    <row r="1" spans="1:10" s="13" customFormat="1" ht="24" customHeight="1" x14ac:dyDescent="0.3">
      <c r="D1" s="23"/>
      <c r="E1" s="23"/>
      <c r="F1" s="110" t="s">
        <v>63</v>
      </c>
      <c r="G1" s="110"/>
      <c r="H1" s="110"/>
      <c r="I1" s="110"/>
      <c r="J1" s="110"/>
    </row>
    <row r="2" spans="1:10" s="13" customFormat="1" x14ac:dyDescent="0.3">
      <c r="D2" s="110" t="s">
        <v>26</v>
      </c>
      <c r="E2" s="110"/>
      <c r="F2" s="110"/>
      <c r="G2" s="110"/>
      <c r="H2" s="110"/>
      <c r="I2" s="110"/>
      <c r="J2" s="110"/>
    </row>
    <row r="3" spans="1:10" s="13" customFormat="1" ht="15.75" customHeight="1" x14ac:dyDescent="0.3">
      <c r="D3" s="110" t="s">
        <v>11</v>
      </c>
      <c r="E3" s="110"/>
      <c r="F3" s="110"/>
      <c r="G3" s="110"/>
      <c r="H3" s="110"/>
      <c r="I3" s="110"/>
      <c r="J3" s="110"/>
    </row>
    <row r="4" spans="1:10" s="13" customFormat="1" ht="15.75" customHeight="1" x14ac:dyDescent="0.3">
      <c r="D4" s="110"/>
      <c r="E4" s="110"/>
      <c r="F4" s="110"/>
      <c r="G4" s="23"/>
      <c r="H4" s="23"/>
      <c r="I4" s="23"/>
    </row>
    <row r="5" spans="1:10" s="13" customFormat="1" ht="29.25" customHeight="1" x14ac:dyDescent="0.3">
      <c r="A5" s="111" t="s">
        <v>64</v>
      </c>
      <c r="B5" s="111"/>
      <c r="C5" s="111"/>
      <c r="D5" s="111"/>
      <c r="E5" s="111"/>
      <c r="F5" s="111"/>
      <c r="G5" s="111"/>
      <c r="H5" s="111"/>
      <c r="I5" s="111"/>
      <c r="J5" s="111"/>
    </row>
    <row r="6" spans="1:10" ht="23.25" customHeight="1" x14ac:dyDescent="0.3">
      <c r="A6" s="112"/>
      <c r="B6" s="112"/>
      <c r="C6" s="112"/>
      <c r="D6" s="112"/>
      <c r="E6" s="112"/>
      <c r="F6" s="112"/>
      <c r="G6" s="35"/>
      <c r="H6" s="35"/>
      <c r="J6" s="37" t="s">
        <v>27</v>
      </c>
    </row>
    <row r="7" spans="1:10" ht="30" customHeight="1" x14ac:dyDescent="0.25">
      <c r="A7" s="105" t="s">
        <v>12</v>
      </c>
      <c r="B7" s="106"/>
      <c r="C7" s="107"/>
      <c r="D7" s="105" t="s">
        <v>1</v>
      </c>
      <c r="E7" s="107"/>
      <c r="F7" s="108" t="s">
        <v>13</v>
      </c>
      <c r="G7" s="102" t="s">
        <v>62</v>
      </c>
      <c r="H7" s="103"/>
      <c r="I7" s="103"/>
      <c r="J7" s="104"/>
    </row>
    <row r="8" spans="1:10" ht="35.25" customHeight="1" x14ac:dyDescent="0.25">
      <c r="A8" s="39" t="s">
        <v>14</v>
      </c>
      <c r="B8" s="39" t="s">
        <v>15</v>
      </c>
      <c r="C8" s="39" t="s">
        <v>2</v>
      </c>
      <c r="D8" s="39" t="s">
        <v>8</v>
      </c>
      <c r="E8" s="39" t="s">
        <v>9</v>
      </c>
      <c r="F8" s="109"/>
      <c r="G8" s="39" t="s">
        <v>23</v>
      </c>
      <c r="H8" s="40" t="s">
        <v>22</v>
      </c>
      <c r="I8" s="40" t="s">
        <v>19</v>
      </c>
      <c r="J8" s="39" t="s">
        <v>20</v>
      </c>
    </row>
    <row r="9" spans="1:10" x14ac:dyDescent="0.25">
      <c r="A9" s="39"/>
      <c r="B9" s="39"/>
      <c r="C9" s="39"/>
      <c r="D9" s="39"/>
      <c r="E9" s="39"/>
      <c r="F9" s="25" t="s">
        <v>47</v>
      </c>
      <c r="G9" s="41">
        <f>G11+G30</f>
        <v>0</v>
      </c>
      <c r="H9" s="41">
        <f t="shared" ref="H9:J9" si="0">H11+H30</f>
        <v>0</v>
      </c>
      <c r="I9" s="41">
        <f t="shared" si="0"/>
        <v>0</v>
      </c>
      <c r="J9" s="41">
        <f t="shared" si="0"/>
        <v>0</v>
      </c>
    </row>
    <row r="10" spans="1:10" ht="21" customHeight="1" x14ac:dyDescent="0.25">
      <c r="A10" s="42"/>
      <c r="B10" s="42"/>
      <c r="C10" s="42"/>
      <c r="D10" s="42"/>
      <c r="E10" s="42"/>
      <c r="F10" s="10" t="s">
        <v>7</v>
      </c>
      <c r="G10" s="43"/>
      <c r="H10" s="44"/>
      <c r="I10" s="44"/>
      <c r="J10" s="31"/>
    </row>
    <row r="11" spans="1:10" x14ac:dyDescent="0.25">
      <c r="A11" s="45"/>
      <c r="B11" s="45"/>
      <c r="C11" s="45"/>
      <c r="D11" s="45"/>
      <c r="E11" s="45"/>
      <c r="F11" s="25" t="s">
        <v>50</v>
      </c>
      <c r="G11" s="14">
        <f>G13</f>
        <v>24231</v>
      </c>
      <c r="H11" s="14">
        <f t="shared" ref="H11:J11" si="1">H13</f>
        <v>98773.3</v>
      </c>
      <c r="I11" s="14">
        <f t="shared" si="1"/>
        <v>173315.6</v>
      </c>
      <c r="J11" s="14">
        <f t="shared" si="1"/>
        <v>247857.9</v>
      </c>
    </row>
    <row r="12" spans="1:10" x14ac:dyDescent="0.25">
      <c r="A12" s="45"/>
      <c r="B12" s="45"/>
      <c r="C12" s="45"/>
      <c r="D12" s="45"/>
      <c r="E12" s="45"/>
      <c r="F12" s="24" t="s">
        <v>7</v>
      </c>
      <c r="G12" s="31"/>
      <c r="H12" s="31"/>
      <c r="I12" s="31"/>
      <c r="J12" s="31"/>
    </row>
    <row r="13" spans="1:10" ht="21.75" customHeight="1" x14ac:dyDescent="0.25">
      <c r="A13" s="94" t="s">
        <v>16</v>
      </c>
      <c r="B13" s="26"/>
      <c r="C13" s="26"/>
      <c r="D13" s="26"/>
      <c r="E13" s="26"/>
      <c r="F13" s="25" t="s">
        <v>17</v>
      </c>
      <c r="G13" s="14">
        <f>G15</f>
        <v>24231</v>
      </c>
      <c r="H13" s="14">
        <f t="shared" ref="H13:J13" si="2">H15</f>
        <v>98773.3</v>
      </c>
      <c r="I13" s="14">
        <f t="shared" si="2"/>
        <v>173315.6</v>
      </c>
      <c r="J13" s="14">
        <f t="shared" si="2"/>
        <v>247857.9</v>
      </c>
    </row>
    <row r="14" spans="1:10" x14ac:dyDescent="0.25">
      <c r="A14" s="95"/>
      <c r="B14" s="26"/>
      <c r="C14" s="26"/>
      <c r="D14" s="26"/>
      <c r="E14" s="26"/>
      <c r="F14" s="24" t="s">
        <v>4</v>
      </c>
      <c r="G14" s="24"/>
      <c r="H14" s="24"/>
      <c r="I14" s="24"/>
      <c r="J14" s="24"/>
    </row>
    <row r="15" spans="1:10" ht="49.5" x14ac:dyDescent="0.25">
      <c r="A15" s="95"/>
      <c r="B15" s="94" t="s">
        <v>16</v>
      </c>
      <c r="C15" s="26"/>
      <c r="D15" s="26"/>
      <c r="E15" s="26"/>
      <c r="F15" s="25" t="s">
        <v>60</v>
      </c>
      <c r="G15" s="14">
        <f>G17</f>
        <v>24231</v>
      </c>
      <c r="H15" s="14">
        <f t="shared" ref="H15:J15" si="3">H17</f>
        <v>98773.3</v>
      </c>
      <c r="I15" s="14">
        <f t="shared" si="3"/>
        <v>173315.6</v>
      </c>
      <c r="J15" s="14">
        <f t="shared" si="3"/>
        <v>247857.9</v>
      </c>
    </row>
    <row r="16" spans="1:10" x14ac:dyDescent="0.25">
      <c r="A16" s="95"/>
      <c r="B16" s="95"/>
      <c r="C16" s="26"/>
      <c r="D16" s="26"/>
      <c r="E16" s="26"/>
      <c r="F16" s="24" t="s">
        <v>4</v>
      </c>
      <c r="G16" s="24"/>
      <c r="H16" s="24"/>
      <c r="I16" s="24"/>
      <c r="J16" s="24"/>
    </row>
    <row r="17" spans="1:10" ht="25.5" customHeight="1" x14ac:dyDescent="0.25">
      <c r="A17" s="95"/>
      <c r="B17" s="95"/>
      <c r="C17" s="94" t="s">
        <v>16</v>
      </c>
      <c r="D17" s="26"/>
      <c r="E17" s="26"/>
      <c r="F17" s="25" t="s">
        <v>61</v>
      </c>
      <c r="G17" s="14">
        <f>G19</f>
        <v>24231</v>
      </c>
      <c r="H17" s="14">
        <f t="shared" ref="H17:J17" si="4">H19</f>
        <v>98773.3</v>
      </c>
      <c r="I17" s="14">
        <f t="shared" si="4"/>
        <v>173315.6</v>
      </c>
      <c r="J17" s="14">
        <f t="shared" si="4"/>
        <v>247857.9</v>
      </c>
    </row>
    <row r="18" spans="1:10" x14ac:dyDescent="0.25">
      <c r="A18" s="95"/>
      <c r="B18" s="95"/>
      <c r="C18" s="95"/>
      <c r="D18" s="26"/>
      <c r="E18" s="26"/>
      <c r="F18" s="24" t="s">
        <v>4</v>
      </c>
      <c r="G18" s="24"/>
      <c r="H18" s="24"/>
      <c r="I18" s="24"/>
      <c r="J18" s="24"/>
    </row>
    <row r="19" spans="1:10" x14ac:dyDescent="0.25">
      <c r="A19" s="95"/>
      <c r="B19" s="95"/>
      <c r="C19" s="95"/>
      <c r="D19" s="97">
        <f>'Հավելված 1'!B11</f>
        <v>1136</v>
      </c>
      <c r="E19" s="26"/>
      <c r="F19" s="24" t="str">
        <f>'Հավելված 1'!D11</f>
        <v>ՀՀ Վարչապետի լիազորությունների իրականացման ապահովում</v>
      </c>
      <c r="G19" s="14">
        <f>G21</f>
        <v>24231</v>
      </c>
      <c r="H19" s="14">
        <f t="shared" ref="H19:J19" si="5">H21</f>
        <v>98773.3</v>
      </c>
      <c r="I19" s="14">
        <f t="shared" si="5"/>
        <v>173315.6</v>
      </c>
      <c r="J19" s="14">
        <f t="shared" si="5"/>
        <v>247857.9</v>
      </c>
    </row>
    <row r="20" spans="1:10" x14ac:dyDescent="0.25">
      <c r="A20" s="95"/>
      <c r="B20" s="95"/>
      <c r="C20" s="95"/>
      <c r="D20" s="98"/>
      <c r="E20" s="26"/>
      <c r="F20" s="24" t="s">
        <v>7</v>
      </c>
      <c r="G20" s="31"/>
      <c r="H20" s="31"/>
      <c r="I20" s="31"/>
      <c r="J20" s="31"/>
    </row>
    <row r="21" spans="1:10" ht="21" customHeight="1" x14ac:dyDescent="0.25">
      <c r="A21" s="95"/>
      <c r="B21" s="95"/>
      <c r="C21" s="95"/>
      <c r="D21" s="98"/>
      <c r="E21" s="97" t="str">
        <f>'Հավելված 1'!C12</f>
        <v>1136 - 11018</v>
      </c>
      <c r="F21" s="24" t="s">
        <v>65</v>
      </c>
      <c r="G21" s="72">
        <f>G23</f>
        <v>24231</v>
      </c>
      <c r="H21" s="72">
        <f t="shared" ref="H21:J21" si="6">H23</f>
        <v>98773.3</v>
      </c>
      <c r="I21" s="72">
        <f t="shared" si="6"/>
        <v>173315.6</v>
      </c>
      <c r="J21" s="72">
        <f t="shared" si="6"/>
        <v>247857.9</v>
      </c>
    </row>
    <row r="22" spans="1:10" x14ac:dyDescent="0.25">
      <c r="A22" s="95"/>
      <c r="B22" s="95"/>
      <c r="C22" s="95"/>
      <c r="D22" s="98"/>
      <c r="E22" s="98"/>
      <c r="F22" s="24" t="s">
        <v>5</v>
      </c>
      <c r="G22" s="72"/>
      <c r="H22" s="72"/>
      <c r="I22" s="72"/>
      <c r="J22" s="72"/>
    </row>
    <row r="23" spans="1:10" x14ac:dyDescent="0.25">
      <c r="A23" s="95"/>
      <c r="B23" s="95"/>
      <c r="C23" s="95"/>
      <c r="D23" s="98"/>
      <c r="E23" s="98"/>
      <c r="F23" s="12" t="s">
        <v>50</v>
      </c>
      <c r="G23" s="72">
        <f>G25</f>
        <v>24231</v>
      </c>
      <c r="H23" s="72">
        <f t="shared" ref="H23:J23" si="7">H25</f>
        <v>98773.3</v>
      </c>
      <c r="I23" s="72">
        <f t="shared" si="7"/>
        <v>173315.6</v>
      </c>
      <c r="J23" s="72">
        <f t="shared" si="7"/>
        <v>247857.9</v>
      </c>
    </row>
    <row r="24" spans="1:10" ht="33" x14ac:dyDescent="0.25">
      <c r="A24" s="95"/>
      <c r="B24" s="95"/>
      <c r="C24" s="95"/>
      <c r="D24" s="98"/>
      <c r="E24" s="98"/>
      <c r="F24" s="24" t="s">
        <v>6</v>
      </c>
      <c r="G24" s="72"/>
      <c r="H24" s="72"/>
      <c r="I24" s="72"/>
      <c r="J24" s="72"/>
    </row>
    <row r="25" spans="1:10" x14ac:dyDescent="0.25">
      <c r="A25" s="95"/>
      <c r="B25" s="95"/>
      <c r="C25" s="95"/>
      <c r="D25" s="98"/>
      <c r="E25" s="98"/>
      <c r="F25" s="24" t="s">
        <v>3</v>
      </c>
      <c r="G25" s="72">
        <f>G26</f>
        <v>24231</v>
      </c>
      <c r="H25" s="72">
        <f t="shared" ref="H25:J28" si="8">H26</f>
        <v>98773.3</v>
      </c>
      <c r="I25" s="72">
        <f t="shared" si="8"/>
        <v>173315.6</v>
      </c>
      <c r="J25" s="72">
        <f t="shared" si="8"/>
        <v>247857.9</v>
      </c>
    </row>
    <row r="26" spans="1:10" x14ac:dyDescent="0.25">
      <c r="A26" s="95"/>
      <c r="B26" s="95"/>
      <c r="C26" s="95"/>
      <c r="D26" s="98"/>
      <c r="E26" s="98"/>
      <c r="F26" s="24" t="s">
        <v>48</v>
      </c>
      <c r="G26" s="72">
        <f>G27</f>
        <v>24231</v>
      </c>
      <c r="H26" s="72">
        <f t="shared" si="8"/>
        <v>98773.3</v>
      </c>
      <c r="I26" s="72">
        <f t="shared" si="8"/>
        <v>173315.6</v>
      </c>
      <c r="J26" s="72">
        <f t="shared" si="8"/>
        <v>247857.9</v>
      </c>
    </row>
    <row r="27" spans="1:10" ht="16.5" customHeight="1" x14ac:dyDescent="0.25">
      <c r="A27" s="95"/>
      <c r="B27" s="95"/>
      <c r="C27" s="95"/>
      <c r="D27" s="98"/>
      <c r="E27" s="98"/>
      <c r="F27" s="24" t="s">
        <v>49</v>
      </c>
      <c r="G27" s="72">
        <f>G28</f>
        <v>24231</v>
      </c>
      <c r="H27" s="72">
        <f t="shared" si="8"/>
        <v>98773.3</v>
      </c>
      <c r="I27" s="72">
        <f t="shared" si="8"/>
        <v>173315.6</v>
      </c>
      <c r="J27" s="72">
        <f t="shared" si="8"/>
        <v>247857.9</v>
      </c>
    </row>
    <row r="28" spans="1:10" x14ac:dyDescent="0.25">
      <c r="A28" s="95"/>
      <c r="B28" s="95"/>
      <c r="C28" s="95"/>
      <c r="D28" s="98"/>
      <c r="E28" s="98"/>
      <c r="F28" s="24" t="s">
        <v>54</v>
      </c>
      <c r="G28" s="72">
        <f>G29</f>
        <v>24231</v>
      </c>
      <c r="H28" s="72">
        <f t="shared" si="8"/>
        <v>98773.3</v>
      </c>
      <c r="I28" s="72">
        <f t="shared" si="8"/>
        <v>173315.6</v>
      </c>
      <c r="J28" s="72">
        <f t="shared" si="8"/>
        <v>247857.9</v>
      </c>
    </row>
    <row r="29" spans="1:10" x14ac:dyDescent="0.25">
      <c r="A29" s="96"/>
      <c r="B29" s="96"/>
      <c r="C29" s="96"/>
      <c r="D29" s="99"/>
      <c r="E29" s="99"/>
      <c r="F29" s="24" t="s">
        <v>66</v>
      </c>
      <c r="G29" s="72">
        <v>24231</v>
      </c>
      <c r="H29" s="72">
        <v>98773.3</v>
      </c>
      <c r="I29" s="72">
        <v>173315.6</v>
      </c>
      <c r="J29" s="72">
        <v>247857.9</v>
      </c>
    </row>
    <row r="30" spans="1:10" x14ac:dyDescent="0.25">
      <c r="A30" s="45"/>
      <c r="B30" s="45"/>
      <c r="C30" s="45"/>
      <c r="D30" s="45"/>
      <c r="E30" s="45"/>
      <c r="F30" s="25" t="s">
        <v>78</v>
      </c>
      <c r="G30" s="14">
        <f>G32</f>
        <v>-24231</v>
      </c>
      <c r="H30" s="14">
        <f t="shared" ref="H30:J30" si="9">H32</f>
        <v>-98773.3</v>
      </c>
      <c r="I30" s="14">
        <f t="shared" si="9"/>
        <v>-173315.6</v>
      </c>
      <c r="J30" s="14">
        <f t="shared" si="9"/>
        <v>-247857.9</v>
      </c>
    </row>
    <row r="31" spans="1:10" x14ac:dyDescent="0.25">
      <c r="A31" s="45"/>
      <c r="B31" s="45"/>
      <c r="C31" s="45"/>
      <c r="D31" s="45"/>
      <c r="E31" s="45"/>
      <c r="F31" s="24" t="s">
        <v>7</v>
      </c>
      <c r="G31" s="31"/>
      <c r="H31" s="31"/>
      <c r="I31" s="31"/>
      <c r="J31" s="31"/>
    </row>
    <row r="32" spans="1:10" s="13" customFormat="1" ht="33" x14ac:dyDescent="0.3">
      <c r="A32" s="94" t="s">
        <v>74</v>
      </c>
      <c r="B32" s="46"/>
      <c r="C32" s="47"/>
      <c r="D32" s="48"/>
      <c r="E32" s="48"/>
      <c r="F32" s="49" t="s">
        <v>75</v>
      </c>
      <c r="G32" s="50">
        <f t="shared" ref="G32:J32" si="10">G34</f>
        <v>-24231</v>
      </c>
      <c r="H32" s="50">
        <f t="shared" si="10"/>
        <v>-98773.3</v>
      </c>
      <c r="I32" s="51">
        <f t="shared" si="10"/>
        <v>-173315.6</v>
      </c>
      <c r="J32" s="51">
        <f t="shared" si="10"/>
        <v>-247857.9</v>
      </c>
    </row>
    <row r="33" spans="1:10" s="13" customFormat="1" x14ac:dyDescent="0.3">
      <c r="A33" s="95"/>
      <c r="B33" s="73"/>
      <c r="C33" s="74"/>
      <c r="D33" s="75"/>
      <c r="E33" s="75"/>
      <c r="F33" s="52" t="s">
        <v>4</v>
      </c>
      <c r="G33" s="53"/>
      <c r="H33" s="53"/>
      <c r="I33" s="54"/>
      <c r="J33" s="54"/>
    </row>
    <row r="34" spans="1:10" s="13" customFormat="1" x14ac:dyDescent="0.3">
      <c r="A34" s="95"/>
      <c r="B34" s="94" t="s">
        <v>16</v>
      </c>
      <c r="C34" s="76"/>
      <c r="D34" s="55"/>
      <c r="E34" s="56"/>
      <c r="F34" s="57" t="s">
        <v>76</v>
      </c>
      <c r="G34" s="58">
        <f t="shared" ref="G34:J34" si="11">G36</f>
        <v>-24231</v>
      </c>
      <c r="H34" s="58">
        <f t="shared" si="11"/>
        <v>-98773.3</v>
      </c>
      <c r="I34" s="59">
        <f t="shared" si="11"/>
        <v>-173315.6</v>
      </c>
      <c r="J34" s="59">
        <f t="shared" si="11"/>
        <v>-247857.9</v>
      </c>
    </row>
    <row r="35" spans="1:10" s="13" customFormat="1" x14ac:dyDescent="0.3">
      <c r="A35" s="95"/>
      <c r="B35" s="95"/>
      <c r="C35" s="76"/>
      <c r="D35" s="55"/>
      <c r="E35" s="56"/>
      <c r="F35" s="60" t="s">
        <v>4</v>
      </c>
      <c r="G35" s="58"/>
      <c r="H35" s="58"/>
      <c r="I35" s="61"/>
      <c r="J35" s="61"/>
    </row>
    <row r="36" spans="1:10" s="13" customFormat="1" x14ac:dyDescent="0.3">
      <c r="A36" s="95"/>
      <c r="B36" s="95"/>
      <c r="C36" s="100" t="s">
        <v>16</v>
      </c>
      <c r="D36" s="55"/>
      <c r="E36" s="56"/>
      <c r="F36" s="49" t="s">
        <v>77</v>
      </c>
      <c r="G36" s="50">
        <f t="shared" ref="G36:J36" si="12">G38</f>
        <v>-24231</v>
      </c>
      <c r="H36" s="50">
        <f t="shared" si="12"/>
        <v>-98773.3</v>
      </c>
      <c r="I36" s="51">
        <f t="shared" si="12"/>
        <v>-173315.6</v>
      </c>
      <c r="J36" s="51">
        <f t="shared" si="12"/>
        <v>-247857.9</v>
      </c>
    </row>
    <row r="37" spans="1:10" s="13" customFormat="1" x14ac:dyDescent="0.3">
      <c r="A37" s="95"/>
      <c r="B37" s="95"/>
      <c r="C37" s="95"/>
      <c r="D37" s="55"/>
      <c r="E37" s="56"/>
      <c r="F37" s="52" t="s">
        <v>4</v>
      </c>
      <c r="G37" s="58"/>
      <c r="H37" s="58"/>
      <c r="I37" s="61"/>
      <c r="J37" s="61"/>
    </row>
    <row r="38" spans="1:10" s="13" customFormat="1" x14ac:dyDescent="0.3">
      <c r="A38" s="95"/>
      <c r="B38" s="95"/>
      <c r="C38" s="95"/>
      <c r="D38" s="62"/>
      <c r="E38" s="63"/>
      <c r="F38" s="64" t="s">
        <v>78</v>
      </c>
      <c r="G38" s="50">
        <f t="shared" ref="G38:J38" si="13">G40</f>
        <v>-24231</v>
      </c>
      <c r="H38" s="50">
        <f t="shared" si="13"/>
        <v>-98773.3</v>
      </c>
      <c r="I38" s="65">
        <f t="shared" si="13"/>
        <v>-173315.6</v>
      </c>
      <c r="J38" s="65">
        <f t="shared" si="13"/>
        <v>-247857.9</v>
      </c>
    </row>
    <row r="39" spans="1:10" s="13" customFormat="1" x14ac:dyDescent="0.3">
      <c r="A39" s="95"/>
      <c r="B39" s="95"/>
      <c r="C39" s="95"/>
      <c r="D39" s="62"/>
      <c r="E39" s="63"/>
      <c r="F39" s="66" t="s">
        <v>4</v>
      </c>
      <c r="G39" s="50"/>
      <c r="H39" s="50"/>
      <c r="I39" s="67"/>
      <c r="J39" s="67"/>
    </row>
    <row r="40" spans="1:10" s="13" customFormat="1" ht="20.25" customHeight="1" x14ac:dyDescent="0.3">
      <c r="A40" s="95"/>
      <c r="B40" s="95"/>
      <c r="C40" s="95"/>
      <c r="D40" s="97" t="s">
        <v>79</v>
      </c>
      <c r="E40" s="68"/>
      <c r="F40" s="66" t="s">
        <v>77</v>
      </c>
      <c r="G40" s="50">
        <f t="shared" ref="G40:H40" si="14">+G42</f>
        <v>-24231</v>
      </c>
      <c r="H40" s="50">
        <f t="shared" si="14"/>
        <v>-98773.3</v>
      </c>
      <c r="I40" s="69">
        <f>+I42</f>
        <v>-173315.6</v>
      </c>
      <c r="J40" s="69">
        <f>+J42</f>
        <v>-247857.9</v>
      </c>
    </row>
    <row r="41" spans="1:10" s="13" customFormat="1" ht="18" customHeight="1" x14ac:dyDescent="0.3">
      <c r="A41" s="95"/>
      <c r="B41" s="95"/>
      <c r="C41" s="95"/>
      <c r="D41" s="98"/>
      <c r="E41" s="68"/>
      <c r="F41" s="66" t="s">
        <v>4</v>
      </c>
      <c r="G41" s="50"/>
      <c r="H41" s="50"/>
      <c r="I41" s="67"/>
      <c r="J41" s="67"/>
    </row>
    <row r="42" spans="1:10" s="13" customFormat="1" ht="18" customHeight="1" x14ac:dyDescent="0.3">
      <c r="A42" s="95"/>
      <c r="B42" s="95"/>
      <c r="C42" s="95"/>
      <c r="D42" s="98"/>
      <c r="E42" s="101" t="str">
        <f>'Հավելված 1'!C15</f>
        <v>1139 - 11001</v>
      </c>
      <c r="F42" s="70" t="s">
        <v>77</v>
      </c>
      <c r="G42" s="50">
        <f t="shared" ref="G42:J42" si="15">G44</f>
        <v>-24231</v>
      </c>
      <c r="H42" s="50">
        <f t="shared" si="15"/>
        <v>-98773.3</v>
      </c>
      <c r="I42" s="69">
        <f t="shared" si="15"/>
        <v>-173315.6</v>
      </c>
      <c r="J42" s="69">
        <f t="shared" si="15"/>
        <v>-247857.9</v>
      </c>
    </row>
    <row r="43" spans="1:10" s="13" customFormat="1" ht="18" customHeight="1" x14ac:dyDescent="0.3">
      <c r="A43" s="95"/>
      <c r="B43" s="95"/>
      <c r="C43" s="95"/>
      <c r="D43" s="98"/>
      <c r="E43" s="101"/>
      <c r="F43" s="70" t="s">
        <v>5</v>
      </c>
      <c r="G43" s="50"/>
      <c r="H43" s="50"/>
      <c r="I43" s="67"/>
      <c r="J43" s="67"/>
    </row>
    <row r="44" spans="1:10" s="13" customFormat="1" ht="18" customHeight="1" x14ac:dyDescent="0.3">
      <c r="A44" s="95"/>
      <c r="B44" s="95"/>
      <c r="C44" s="95"/>
      <c r="D44" s="98"/>
      <c r="E44" s="101"/>
      <c r="F44" s="71" t="s">
        <v>78</v>
      </c>
      <c r="G44" s="50">
        <f>G46</f>
        <v>-24231</v>
      </c>
      <c r="H44" s="50">
        <f t="shared" ref="H44:J44" si="16">H46</f>
        <v>-98773.3</v>
      </c>
      <c r="I44" s="69">
        <f t="shared" si="16"/>
        <v>-173315.6</v>
      </c>
      <c r="J44" s="69">
        <f t="shared" si="16"/>
        <v>-247857.9</v>
      </c>
    </row>
    <row r="45" spans="1:10" s="13" customFormat="1" ht="18" customHeight="1" x14ac:dyDescent="0.3">
      <c r="A45" s="95"/>
      <c r="B45" s="95"/>
      <c r="C45" s="95"/>
      <c r="D45" s="98"/>
      <c r="E45" s="101"/>
      <c r="F45" s="70" t="s">
        <v>6</v>
      </c>
      <c r="G45" s="50"/>
      <c r="H45" s="50"/>
      <c r="I45" s="67"/>
      <c r="J45" s="67"/>
    </row>
    <row r="46" spans="1:10" s="13" customFormat="1" ht="18" customHeight="1" x14ac:dyDescent="0.3">
      <c r="A46" s="95"/>
      <c r="B46" s="95"/>
      <c r="C46" s="95"/>
      <c r="D46" s="98"/>
      <c r="E46" s="101"/>
      <c r="F46" s="70" t="s">
        <v>3</v>
      </c>
      <c r="G46" s="50">
        <f>G47</f>
        <v>-24231</v>
      </c>
      <c r="H46" s="50">
        <f t="shared" ref="H46:J47" si="17">H47</f>
        <v>-98773.3</v>
      </c>
      <c r="I46" s="50">
        <f t="shared" si="17"/>
        <v>-173315.6</v>
      </c>
      <c r="J46" s="50">
        <f t="shared" si="17"/>
        <v>-247857.9</v>
      </c>
    </row>
    <row r="47" spans="1:10" s="13" customFormat="1" ht="18" customHeight="1" x14ac:dyDescent="0.3">
      <c r="A47" s="95"/>
      <c r="B47" s="95"/>
      <c r="C47" s="95"/>
      <c r="D47" s="98"/>
      <c r="E47" s="101"/>
      <c r="F47" s="70" t="s">
        <v>48</v>
      </c>
      <c r="G47" s="50">
        <f>G48</f>
        <v>-24231</v>
      </c>
      <c r="H47" s="50">
        <f t="shared" si="17"/>
        <v>-98773.3</v>
      </c>
      <c r="I47" s="50">
        <f t="shared" si="17"/>
        <v>-173315.6</v>
      </c>
      <c r="J47" s="50">
        <f t="shared" si="17"/>
        <v>-247857.9</v>
      </c>
    </row>
    <row r="48" spans="1:10" s="13" customFormat="1" ht="18" customHeight="1" x14ac:dyDescent="0.3">
      <c r="A48" s="95"/>
      <c r="B48" s="95"/>
      <c r="C48" s="95"/>
      <c r="D48" s="98"/>
      <c r="E48" s="101"/>
      <c r="F48" s="70" t="s">
        <v>81</v>
      </c>
      <c r="G48" s="50">
        <f>G49</f>
        <v>-24231</v>
      </c>
      <c r="H48" s="50">
        <f t="shared" ref="H48:J48" si="18">H49</f>
        <v>-98773.3</v>
      </c>
      <c r="I48" s="50">
        <f t="shared" si="18"/>
        <v>-173315.6</v>
      </c>
      <c r="J48" s="50">
        <f t="shared" si="18"/>
        <v>-247857.9</v>
      </c>
    </row>
    <row r="49" spans="1:10" s="13" customFormat="1" ht="18" customHeight="1" x14ac:dyDescent="0.3">
      <c r="A49" s="96"/>
      <c r="B49" s="96"/>
      <c r="C49" s="96"/>
      <c r="D49" s="99"/>
      <c r="E49" s="101"/>
      <c r="F49" s="70" t="s">
        <v>82</v>
      </c>
      <c r="G49" s="72">
        <v>-24231</v>
      </c>
      <c r="H49" s="72">
        <v>-98773.3</v>
      </c>
      <c r="I49" s="72">
        <v>-173315.6</v>
      </c>
      <c r="J49" s="72">
        <v>-247857.9</v>
      </c>
    </row>
  </sheetData>
  <mergeCells count="20">
    <mergeCell ref="G7:J7"/>
    <mergeCell ref="A7:C7"/>
    <mergeCell ref="D7:E7"/>
    <mergeCell ref="F7:F8"/>
    <mergeCell ref="F1:J1"/>
    <mergeCell ref="D2:J2"/>
    <mergeCell ref="D3:J3"/>
    <mergeCell ref="D4:F4"/>
    <mergeCell ref="A5:J5"/>
    <mergeCell ref="A6:F6"/>
    <mergeCell ref="A32:A49"/>
    <mergeCell ref="B34:B49"/>
    <mergeCell ref="C36:C49"/>
    <mergeCell ref="D40:D49"/>
    <mergeCell ref="E42:E49"/>
    <mergeCell ref="A13:A29"/>
    <mergeCell ref="B15:B29"/>
    <mergeCell ref="C17:C29"/>
    <mergeCell ref="D19:D29"/>
    <mergeCell ref="E21:E29"/>
  </mergeCells>
  <pageMargins left="0.70866141732283472" right="0.70866141732283472" top="0.74803149606299213" bottom="0.74803149606299213" header="0.31496062992125984" footer="0.31496062992125984"/>
  <pageSetup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7" zoomScaleNormal="100" workbookViewId="0">
      <selection activeCell="R11" sqref="R11"/>
    </sheetView>
  </sheetViews>
  <sheetFormatPr defaultColWidth="9.140625" defaultRowHeight="13.5" x14ac:dyDescent="0.25"/>
  <cols>
    <col min="1" max="1" width="6.5703125" style="4" customWidth="1"/>
    <col min="2" max="2" width="14.28515625" style="4" customWidth="1"/>
    <col min="3" max="3" width="12.5703125" style="4" customWidth="1"/>
    <col min="4" max="4" width="15.7109375" style="4" customWidth="1"/>
    <col min="5" max="5" width="13.5703125" style="4" customWidth="1"/>
    <col min="6" max="6" width="21.5703125" style="4" customWidth="1"/>
    <col min="7" max="7" width="9.140625" style="4"/>
    <col min="8" max="8" width="23.7109375" style="4" customWidth="1"/>
    <col min="9" max="9" width="26.5703125" style="4" bestFit="1" customWidth="1"/>
    <col min="10" max="10" width="14.140625" style="4" customWidth="1"/>
    <col min="11" max="11" width="19" style="4" customWidth="1"/>
    <col min="12" max="12" width="15.5703125" style="4" customWidth="1"/>
    <col min="13" max="13" width="15.85546875" style="4" customWidth="1"/>
    <col min="14" max="16384" width="9.140625" style="4"/>
  </cols>
  <sheetData>
    <row r="1" spans="1:13" s="17" customFormat="1" ht="15" customHeight="1" x14ac:dyDescent="0.3">
      <c r="F1" s="18"/>
      <c r="I1" s="21"/>
      <c r="J1" s="21"/>
      <c r="K1" s="21"/>
      <c r="L1" s="21"/>
      <c r="M1" s="22" t="s">
        <v>59</v>
      </c>
    </row>
    <row r="2" spans="1:13" s="17" customFormat="1" ht="15" customHeight="1" x14ac:dyDescent="0.3">
      <c r="B2" s="132"/>
      <c r="C2" s="132"/>
      <c r="D2" s="132"/>
      <c r="E2" s="132"/>
      <c r="F2" s="132"/>
      <c r="I2" s="130" t="s">
        <v>26</v>
      </c>
      <c r="J2" s="130"/>
      <c r="K2" s="130"/>
      <c r="L2" s="130"/>
      <c r="M2" s="130"/>
    </row>
    <row r="3" spans="1:13" s="17" customFormat="1" ht="15" customHeight="1" x14ac:dyDescent="0.3">
      <c r="B3" s="132"/>
      <c r="C3" s="132"/>
      <c r="D3" s="132"/>
      <c r="E3" s="132"/>
      <c r="F3" s="132"/>
      <c r="I3" s="130" t="s">
        <v>18</v>
      </c>
      <c r="J3" s="130"/>
      <c r="K3" s="130"/>
      <c r="L3" s="130"/>
      <c r="M3" s="130"/>
    </row>
    <row r="4" spans="1:13" s="17" customFormat="1" ht="16.5" x14ac:dyDescent="0.3">
      <c r="I4" s="21"/>
      <c r="J4" s="21"/>
      <c r="K4" s="21"/>
      <c r="L4" s="21"/>
      <c r="M4" s="21"/>
    </row>
    <row r="5" spans="1:13" s="17" customFormat="1" ht="45" customHeight="1" x14ac:dyDescent="0.25">
      <c r="A5" s="131" t="s">
        <v>40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</row>
    <row r="6" spans="1:13" s="17" customFormat="1" x14ac:dyDescent="0.25"/>
    <row r="7" spans="1:13" ht="38.25" customHeight="1" x14ac:dyDescent="0.25">
      <c r="A7" s="118" t="s">
        <v>55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</row>
    <row r="8" spans="1:13" ht="33" customHeight="1" x14ac:dyDescent="0.25">
      <c r="A8" s="116" t="s">
        <v>28</v>
      </c>
      <c r="B8" s="113" t="s">
        <v>29</v>
      </c>
      <c r="C8" s="115"/>
      <c r="D8" s="113" t="s">
        <v>30</v>
      </c>
      <c r="E8" s="114"/>
      <c r="F8" s="114"/>
      <c r="G8" s="115"/>
      <c r="H8" s="116" t="s">
        <v>31</v>
      </c>
      <c r="I8" s="116" t="s">
        <v>32</v>
      </c>
      <c r="J8" s="113" t="s">
        <v>88</v>
      </c>
      <c r="K8" s="114"/>
      <c r="L8" s="114"/>
      <c r="M8" s="115"/>
    </row>
    <row r="9" spans="1:13" ht="51" customHeight="1" x14ac:dyDescent="0.25">
      <c r="A9" s="117"/>
      <c r="B9" s="26" t="s">
        <v>33</v>
      </c>
      <c r="C9" s="26" t="s">
        <v>39</v>
      </c>
      <c r="D9" s="26" t="s">
        <v>33</v>
      </c>
      <c r="E9" s="26" t="s">
        <v>39</v>
      </c>
      <c r="F9" s="26" t="s">
        <v>56</v>
      </c>
      <c r="G9" s="26" t="s">
        <v>57</v>
      </c>
      <c r="H9" s="117"/>
      <c r="I9" s="117"/>
      <c r="J9" s="26" t="s">
        <v>34</v>
      </c>
      <c r="K9" s="26" t="s">
        <v>35</v>
      </c>
      <c r="L9" s="26" t="s">
        <v>36</v>
      </c>
      <c r="M9" s="26" t="s">
        <v>37</v>
      </c>
    </row>
    <row r="10" spans="1:13" ht="17.25" x14ac:dyDescent="0.25">
      <c r="A10" s="119" t="str">
        <f>'Հավելված 1'!A10:F10</f>
        <v xml:space="preserve"> ՀՀ վարչապետի աշխատակազմ</v>
      </c>
      <c r="B10" s="120"/>
      <c r="C10" s="120"/>
      <c r="D10" s="120"/>
      <c r="E10" s="120"/>
      <c r="F10" s="120"/>
      <c r="G10" s="120"/>
      <c r="H10" s="120"/>
      <c r="I10" s="121"/>
      <c r="J10" s="15">
        <f>J11</f>
        <v>24231</v>
      </c>
      <c r="K10" s="15">
        <f t="shared" ref="K10:M11" si="0">K11</f>
        <v>98773.3</v>
      </c>
      <c r="L10" s="15">
        <f t="shared" si="0"/>
        <v>173315.6</v>
      </c>
      <c r="M10" s="15">
        <f t="shared" si="0"/>
        <v>247857.9</v>
      </c>
    </row>
    <row r="11" spans="1:13" ht="17.25" customHeight="1" x14ac:dyDescent="0.25">
      <c r="A11" s="26"/>
      <c r="B11" s="94">
        <f>'Հավելված 1'!B11</f>
        <v>1136</v>
      </c>
      <c r="C11" s="127" t="str">
        <f>'Հավելված 1'!D11</f>
        <v>ՀՀ Վարչապետի լիազորությունների իրականացման ապահովում</v>
      </c>
      <c r="D11" s="128"/>
      <c r="E11" s="128"/>
      <c r="F11" s="128"/>
      <c r="G11" s="128"/>
      <c r="H11" s="128"/>
      <c r="I11" s="129"/>
      <c r="J11" s="81">
        <f>J12</f>
        <v>24231</v>
      </c>
      <c r="K11" s="81">
        <f t="shared" si="0"/>
        <v>98773.3</v>
      </c>
      <c r="L11" s="81">
        <f t="shared" si="0"/>
        <v>173315.6</v>
      </c>
      <c r="M11" s="81">
        <f t="shared" si="0"/>
        <v>247857.9</v>
      </c>
    </row>
    <row r="12" spans="1:13" ht="33" customHeight="1" x14ac:dyDescent="0.25">
      <c r="A12" s="26"/>
      <c r="B12" s="95"/>
      <c r="C12" s="78"/>
      <c r="D12" s="94" t="str">
        <f>'Հավելված 1'!C12</f>
        <v>1136 - 11018</v>
      </c>
      <c r="E12" s="127" t="str">
        <f>'Հավելված 1'!D12</f>
        <v>Խորհրդատվական և   վերլուծական ծառայություններ</v>
      </c>
      <c r="F12" s="128"/>
      <c r="G12" s="128"/>
      <c r="H12" s="128"/>
      <c r="I12" s="129"/>
      <c r="J12" s="81">
        <f>'Հավելված 1'!G12</f>
        <v>24231</v>
      </c>
      <c r="K12" s="81">
        <f>'Հավելված 1'!H12</f>
        <v>98773.3</v>
      </c>
      <c r="L12" s="81">
        <f>'Հավելված 1'!I12</f>
        <v>173315.6</v>
      </c>
      <c r="M12" s="81">
        <f>'Հավելված 1'!J12</f>
        <v>247857.9</v>
      </c>
    </row>
    <row r="13" spans="1:13" ht="33.75" customHeight="1" x14ac:dyDescent="0.25">
      <c r="A13" s="26"/>
      <c r="B13" s="95"/>
      <c r="C13" s="78"/>
      <c r="D13" s="95"/>
      <c r="E13" s="70"/>
      <c r="F13" s="124" t="str">
        <f>'Հավելված 1'!E12</f>
        <v xml:space="preserve">Մասնագիտական, խորհրդատվական և  վերլուծական ծառայությունների ձեռքբերում </v>
      </c>
      <c r="G13" s="125"/>
      <c r="H13" s="125"/>
      <c r="I13" s="125"/>
      <c r="J13" s="125"/>
      <c r="K13" s="125"/>
      <c r="L13" s="125"/>
      <c r="M13" s="126"/>
    </row>
    <row r="14" spans="1:13" ht="27.75" customHeight="1" x14ac:dyDescent="0.25">
      <c r="A14" s="26"/>
      <c r="B14" s="95"/>
      <c r="C14" s="78"/>
      <c r="D14" s="95"/>
      <c r="E14" s="70"/>
      <c r="F14" s="70"/>
      <c r="G14" s="124" t="str">
        <f>'Հավելված 1'!F12</f>
        <v>Ծառայությունների մատուցում</v>
      </c>
      <c r="H14" s="125"/>
      <c r="I14" s="125"/>
      <c r="J14" s="125"/>
      <c r="K14" s="125"/>
      <c r="L14" s="125"/>
      <c r="M14" s="126"/>
    </row>
    <row r="15" spans="1:13" ht="24.75" customHeight="1" x14ac:dyDescent="0.25">
      <c r="A15" s="26"/>
      <c r="B15" s="95"/>
      <c r="C15" s="78"/>
      <c r="D15" s="95"/>
      <c r="E15" s="70"/>
      <c r="F15" s="70"/>
      <c r="G15" s="70"/>
      <c r="H15" s="124" t="s">
        <v>86</v>
      </c>
      <c r="I15" s="125"/>
      <c r="J15" s="125"/>
      <c r="K15" s="125"/>
      <c r="L15" s="125"/>
      <c r="M15" s="126"/>
    </row>
    <row r="16" spans="1:13" ht="50.25" customHeight="1" x14ac:dyDescent="0.25">
      <c r="A16" s="26"/>
      <c r="B16" s="95"/>
      <c r="C16" s="78"/>
      <c r="D16" s="95"/>
      <c r="E16" s="70"/>
      <c r="F16" s="70"/>
      <c r="G16" s="79"/>
      <c r="H16" s="79"/>
      <c r="I16" s="70" t="s">
        <v>91</v>
      </c>
      <c r="J16" s="80"/>
      <c r="K16" s="80"/>
      <c r="L16" s="80" t="s">
        <v>38</v>
      </c>
      <c r="M16" s="80">
        <v>2</v>
      </c>
    </row>
    <row r="17" spans="1:13" ht="39" customHeight="1" x14ac:dyDescent="0.25">
      <c r="A17" s="26"/>
      <c r="B17" s="95"/>
      <c r="C17" s="78"/>
      <c r="D17" s="95"/>
      <c r="E17" s="70"/>
      <c r="F17" s="70"/>
      <c r="G17" s="79"/>
      <c r="H17" s="79"/>
      <c r="I17" s="70" t="s">
        <v>92</v>
      </c>
      <c r="J17" s="80" t="s">
        <v>38</v>
      </c>
      <c r="K17" s="80"/>
      <c r="L17" s="80" t="s">
        <v>38</v>
      </c>
      <c r="M17" s="80">
        <v>26</v>
      </c>
    </row>
    <row r="18" spans="1:13" ht="39" customHeight="1" x14ac:dyDescent="0.25">
      <c r="A18" s="26"/>
      <c r="B18" s="95"/>
      <c r="C18" s="78"/>
      <c r="D18" s="95"/>
      <c r="E18" s="70"/>
      <c r="F18" s="70"/>
      <c r="G18" s="79"/>
      <c r="H18" s="79"/>
      <c r="I18" s="82" t="s">
        <v>93</v>
      </c>
      <c r="J18" s="80" t="s">
        <v>38</v>
      </c>
      <c r="K18" s="80"/>
      <c r="L18" s="80" t="s">
        <v>38</v>
      </c>
      <c r="M18" s="80">
        <v>2</v>
      </c>
    </row>
    <row r="19" spans="1:13" ht="39" customHeight="1" x14ac:dyDescent="0.25">
      <c r="A19" s="26"/>
      <c r="B19" s="96"/>
      <c r="C19" s="78"/>
      <c r="D19" s="96"/>
      <c r="E19" s="70"/>
      <c r="F19" s="70"/>
      <c r="G19" s="79"/>
      <c r="H19" s="79"/>
      <c r="I19" s="82" t="s">
        <v>94</v>
      </c>
      <c r="J19" s="80" t="s">
        <v>38</v>
      </c>
      <c r="K19" s="80"/>
      <c r="L19" s="80" t="s">
        <v>38</v>
      </c>
      <c r="M19" s="80">
        <v>4</v>
      </c>
    </row>
    <row r="20" spans="1:13" ht="38.25" customHeight="1" x14ac:dyDescent="0.25">
      <c r="A20" s="118" t="str">
        <f>'Հավելված 3'!A23:M23</f>
        <v>ՀՀ կառավարություն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</row>
    <row r="21" spans="1:13" ht="33" customHeight="1" x14ac:dyDescent="0.25">
      <c r="A21" s="116" t="s">
        <v>28</v>
      </c>
      <c r="B21" s="113" t="s">
        <v>29</v>
      </c>
      <c r="C21" s="115"/>
      <c r="D21" s="113" t="s">
        <v>30</v>
      </c>
      <c r="E21" s="114"/>
      <c r="F21" s="114"/>
      <c r="G21" s="115"/>
      <c r="H21" s="116" t="s">
        <v>31</v>
      </c>
      <c r="I21" s="116" t="s">
        <v>32</v>
      </c>
      <c r="J21" s="113" t="s">
        <v>89</v>
      </c>
      <c r="K21" s="114"/>
      <c r="L21" s="114"/>
      <c r="M21" s="115"/>
    </row>
    <row r="22" spans="1:13" ht="51" customHeight="1" x14ac:dyDescent="0.25">
      <c r="A22" s="117"/>
      <c r="B22" s="26" t="s">
        <v>33</v>
      </c>
      <c r="C22" s="26" t="s">
        <v>39</v>
      </c>
      <c r="D22" s="26" t="s">
        <v>33</v>
      </c>
      <c r="E22" s="26" t="s">
        <v>39</v>
      </c>
      <c r="F22" s="26" t="s">
        <v>56</v>
      </c>
      <c r="G22" s="26" t="s">
        <v>57</v>
      </c>
      <c r="H22" s="117"/>
      <c r="I22" s="117"/>
      <c r="J22" s="26" t="s">
        <v>34</v>
      </c>
      <c r="K22" s="26" t="s">
        <v>35</v>
      </c>
      <c r="L22" s="26" t="s">
        <v>36</v>
      </c>
      <c r="M22" s="26" t="s">
        <v>37</v>
      </c>
    </row>
    <row r="23" spans="1:13" ht="17.25" x14ac:dyDescent="0.25">
      <c r="A23" s="119" t="str">
        <f>'Հավելված 1'!A13:F13</f>
        <v>ՀՀ կառավարություն</v>
      </c>
      <c r="B23" s="120"/>
      <c r="C23" s="120"/>
      <c r="D23" s="120"/>
      <c r="E23" s="120"/>
      <c r="F23" s="120"/>
      <c r="G23" s="120"/>
      <c r="H23" s="120"/>
      <c r="I23" s="121"/>
      <c r="J23" s="15">
        <f>J24</f>
        <v>-24231</v>
      </c>
      <c r="K23" s="15">
        <f t="shared" ref="K23:M24" si="1">K24</f>
        <v>-98773.3</v>
      </c>
      <c r="L23" s="15">
        <f t="shared" si="1"/>
        <v>-173315.6</v>
      </c>
      <c r="M23" s="15">
        <f t="shared" si="1"/>
        <v>-247857.9</v>
      </c>
    </row>
    <row r="24" spans="1:13" ht="17.25" x14ac:dyDescent="0.25">
      <c r="A24" s="78"/>
      <c r="B24" s="94" t="str">
        <f>'Հավելված 1'!B14</f>
        <v>1139</v>
      </c>
      <c r="C24" s="122" t="str">
        <f>'Հավելված 1'!D14</f>
        <v>ՀՀ կառավարության պահուստային ֆոնդ</v>
      </c>
      <c r="D24" s="122"/>
      <c r="E24" s="122"/>
      <c r="F24" s="122"/>
      <c r="G24" s="122"/>
      <c r="H24" s="122"/>
      <c r="I24" s="122"/>
      <c r="J24" s="81">
        <f>J25</f>
        <v>-24231</v>
      </c>
      <c r="K24" s="81">
        <f t="shared" si="1"/>
        <v>-98773.3</v>
      </c>
      <c r="L24" s="81">
        <f t="shared" si="1"/>
        <v>-173315.6</v>
      </c>
      <c r="M24" s="81">
        <f t="shared" si="1"/>
        <v>-247857.9</v>
      </c>
    </row>
    <row r="25" spans="1:13" ht="33" customHeight="1" x14ac:dyDescent="0.25">
      <c r="A25" s="78"/>
      <c r="B25" s="95"/>
      <c r="C25" s="78"/>
      <c r="D25" s="94" t="str">
        <f>'Հավելված 1'!C15</f>
        <v>1139 - 11001</v>
      </c>
      <c r="E25" s="122" t="str">
        <f>'Հավելված 1'!D15</f>
        <v>ՀՀ կառավարության պահուստային ֆոնդ</v>
      </c>
      <c r="F25" s="122"/>
      <c r="G25" s="122"/>
      <c r="H25" s="122"/>
      <c r="I25" s="122"/>
      <c r="J25" s="81">
        <f>'Հավելված 1'!G15</f>
        <v>-24231</v>
      </c>
      <c r="K25" s="81">
        <f>'Հավելված 1'!H15</f>
        <v>-98773.3</v>
      </c>
      <c r="L25" s="81">
        <f>'Հավելված 1'!I15</f>
        <v>-173315.6</v>
      </c>
      <c r="M25" s="81">
        <f>'Հավելված 1'!J15</f>
        <v>-247857.9</v>
      </c>
    </row>
    <row r="26" spans="1:13" ht="33.75" customHeight="1" x14ac:dyDescent="0.25">
      <c r="A26" s="78"/>
      <c r="B26" s="95"/>
      <c r="C26" s="78"/>
      <c r="D26" s="95"/>
      <c r="E26" s="70"/>
      <c r="F26" s="123" t="str">
        <f>'Հավելված 1'!E15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6" s="123"/>
      <c r="H26" s="123"/>
      <c r="I26" s="123"/>
      <c r="J26" s="123"/>
      <c r="K26" s="123"/>
      <c r="L26" s="123"/>
      <c r="M26" s="123"/>
    </row>
    <row r="27" spans="1:13" ht="27.75" customHeight="1" x14ac:dyDescent="0.25">
      <c r="A27" s="78"/>
      <c r="B27" s="95"/>
      <c r="C27" s="78"/>
      <c r="D27" s="95"/>
      <c r="E27" s="70"/>
      <c r="F27" s="70"/>
      <c r="G27" s="123" t="s">
        <v>58</v>
      </c>
      <c r="H27" s="123"/>
      <c r="I27" s="123"/>
      <c r="J27" s="123"/>
      <c r="K27" s="123"/>
      <c r="L27" s="123"/>
      <c r="M27" s="123"/>
    </row>
    <row r="28" spans="1:13" ht="24.75" customHeight="1" x14ac:dyDescent="0.25">
      <c r="A28" s="78"/>
      <c r="B28" s="96"/>
      <c r="C28" s="78"/>
      <c r="D28" s="96"/>
      <c r="E28" s="70"/>
      <c r="F28" s="70"/>
      <c r="G28" s="70"/>
      <c r="H28" s="123" t="s">
        <v>85</v>
      </c>
      <c r="I28" s="123"/>
      <c r="J28" s="123"/>
      <c r="K28" s="123"/>
      <c r="L28" s="123"/>
      <c r="M28" s="123"/>
    </row>
  </sheetData>
  <mergeCells count="35">
    <mergeCell ref="A8:A9"/>
    <mergeCell ref="B8:C8"/>
    <mergeCell ref="D8:G8"/>
    <mergeCell ref="A10:I10"/>
    <mergeCell ref="C11:I11"/>
    <mergeCell ref="B11:B19"/>
    <mergeCell ref="D12:D19"/>
    <mergeCell ref="A7:M7"/>
    <mergeCell ref="I2:M2"/>
    <mergeCell ref="I3:M3"/>
    <mergeCell ref="A5:M5"/>
    <mergeCell ref="B2:F2"/>
    <mergeCell ref="B3:F3"/>
    <mergeCell ref="G14:M14"/>
    <mergeCell ref="H15:M15"/>
    <mergeCell ref="E12:I12"/>
    <mergeCell ref="F13:M13"/>
    <mergeCell ref="H8:H9"/>
    <mergeCell ref="I8:I9"/>
    <mergeCell ref="J8:M8"/>
    <mergeCell ref="A20:M20"/>
    <mergeCell ref="A23:I23"/>
    <mergeCell ref="B24:B28"/>
    <mergeCell ref="C24:I24"/>
    <mergeCell ref="D25:D28"/>
    <mergeCell ref="E25:I25"/>
    <mergeCell ref="F26:M26"/>
    <mergeCell ref="G27:M27"/>
    <mergeCell ref="H28:M28"/>
    <mergeCell ref="J21:M21"/>
    <mergeCell ref="A21:A22"/>
    <mergeCell ref="B21:C21"/>
    <mergeCell ref="D21:G21"/>
    <mergeCell ref="H21:H22"/>
    <mergeCell ref="I21:I22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13" zoomScaleNormal="100" workbookViewId="0">
      <selection activeCell="Q8" sqref="Q8"/>
    </sheetView>
  </sheetViews>
  <sheetFormatPr defaultColWidth="9.140625" defaultRowHeight="13.5" x14ac:dyDescent="0.25"/>
  <cols>
    <col min="1" max="1" width="6.5703125" style="4" customWidth="1"/>
    <col min="2" max="2" width="14.28515625" style="4" customWidth="1"/>
    <col min="3" max="3" width="16.5703125" style="4" customWidth="1"/>
    <col min="4" max="4" width="15.7109375" style="4" customWidth="1"/>
    <col min="5" max="5" width="13.5703125" style="4" customWidth="1"/>
    <col min="6" max="6" width="18.7109375" style="4" customWidth="1"/>
    <col min="7" max="7" width="9.140625" style="4"/>
    <col min="8" max="8" width="18.140625" style="4" customWidth="1"/>
    <col min="9" max="9" width="26.140625" style="4" customWidth="1"/>
    <col min="10" max="10" width="14.140625" style="4" customWidth="1"/>
    <col min="11" max="11" width="17.28515625" style="4" customWidth="1"/>
    <col min="12" max="12" width="15" style="4" customWidth="1"/>
    <col min="13" max="13" width="14.140625" style="4" customWidth="1"/>
    <col min="14" max="16384" width="9.140625" style="4"/>
  </cols>
  <sheetData>
    <row r="1" spans="1:13" s="17" customFormat="1" ht="15" customHeight="1" x14ac:dyDescent="0.3">
      <c r="F1" s="18"/>
      <c r="I1" s="21"/>
      <c r="J1" s="21"/>
      <c r="K1" s="21"/>
      <c r="L1" s="21"/>
      <c r="M1" s="22" t="s">
        <v>21</v>
      </c>
    </row>
    <row r="2" spans="1:13" s="17" customFormat="1" ht="15" customHeight="1" x14ac:dyDescent="0.3">
      <c r="B2" s="132"/>
      <c r="C2" s="132"/>
      <c r="D2" s="132"/>
      <c r="E2" s="132"/>
      <c r="F2" s="132"/>
      <c r="I2" s="130" t="s">
        <v>26</v>
      </c>
      <c r="J2" s="130"/>
      <c r="K2" s="130"/>
      <c r="L2" s="130"/>
      <c r="M2" s="130"/>
    </row>
    <row r="3" spans="1:13" s="17" customFormat="1" ht="15" customHeight="1" x14ac:dyDescent="0.3">
      <c r="B3" s="132"/>
      <c r="C3" s="132"/>
      <c r="D3" s="132"/>
      <c r="E3" s="132"/>
      <c r="F3" s="132"/>
      <c r="I3" s="130" t="s">
        <v>18</v>
      </c>
      <c r="J3" s="130"/>
      <c r="K3" s="130"/>
      <c r="L3" s="130"/>
      <c r="M3" s="130"/>
    </row>
    <row r="4" spans="1:13" s="17" customFormat="1" x14ac:dyDescent="0.25"/>
    <row r="5" spans="1:13" s="17" customFormat="1" ht="13.5" customHeight="1" x14ac:dyDescent="0.25"/>
    <row r="6" spans="1:13" s="17" customFormat="1" ht="49.5" customHeight="1" x14ac:dyDescent="0.25">
      <c r="A6" s="131" t="s">
        <v>41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1:13" s="17" customFormat="1" x14ac:dyDescent="0.25"/>
    <row r="8" spans="1:13" s="19" customFormat="1" ht="32.25" customHeight="1" x14ac:dyDescent="0.25">
      <c r="A8" s="118" t="str">
        <f>'Հավելված 3'!A7:M7</f>
        <v>ՀՀ վարչապետի աշխատակազմ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</row>
    <row r="9" spans="1:13" ht="51" customHeight="1" x14ac:dyDescent="0.25">
      <c r="A9" s="133" t="s">
        <v>28</v>
      </c>
      <c r="B9" s="133" t="s">
        <v>29</v>
      </c>
      <c r="C9" s="133"/>
      <c r="D9" s="133" t="s">
        <v>30</v>
      </c>
      <c r="E9" s="133"/>
      <c r="F9" s="133"/>
      <c r="G9" s="133"/>
      <c r="H9" s="133" t="s">
        <v>31</v>
      </c>
      <c r="I9" s="133" t="s">
        <v>32</v>
      </c>
      <c r="J9" s="113" t="s">
        <v>88</v>
      </c>
      <c r="K9" s="114"/>
      <c r="L9" s="114"/>
      <c r="M9" s="115"/>
    </row>
    <row r="10" spans="1:13" ht="51" customHeight="1" x14ac:dyDescent="0.25">
      <c r="A10" s="133"/>
      <c r="B10" s="26" t="s">
        <v>33</v>
      </c>
      <c r="C10" s="26" t="s">
        <v>39</v>
      </c>
      <c r="D10" s="26" t="s">
        <v>33</v>
      </c>
      <c r="E10" s="26" t="s">
        <v>39</v>
      </c>
      <c r="F10" s="26" t="s">
        <v>90</v>
      </c>
      <c r="G10" s="26" t="s">
        <v>57</v>
      </c>
      <c r="H10" s="133"/>
      <c r="I10" s="133"/>
      <c r="J10" s="26" t="s">
        <v>34</v>
      </c>
      <c r="K10" s="26" t="s">
        <v>35</v>
      </c>
      <c r="L10" s="26" t="s">
        <v>36</v>
      </c>
      <c r="M10" s="26" t="s">
        <v>37</v>
      </c>
    </row>
    <row r="11" spans="1:13" ht="17.25" x14ac:dyDescent="0.25">
      <c r="A11" s="134" t="str">
        <f>'Հավելված 1'!A10:F10</f>
        <v xml:space="preserve"> ՀՀ վարչապետի աշխատակազմ</v>
      </c>
      <c r="B11" s="134"/>
      <c r="C11" s="134"/>
      <c r="D11" s="134"/>
      <c r="E11" s="134"/>
      <c r="F11" s="134"/>
      <c r="G11" s="134"/>
      <c r="H11" s="134"/>
      <c r="I11" s="134"/>
      <c r="J11" s="15">
        <f>J12</f>
        <v>24231</v>
      </c>
      <c r="K11" s="15">
        <f t="shared" ref="K11:M12" si="0">K12</f>
        <v>98773.3</v>
      </c>
      <c r="L11" s="15">
        <f t="shared" si="0"/>
        <v>173315.6</v>
      </c>
      <c r="M11" s="15">
        <f t="shared" si="0"/>
        <v>247857.9</v>
      </c>
    </row>
    <row r="12" spans="1:13" ht="17.25" x14ac:dyDescent="0.25">
      <c r="A12" s="26"/>
      <c r="B12" s="94">
        <f>'Հավելված 1'!B11</f>
        <v>1136</v>
      </c>
      <c r="C12" s="135" t="str">
        <f>'Հավելված 1'!D11</f>
        <v>ՀՀ Վարչապետի լիազորությունների իրականացման ապահովում</v>
      </c>
      <c r="D12" s="135"/>
      <c r="E12" s="135"/>
      <c r="F12" s="135"/>
      <c r="G12" s="135"/>
      <c r="H12" s="135"/>
      <c r="I12" s="135"/>
      <c r="J12" s="15">
        <f>J13</f>
        <v>24231</v>
      </c>
      <c r="K12" s="15">
        <f t="shared" si="0"/>
        <v>98773.3</v>
      </c>
      <c r="L12" s="15">
        <f t="shared" si="0"/>
        <v>173315.6</v>
      </c>
      <c r="M12" s="15">
        <f t="shared" si="0"/>
        <v>247857.9</v>
      </c>
    </row>
    <row r="13" spans="1:13" ht="33" customHeight="1" x14ac:dyDescent="0.25">
      <c r="A13" s="26"/>
      <c r="B13" s="95"/>
      <c r="C13" s="26"/>
      <c r="D13" s="94" t="str">
        <f>'Հավելված 1'!C12</f>
        <v>1136 - 11018</v>
      </c>
      <c r="E13" s="135" t="str">
        <f>'Հավելված 1'!D12</f>
        <v>Խորհրդատվական և   վերլուծական ծառայություններ</v>
      </c>
      <c r="F13" s="135"/>
      <c r="G13" s="135"/>
      <c r="H13" s="135"/>
      <c r="I13" s="135"/>
      <c r="J13" s="15">
        <f>'Հավելված 1'!G12</f>
        <v>24231</v>
      </c>
      <c r="K13" s="15">
        <f>'Հավելված 1'!H12</f>
        <v>98773.3</v>
      </c>
      <c r="L13" s="15">
        <f>'Հավելված 1'!I12</f>
        <v>173315.6</v>
      </c>
      <c r="M13" s="15">
        <f>'Հավելված 1'!J12</f>
        <v>247857.9</v>
      </c>
    </row>
    <row r="14" spans="1:13" ht="33.75" customHeight="1" x14ac:dyDescent="0.25">
      <c r="A14" s="26"/>
      <c r="B14" s="95"/>
      <c r="C14" s="26"/>
      <c r="D14" s="95"/>
      <c r="E14" s="24"/>
      <c r="F14" s="136" t="str">
        <f>'Հավելված 1'!E12</f>
        <v xml:space="preserve">Մասնագիտական, խորհրդատվական և  վերլուծական ծառայությունների ձեռքբերում </v>
      </c>
      <c r="G14" s="136"/>
      <c r="H14" s="136"/>
      <c r="I14" s="136"/>
      <c r="J14" s="136"/>
      <c r="K14" s="136"/>
      <c r="L14" s="136"/>
      <c r="M14" s="136"/>
    </row>
    <row r="15" spans="1:13" ht="27.75" customHeight="1" x14ac:dyDescent="0.25">
      <c r="A15" s="26"/>
      <c r="B15" s="95"/>
      <c r="C15" s="26"/>
      <c r="D15" s="95"/>
      <c r="E15" s="24"/>
      <c r="F15" s="24"/>
      <c r="G15" s="136" t="str">
        <f>'Հավելված 1'!F12</f>
        <v>Ծառայությունների մատուցում</v>
      </c>
      <c r="H15" s="136"/>
      <c r="I15" s="136"/>
      <c r="J15" s="136"/>
      <c r="K15" s="136"/>
      <c r="L15" s="136"/>
      <c r="M15" s="136"/>
    </row>
    <row r="16" spans="1:13" ht="24.75" customHeight="1" x14ac:dyDescent="0.25">
      <c r="A16" s="26"/>
      <c r="B16" s="95"/>
      <c r="C16" s="26"/>
      <c r="D16" s="95"/>
      <c r="E16" s="24"/>
      <c r="F16" s="24"/>
      <c r="G16" s="24"/>
      <c r="H16" s="136" t="s">
        <v>86</v>
      </c>
      <c r="I16" s="136"/>
      <c r="J16" s="136"/>
      <c r="K16" s="136"/>
      <c r="L16" s="136"/>
      <c r="M16" s="136"/>
    </row>
    <row r="17" spans="1:13" ht="39" customHeight="1" x14ac:dyDescent="0.25">
      <c r="A17" s="26"/>
      <c r="B17" s="95"/>
      <c r="C17" s="26"/>
      <c r="D17" s="95"/>
      <c r="E17" s="24"/>
      <c r="F17" s="24"/>
      <c r="G17" s="20"/>
      <c r="H17" s="20"/>
      <c r="I17" s="24" t="str">
        <f>'Հավելված 3'!I16</f>
        <v>Հրապարակված հոդվածների քանակ</v>
      </c>
      <c r="J17" s="24"/>
      <c r="K17" s="24"/>
      <c r="L17" s="24"/>
      <c r="M17" s="16">
        <f>'Հավելված 3'!M16</f>
        <v>2</v>
      </c>
    </row>
    <row r="18" spans="1:13" ht="39" customHeight="1" x14ac:dyDescent="0.25">
      <c r="A18" s="26"/>
      <c r="B18" s="95"/>
      <c r="C18" s="26"/>
      <c r="D18" s="95"/>
      <c r="E18" s="24"/>
      <c r="F18" s="24"/>
      <c r="G18" s="20"/>
      <c r="H18" s="20"/>
      <c r="I18" s="24" t="str">
        <f>'Հավելված 3'!I17</f>
        <v xml:space="preserve">Անցկացված հանդիպումների քանակ </v>
      </c>
      <c r="J18" s="24"/>
      <c r="K18" s="24"/>
      <c r="L18" s="24"/>
      <c r="M18" s="16">
        <f>'Հավելված 3'!M17</f>
        <v>26</v>
      </c>
    </row>
    <row r="19" spans="1:13" ht="39" customHeight="1" x14ac:dyDescent="0.25">
      <c r="A19" s="26"/>
      <c r="B19" s="95"/>
      <c r="C19" s="26"/>
      <c r="D19" s="95"/>
      <c r="E19" s="24"/>
      <c r="F19" s="24"/>
      <c r="G19" s="20"/>
      <c r="H19" s="20"/>
      <c r="I19" s="24" t="str">
        <f>'Հավելված 3'!I18</f>
        <v>Համաժողովների քանակ</v>
      </c>
      <c r="J19" s="24"/>
      <c r="K19" s="24"/>
      <c r="L19" s="24"/>
      <c r="M19" s="16">
        <f>'Հավելված 3'!M18</f>
        <v>2</v>
      </c>
    </row>
    <row r="20" spans="1:13" ht="39" customHeight="1" x14ac:dyDescent="0.25">
      <c r="A20" s="26"/>
      <c r="B20" s="96"/>
      <c r="C20" s="26"/>
      <c r="D20" s="96"/>
      <c r="E20" s="24"/>
      <c r="F20" s="24"/>
      <c r="G20" s="20"/>
      <c r="H20" s="20"/>
      <c r="I20" s="24" t="str">
        <f>'Հավելված 3'!I19</f>
        <v>Հարցազրույցների քանակ</v>
      </c>
      <c r="J20" s="24"/>
      <c r="K20" s="24"/>
      <c r="L20" s="24"/>
      <c r="M20" s="16">
        <f>'Հավելված 3'!M19</f>
        <v>4</v>
      </c>
    </row>
    <row r="21" spans="1:13" s="19" customFormat="1" ht="42.75" customHeight="1" x14ac:dyDescent="0.25">
      <c r="A21" s="118" t="str">
        <f>'Հավելված 3'!A23:M23</f>
        <v>ՀՀ կառավարություն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</row>
    <row r="22" spans="1:13" ht="54.75" customHeight="1" x14ac:dyDescent="0.25">
      <c r="A22" s="133" t="s">
        <v>28</v>
      </c>
      <c r="B22" s="133" t="s">
        <v>29</v>
      </c>
      <c r="C22" s="133"/>
      <c r="D22" s="133" t="s">
        <v>30</v>
      </c>
      <c r="E22" s="133"/>
      <c r="F22" s="133"/>
      <c r="G22" s="133"/>
      <c r="H22" s="133" t="s">
        <v>31</v>
      </c>
      <c r="I22" s="133" t="s">
        <v>32</v>
      </c>
      <c r="J22" s="113" t="s">
        <v>89</v>
      </c>
      <c r="K22" s="114"/>
      <c r="L22" s="114"/>
      <c r="M22" s="115"/>
    </row>
    <row r="23" spans="1:13" ht="51" customHeight="1" x14ac:dyDescent="0.25">
      <c r="A23" s="133"/>
      <c r="B23" s="26" t="s">
        <v>33</v>
      </c>
      <c r="C23" s="26" t="s">
        <v>39</v>
      </c>
      <c r="D23" s="26" t="s">
        <v>33</v>
      </c>
      <c r="E23" s="26" t="s">
        <v>39</v>
      </c>
      <c r="F23" s="26" t="s">
        <v>90</v>
      </c>
      <c r="G23" s="26" t="s">
        <v>57</v>
      </c>
      <c r="H23" s="133"/>
      <c r="I23" s="133"/>
      <c r="J23" s="26" t="s">
        <v>34</v>
      </c>
      <c r="K23" s="26" t="s">
        <v>35</v>
      </c>
      <c r="L23" s="26" t="s">
        <v>36</v>
      </c>
      <c r="M23" s="26" t="s">
        <v>37</v>
      </c>
    </row>
    <row r="24" spans="1:13" ht="17.25" x14ac:dyDescent="0.25">
      <c r="A24" s="134" t="str">
        <f>'Հավելված 1'!A13:F13</f>
        <v>ՀՀ կառավարություն</v>
      </c>
      <c r="B24" s="134"/>
      <c r="C24" s="134"/>
      <c r="D24" s="134"/>
      <c r="E24" s="134"/>
      <c r="F24" s="134"/>
      <c r="G24" s="134"/>
      <c r="H24" s="134"/>
      <c r="I24" s="134"/>
      <c r="J24" s="15">
        <f>J25</f>
        <v>-24231</v>
      </c>
      <c r="K24" s="15">
        <f t="shared" ref="K24:M25" si="1">K25</f>
        <v>-98773.3</v>
      </c>
      <c r="L24" s="15">
        <f t="shared" si="1"/>
        <v>-173315.6</v>
      </c>
      <c r="M24" s="15">
        <f t="shared" si="1"/>
        <v>-247857.9</v>
      </c>
    </row>
    <row r="25" spans="1:13" ht="17.25" x14ac:dyDescent="0.25">
      <c r="A25" s="78"/>
      <c r="B25" s="94" t="str">
        <f>'Հավելված 1'!B14</f>
        <v>1139</v>
      </c>
      <c r="C25" s="122" t="str">
        <f>'Հավելված 1'!D14</f>
        <v>ՀՀ կառավարության պահուստային ֆոնդ</v>
      </c>
      <c r="D25" s="122"/>
      <c r="E25" s="122"/>
      <c r="F25" s="122"/>
      <c r="G25" s="122"/>
      <c r="H25" s="122"/>
      <c r="I25" s="122"/>
      <c r="J25" s="81">
        <f>J26</f>
        <v>-24231</v>
      </c>
      <c r="K25" s="81">
        <f t="shared" si="1"/>
        <v>-98773.3</v>
      </c>
      <c r="L25" s="81">
        <f t="shared" si="1"/>
        <v>-173315.6</v>
      </c>
      <c r="M25" s="81">
        <f t="shared" si="1"/>
        <v>-247857.9</v>
      </c>
    </row>
    <row r="26" spans="1:13" ht="33" customHeight="1" x14ac:dyDescent="0.25">
      <c r="A26" s="78"/>
      <c r="B26" s="95"/>
      <c r="C26" s="78"/>
      <c r="D26" s="94" t="str">
        <f>'Հավելված 1'!C15</f>
        <v>1139 - 11001</v>
      </c>
      <c r="E26" s="122" t="str">
        <f>'Հավելված 1'!D15</f>
        <v>ՀՀ կառավարության պահուստային ֆոնդ</v>
      </c>
      <c r="F26" s="122"/>
      <c r="G26" s="122"/>
      <c r="H26" s="122"/>
      <c r="I26" s="122"/>
      <c r="J26" s="81">
        <f>'Հավելված 1'!G15</f>
        <v>-24231</v>
      </c>
      <c r="K26" s="81">
        <f>'Հավելված 1'!H15</f>
        <v>-98773.3</v>
      </c>
      <c r="L26" s="81">
        <f>'Հավելված 1'!I15</f>
        <v>-173315.6</v>
      </c>
      <c r="M26" s="81">
        <f>'Հավելված 1'!J15</f>
        <v>-247857.9</v>
      </c>
    </row>
    <row r="27" spans="1:13" ht="33.75" customHeight="1" x14ac:dyDescent="0.25">
      <c r="A27" s="78"/>
      <c r="B27" s="95"/>
      <c r="C27" s="78"/>
      <c r="D27" s="95"/>
      <c r="E27" s="70"/>
      <c r="F27" s="123" t="str">
        <f>'Հավելված 1'!E15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7" s="123"/>
      <c r="H27" s="123"/>
      <c r="I27" s="123"/>
      <c r="J27" s="123"/>
      <c r="K27" s="123"/>
      <c r="L27" s="123"/>
      <c r="M27" s="123"/>
    </row>
    <row r="28" spans="1:13" ht="27.75" customHeight="1" x14ac:dyDescent="0.25">
      <c r="A28" s="78"/>
      <c r="B28" s="95"/>
      <c r="C28" s="78"/>
      <c r="D28" s="95"/>
      <c r="E28" s="70"/>
      <c r="F28" s="70"/>
      <c r="G28" s="123" t="s">
        <v>58</v>
      </c>
      <c r="H28" s="123"/>
      <c r="I28" s="123"/>
      <c r="J28" s="123"/>
      <c r="K28" s="123"/>
      <c r="L28" s="123"/>
      <c r="M28" s="123"/>
    </row>
    <row r="29" spans="1:13" ht="24.75" customHeight="1" x14ac:dyDescent="0.25">
      <c r="A29" s="78"/>
      <c r="B29" s="96"/>
      <c r="C29" s="78"/>
      <c r="D29" s="96"/>
      <c r="E29" s="70"/>
      <c r="F29" s="70"/>
      <c r="G29" s="70"/>
      <c r="H29" s="123" t="s">
        <v>85</v>
      </c>
      <c r="I29" s="123"/>
      <c r="J29" s="123"/>
      <c r="K29" s="123"/>
      <c r="L29" s="123"/>
      <c r="M29" s="123"/>
    </row>
  </sheetData>
  <mergeCells count="35">
    <mergeCell ref="A8:M8"/>
    <mergeCell ref="A9:A10"/>
    <mergeCell ref="B9:C9"/>
    <mergeCell ref="D9:G9"/>
    <mergeCell ref="H9:H10"/>
    <mergeCell ref="I9:I10"/>
    <mergeCell ref="B2:F2"/>
    <mergeCell ref="I2:M2"/>
    <mergeCell ref="B3:F3"/>
    <mergeCell ref="I3:M3"/>
    <mergeCell ref="A6:M6"/>
    <mergeCell ref="E13:I13"/>
    <mergeCell ref="F14:M14"/>
    <mergeCell ref="G15:M15"/>
    <mergeCell ref="H16:M16"/>
    <mergeCell ref="J9:M9"/>
    <mergeCell ref="A11:I11"/>
    <mergeCell ref="C12:I12"/>
    <mergeCell ref="B12:B20"/>
    <mergeCell ref="D13:D20"/>
    <mergeCell ref="A24:I24"/>
    <mergeCell ref="B25:B29"/>
    <mergeCell ref="C25:I25"/>
    <mergeCell ref="D26:D29"/>
    <mergeCell ref="E26:I26"/>
    <mergeCell ref="F27:M27"/>
    <mergeCell ref="G28:M28"/>
    <mergeCell ref="H29:M29"/>
    <mergeCell ref="A21:M21"/>
    <mergeCell ref="A22:A23"/>
    <mergeCell ref="B22:C22"/>
    <mergeCell ref="D22:G22"/>
    <mergeCell ref="H22:H23"/>
    <mergeCell ref="I22:I23"/>
    <mergeCell ref="J22:M22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https:/mul2.gov.am/tasks/709231/oneclick/Ardir2.xlsx?token=ac2bebc88399fce4ff6fcedd8619436a</cp:keywords>
  <cp:lastModifiedBy/>
  <dcterms:created xsi:type="dcterms:W3CDTF">2015-06-05T18:17:20Z</dcterms:created>
  <dcterms:modified xsi:type="dcterms:W3CDTF">2025-03-05T07:56:43Z</dcterms:modified>
</cp:coreProperties>
</file>