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kotayq gegharquniq\2025\որոշում ֆինանսավ վերաբաշխման\karav\komite\լրացուցիչ\"/>
    </mc:Choice>
  </mc:AlternateContent>
  <xr:revisionPtr revIDLastSave="0" documentId="8_{4158B364-77F3-4D15-B82F-9D7C2EB322BF}" xr6:coauthVersionLast="47" xr6:coauthVersionMax="47" xr10:uidLastSave="{00000000-0000-0000-0000-000000000000}"/>
  <bookViews>
    <workbookView xWindow="-120" yWindow="-120" windowWidth="29040" windowHeight="15720" tabRatio="423" firstSheet="1" activeTab="14" xr2:uid="{00000000-000D-0000-FFFF-FFFF00000000}"/>
  </bookViews>
  <sheets>
    <sheet name="h1" sheetId="78" r:id="rId1"/>
    <sheet name="h2" sheetId="76" r:id="rId2"/>
    <sheet name="h3" sheetId="105" r:id="rId3"/>
    <sheet name="h4" sheetId="90" r:id="rId4"/>
    <sheet name="h5" sheetId="91" r:id="rId5"/>
    <sheet name="h6" sheetId="106" r:id="rId6"/>
    <sheet name="h7" sheetId="102" r:id="rId7"/>
    <sheet name="h8" sheetId="66" r:id="rId8"/>
    <sheet name="h9." sheetId="107" r:id="rId9"/>
    <sheet name="h10." sheetId="82" r:id="rId10"/>
    <sheet name="h11." sheetId="109" r:id="rId11"/>
    <sheet name="h12" sheetId="108" r:id="rId12"/>
    <sheet name="h13" sheetId="100" r:id="rId13"/>
    <sheet name="h14" sheetId="101" r:id="rId14"/>
    <sheet name="h15" sheetId="110" r:id="rId15"/>
  </sheets>
  <externalReferences>
    <externalReference r:id="rId16"/>
  </externalReferences>
  <definedNames>
    <definedName name="_xlnm._FilterDatabase" localSheetId="7" hidden="1">'h8'!$E$1:$F$10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7">#REF!</definedName>
    <definedName name="AgencyCode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davit" localSheetId="7">#REF!</definedName>
    <definedName name="davit">#REF!</definedName>
    <definedName name="Functional1" localSheetId="7">#REF!</definedName>
    <definedName name="Functional1">#REF!</definedName>
    <definedName name="ggg" localSheetId="7">#REF!</definedName>
    <definedName name="ggg">#REF!</definedName>
    <definedName name="hav">#REF!</definedName>
    <definedName name="havelvac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7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7">#REF!</definedName>
    <definedName name="PAType">#REF!</definedName>
    <definedName name="Performance2" localSheetId="7">#REF!</definedName>
    <definedName name="Performance2">#REF!</definedName>
    <definedName name="PerformanceType" localSheetId="7">#REF!</definedName>
    <definedName name="PerformanceType">#REF!</definedName>
    <definedName name="_xlnm.Print_Area" localSheetId="0">'h1'!$A$1:$C$17</definedName>
    <definedName name="_xlnm.Print_Area" localSheetId="9">'h10.'!$A$1:$L$54</definedName>
    <definedName name="_xlnm.Print_Area" localSheetId="7">'h8'!$B$1:$J$132</definedName>
    <definedName name="program">#REF!,#REF!,#REF!,#REF!,#REF!,#REF!,#REF!,#REF!,#REF!,#REF!,#REF!,#REF!,#REF!,#REF!,#REF!,#REF!,#REF!,#REF!,#REF!,#REF!</definedName>
    <definedName name="x" localSheetId="7">#REF!</definedName>
    <definedName name="x">#REF!</definedName>
    <definedName name="Հավելված" localSheetId="7">#REF!</definedName>
    <definedName name="Հավելված">#REF!</definedName>
    <definedName name="Մաս" localSheetId="7">#REF!</definedName>
    <definedName name="Մաս">#REF!</definedName>
    <definedName name="շախմատիստ" localSheetId="7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66" l="1"/>
  <c r="D12" i="109"/>
  <c r="H66" i="66" l="1"/>
  <c r="H65" i="66" s="1"/>
  <c r="H64" i="66" s="1"/>
  <c r="H62" i="66" s="1"/>
  <c r="H60" i="66" s="1"/>
  <c r="H125" i="66" s="1"/>
  <c r="I68" i="66"/>
  <c r="G12" i="109"/>
  <c r="C12" i="109"/>
  <c r="C11" i="109"/>
  <c r="B11" i="109"/>
  <c r="J68" i="66" l="1"/>
  <c r="I67" i="66"/>
  <c r="G14" i="102"/>
  <c r="G50" i="110"/>
  <c r="G49" i="110" s="1"/>
  <c r="G48" i="110" s="1"/>
  <c r="G47" i="110" s="1"/>
  <c r="G46" i="110" s="1"/>
  <c r="G44" i="110" s="1"/>
  <c r="G42" i="110" s="1"/>
  <c r="G40" i="110" s="1"/>
  <c r="G38" i="110" s="1"/>
  <c r="G36" i="110" s="1"/>
  <c r="G34" i="110" s="1"/>
  <c r="G32" i="110" s="1"/>
  <c r="G31" i="110" s="1"/>
  <c r="H13" i="109"/>
  <c r="H117" i="66"/>
  <c r="I66" i="66"/>
  <c r="I65" i="66" s="1"/>
  <c r="I64" i="66" s="1"/>
  <c r="I62" i="66" s="1"/>
  <c r="I60" i="66" s="1"/>
  <c r="H12" i="109"/>
  <c r="H11" i="109" s="1"/>
  <c r="H10" i="109" s="1"/>
  <c r="H9" i="109" s="1"/>
  <c r="D28" i="107"/>
  <c r="H28" i="107"/>
  <c r="K28" i="107" s="1"/>
  <c r="J67" i="66" l="1"/>
  <c r="J66" i="66" s="1"/>
  <c r="J65" i="66" s="1"/>
  <c r="J64" i="66" s="1"/>
  <c r="J62" i="66" s="1"/>
  <c r="J60" i="66" s="1"/>
  <c r="H14" i="102"/>
  <c r="H50" i="110"/>
  <c r="H49" i="110" s="1"/>
  <c r="H48" i="110" s="1"/>
  <c r="H47" i="110" s="1"/>
  <c r="H46" i="110" s="1"/>
  <c r="H44" i="110" s="1"/>
  <c r="H42" i="110" s="1"/>
  <c r="H40" i="110" s="1"/>
  <c r="H38" i="110" s="1"/>
  <c r="H36" i="110" s="1"/>
  <c r="H34" i="110" s="1"/>
  <c r="H32" i="110" s="1"/>
  <c r="H31" i="110" s="1"/>
  <c r="H116" i="66"/>
  <c r="H115" i="66" s="1"/>
  <c r="H114" i="66" s="1"/>
  <c r="H112" i="66" s="1"/>
  <c r="H110" i="66" s="1"/>
  <c r="I117" i="66"/>
  <c r="G21" i="102"/>
  <c r="K20" i="100"/>
  <c r="K19" i="101" s="1"/>
  <c r="E12" i="108"/>
  <c r="I50" i="110" l="1"/>
  <c r="I49" i="110" s="1"/>
  <c r="I48" i="110" s="1"/>
  <c r="I47" i="110" s="1"/>
  <c r="I46" i="110" s="1"/>
  <c r="I44" i="110" s="1"/>
  <c r="I42" i="110" s="1"/>
  <c r="I40" i="110" s="1"/>
  <c r="I38" i="110" s="1"/>
  <c r="I36" i="110" s="1"/>
  <c r="I34" i="110" s="1"/>
  <c r="I32" i="110" s="1"/>
  <c r="I31" i="110" s="1"/>
  <c r="I14" i="102"/>
  <c r="M20" i="100" s="1"/>
  <c r="M19" i="101" s="1"/>
  <c r="L20" i="100"/>
  <c r="L19" i="101" s="1"/>
  <c r="K44" i="100"/>
  <c r="K44" i="101"/>
  <c r="J117" i="66"/>
  <c r="H21" i="102"/>
  <c r="I116" i="66"/>
  <c r="I115" i="66" s="1"/>
  <c r="I114" i="66" s="1"/>
  <c r="I112" i="66" s="1"/>
  <c r="I110" i="66" s="1"/>
  <c r="G30" i="110"/>
  <c r="G29" i="110" s="1"/>
  <c r="G28" i="110" s="1"/>
  <c r="G27" i="110" s="1"/>
  <c r="G25" i="110" s="1"/>
  <c r="G23" i="110" s="1"/>
  <c r="G21" i="110" s="1"/>
  <c r="G19" i="110" s="1"/>
  <c r="G17" i="110" s="1"/>
  <c r="G15" i="110" s="1"/>
  <c r="G13" i="110" s="1"/>
  <c r="G12" i="110" s="1"/>
  <c r="G10" i="110" s="1"/>
  <c r="E11" i="108"/>
  <c r="E9" i="108"/>
  <c r="L44" i="100" l="1"/>
  <c r="L44" i="101"/>
  <c r="H30" i="110"/>
  <c r="H29" i="110" s="1"/>
  <c r="H28" i="110" s="1"/>
  <c r="H27" i="110" s="1"/>
  <c r="H25" i="110" s="1"/>
  <c r="H23" i="110" s="1"/>
  <c r="H21" i="110" s="1"/>
  <c r="H19" i="110" s="1"/>
  <c r="H17" i="110" s="1"/>
  <c r="H15" i="110" s="1"/>
  <c r="H13" i="110" s="1"/>
  <c r="H12" i="110" s="1"/>
  <c r="H10" i="110" s="1"/>
  <c r="J116" i="66"/>
  <c r="J115" i="66" s="1"/>
  <c r="J114" i="66" s="1"/>
  <c r="J112" i="66" s="1"/>
  <c r="J110" i="66" s="1"/>
  <c r="I21" i="102"/>
  <c r="I28" i="107"/>
  <c r="L28" i="107" s="1"/>
  <c r="D27" i="107"/>
  <c r="K27" i="107"/>
  <c r="K26" i="107" s="1"/>
  <c r="K25" i="107" s="1"/>
  <c r="K24" i="107" s="1"/>
  <c r="H27" i="107"/>
  <c r="H26" i="107" s="1"/>
  <c r="H25" i="107" s="1"/>
  <c r="H24" i="107" s="1"/>
  <c r="H23" i="107" s="1"/>
  <c r="H22" i="107" s="1"/>
  <c r="H20" i="107" s="1"/>
  <c r="F27" i="107"/>
  <c r="F26" i="107" s="1"/>
  <c r="F25" i="107" s="1"/>
  <c r="E27" i="107"/>
  <c r="E26" i="107" s="1"/>
  <c r="E25" i="107" s="1"/>
  <c r="E24" i="107" s="1"/>
  <c r="M44" i="101" l="1"/>
  <c r="M44" i="100"/>
  <c r="I30" i="110"/>
  <c r="I29" i="110" s="1"/>
  <c r="I28" i="110" s="1"/>
  <c r="I27" i="110" s="1"/>
  <c r="I25" i="110" s="1"/>
  <c r="I23" i="110" s="1"/>
  <c r="I21" i="110" s="1"/>
  <c r="I19" i="110" s="1"/>
  <c r="I17" i="110" s="1"/>
  <c r="I15" i="110" s="1"/>
  <c r="I13" i="110" s="1"/>
  <c r="I12" i="110" s="1"/>
  <c r="I10" i="110" s="1"/>
  <c r="H49" i="66"/>
  <c r="H48" i="66" s="1"/>
  <c r="K14" i="107"/>
  <c r="K23" i="107"/>
  <c r="K22" i="107" s="1"/>
  <c r="K20" i="107" s="1"/>
  <c r="K18" i="107" s="1"/>
  <c r="E23" i="107"/>
  <c r="E22" i="107" s="1"/>
  <c r="E20" i="107" s="1"/>
  <c r="E18" i="107" s="1"/>
  <c r="E14" i="107"/>
  <c r="D25" i="107"/>
  <c r="D24" i="107" s="1"/>
  <c r="D14" i="107" s="1"/>
  <c r="H14" i="107"/>
  <c r="J28" i="107"/>
  <c r="L27" i="107"/>
  <c r="L26" i="107" s="1"/>
  <c r="L25" i="107" s="1"/>
  <c r="J25" i="107" s="1"/>
  <c r="I27" i="107"/>
  <c r="I26" i="107" s="1"/>
  <c r="I25" i="107" s="1"/>
  <c r="G28" i="107"/>
  <c r="F24" i="107"/>
  <c r="H18" i="107"/>
  <c r="D26" i="107"/>
  <c r="H47" i="66" s="1"/>
  <c r="H46" i="66" s="1"/>
  <c r="H45" i="66" l="1"/>
  <c r="H44" i="66" s="1"/>
  <c r="H43" i="66" s="1"/>
  <c r="H41" i="66" s="1"/>
  <c r="H39" i="66" s="1"/>
  <c r="K12" i="101" s="1"/>
  <c r="K11" i="101" s="1"/>
  <c r="G27" i="107"/>
  <c r="G26" i="107" s="1"/>
  <c r="I47" i="66" s="1"/>
  <c r="I49" i="66"/>
  <c r="I48" i="66" s="1"/>
  <c r="J27" i="107"/>
  <c r="J26" i="107" s="1"/>
  <c r="J49" i="66"/>
  <c r="J48" i="66" s="1"/>
  <c r="I24" i="107"/>
  <c r="G25" i="107"/>
  <c r="F23" i="107"/>
  <c r="D23" i="107" s="1"/>
  <c r="D22" i="107" s="1"/>
  <c r="F14" i="107"/>
  <c r="L24" i="107"/>
  <c r="K16" i="107"/>
  <c r="K15" i="107" s="1"/>
  <c r="H16" i="107"/>
  <c r="H15" i="107" s="1"/>
  <c r="E16" i="107"/>
  <c r="E15" i="107" s="1"/>
  <c r="I46" i="66" l="1"/>
  <c r="I45" i="66" s="1"/>
  <c r="I44" i="66" s="1"/>
  <c r="I43" i="66" s="1"/>
  <c r="I41" i="66" s="1"/>
  <c r="I39" i="66" s="1"/>
  <c r="J47" i="66"/>
  <c r="J46" i="66" s="1"/>
  <c r="J45" i="66" s="1"/>
  <c r="J44" i="66" s="1"/>
  <c r="J43" i="66" s="1"/>
  <c r="J41" i="66" s="1"/>
  <c r="J39" i="66" s="1"/>
  <c r="G24" i="107"/>
  <c r="G14" i="107" s="1"/>
  <c r="H37" i="66"/>
  <c r="H35" i="66" s="1"/>
  <c r="H33" i="66" s="1"/>
  <c r="H31" i="66" s="1"/>
  <c r="K13" i="100"/>
  <c r="K12" i="100" s="1"/>
  <c r="J24" i="107"/>
  <c r="J14" i="107" s="1"/>
  <c r="F22" i="107"/>
  <c r="F20" i="107" s="1"/>
  <c r="F18" i="107" s="1"/>
  <c r="L23" i="107"/>
  <c r="L14" i="107"/>
  <c r="I23" i="107"/>
  <c r="I14" i="107"/>
  <c r="M13" i="100" l="1"/>
  <c r="M12" i="100" s="1"/>
  <c r="J37" i="66"/>
  <c r="J35" i="66" s="1"/>
  <c r="J33" i="66" s="1"/>
  <c r="J31" i="66" s="1"/>
  <c r="M12" i="101"/>
  <c r="M11" i="101" s="1"/>
  <c r="L12" i="101"/>
  <c r="L11" i="101" s="1"/>
  <c r="I37" i="66"/>
  <c r="I35" i="66" s="1"/>
  <c r="I33" i="66" s="1"/>
  <c r="I31" i="66" s="1"/>
  <c r="L13" i="100"/>
  <c r="L12" i="100" s="1"/>
  <c r="D20" i="107"/>
  <c r="I22" i="107"/>
  <c r="I20" i="107" s="1"/>
  <c r="G23" i="107"/>
  <c r="G22" i="107" s="1"/>
  <c r="J23" i="107"/>
  <c r="J22" i="107" s="1"/>
  <c r="L22" i="107"/>
  <c r="L20" i="107" s="1"/>
  <c r="F16" i="107"/>
  <c r="F15" i="107" s="1"/>
  <c r="D18" i="107"/>
  <c r="L18" i="107" l="1"/>
  <c r="J20" i="107"/>
  <c r="I18" i="107"/>
  <c r="G20" i="107"/>
  <c r="F12" i="107"/>
  <c r="D16" i="107"/>
  <c r="D15" i="107" s="1"/>
  <c r="D12" i="107" s="1"/>
  <c r="I16" i="107" l="1"/>
  <c r="G18" i="107"/>
  <c r="L16" i="107"/>
  <c r="J18" i="107"/>
  <c r="J16" i="107" l="1"/>
  <c r="J15" i="107" s="1"/>
  <c r="L15" i="107"/>
  <c r="L12" i="107" s="1"/>
  <c r="I15" i="107"/>
  <c r="I12" i="107" s="1"/>
  <c r="G16" i="107"/>
  <c r="G15" i="107" s="1"/>
  <c r="E31" i="91" l="1"/>
  <c r="F38" i="82" l="1"/>
  <c r="F37" i="82" s="1"/>
  <c r="F36" i="82" s="1"/>
  <c r="F35" i="82" s="1"/>
  <c r="F33" i="82" l="1"/>
  <c r="F31" i="82" s="1"/>
  <c r="E30" i="91"/>
  <c r="F29" i="82" l="1"/>
  <c r="E29" i="91"/>
  <c r="E12" i="107" l="1"/>
  <c r="E28" i="91"/>
  <c r="G12" i="107" l="1"/>
  <c r="H12" i="107"/>
  <c r="E26" i="91"/>
  <c r="J12" i="107" l="1"/>
  <c r="K12" i="107"/>
  <c r="E24" i="91"/>
  <c r="E23" i="91" s="1"/>
  <c r="J22" i="91" l="1"/>
  <c r="L21" i="91"/>
  <c r="L20" i="91" s="1"/>
  <c r="L19" i="91" s="1"/>
  <c r="L17" i="91" s="1"/>
  <c r="L15" i="91" s="1"/>
  <c r="L14" i="91" s="1"/>
  <c r="K21" i="91"/>
  <c r="K20" i="91" s="1"/>
  <c r="G22" i="91"/>
  <c r="I21" i="91"/>
  <c r="H21" i="91"/>
  <c r="H20" i="91" s="1"/>
  <c r="G21" i="91"/>
  <c r="I20" i="91"/>
  <c r="I19" i="91" s="1"/>
  <c r="I17" i="91" s="1"/>
  <c r="I15" i="91" s="1"/>
  <c r="I14" i="91" s="1"/>
  <c r="F21" i="91"/>
  <c r="F20" i="91" s="1"/>
  <c r="F19" i="91" s="1"/>
  <c r="F17" i="91" s="1"/>
  <c r="F15" i="91" s="1"/>
  <c r="F14" i="91" s="1"/>
  <c r="D22" i="91"/>
  <c r="F31" i="91" l="1"/>
  <c r="I31" i="91"/>
  <c r="L31" i="91"/>
  <c r="J20" i="91"/>
  <c r="G20" i="91"/>
  <c r="K19" i="91"/>
  <c r="J21" i="91"/>
  <c r="H19" i="91"/>
  <c r="E21" i="91"/>
  <c r="L30" i="91" l="1"/>
  <c r="I30" i="91"/>
  <c r="F30" i="91"/>
  <c r="D31" i="91"/>
  <c r="J19" i="91"/>
  <c r="K17" i="91"/>
  <c r="G19" i="91"/>
  <c r="H17" i="91"/>
  <c r="E20" i="91"/>
  <c r="D21" i="91"/>
  <c r="F29" i="91" l="1"/>
  <c r="D30" i="91"/>
  <c r="I29" i="91"/>
  <c r="L29" i="91"/>
  <c r="K15" i="91"/>
  <c r="J17" i="91"/>
  <c r="G17" i="91"/>
  <c r="H15" i="91"/>
  <c r="E19" i="91"/>
  <c r="D20" i="91"/>
  <c r="L49" i="82"/>
  <c r="L48" i="82" s="1"/>
  <c r="L47" i="82" s="1"/>
  <c r="I49" i="82"/>
  <c r="I48" i="82" s="1"/>
  <c r="I47" i="82" s="1"/>
  <c r="F49" i="82"/>
  <c r="F48" i="82" s="1"/>
  <c r="F47" i="82" s="1"/>
  <c r="K26" i="82"/>
  <c r="H26" i="82"/>
  <c r="F27" i="82"/>
  <c r="I26" i="82"/>
  <c r="I28" i="82"/>
  <c r="L28" i="82" s="1"/>
  <c r="L27" i="82" s="1"/>
  <c r="H28" i="82"/>
  <c r="H27" i="82" s="1"/>
  <c r="F25" i="82"/>
  <c r="E27" i="82"/>
  <c r="D28" i="82"/>
  <c r="H79" i="66" s="1"/>
  <c r="I79" i="66" s="1"/>
  <c r="L28" i="91" l="1"/>
  <c r="I28" i="91"/>
  <c r="F28" i="91"/>
  <c r="D29" i="91"/>
  <c r="F46" i="82"/>
  <c r="F44" i="82" s="1"/>
  <c r="F42" i="82" s="1"/>
  <c r="I39" i="82" s="1"/>
  <c r="F14" i="82"/>
  <c r="I46" i="82"/>
  <c r="I44" i="82" s="1"/>
  <c r="I42" i="82" s="1"/>
  <c r="I40" i="82" s="1"/>
  <c r="L46" i="82"/>
  <c r="L44" i="82" s="1"/>
  <c r="L42" i="82" s="1"/>
  <c r="L40" i="82" s="1"/>
  <c r="G15" i="91"/>
  <c r="H14" i="91"/>
  <c r="J15" i="91"/>
  <c r="K14" i="91"/>
  <c r="D19" i="91"/>
  <c r="E17" i="91"/>
  <c r="I78" i="66"/>
  <c r="J79" i="66"/>
  <c r="J78" i="66" s="1"/>
  <c r="H25" i="82"/>
  <c r="H24" i="82" s="1"/>
  <c r="H23" i="82" s="1"/>
  <c r="G26" i="82"/>
  <c r="F24" i="82"/>
  <c r="F23" i="82" s="1"/>
  <c r="K28" i="82"/>
  <c r="K27" i="82" s="1"/>
  <c r="K25" i="82" s="1"/>
  <c r="K24" i="82" s="1"/>
  <c r="L26" i="82"/>
  <c r="J26" i="82" s="1"/>
  <c r="L25" i="82"/>
  <c r="L24" i="82" s="1"/>
  <c r="L23" i="82" s="1"/>
  <c r="G28" i="82"/>
  <c r="G27" i="82" s="1"/>
  <c r="I27" i="82"/>
  <c r="D27" i="82"/>
  <c r="H78" i="66" s="1"/>
  <c r="I25" i="82"/>
  <c r="H22" i="82"/>
  <c r="H20" i="82" s="1"/>
  <c r="L39" i="82" l="1"/>
  <c r="L38" i="82" s="1"/>
  <c r="L37" i="82" s="1"/>
  <c r="L36" i="82" s="1"/>
  <c r="I38" i="82"/>
  <c r="I37" i="82" s="1"/>
  <c r="I36" i="82" s="1"/>
  <c r="I35" i="82" s="1"/>
  <c r="I33" i="82" s="1"/>
  <c r="I31" i="82" s="1"/>
  <c r="I29" i="82" s="1"/>
  <c r="H31" i="91"/>
  <c r="K31" i="91"/>
  <c r="F26" i="91"/>
  <c r="D28" i="91"/>
  <c r="I26" i="91"/>
  <c r="L26" i="91"/>
  <c r="F40" i="82"/>
  <c r="J12" i="90"/>
  <c r="J11" i="90" s="1"/>
  <c r="J14" i="91"/>
  <c r="I12" i="90"/>
  <c r="I11" i="90" s="1"/>
  <c r="G14" i="91"/>
  <c r="D17" i="91"/>
  <c r="E15" i="91"/>
  <c r="J28" i="82"/>
  <c r="J27" i="82"/>
  <c r="F22" i="82"/>
  <c r="I24" i="82"/>
  <c r="D26" i="82"/>
  <c r="H77" i="66" s="1"/>
  <c r="E25" i="82"/>
  <c r="E24" i="82" s="1"/>
  <c r="H18" i="82"/>
  <c r="H16" i="82" s="1"/>
  <c r="F20" i="82" l="1"/>
  <c r="F18" i="82" s="1"/>
  <c r="F16" i="82" s="1"/>
  <c r="F15" i="82" s="1"/>
  <c r="F12" i="82" s="1"/>
  <c r="L35" i="82"/>
  <c r="L33" i="82" s="1"/>
  <c r="L31" i="82" s="1"/>
  <c r="L29" i="82" s="1"/>
  <c r="L14" i="82"/>
  <c r="H30" i="91"/>
  <c r="G31" i="91"/>
  <c r="K30" i="91"/>
  <c r="J31" i="91"/>
  <c r="L24" i="91"/>
  <c r="L23" i="91" s="1"/>
  <c r="I24" i="91"/>
  <c r="I23" i="91" s="1"/>
  <c r="F24" i="91"/>
  <c r="F23" i="91" s="1"/>
  <c r="D26" i="91"/>
  <c r="I77" i="66"/>
  <c r="H76" i="66"/>
  <c r="H75" i="66" s="1"/>
  <c r="D15" i="91"/>
  <c r="E14" i="91"/>
  <c r="E13" i="91" s="1"/>
  <c r="E11" i="91" s="1"/>
  <c r="M12" i="106"/>
  <c r="M11" i="106" s="1"/>
  <c r="D25" i="82"/>
  <c r="K29" i="91" l="1"/>
  <c r="J30" i="91"/>
  <c r="H29" i="91"/>
  <c r="G30" i="91"/>
  <c r="F13" i="91"/>
  <c r="F11" i="91" s="1"/>
  <c r="D24" i="91"/>
  <c r="D23" i="91" s="1"/>
  <c r="I13" i="91"/>
  <c r="I11" i="91" s="1"/>
  <c r="L13" i="91"/>
  <c r="L11" i="91" s="1"/>
  <c r="H74" i="66"/>
  <c r="H73" i="66" s="1"/>
  <c r="I76" i="66"/>
  <c r="J77" i="66"/>
  <c r="J76" i="66" s="1"/>
  <c r="H49" i="82"/>
  <c r="G50" i="82"/>
  <c r="H12" i="90"/>
  <c r="H11" i="90" s="1"/>
  <c r="K12" i="106"/>
  <c r="D14" i="91"/>
  <c r="D24" i="82"/>
  <c r="E23" i="82"/>
  <c r="L22" i="82"/>
  <c r="L20" i="82" s="1"/>
  <c r="L18" i="82" s="1"/>
  <c r="L16" i="82" s="1"/>
  <c r="J25" i="82"/>
  <c r="L15" i="82" l="1"/>
  <c r="L12" i="82" s="1"/>
  <c r="H28" i="91"/>
  <c r="G29" i="91"/>
  <c r="K28" i="91"/>
  <c r="J29" i="91"/>
  <c r="H14" i="90"/>
  <c r="H13" i="90" s="1"/>
  <c r="K21" i="106" s="1"/>
  <c r="K20" i="106" s="1"/>
  <c r="D13" i="91"/>
  <c r="D11" i="91" s="1"/>
  <c r="H71" i="66"/>
  <c r="H69" i="66" s="1"/>
  <c r="H58" i="66" s="1"/>
  <c r="I30" i="66"/>
  <c r="I29" i="66" s="1"/>
  <c r="I28" i="66" s="1"/>
  <c r="I27" i="66" s="1"/>
  <c r="I26" i="66" s="1"/>
  <c r="I24" i="66" s="1"/>
  <c r="I22" i="66" s="1"/>
  <c r="J75" i="66"/>
  <c r="J74" i="66" s="1"/>
  <c r="J73" i="66" s="1"/>
  <c r="J71" i="66" s="1"/>
  <c r="J69" i="66" s="1"/>
  <c r="J58" i="66" s="1"/>
  <c r="I75" i="66"/>
  <c r="I74" i="66" s="1"/>
  <c r="I73" i="66" s="1"/>
  <c r="I71" i="66" s="1"/>
  <c r="I69" i="66" s="1"/>
  <c r="I58" i="66" s="1"/>
  <c r="H48" i="82"/>
  <c r="G49" i="82"/>
  <c r="D23" i="82"/>
  <c r="K11" i="106"/>
  <c r="L12" i="106"/>
  <c r="L11" i="106" s="1"/>
  <c r="E22" i="82"/>
  <c r="E20" i="82" s="1"/>
  <c r="K23" i="82"/>
  <c r="J24" i="82"/>
  <c r="K26" i="91" l="1"/>
  <c r="J28" i="91"/>
  <c r="H26" i="91"/>
  <c r="G28" i="91"/>
  <c r="K10" i="106"/>
  <c r="K9" i="106" s="1"/>
  <c r="H10" i="90"/>
  <c r="H9" i="90" s="1"/>
  <c r="G13" i="102"/>
  <c r="G12" i="102" s="1"/>
  <c r="K24" i="100"/>
  <c r="K19" i="100" s="1"/>
  <c r="K23" i="101"/>
  <c r="K18" i="101" s="1"/>
  <c r="L32" i="101"/>
  <c r="L31" i="101" s="1"/>
  <c r="H18" i="102"/>
  <c r="H17" i="102" s="1"/>
  <c r="I20" i="66"/>
  <c r="I18" i="66" s="1"/>
  <c r="I16" i="66" s="1"/>
  <c r="I14" i="66" s="1"/>
  <c r="L38" i="100"/>
  <c r="L37" i="100" s="1"/>
  <c r="L23" i="101"/>
  <c r="L18" i="101" s="1"/>
  <c r="L24" i="100"/>
  <c r="L19" i="100" s="1"/>
  <c r="H13" i="102"/>
  <c r="H12" i="102" s="1"/>
  <c r="M23" i="101"/>
  <c r="M18" i="101" s="1"/>
  <c r="H47" i="82"/>
  <c r="G48" i="82"/>
  <c r="D22" i="82"/>
  <c r="J23" i="82"/>
  <c r="K22" i="82"/>
  <c r="I13" i="102"/>
  <c r="I12" i="102" s="1"/>
  <c r="M24" i="100"/>
  <c r="M19" i="100" s="1"/>
  <c r="L10" i="101" l="1"/>
  <c r="I12" i="66"/>
  <c r="H24" i="91"/>
  <c r="G26" i="91"/>
  <c r="K24" i="91"/>
  <c r="J26" i="91"/>
  <c r="H56" i="66"/>
  <c r="H54" i="66"/>
  <c r="J54" i="66"/>
  <c r="J52" i="66" s="1"/>
  <c r="J50" i="66" s="1"/>
  <c r="J56" i="66"/>
  <c r="I54" i="66"/>
  <c r="I52" i="66" s="1"/>
  <c r="I50" i="66" s="1"/>
  <c r="I56" i="66"/>
  <c r="H46" i="82"/>
  <c r="G47" i="82"/>
  <c r="E18" i="82"/>
  <c r="D20" i="82"/>
  <c r="K20" i="82"/>
  <c r="J22" i="82"/>
  <c r="K23" i="91" l="1"/>
  <c r="K13" i="91" s="1"/>
  <c r="K11" i="91" s="1"/>
  <c r="J24" i="91"/>
  <c r="H23" i="91"/>
  <c r="H13" i="91" s="1"/>
  <c r="H11" i="91" s="1"/>
  <c r="G24" i="91"/>
  <c r="H52" i="66"/>
  <c r="H50" i="66" s="1"/>
  <c r="H44" i="82"/>
  <c r="G46" i="82"/>
  <c r="D18" i="82"/>
  <c r="D16" i="82" s="1"/>
  <c r="E16" i="82"/>
  <c r="E39" i="82" s="1"/>
  <c r="K18" i="82"/>
  <c r="K16" i="82" s="1"/>
  <c r="J20" i="82"/>
  <c r="H39" i="82" l="1"/>
  <c r="E38" i="82"/>
  <c r="D39" i="82"/>
  <c r="H98" i="66" s="1"/>
  <c r="H97" i="66" s="1"/>
  <c r="H96" i="66" s="1"/>
  <c r="H95" i="66" s="1"/>
  <c r="H94" i="66" s="1"/>
  <c r="H92" i="66" s="1"/>
  <c r="H90" i="66" s="1"/>
  <c r="G23" i="91"/>
  <c r="G13" i="91" s="1"/>
  <c r="G11" i="91" s="1"/>
  <c r="I14" i="90"/>
  <c r="I13" i="90" s="1"/>
  <c r="J23" i="91"/>
  <c r="J13" i="91" s="1"/>
  <c r="J11" i="91" s="1"/>
  <c r="J14" i="90"/>
  <c r="J13" i="90" s="1"/>
  <c r="D50" i="82"/>
  <c r="H42" i="82"/>
  <c r="G44" i="82"/>
  <c r="J18" i="82"/>
  <c r="J16" i="82" s="1"/>
  <c r="H88" i="66" l="1"/>
  <c r="G16" i="102"/>
  <c r="G15" i="102" s="1"/>
  <c r="D38" i="82"/>
  <c r="E37" i="82"/>
  <c r="K39" i="82"/>
  <c r="H38" i="82"/>
  <c r="G39" i="82"/>
  <c r="I98" i="66" s="1"/>
  <c r="I97" i="66" s="1"/>
  <c r="I96" i="66" s="1"/>
  <c r="I95" i="66" s="1"/>
  <c r="I94" i="66" s="1"/>
  <c r="I92" i="66" s="1"/>
  <c r="I90" i="66" s="1"/>
  <c r="M21" i="106"/>
  <c r="M20" i="106" s="1"/>
  <c r="M10" i="106" s="1"/>
  <c r="M9" i="106" s="1"/>
  <c r="J10" i="90"/>
  <c r="J9" i="90" s="1"/>
  <c r="L21" i="106"/>
  <c r="L20" i="106" s="1"/>
  <c r="L10" i="106" s="1"/>
  <c r="L9" i="106" s="1"/>
  <c r="I10" i="90"/>
  <c r="I9" i="90" s="1"/>
  <c r="K49" i="82"/>
  <c r="J50" i="82"/>
  <c r="J30" i="66" s="1"/>
  <c r="J29" i="66" s="1"/>
  <c r="J28" i="66" s="1"/>
  <c r="J27" i="66" s="1"/>
  <c r="J26" i="66" s="1"/>
  <c r="H40" i="82"/>
  <c r="G42" i="82"/>
  <c r="E49" i="82"/>
  <c r="D49" i="82" s="1"/>
  <c r="G25" i="82"/>
  <c r="I23" i="82"/>
  <c r="I14" i="82" s="1"/>
  <c r="G24" i="82"/>
  <c r="K33" i="100" l="1"/>
  <c r="K38" i="101" s="1"/>
  <c r="K37" i="101" s="1"/>
  <c r="K36" i="101" s="1"/>
  <c r="I88" i="66"/>
  <c r="H16" i="102"/>
  <c r="H15" i="102" s="1"/>
  <c r="H11" i="102" s="1"/>
  <c r="H37" i="82"/>
  <c r="G38" i="82"/>
  <c r="K38" i="82"/>
  <c r="J39" i="82"/>
  <c r="J98" i="66" s="1"/>
  <c r="J97" i="66" s="1"/>
  <c r="J96" i="66" s="1"/>
  <c r="J95" i="66" s="1"/>
  <c r="J94" i="66" s="1"/>
  <c r="J92" i="66" s="1"/>
  <c r="J90" i="66" s="1"/>
  <c r="E36" i="82"/>
  <c r="D37" i="82"/>
  <c r="E48" i="82"/>
  <c r="D48" i="82" s="1"/>
  <c r="H84" i="66"/>
  <c r="H82" i="66" s="1"/>
  <c r="H80" i="66" s="1"/>
  <c r="H86" i="66"/>
  <c r="K48" i="82"/>
  <c r="J49" i="82"/>
  <c r="G40" i="82"/>
  <c r="J22" i="66"/>
  <c r="I18" i="102" s="1"/>
  <c r="J24" i="66"/>
  <c r="G23" i="82"/>
  <c r="I22" i="82"/>
  <c r="K32" i="100" l="1"/>
  <c r="E47" i="82"/>
  <c r="E14" i="82" s="1"/>
  <c r="E35" i="82"/>
  <c r="D36" i="82"/>
  <c r="J88" i="66"/>
  <c r="I16" i="102"/>
  <c r="I15" i="102" s="1"/>
  <c r="K37" i="82"/>
  <c r="J38" i="82"/>
  <c r="H36" i="82"/>
  <c r="G37" i="82"/>
  <c r="L33" i="100"/>
  <c r="I84" i="66"/>
  <c r="I82" i="66" s="1"/>
  <c r="I80" i="66" s="1"/>
  <c r="I10" i="66" s="1"/>
  <c r="I86" i="66"/>
  <c r="J20" i="66"/>
  <c r="J18" i="66" s="1"/>
  <c r="J16" i="66" s="1"/>
  <c r="J14" i="66" s="1"/>
  <c r="M32" i="101"/>
  <c r="M31" i="101" s="1"/>
  <c r="M10" i="101" s="1"/>
  <c r="I17" i="102"/>
  <c r="M38" i="100"/>
  <c r="M37" i="100" s="1"/>
  <c r="J48" i="82"/>
  <c r="K47" i="82"/>
  <c r="D47" i="82"/>
  <c r="D14" i="82" s="1"/>
  <c r="E46" i="82"/>
  <c r="G22" i="82"/>
  <c r="I20" i="82"/>
  <c r="I11" i="102" l="1"/>
  <c r="M33" i="100"/>
  <c r="M32" i="100" s="1"/>
  <c r="M11" i="100" s="1"/>
  <c r="L32" i="100"/>
  <c r="L11" i="100" s="1"/>
  <c r="L38" i="101"/>
  <c r="L37" i="101" s="1"/>
  <c r="L36" i="101" s="1"/>
  <c r="H35" i="82"/>
  <c r="G36" i="82"/>
  <c r="G14" i="82" s="1"/>
  <c r="H14" i="82"/>
  <c r="K36" i="82"/>
  <c r="J37" i="82"/>
  <c r="K14" i="82"/>
  <c r="J84" i="66"/>
  <c r="J82" i="66" s="1"/>
  <c r="J80" i="66" s="1"/>
  <c r="J86" i="66"/>
  <c r="D35" i="82"/>
  <c r="E33" i="82"/>
  <c r="J12" i="66"/>
  <c r="J47" i="82"/>
  <c r="K46" i="82"/>
  <c r="D46" i="82"/>
  <c r="E44" i="82"/>
  <c r="I18" i="82"/>
  <c r="G20" i="82"/>
  <c r="M38" i="101" l="1"/>
  <c r="M37" i="101" s="1"/>
  <c r="M36" i="101" s="1"/>
  <c r="J10" i="66"/>
  <c r="D33" i="82"/>
  <c r="E31" i="82"/>
  <c r="K35" i="82"/>
  <c r="J36" i="82"/>
  <c r="J14" i="82"/>
  <c r="H33" i="82"/>
  <c r="G35" i="82"/>
  <c r="K44" i="82"/>
  <c r="J46" i="82"/>
  <c r="D44" i="82"/>
  <c r="E42" i="82"/>
  <c r="G18" i="82"/>
  <c r="G16" i="82" s="1"/>
  <c r="I16" i="82"/>
  <c r="I15" i="82" l="1"/>
  <c r="I12" i="82" s="1"/>
  <c r="H31" i="82"/>
  <c r="G33" i="82"/>
  <c r="K33" i="82"/>
  <c r="J35" i="82"/>
  <c r="E29" i="82"/>
  <c r="D29" i="82" s="1"/>
  <c r="D31" i="82"/>
  <c r="K42" i="82"/>
  <c r="J44" i="82"/>
  <c r="D42" i="82"/>
  <c r="E40" i="82"/>
  <c r="K31" i="82" l="1"/>
  <c r="J33" i="82"/>
  <c r="H29" i="82"/>
  <c r="G31" i="82"/>
  <c r="E15" i="82"/>
  <c r="E12" i="82" s="1"/>
  <c r="J42" i="82"/>
  <c r="K40" i="82"/>
  <c r="D40" i="82"/>
  <c r="G29" i="82" l="1"/>
  <c r="G15" i="82" s="1"/>
  <c r="G12" i="82" s="1"/>
  <c r="H15" i="82"/>
  <c r="H12" i="82" s="1"/>
  <c r="K29" i="82"/>
  <c r="J29" i="82" s="1"/>
  <c r="J31" i="82"/>
  <c r="H30" i="66"/>
  <c r="H29" i="66" s="1"/>
  <c r="H28" i="66" s="1"/>
  <c r="H27" i="66" s="1"/>
  <c r="H26" i="66" s="1"/>
  <c r="H24" i="66" s="1"/>
  <c r="H22" i="66" s="1"/>
  <c r="D15" i="82"/>
  <c r="D12" i="82" s="1"/>
  <c r="J40" i="82"/>
  <c r="K15" i="82" l="1"/>
  <c r="K12" i="82" s="1"/>
  <c r="K32" i="101"/>
  <c r="K31" i="101" s="1"/>
  <c r="K10" i="101" s="1"/>
  <c r="K38" i="100"/>
  <c r="K37" i="100" s="1"/>
  <c r="K11" i="100" s="1"/>
  <c r="G18" i="102"/>
  <c r="G17" i="102" s="1"/>
  <c r="G11" i="102" s="1"/>
  <c r="H20" i="66"/>
  <c r="H18" i="66" s="1"/>
  <c r="H16" i="66" s="1"/>
  <c r="H14" i="66" s="1"/>
  <c r="J15" i="82"/>
  <c r="J12" i="82" s="1"/>
  <c r="H12" i="66" l="1"/>
  <c r="H10" i="66" s="1"/>
  <c r="H124" i="66"/>
  <c r="H123" i="66" s="1"/>
  <c r="H122" i="66" s="1"/>
  <c r="H120" i="66" s="1"/>
  <c r="H118" i="66" s="1"/>
  <c r="H108" i="66" s="1"/>
  <c r="I125" i="66"/>
  <c r="J125" i="66" s="1"/>
  <c r="J124" i="66" s="1"/>
  <c r="J123" i="66" s="1"/>
  <c r="J122" i="66" s="1"/>
  <c r="J120" i="66" s="1"/>
  <c r="J118" i="66" s="1"/>
  <c r="I22" i="102" l="1"/>
  <c r="I20" i="102" s="1"/>
  <c r="I19" i="102" s="1"/>
  <c r="I10" i="102" s="1"/>
  <c r="J108" i="66"/>
  <c r="J106" i="66" s="1"/>
  <c r="J104" i="66" s="1"/>
  <c r="J102" i="66" s="1"/>
  <c r="J100" i="66" s="1"/>
  <c r="J99" i="66" s="1"/>
  <c r="J8" i="66" s="1"/>
  <c r="I124" i="66"/>
  <c r="I123" i="66" s="1"/>
  <c r="I122" i="66" s="1"/>
  <c r="I120" i="66" s="1"/>
  <c r="I118" i="66" s="1"/>
  <c r="H22" i="102" s="1"/>
  <c r="G22" i="102"/>
  <c r="H106" i="66"/>
  <c r="H104" i="66" s="1"/>
  <c r="H102" i="66" s="1"/>
  <c r="H100" i="66" s="1"/>
  <c r="H99" i="66" s="1"/>
  <c r="H8" i="66" s="1"/>
  <c r="I108" i="66"/>
  <c r="I106" i="66" s="1"/>
  <c r="I104" i="66" s="1"/>
  <c r="I102" i="66" s="1"/>
  <c r="I100" i="66" s="1"/>
  <c r="I99" i="66" s="1"/>
  <c r="I8" i="66" s="1"/>
  <c r="M48" i="101" l="1"/>
  <c r="M43" i="101" s="1"/>
  <c r="M42" i="101" s="1"/>
  <c r="M9" i="101" s="1"/>
  <c r="M48" i="100"/>
  <c r="M43" i="100" s="1"/>
  <c r="M42" i="100" s="1"/>
  <c r="M10" i="100" s="1"/>
  <c r="L48" i="100"/>
  <c r="L43" i="100" s="1"/>
  <c r="L42" i="100" s="1"/>
  <c r="L10" i="100" s="1"/>
  <c r="L48" i="101"/>
  <c r="L43" i="101" s="1"/>
  <c r="L42" i="101" s="1"/>
  <c r="L9" i="101" s="1"/>
  <c r="H20" i="102"/>
  <c r="H19" i="102" s="1"/>
  <c r="H10" i="102" s="1"/>
  <c r="G20" i="102"/>
  <c r="G19" i="102" s="1"/>
  <c r="G10" i="102" s="1"/>
  <c r="C12" i="76" s="1"/>
  <c r="K48" i="100"/>
  <c r="K43" i="100" s="1"/>
  <c r="K42" i="100" s="1"/>
  <c r="K10" i="100" s="1"/>
  <c r="K48" i="101"/>
  <c r="K43" i="101" s="1"/>
  <c r="K42" i="101" s="1"/>
  <c r="K9" i="101" s="1"/>
  <c r="D12" i="76" l="1"/>
  <c r="C10" i="76"/>
  <c r="E12" i="105"/>
  <c r="E11" i="105" s="1"/>
  <c r="E9" i="105" s="1"/>
  <c r="E12" i="76" l="1"/>
  <c r="F12" i="105"/>
  <c r="F11" i="105" s="1"/>
  <c r="F9" i="105" s="1"/>
  <c r="D10" i="76"/>
  <c r="E10" i="76" l="1"/>
  <c r="C11" i="78" s="1"/>
  <c r="C10" i="78" s="1"/>
  <c r="C12" i="78" s="1"/>
  <c r="G12" i="105"/>
  <c r="G11" i="105" s="1"/>
  <c r="G9" i="105" s="1"/>
</calcChain>
</file>

<file path=xl/sharedStrings.xml><?xml version="1.0" encoding="utf-8"?>
<sst xmlns="http://schemas.openxmlformats.org/spreadsheetml/2006/main" count="773" uniqueCount="302">
  <si>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</si>
  <si>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</si>
  <si>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</si>
  <si>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</si>
  <si>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</si>
  <si>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</si>
  <si>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</si>
  <si>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</si>
  <si>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ԸՆԴԱՄԵՆԸ 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</si>
  <si>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</si>
  <si>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</si>
  <si>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</si>
  <si>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</si>
  <si>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</si>
  <si>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</si>
  <si>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</si>
  <si>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-----------------ի N -----------Ն որոշման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</si>
  <si>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</si>
  <si>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</si>
  <si>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</si>
  <si>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</si>
  <si>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</si>
  <si>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</si>
  <si>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</si>
  <si>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 xml:space="preserve"> Միջոցառում</t>
  </si>
  <si>
    <t>Ցուցանիշների փոփոխությունը 
(ավելացումները նշված են դրական նշանով)</t>
  </si>
  <si>
    <t xml:space="preserve"> Տրանսֆերտների տրամադրում </t>
  </si>
  <si>
    <t xml:space="preserve"> 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</si>
  <si>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</si>
  <si>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</si>
  <si>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</si>
  <si>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</si>
  <si>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Եկամտատեսակ</t>
  </si>
  <si>
    <t xml:space="preserve">ՊԵՏԱԿԱՆ ԲՅՈՒՋԵԻ  ԵԿԱՄՈՒՏՆԵՐ 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</si>
  <si>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</si>
  <si>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</si>
  <si>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      ՀԱՅԱՍՏԱՆԻ ՀԱՆՐԱՊԵՏՈՒԹՅԱՆ                        ՎԱՐՉԱՊԵՏԻ ԱՇԽԱՏԱԿԱԶՄԻ ՂԵԿԱՎԱՐ</t>
  </si>
  <si>
    <t xml:space="preserve">       ՀԱՅԱՍՏԱՆԻ ՀԱՆՐԱՊԵՏՈՒԹՅԱՆ                   ՎԱՐՉԱՊԵՏԻ ԱՇԽԱՏԱԿԱԶՄԻ ՂԵԿԱՎԱՐ</t>
  </si>
  <si>
    <t xml:space="preserve">ՂԵԿԱՎԱՐ    </t>
  </si>
  <si>
    <t xml:space="preserve">ՎԱՐՉԱՊԵՏԻ  ԱՇԽԱՏԱԿԱԶՄԻ ՂԵԿԱՎԱՐ </t>
  </si>
  <si>
    <t xml:space="preserve">    </t>
  </si>
  <si>
    <t>Հավելված N 2</t>
  </si>
  <si>
    <t>1.  Եկամուտների գծով</t>
  </si>
  <si>
    <t>2.  Ծախսերի գծով</t>
  </si>
  <si>
    <t>3. Դեֆիցիտը (պակասուրդը)</t>
  </si>
  <si>
    <t xml:space="preserve">       ՀԱՅԱՍՏԱՆԻ ՀԱՆՐԱՊԵՏՈՒԹՅԱՆ              ՎԱՐՉԱՊԵՏԻ ԱՇԽԱՏԱԿԱԶՄԻ ՂԵԿԱՎԱՐ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</si>
  <si>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</si>
  <si>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</si>
  <si>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</si>
  <si>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</si>
  <si>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Ծրագրային դասիչը</t>
  </si>
  <si>
    <t>Ցուցանիշների փոփոխությունը 
(ավելացումները նշված են դրական նշանով,  նվազեցումները` փակագծերում)</t>
  </si>
  <si>
    <t xml:space="preserve"> 1232</t>
  </si>
  <si>
    <t xml:space="preserve"> Էներգաարդյունավետության ծրագիր</t>
  </si>
  <si>
    <t xml:space="preserve"> 12001</t>
  </si>
  <si>
    <t xml:space="preserve"> 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</t>
  </si>
  <si>
    <t xml:space="preserve">այդ թվում՝ </t>
  </si>
  <si>
    <t>Հավելված N 5</t>
  </si>
  <si>
    <t xml:space="preserve"> ՀՀ ՏԱՐԱԾՔԱՅԻՆ ԿԱՌԱՎԱՐՄԱՆ ԵՎ ԵՆԹԱԿԱՌՈՒՑՎԱԾՔՆԵՐԻ ՆԱԽԱՐԱՐՈՒԹՅՈՒՆ</t>
  </si>
  <si>
    <t xml:space="preserve">Ցուցանիշների փոփոխությունը (ավելացումները նշված են դրական նշանով, իսկ նվազեցումները` փակագծերում)     </t>
  </si>
  <si>
    <t xml:space="preserve"> Տարի </t>
  </si>
  <si>
    <t>Էներգաարդյունավետության ծրագիր</t>
  </si>
  <si>
    <t xml:space="preserve"> 1232 </t>
  </si>
  <si>
    <t xml:space="preserve"> Էներգաարդյունավետության և էներգախնայողությանն ուղղված միջոցառումների իրականացում հանրային (այդ թվում` մանկապարտեզների) շենքերում </t>
  </si>
  <si>
    <t>այդ թվում`</t>
  </si>
  <si>
    <t>Ծրագրային դասիչ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</si>
  <si>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</si>
  <si>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</si>
  <si>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ՄԵՔԵՆԱՆԵՐ  ԵՎ  ՍԱՐՔԱՎՈՐՈՒՄՆԵՐ</t>
  </si>
  <si>
    <t xml:space="preserve"> - Այլ մեքենաներ և սարքավորումներ</t>
  </si>
  <si>
    <t>Բյուջետային գլխավոր կարգադրիչների, ծրագրերի և միջոցառումների անվանումները</t>
  </si>
  <si>
    <t xml:space="preserve">ՀՀ տարածքային կառավարման և ենթակառուցվածքների նախարարություն </t>
  </si>
  <si>
    <t>1040</t>
  </si>
  <si>
    <t>42001</t>
  </si>
  <si>
    <t>Վարկերի տրամադրում</t>
  </si>
  <si>
    <t xml:space="preserve"> Ընդամենը </t>
  </si>
  <si>
    <t xml:space="preserve"> այդ թվում </t>
  </si>
  <si>
    <t xml:space="preserve"> Վարկային միջոցներ </t>
  </si>
  <si>
    <t>Համաֆինանսավորում</t>
  </si>
  <si>
    <t>Կոշտ թափոնների կառավարում</t>
  </si>
  <si>
    <t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</si>
  <si>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</si>
  <si>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</si>
  <si>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</si>
  <si>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</si>
  <si>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</si>
  <si>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</si>
  <si>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Ա.ՀԱՐՈՒԹՅՈՒՆՅԱՆ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</si>
  <si>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</si>
  <si>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1040</t>
  </si>
  <si>
    <t xml:space="preserve"> Կոշտ թափոնների կառավարում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</si>
  <si>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</si>
  <si>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</si>
  <si>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05</t>
  </si>
  <si>
    <t xml:space="preserve"> ՇՐՋԱԿԱ  ՄԻՋԱՎԱՅՐԻ ՊԱՇՏՊԱՆՈՒԹՅՈՒՆ</t>
  </si>
  <si>
    <t xml:space="preserve"> Աղբահանում</t>
  </si>
  <si>
    <t xml:space="preserve"> 1040 </t>
  </si>
  <si>
    <t xml:space="preserve"> Կոշտ թափոնների կառավարման համակարգի բարելավում և նոր աղբավայրի ստեղծում </t>
  </si>
  <si>
    <t>ՎԱՐՉԱՊԵՏԻ  ԱՇԽԱՏԱԿԱԶՄԻ ՂԵԿԱՎԱՐ ՝ Ա. ՀԱՐՈՒԹՅՈՒՆՅԱՆ</t>
  </si>
  <si>
    <t xml:space="preserve"> ԸՆԴԱՄԵՆԸ </t>
  </si>
  <si>
    <t xml:space="preserve"> Տարի</t>
  </si>
  <si>
    <t xml:space="preserve"> Էներգաարդյունավետության ծրագիր </t>
  </si>
  <si>
    <t xml:space="preserve"> Կոշտ թափոնների կառավարում </t>
  </si>
  <si>
    <t>Տրանսֆերտների տրամադրում</t>
  </si>
  <si>
    <t>Ինն ամիս</t>
  </si>
  <si>
    <t>Դրամաշնորհային միջոցներ</t>
  </si>
  <si>
    <t>հազար դրամներով</t>
  </si>
  <si>
    <t>«ՀԱՅԱՍՏԱՆԻ ՀԱՆՐԱՊԵՏՈՒԹՅԱՆ 2025 ԹՎԱԿԱՆԻ ՊԵՏԱԿԱՆ ԲՅՈՒՋԵԻ ՄԱՍԻՆ» ՀԱՅԱՍՏԱՆԻ ՀԱՆՐԱՊԵՏՈՒԹՅԱՆ
ՕՐԵՆՔԻ N 1 ՀԱՎԵԼՎԱԾԻ N 5 ԱՂՅՈՒՍԱԿՈՒՄ ԵՎ ՀԱՅԱՍՏԱՆԻ ՀԱՆՐԱՊԵՏՈՒԹՅԱՆ ԿԱՌԱՎԱՐՈՒԹՅԱՆ 2024 ԹՎԱԿԱՆԻ
ԴԵԿՏԵՄԲԵՐԻ 27-Ի N 2060-Ն ՈՐՈՇՄԱՆ N 5 ՀԱՎԵԼՎԱԾԻ N 4 ԱՂՅՈՒՍԱԿՈՒՄ ԿԱՏԱՐՎՈՂ ՓՈՓՈԽՈՒԹՅՈՒՆՆԵՐԸ ԵՎ ԼՐԱՑՈՒՄՆԵՐԸ</t>
  </si>
  <si>
    <t xml:space="preserve"> ՀՀ կառավարության 2025 թվականի</t>
  </si>
  <si>
    <t xml:space="preserve"> Առաջին կիսամյակ</t>
  </si>
  <si>
    <t xml:space="preserve"> Ինն ամիս</t>
  </si>
  <si>
    <t>ՀՀ կառավարության 2025 թվականի</t>
  </si>
  <si>
    <t>------------- ի № ---- -Ն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</si>
  <si>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</si>
  <si>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</si>
  <si>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</si>
  <si>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</si>
  <si>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</si>
  <si>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</si>
  <si>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</si>
  <si>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</si>
  <si>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</si>
  <si>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</si>
  <si>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</si>
  <si>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</si>
  <si>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</si>
  <si>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</si>
  <si>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</si>
  <si>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</si>
  <si>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ԲՍԿ </t>
  </si>
  <si>
    <t>N ------------ -Ն որոշման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</si>
  <si>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</si>
  <si>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</si>
  <si>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</si>
  <si>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</si>
  <si>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</si>
  <si>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</si>
  <si>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1040 - 32004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</si>
  <si>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</si>
  <si>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Ակտիվն օգտագործող կազմակերպության անվանումը`   ՀՀ տարածքային կառավարման և ենթակառուցվածքների նախարարություն </t>
  </si>
  <si>
    <t xml:space="preserve"> 1232 - 12001 </t>
  </si>
  <si>
    <t>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</t>
  </si>
  <si>
    <t xml:space="preserve"> Շահառուների ընտրության չափորոշիչները` Երևան քաղաքի հանրային (այդ թվում` մանկապարտեզների) շենքերի օգտվողներ </t>
  </si>
  <si>
    <t>Կենցաղային թափոնների արդյունավետ կառավարում սոցիալական և բնապահպանական խնդիրների լուծում</t>
  </si>
  <si>
    <t>Կենցաղային թափոնների արդյունավետ կառավարում</t>
  </si>
  <si>
    <t>Կոշտ թափոննրի կառավարման համակարգի բարելավում և նոր աղբավայրի ստեղծում</t>
  </si>
  <si>
    <t>1040 - 32004</t>
  </si>
  <si>
    <t>Կոշտ թափոնների կառավարման համակարգի բարելավում և նոր աղբավայրի ստեղծում</t>
  </si>
  <si>
    <t>Այլ պետական կազմակերպությունների կողմից օգտագործվող ոչ ֆինանսական ակտիվների հետ գործառնություններ</t>
  </si>
  <si>
    <t>1232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</si>
  <si>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</si>
  <si>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</si>
  <si>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Այլ եկամուտներ</t>
  </si>
  <si>
    <t xml:space="preserve">                                                              </t>
  </si>
  <si>
    <t xml:space="preserve"> Հավելված N 3
</t>
  </si>
  <si>
    <t>եկամտատեսակը</t>
  </si>
  <si>
    <t>Գանձման համար պատասխանատու պետական կառավարման (մարմինները)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</si>
  <si>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</si>
  <si>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</si>
  <si>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 մարմիններ</t>
  </si>
  <si>
    <t xml:space="preserve">    ՀԱՅԱՍՏԱՆԻ ՀԱՆՐԱՊԵՏՈՒԹՅԱՆ   ՎԱՐՉԱՊԵՏԻ ԱՇԽԱՏԱԿԱԶՄԻ    ՂԵԿԱՎԱՐ՝</t>
  </si>
  <si>
    <t xml:space="preserve">ՀՀ կառավարության  2025 թվականի </t>
  </si>
  <si>
    <t xml:space="preserve"> ՀԱՅԱՍՏԱՆԻ ՀԱՆՐԱՊԵՏՈՒԹՅԱՆ ԿԱՌԱՎԱՐՈՒԹՅԱՆ 2024 ԹՎԱԿԱՆԻ ԴԵԿՏԵՄԲԵՐԻ 27-Ի N 2060-Ն ՈՐՈՇՄԱՆ N 6 ՀԱՎԵԼՎԱԾՈՒՄ ԿԱՏԱՐՎՈՂ ԼՐԱՑՈՒՄԸ</t>
  </si>
  <si>
    <t>ՀՀ կառավարության  2025 թվականի</t>
  </si>
  <si>
    <t>Իրականացնողը/ակտիվն օգտագործողը/  շահառուի ընտրության չափորոշիչը</t>
  </si>
  <si>
    <t xml:space="preserve"> Անվանումը </t>
  </si>
  <si>
    <t xml:space="preserve"> Նկարագրու-թյունը </t>
  </si>
  <si>
    <t>Առաջին կիսամյակ</t>
  </si>
  <si>
    <t xml:space="preserve">միջոցառումը իրականացնողի  անվանումը` մասնագիտացված միավոր </t>
  </si>
  <si>
    <t xml:space="preserve"> Ծրագրի նպատակը/Միջոցառման նկարագրույունը</t>
  </si>
  <si>
    <t xml:space="preserve"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 </t>
  </si>
  <si>
    <t>1040-42001</t>
  </si>
  <si>
    <t>Առաջին Կիսամյակ</t>
  </si>
  <si>
    <t>վարկերի տրամադրում</t>
  </si>
  <si>
    <t xml:space="preserve">Ծրագրում ընդգրկված համայքների թիվ, հատ </t>
  </si>
  <si>
    <t>Կառուցվող աղբավայր,հատ</t>
  </si>
  <si>
    <t xml:space="preserve"> Աղբահանության համար մեքենասարքավորումների ձեռքբերում,հատ</t>
  </si>
  <si>
    <t>Կառուցվող փոխաբեռնման կայանների թիվ, հատ</t>
  </si>
  <si>
    <t>Հավելված 9</t>
  </si>
  <si>
    <t>Հավելված N 8</t>
  </si>
  <si>
    <t>Հավելված N 7</t>
  </si>
  <si>
    <t>Հավելված N 6</t>
  </si>
  <si>
    <t xml:space="preserve"> ՀԱՅԱՍՏԱՆԻ ՀԱՆՐԱՊԵՏՈՒԹՅԱՆ ԿԱՌԱՎԱՐՈՒԹՅԱՆ 2024 ԹՎԱԿԱՆԻ ԴԵԿՏԵՄԲԵՐԻ 27-Ի N 2060-Ն ՈՐՈՇՄԱՆ NN 3  ԵՎ 4  ՀԱՎԵԼՎԱԾՆԵՐՈՒՄ ԿԱՏԱՐՎՈՂ ՓՈՓՈԽՈՒԹՅՈՒՆՆԵՐԸ ԵՎ ԼՐԱՑՈՒՄՆԵՐԸ</t>
  </si>
  <si>
    <t>«ՀԱՅԱՍՏԱՆԻ ՀԱՆՐԱՊԵՏՈՒԹՅԱՆ 2025 ԹՎԱԿԱՆԻ ՊԵՏԱԿԱՆ ԲՅՈՒՋԵԻ ՄԱՍԻՆ» ՕՐԵՆՔԻ 2-ՐԴ ՀՈԴՎԱԾԻ ԱՂՅՈՒՍԱԿՈՒՄ ԿԱՏԱՐՎՈՂ ԼՐԱՑՈՒՄՆԵՐԸ</t>
  </si>
  <si>
    <t xml:space="preserve"> «ՀԱՅԱՍՏԱՆԻ ՀԱՆՐԱՊԵՏՈՒԹՅԱՆ 2025 ԹՎԱԿԱՆԻ ՊԵՏԱԿԱՆ ԲՅՈՒՋԵԻ ՄԱՍԻՆ» ՕՐԵՆՔԻ N 3 ՀԱՎԵԼՎԱԾԻ N 1․1․1 ԱՂՅՈՒՍԱԿՈՒՄ ԵՎ  ՀԱՅԱՍՏԱՆԻ ՀԱՆՐԱՊԵՏՈՒԹՅԱՆ ԿԱՌԱՎԱՐՈՒԹՅԱՆ 2024 ԹՎԱԿԱՆԻ ԴԵԿՏԵՄԲԵՐԻ 27-Ի N 2060-Ն ՈՐՈՇՄԱՆ N 1 ՀԱՎԵԼՎԱԾԻ N 3 ԱՂՅՈՒՍԱԿՈՒՄ ԿԱՏԱՐՎՈՂ ՓՈՓՈԽՈՒԹՅՈՒՆՆԵՐԸ ԵՎ ԼՐԱՑՈՒՄՆԵՐԸ</t>
  </si>
  <si>
    <t xml:space="preserve"> «ՀԱՅԱՍՏԱՆԻ ՀԱՆՐԱՊԵՏՈՒԹՅԱՆ 2025 ԹՎԱԿԱՆԻ ՊԵՏԱԿԱՆ ԲՅՈՒՋԵԻ ՄԱՍԻՆ» ՕՐԵՆՔԻ N 3 ՀԱՎԵԼՎԱԾԻ N 1․1 ԱՂՅՈՒՍԱԿՈՒՄ ԵՎ ՀԱՅԱՍՏԱՆԻ ՀԱՆՐԱՊԵՏՈՒԹՅԱՆ ԿԱՌԱՎԱՐՈՒԹՅԱՆ 2024 ԹՎԱԿԱՆԻ ԴԵԿՏԵՄԲԵՐԻ 27-Ի N 2060-Ն ՈՐՈՇՄԱՆ N 1 ՀԱՎԵԼՎԱԾԻ N 2 ԱՂՅՈՒՍԱԿՈՒՄ ԿԱՏԱՐՎՈՂ ՓՈՓՈԽՈՒԹՅՈՒՆՆԵՐԸ ԵՎ ԼՐԱՑՈՒՄՆԵՐԸ</t>
  </si>
  <si>
    <t xml:space="preserve"> 1072</t>
  </si>
  <si>
    <t xml:space="preserve"> Ջրամատակարարաման և ջրահեռացման բարելավում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</si>
  <si>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</si>
  <si>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ՀՀ  տարածքային կառավարման և ենթակառուցվածքների նախարարության ջրային կոմիտե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</si>
  <si>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</si>
  <si>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</si>
  <si>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</si>
  <si>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</si>
  <si>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</si>
  <si>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</si>
  <si>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</si>
  <si>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</si>
  <si>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1072 - 12001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</si>
  <si>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</si>
  <si>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</si>
  <si>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1072 </t>
  </si>
  <si>
    <t xml:space="preserve"> Ջրամատակարարաման և ջրահեռացման բարելավում </t>
  </si>
  <si>
    <t xml:space="preserve"> 1072 - 12001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</si>
  <si>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</si>
  <si>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Շահառուների ընտրության չափորոշիչները`  Մասնագիտացված միավոր </t>
  </si>
  <si>
    <t xml:space="preserve"> ՀՀ  տարածքային կառավարման և ենթակառուցվածքների նախարարության ջրային կոմիտե </t>
  </si>
  <si>
    <t>Աղբամանների տեղակայման համար հարթակների կառուցում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</si>
  <si>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</si>
  <si>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 </t>
  </si>
  <si>
    <t>Քաղաքային զարգացում</t>
  </si>
  <si>
    <t>Քաղաքային ենթակառուցվածքների զարգացում</t>
  </si>
  <si>
    <t xml:space="preserve"> Քաղաքային ենթակառուցվածքների արդիականացում և բարելավում</t>
  </si>
  <si>
    <t>1157-42001</t>
  </si>
  <si>
    <t xml:space="preserve">Վերակառուցման և զարգացման եվրոպական բանկի աջակցությամբ իրականացվող Երևանի քաղաքային լուսավորության ծրագրի շրջանակներում ենթավարկի տրամադրում «Երքաղլույս» ՓԲԸ-ին </t>
  </si>
  <si>
    <t>Երևանի քաղաքային լուսավորության ապահովման համար վարկերի տրամադրում</t>
  </si>
  <si>
    <r>
      <t>Վերակառուցման և զարգացման եվրոպական բանկի աջակցությամբ իրականացվող Երևանի քաղաքային լուսավորության ծրագրի շրջանակներում ենթավարկի տրամադրում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 xml:space="preserve">«Երքաղլույս» ՓԲԸ-ին </t>
    </r>
  </si>
  <si>
    <t xml:space="preserve"> Սոցիալական ներդրումների և տեղական զարգացման ծրագիր</t>
  </si>
  <si>
    <t xml:space="preserve"> 12004</t>
  </si>
  <si>
    <t xml:space="preserve"> 1019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</si>
  <si>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</si>
  <si>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>1232 - 12001</t>
  </si>
  <si>
    <t>Էներգաարդյունավետության և էներգախնայողությանն ուղղված միջոցառումների իրականացում հանրային (այդ թվում` մանկապարտեզների) շենքերում</t>
  </si>
  <si>
    <t>Վարկային միջոցներ</t>
  </si>
  <si>
    <t xml:space="preserve"> 1019 </t>
  </si>
  <si>
    <t xml:space="preserve"> Սոցիալական ներդրումների և տեղական զարգացման ծրագիր </t>
  </si>
  <si>
    <t xml:space="preserve"> 1019 - 12004 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</si>
  <si>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</si>
  <si>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</si>
  <si>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Շահառուների ընտրության չափորոշիչները` Մասնագիտացված միավոր </t>
  </si>
  <si>
    <t xml:space="preserve"> Կառուցվող, վերանորոգվող մանկապարտեզների թիվ, հատ</t>
  </si>
  <si>
    <t/>
  </si>
  <si>
    <t>Համայնքների թիվը, որոնց տրամադրվել են սարքավորումներ և տեխնիկա</t>
  </si>
  <si>
    <t>09</t>
  </si>
  <si>
    <t xml:space="preserve"> Տնտեսական հարաբերություններ (այլ դասերին չպատկանող)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</si>
  <si>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</si>
  <si>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Հավելված 10</t>
  </si>
  <si>
    <t>ՎԱՐՉԱՊԵՏԻ ԱՇԽԱՏԱԿԱԶՄԻ ՂԵԿԱՎԱՐ</t>
  </si>
  <si>
    <t>Ա. ՀԱՐՈՒԹՅՈՒՆՅԱՆ</t>
  </si>
  <si>
    <t xml:space="preserve"> 1157</t>
  </si>
  <si>
    <t xml:space="preserve"> Քաղաքային զարգացում</t>
  </si>
  <si>
    <t xml:space="preserve">Ցուցանիշների փոփոխությունը ( նվազեցումները նշված են  փակագծերում)     </t>
  </si>
  <si>
    <t xml:space="preserve"> ՀԱՅԱՍՏԱՆԻ ՀԱՆՐԱՊԵՏՈՒԹՅԱՆ ԿԱՌԱՎԱՐՈՒԹՅԱՆ 2024 ԹՎԱԿԱՆԻ ԴԵԿՏԵՄԲԵՐԻ 27-Ի N 2060-Ն ՈՐՈՇՄԱՆ N 8 ՀԱՎԵԼՎԱԾՈՒՄ ԿԱՏԱՐՎՈՂ  ՓՈՓՈԽՈՒԹՅՈՒՆԸ</t>
  </si>
  <si>
    <t>Հավելված  № 13</t>
  </si>
  <si>
    <t xml:space="preserve"> ՀԱՅԱՍՏԱՆԻ ՀԱՆՐԱՊԵՏՈՒԹՅԱՆ ԿԱՌԱՎԱՐՈՒԹՅԱՆ 2024 ԹՎԱԿԱՆԻ ԴԵԿՏԵՄԲԵՐԻ 27-Ի N 2060-Ն ՈՐՈՇՄԱՆ N 1 ՀԱՎԵԼՎԱԾԻ N 5 ԱՂՅՈՒՍԱԿՈՒՄ ԿԱՏԱՐՎՈՂ ՓՈՓՈԽՈՒԹՅՈՒՆՆԵՐԸ ԵՎ ԼՐԱՑՈՒՄՆԵՐԸ</t>
  </si>
  <si>
    <t xml:space="preserve">Ծրագրերի, միջոցառումների անվանումները </t>
  </si>
  <si>
    <t>«ՀԱՅԱՍՏԱՆԻ ՀԱՆՐԱՊԵՏՈՒԹՅԱՆ 2025 ԹՎԱԿԱՆԻ ՊԵՏԱԿԱՆ ԲՅՈՒՋԵԻ ՄԱՍԻՆ»
ՕՐԵՆՔԻ 6-ՐԴ ՀՈԴՎԱԾԻ ԱՂՅՈՒՍԱԿՈՒՄ ԵՎ ՀԱՅԱՍՏԱՆԻ ՀԱՆՐԱՊԵՏՈՒԹՅԱՆ ԿԱՌԱՎԱՐՈՒԹՅԱՆ 2024 ԹՎԱԿԱՆԻ ԴԵԿՏԵՄԲԵՐԻ 27-Ի N 2060-Ն ՈՐՈՇՄԱՆ N 2 ՀԱՎԵԼՎԱԾՈՒՄ ԿԱՏԱՐՎՈՂ ԼՐԱՑՈՒՄԸ</t>
  </si>
  <si>
    <t xml:space="preserve">«ՀԱՅԱՍՏԱՆԻ ՀԱՆՐԱՊԵՏՈՒԹՅԱՆ 2025 ԹՎԱԿԱՆԻ ՊԵՏԱԿԱՆ ԲՅՈՒՋԵԻ ՄԱՍԻՆ» ՀԱՅԱՍՏԱՆԻ ՀԱՆՐԱՊԵՏՈՒԹՅԱՆ
ՕՐԵՆՔԻ N 1 ՀԱՎԵԼՎԱԾԻ N 4 ԱՂՅՈՒՍԱԿՈՒՄ ԵՎ ՀԱՅԱՍՏԱՆԻ ՀԱՆՐԱՊԵՏՈՒԹՅԱՆ ԿԱՌԱՎԱՐՈՒԹՅԱՆ 2024 ԹՎԱԿԱՆԻ
ԴԵԿՏԵՄԲԵՐԻ 27-Ի N 2060-Ն ՈՐՈՇՄԱՆ N 5 ՀԱՎԵԼՎԱԾԻ N 3 ԱՂՅՈՒՍԱԿՈՒՄ ԿԱՏԱՐՎՈՂ ՓՈՓՈԽՈՒԹՅՈՒՆԸ </t>
  </si>
  <si>
    <t>1040-12003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</si>
  <si>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t>
  </si>
  <si>
    <t>Վերակառուցման և զարգացման եվրոպական բանկի աջակցությամբ իրականացվող «Կոտայքի և Գեղարքունիքի մարզի կոշտ թափոնների կառավարման ծրագրի շրջանակներում ստեղծված «Կոտայքի և Գեղարքունիքի Կոշտ կենցաղային թափոնների կառավարում» ՍՊԸ-ին  ֆինանսական աջակցության տրամադրում՝ կանոնադրական խնդիրները լուծելու նպատակով</t>
  </si>
  <si>
    <t xml:space="preserve"> Տրանսֆերտների տրամադրում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</si>
  <si>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</si>
  <si>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</si>
  <si>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</si>
  <si>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</si>
  <si>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Այլ ընթացիկ դրամաշնորհներ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</si>
  <si>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</si>
  <si>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</si>
  <si>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            (ավելացումները նշված են դրական նշանով)</t>
  </si>
  <si>
    <t>«Կոտայքի և Գեղարքունիքի ԿԿԹԿ» ՍՊԸ</t>
  </si>
  <si>
    <t xml:space="preserve">                         ՂԵԿԱՎԱՐ ՝                                                                                                Ա․ ՀԱՐՈՒԹՅՈՒՆՅԱՆ</t>
  </si>
  <si>
    <t>ՀԱՅԱՍՏԱՆԻ ՀԱՆՐԱՊԵՏՈՒԹՅԱՆ ԿԱՌԱՎԱՐՈՒԹՅԱՆ 2024 ԹՎԱԿԱՆԻ ԴԵԿՏԵՄԲԵՐԻ 27-Ի N 2060-Ն ՈՐՈՇՄԱՆ N 5 ՀԱՎԵԼՎԱԾԻ N 7 ԱՂՅՈՒՍԱԿՈՒՄ ԿԱՏԱՐՎՈՂ ԼՐԱՑՈՒՄԸ</t>
  </si>
  <si>
    <t xml:space="preserve">  ՀՀ տարածքային կառավարման և ենթակառուցվածքների նախարարություն </t>
  </si>
  <si>
    <t>1040  - 12003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</si>
  <si>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</si>
  <si>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</si>
  <si>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</si>
  <si>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</si>
  <si>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</si>
  <si>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</si>
  <si>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</si>
  <si>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</si>
  <si>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</si>
  <si>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</si>
  <si>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</si>
  <si>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</si>
  <si>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</si>
  <si>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</si>
  <si>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</si>
  <si>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</si>
  <si>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</si>
  <si>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</si>
  <si>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</si>
  <si>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</si>
  <si>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</si>
  <si>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</si>
  <si>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</si>
  <si>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11</t>
  </si>
  <si>
    <t>Հավելված N 12</t>
  </si>
  <si>
    <t>Հավելված  № 14</t>
  </si>
  <si>
    <t xml:space="preserve">                   -ի N        -Ն որոշման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</si>
  <si>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</si>
  <si>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</si>
  <si>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</si>
  <si>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</si>
  <si>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</si>
  <si>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</si>
  <si>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</si>
  <si>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1139</t>
  </si>
  <si>
    <t xml:space="preserve"> 11001</t>
  </si>
  <si>
    <t xml:space="preserve"> Հավելված N 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</si>
</sst>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[&lt;=9999999]###\-####;\(###\)\ ###\-####"/>
    <numFmt numFmtId="178" formatCode="_(* #,##0.000_);_(* \(#,##0.000\);_(* &quot;-&quot;??_);_(@_)"/>
    <numFmt numFmtId="179" formatCode="_-* #,##0.0_-;\-* #,##0.0_-;_-* &quot;-&quot;??_-;_-@_-"/>
    <numFmt numFmtId="180" formatCode="_(* #,##0_);_(* \(#,##0\);_(* &quot;-&quot;??_);_(@_)"/>
  </numFmts>
  <fonts count="16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8"/>
      <name val="GHEA Grapalat"/>
      <family val="2"/>
    </font>
    <font>
      <sz val="11"/>
      <name val="Calibri"/>
      <family val="2"/>
      <charset val="1"/>
      <scheme val="minor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sz val="11"/>
      <name val="Times Armenian"/>
      <family val="1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  <scheme val="minor"/>
    </font>
    <font>
      <b/>
      <sz val="11"/>
      <name val="GHEA Grapalat"/>
      <family val="3"/>
    </font>
    <font>
      <b/>
      <sz val="12"/>
      <name val="GHEA Grapalat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i/>
      <sz val="11"/>
      <name val="GHEA Grapalat"/>
      <family val="3"/>
    </font>
    <font>
      <sz val="8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i/>
      <sz val="12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809">
    <xf numFmtId="0" fontId="0" fillId="0" borderId="0"/>
    <xf numFmtId="0" fontId="22" fillId="0" borderId="0"/>
    <xf numFmtId="9" fontId="23" fillId="0" borderId="0" applyFont="0" applyFill="0" applyBorder="0" applyAlignment="0" applyProtection="0"/>
    <xf numFmtId="0" fontId="24" fillId="0" borderId="0"/>
    <xf numFmtId="0" fontId="25" fillId="0" borderId="0">
      <alignment horizontal="left" vertical="top" wrapText="1"/>
    </xf>
    <xf numFmtId="0" fontId="26" fillId="0" borderId="0"/>
    <xf numFmtId="168" fontId="27" fillId="0" borderId="0" applyFill="0" applyBorder="0" applyProtection="0">
      <alignment horizontal="right" vertical="top"/>
    </xf>
    <xf numFmtId="0" fontId="27" fillId="0" borderId="0">
      <alignment horizontal="left" vertical="top" wrapText="1"/>
    </xf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30" fillId="0" borderId="0"/>
    <xf numFmtId="0" fontId="31" fillId="0" borderId="0"/>
    <xf numFmtId="167" fontId="30" fillId="0" borderId="0" applyFont="0" applyFill="0" applyBorder="0" applyAlignment="0" applyProtection="0"/>
    <xf numFmtId="0" fontId="26" fillId="0" borderId="0"/>
    <xf numFmtId="43" fontId="33" fillId="0" borderId="0" applyFont="0" applyFill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4" applyNumberFormat="0" applyAlignment="0" applyProtection="0"/>
    <xf numFmtId="0" fontId="38" fillId="7" borderId="7" applyNumberFormat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4" applyNumberFormat="0" applyAlignment="0" applyProtection="0"/>
    <xf numFmtId="0" fontId="45" fillId="0" borderId="6" applyNumberFormat="0" applyFill="0" applyAlignment="0" applyProtection="0"/>
    <xf numFmtId="0" fontId="46" fillId="4" borderId="0" applyNumberFormat="0" applyBorder="0" applyAlignment="0" applyProtection="0"/>
    <xf numFmtId="0" fontId="47" fillId="0" borderId="0"/>
    <xf numFmtId="0" fontId="27" fillId="0" borderId="0">
      <alignment horizontal="left" vertical="top" wrapText="1"/>
    </xf>
    <xf numFmtId="0" fontId="24" fillId="0" borderId="0"/>
    <xf numFmtId="0" fontId="34" fillId="8" borderId="8" applyNumberFormat="0" applyFont="0" applyAlignment="0" applyProtection="0"/>
    <xf numFmtId="0" fontId="30" fillId="8" borderId="8" applyNumberFormat="0" applyFont="0" applyAlignment="0" applyProtection="0"/>
    <xf numFmtId="0" fontId="49" fillId="6" borderId="5" applyNumberFormat="0" applyAlignment="0" applyProtection="0"/>
    <xf numFmtId="9" fontId="2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/>
    <xf numFmtId="0" fontId="29" fillId="0" borderId="0"/>
    <xf numFmtId="0" fontId="55" fillId="4" borderId="0" applyNumberFormat="0" applyBorder="0" applyAlignment="0" applyProtection="0"/>
    <xf numFmtId="0" fontId="32" fillId="0" borderId="0"/>
    <xf numFmtId="0" fontId="48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37" borderId="0" applyNumberFormat="0" applyBorder="0" applyAlignment="0" applyProtection="0"/>
    <xf numFmtId="0" fontId="48" fillId="36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0" applyNumberFormat="0" applyAlignment="0" applyProtection="0"/>
    <xf numFmtId="0" fontId="59" fillId="52" borderId="11" applyNumberFormat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2" applyNumberFormat="0" applyFill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0" applyNumberFormat="0" applyAlignment="0" applyProtection="0"/>
    <xf numFmtId="0" fontId="66" fillId="0" borderId="15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30" fillId="0" borderId="0"/>
    <xf numFmtId="0" fontId="24" fillId="0" borderId="0"/>
    <xf numFmtId="0" fontId="24" fillId="0" borderId="0"/>
    <xf numFmtId="0" fontId="29" fillId="54" borderId="16" applyNumberFormat="0" applyFont="0" applyAlignment="0" applyProtection="0"/>
    <xf numFmtId="0" fontId="68" fillId="51" borderId="17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18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24" fillId="0" borderId="0"/>
    <xf numFmtId="0" fontId="30" fillId="0" borderId="0"/>
    <xf numFmtId="0" fontId="27" fillId="0" borderId="0">
      <alignment horizontal="left" vertical="top" wrapText="1"/>
    </xf>
    <xf numFmtId="0" fontId="32" fillId="0" borderId="0"/>
    <xf numFmtId="0" fontId="75" fillId="0" borderId="0"/>
    <xf numFmtId="0" fontId="24" fillId="0" borderId="0"/>
    <xf numFmtId="0" fontId="24" fillId="0" borderId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43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3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9" fontId="2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78" fillId="9" borderId="0" applyNumberFormat="0" applyBorder="0" applyAlignment="0" applyProtection="0"/>
    <xf numFmtId="0" fontId="78" fillId="13" borderId="0" applyNumberFormat="0" applyBorder="0" applyAlignment="0" applyProtection="0"/>
    <xf numFmtId="0" fontId="78" fillId="17" borderId="0" applyNumberFormat="0" applyBorder="0" applyAlignment="0" applyProtection="0"/>
    <xf numFmtId="0" fontId="78" fillId="21" borderId="0" applyNumberFormat="0" applyBorder="0" applyAlignment="0" applyProtection="0"/>
    <xf numFmtId="0" fontId="78" fillId="25" borderId="0" applyNumberFormat="0" applyBorder="0" applyAlignment="0" applyProtection="0"/>
    <xf numFmtId="0" fontId="78" fillId="29" borderId="0" applyNumberFormat="0" applyBorder="0" applyAlignment="0" applyProtection="0"/>
    <xf numFmtId="0" fontId="79" fillId="3" borderId="0" applyNumberFormat="0" applyBorder="0" applyAlignment="0" applyProtection="0"/>
    <xf numFmtId="0" fontId="80" fillId="6" borderId="4" applyNumberFormat="0" applyAlignment="0" applyProtection="0"/>
    <xf numFmtId="0" fontId="81" fillId="7" borderId="7" applyNumberFormat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7" fillId="5" borderId="4" applyNumberFormat="0" applyAlignment="0" applyProtection="0"/>
    <xf numFmtId="0" fontId="88" fillId="0" borderId="6" applyNumberFormat="0" applyFill="0" applyAlignment="0" applyProtection="0"/>
    <xf numFmtId="0" fontId="55" fillId="4" borderId="0" applyNumberFormat="0" applyBorder="0" applyAlignment="0" applyProtection="0"/>
    <xf numFmtId="0" fontId="89" fillId="6" borderId="5" applyNumberFormat="0" applyAlignment="0" applyProtection="0"/>
    <xf numFmtId="0" fontId="77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0" applyNumberFormat="0" applyFill="0" applyBorder="0" applyAlignment="0" applyProtection="0"/>
    <xf numFmtId="43" fontId="30" fillId="0" borderId="0" applyFont="0" applyFill="0" applyBorder="0" applyAlignment="0" applyProtection="0"/>
    <xf numFmtId="0" fontId="21" fillId="0" borderId="0"/>
    <xf numFmtId="167" fontId="21" fillId="0" borderId="0" applyFont="0" applyFill="0" applyBorder="0" applyAlignment="0" applyProtection="0"/>
    <xf numFmtId="0" fontId="21" fillId="8" borderId="8" applyNumberFormat="0" applyFont="0" applyAlignment="0" applyProtection="0"/>
    <xf numFmtId="43" fontId="21" fillId="0" borderId="0" applyFont="0" applyFill="0" applyBorder="0" applyAlignment="0" applyProtection="0"/>
    <xf numFmtId="0" fontId="58" fillId="51" borderId="20" applyNumberFormat="0" applyAlignment="0" applyProtection="0"/>
    <xf numFmtId="43" fontId="21" fillId="0" borderId="0" applyFont="0" applyFill="0" applyBorder="0" applyAlignment="0" applyProtection="0"/>
    <xf numFmtId="0" fontId="65" fillId="41" borderId="20" applyNumberFormat="0" applyAlignment="0" applyProtection="0"/>
    <xf numFmtId="0" fontId="21" fillId="0" borderId="0"/>
    <xf numFmtId="0" fontId="29" fillId="54" borderId="21" applyNumberFormat="0" applyFont="0" applyAlignment="0" applyProtection="0"/>
    <xf numFmtId="0" fontId="68" fillId="51" borderId="22" applyNumberFormat="0" applyAlignment="0" applyProtection="0"/>
    <xf numFmtId="0" fontId="70" fillId="0" borderId="23" applyNumberFormat="0" applyFill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8" borderId="8" applyNumberFormat="0" applyFont="0" applyAlignment="0" applyProtection="0"/>
    <xf numFmtId="43" fontId="20" fillId="0" borderId="0" applyFont="0" applyFill="0" applyBorder="0" applyAlignment="0" applyProtection="0"/>
    <xf numFmtId="0" fontId="65" fillId="41" borderId="24" applyNumberFormat="0" applyAlignment="0" applyProtection="0"/>
    <xf numFmtId="0" fontId="68" fillId="51" borderId="26" applyNumberFormat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58" fillId="51" borderId="24" applyNumberFormat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70" fillId="0" borderId="27" applyNumberFormat="0" applyFill="0" applyAlignment="0" applyProtection="0"/>
    <xf numFmtId="0" fontId="29" fillId="54" borderId="25" applyNumberFormat="0" applyFont="0" applyAlignment="0" applyProtection="0"/>
    <xf numFmtId="0" fontId="27" fillId="0" borderId="0">
      <alignment horizontal="left" vertical="top" wrapText="1"/>
    </xf>
    <xf numFmtId="165" fontId="26" fillId="0" borderId="0" applyFont="0" applyFill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0" borderId="0" applyNumberFormat="0" applyBorder="0" applyAlignment="0" applyProtection="0"/>
    <xf numFmtId="0" fontId="26" fillId="10" borderId="0" applyNumberFormat="0" applyBorder="0" applyAlignment="0" applyProtection="0"/>
    <xf numFmtId="0" fontId="20" fillId="14" borderId="0" applyNumberFormat="0" applyBorder="0" applyAlignment="0" applyProtection="0"/>
    <xf numFmtId="0" fontId="26" fillId="14" borderId="0" applyNumberFormat="0" applyBorder="0" applyAlignment="0" applyProtection="0"/>
    <xf numFmtId="0" fontId="20" fillId="18" borderId="0" applyNumberFormat="0" applyBorder="0" applyAlignment="0" applyProtection="0"/>
    <xf numFmtId="0" fontId="26" fillId="18" borderId="0" applyNumberFormat="0" applyBorder="0" applyAlignment="0" applyProtection="0"/>
    <xf numFmtId="0" fontId="20" fillId="22" borderId="0" applyNumberFormat="0" applyBorder="0" applyAlignment="0" applyProtection="0"/>
    <xf numFmtId="0" fontId="26" fillId="22" borderId="0" applyNumberFormat="0" applyBorder="0" applyAlignment="0" applyProtection="0"/>
    <xf numFmtId="0" fontId="20" fillId="26" borderId="0" applyNumberFormat="0" applyBorder="0" applyAlignment="0" applyProtection="0"/>
    <xf numFmtId="0" fontId="26" fillId="26" borderId="0" applyNumberFormat="0" applyBorder="0" applyAlignment="0" applyProtection="0"/>
    <xf numFmtId="0" fontId="20" fillId="30" borderId="0" applyNumberFormat="0" applyBorder="0" applyAlignment="0" applyProtection="0"/>
    <xf numFmtId="0" fontId="26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1" borderId="0" applyNumberFormat="0" applyBorder="0" applyAlignment="0" applyProtection="0"/>
    <xf numFmtId="0" fontId="26" fillId="11" borderId="0" applyNumberFormat="0" applyBorder="0" applyAlignment="0" applyProtection="0"/>
    <xf numFmtId="0" fontId="20" fillId="15" borderId="0" applyNumberFormat="0" applyBorder="0" applyAlignment="0" applyProtection="0"/>
    <xf numFmtId="0" fontId="26" fillId="15" borderId="0" applyNumberFormat="0" applyBorder="0" applyAlignment="0" applyProtection="0"/>
    <xf numFmtId="0" fontId="20" fillId="19" borderId="0" applyNumberFormat="0" applyBorder="0" applyAlignment="0" applyProtection="0"/>
    <xf numFmtId="0" fontId="26" fillId="19" borderId="0" applyNumberFormat="0" applyBorder="0" applyAlignment="0" applyProtection="0"/>
    <xf numFmtId="0" fontId="20" fillId="23" borderId="0" applyNumberFormat="0" applyBorder="0" applyAlignment="0" applyProtection="0"/>
    <xf numFmtId="0" fontId="26" fillId="23" borderId="0" applyNumberFormat="0" applyBorder="0" applyAlignment="0" applyProtection="0"/>
    <xf numFmtId="0" fontId="20" fillId="27" borderId="0" applyNumberFormat="0" applyBorder="0" applyAlignment="0" applyProtection="0"/>
    <xf numFmtId="0" fontId="26" fillId="27" borderId="0" applyNumberFormat="0" applyBorder="0" applyAlignment="0" applyProtection="0"/>
    <xf numFmtId="0" fontId="20" fillId="31" borderId="0" applyNumberFormat="0" applyBorder="0" applyAlignment="0" applyProtection="0"/>
    <xf numFmtId="0" fontId="26" fillId="31" borderId="0" applyNumberFormat="0" applyBorder="0" applyAlignment="0" applyProtection="0"/>
    <xf numFmtId="0" fontId="78" fillId="12" borderId="0" applyNumberFormat="0" applyBorder="0" applyAlignment="0" applyProtection="0"/>
    <xf numFmtId="0" fontId="94" fillId="12" borderId="0" applyNumberFormat="0" applyBorder="0" applyAlignment="0" applyProtection="0"/>
    <xf numFmtId="0" fontId="78" fillId="16" borderId="0" applyNumberFormat="0" applyBorder="0" applyAlignment="0" applyProtection="0"/>
    <xf numFmtId="0" fontId="94" fillId="16" borderId="0" applyNumberFormat="0" applyBorder="0" applyAlignment="0" applyProtection="0"/>
    <xf numFmtId="0" fontId="78" fillId="20" borderId="0" applyNumberFormat="0" applyBorder="0" applyAlignment="0" applyProtection="0"/>
    <xf numFmtId="0" fontId="94" fillId="20" borderId="0" applyNumberFormat="0" applyBorder="0" applyAlignment="0" applyProtection="0"/>
    <xf numFmtId="0" fontId="78" fillId="24" borderId="0" applyNumberFormat="0" applyBorder="0" applyAlignment="0" applyProtection="0"/>
    <xf numFmtId="0" fontId="94" fillId="24" borderId="0" applyNumberFormat="0" applyBorder="0" applyAlignment="0" applyProtection="0"/>
    <xf numFmtId="0" fontId="78" fillId="28" borderId="0" applyNumberFormat="0" applyBorder="0" applyAlignment="0" applyProtection="0"/>
    <xf numFmtId="0" fontId="94" fillId="28" borderId="0" applyNumberFormat="0" applyBorder="0" applyAlignment="0" applyProtection="0"/>
    <xf numFmtId="0" fontId="78" fillId="32" borderId="0" applyNumberFormat="0" applyBorder="0" applyAlignment="0" applyProtection="0"/>
    <xf numFmtId="0" fontId="94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8" borderId="8" applyNumberFormat="0" applyFont="0" applyAlignment="0" applyProtection="0"/>
    <xf numFmtId="0" fontId="72" fillId="0" borderId="0"/>
    <xf numFmtId="0" fontId="78" fillId="9" borderId="0" applyNumberFormat="0" applyBorder="0" applyAlignment="0" applyProtection="0"/>
    <xf numFmtId="0" fontId="94" fillId="9" borderId="0" applyNumberFormat="0" applyBorder="0" applyAlignment="0" applyProtection="0"/>
    <xf numFmtId="0" fontId="78" fillId="13" borderId="0" applyNumberFormat="0" applyBorder="0" applyAlignment="0" applyProtection="0"/>
    <xf numFmtId="0" fontId="94" fillId="13" borderId="0" applyNumberFormat="0" applyBorder="0" applyAlignment="0" applyProtection="0"/>
    <xf numFmtId="0" fontId="78" fillId="17" borderId="0" applyNumberFormat="0" applyBorder="0" applyAlignment="0" applyProtection="0"/>
    <xf numFmtId="0" fontId="94" fillId="17" borderId="0" applyNumberFormat="0" applyBorder="0" applyAlignment="0" applyProtection="0"/>
    <xf numFmtId="0" fontId="78" fillId="21" borderId="0" applyNumberFormat="0" applyBorder="0" applyAlignment="0" applyProtection="0"/>
    <xf numFmtId="0" fontId="94" fillId="21" borderId="0" applyNumberFormat="0" applyBorder="0" applyAlignment="0" applyProtection="0"/>
    <xf numFmtId="0" fontId="78" fillId="25" borderId="0" applyNumberFormat="0" applyBorder="0" applyAlignment="0" applyProtection="0"/>
    <xf numFmtId="0" fontId="94" fillId="25" borderId="0" applyNumberFormat="0" applyBorder="0" applyAlignment="0" applyProtection="0"/>
    <xf numFmtId="0" fontId="78" fillId="29" borderId="0" applyNumberFormat="0" applyBorder="0" applyAlignment="0" applyProtection="0"/>
    <xf numFmtId="0" fontId="94" fillId="29" borderId="0" applyNumberFormat="0" applyBorder="0" applyAlignment="0" applyProtection="0"/>
    <xf numFmtId="0" fontId="87" fillId="5" borderId="4" applyNumberFormat="0" applyAlignment="0" applyProtection="0"/>
    <xf numFmtId="0" fontId="95" fillId="5" borderId="4" applyNumberFormat="0" applyAlignment="0" applyProtection="0"/>
    <xf numFmtId="0" fontId="89" fillId="6" borderId="5" applyNumberFormat="0" applyAlignment="0" applyProtection="0"/>
    <xf numFmtId="0" fontId="96" fillId="6" borderId="5" applyNumberFormat="0" applyAlignment="0" applyProtection="0"/>
    <xf numFmtId="0" fontId="80" fillId="6" borderId="4" applyNumberFormat="0" applyAlignment="0" applyProtection="0"/>
    <xf numFmtId="0" fontId="97" fillId="6" borderId="4" applyNumberFormat="0" applyAlignment="0" applyProtection="0"/>
    <xf numFmtId="0" fontId="84" fillId="0" borderId="1" applyNumberFormat="0" applyFill="0" applyAlignment="0" applyProtection="0"/>
    <xf numFmtId="0" fontId="98" fillId="0" borderId="1" applyNumberFormat="0" applyFill="0" applyAlignment="0" applyProtection="0"/>
    <xf numFmtId="0" fontId="85" fillId="0" borderId="2" applyNumberFormat="0" applyFill="0" applyAlignment="0" applyProtection="0"/>
    <xf numFmtId="0" fontId="99" fillId="0" borderId="2" applyNumberFormat="0" applyFill="0" applyAlignment="0" applyProtection="0"/>
    <xf numFmtId="0" fontId="86" fillId="0" borderId="3" applyNumberFormat="0" applyFill="0" applyAlignment="0" applyProtection="0"/>
    <xf numFmtId="0" fontId="100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101" fillId="0" borderId="9" applyNumberFormat="0" applyFill="0" applyAlignment="0" applyProtection="0"/>
    <xf numFmtId="0" fontId="81" fillId="7" borderId="7" applyNumberFormat="0" applyAlignment="0" applyProtection="0"/>
    <xf numFmtId="0" fontId="102" fillId="7" borderId="7" applyNumberFormat="0" applyAlignment="0" applyProtection="0"/>
    <xf numFmtId="0" fontId="103" fillId="4" borderId="0" applyNumberFormat="0" applyBorder="0" applyAlignment="0" applyProtection="0"/>
    <xf numFmtId="0" fontId="104" fillId="4" borderId="0" applyNumberFormat="0" applyBorder="0" applyAlignment="0" applyProtection="0"/>
    <xf numFmtId="0" fontId="29" fillId="0" borderId="0"/>
    <xf numFmtId="0" fontId="79" fillId="3" borderId="0" applyNumberFormat="0" applyBorder="0" applyAlignment="0" applyProtection="0"/>
    <xf numFmtId="0" fontId="105" fillId="3" borderId="0" applyNumberFormat="0" applyBorder="0" applyAlignment="0" applyProtection="0"/>
    <xf numFmtId="0" fontId="82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88" fillId="0" borderId="6" applyNumberFormat="0" applyFill="0" applyAlignment="0" applyProtection="0"/>
    <xf numFmtId="0" fontId="107" fillId="0" borderId="6" applyNumberFormat="0" applyFill="0" applyAlignment="0" applyProtection="0"/>
    <xf numFmtId="0" fontId="9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0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83" fillId="2" borderId="0" applyNumberFormat="0" applyBorder="0" applyAlignment="0" applyProtection="0"/>
    <xf numFmtId="0" fontId="109" fillId="2" borderId="0" applyNumberFormat="0" applyBorder="0" applyAlignment="0" applyProtection="0"/>
    <xf numFmtId="43" fontId="32" fillId="0" borderId="0" applyFont="0" applyFill="0" applyBorder="0" applyAlignment="0" applyProtection="0"/>
    <xf numFmtId="0" fontId="103" fillId="4" borderId="0" applyNumberFormat="0" applyBorder="0" applyAlignment="0" applyProtection="0"/>
    <xf numFmtId="0" fontId="20" fillId="8" borderId="8" applyNumberFormat="0" applyFont="0" applyAlignment="0" applyProtection="0"/>
    <xf numFmtId="0" fontId="24" fillId="0" borderId="0"/>
    <xf numFmtId="0" fontId="111" fillId="0" borderId="0"/>
    <xf numFmtId="0" fontId="48" fillId="33" borderId="0" applyNumberFormat="0" applyBorder="0" applyAlignment="0" applyProtection="0"/>
    <xf numFmtId="0" fontId="112" fillId="33" borderId="0" applyNumberFormat="0" applyBorder="0" applyAlignment="0" applyProtection="0"/>
    <xf numFmtId="0" fontId="26" fillId="10" borderId="0" applyNumberFormat="0" applyBorder="0" applyAlignment="0" applyProtection="0"/>
    <xf numFmtId="0" fontId="48" fillId="34" borderId="0" applyNumberFormat="0" applyBorder="0" applyAlignment="0" applyProtection="0"/>
    <xf numFmtId="0" fontId="112" fillId="34" borderId="0" applyNumberFormat="0" applyBorder="0" applyAlignment="0" applyProtection="0"/>
    <xf numFmtId="0" fontId="26" fillId="14" borderId="0" applyNumberFormat="0" applyBorder="0" applyAlignment="0" applyProtection="0"/>
    <xf numFmtId="0" fontId="48" fillId="35" borderId="0" applyNumberFormat="0" applyBorder="0" applyAlignment="0" applyProtection="0"/>
    <xf numFmtId="0" fontId="112" fillId="35" borderId="0" applyNumberFormat="0" applyBorder="0" applyAlignment="0" applyProtection="0"/>
    <xf numFmtId="0" fontId="26" fillId="18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2" borderId="0" applyNumberFormat="0" applyBorder="0" applyAlignment="0" applyProtection="0"/>
    <xf numFmtId="0" fontId="48" fillId="40" borderId="0" applyNumberFormat="0" applyBorder="0" applyAlignment="0" applyProtection="0"/>
    <xf numFmtId="0" fontId="112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112" fillId="41" borderId="0" applyNumberFormat="0" applyBorder="0" applyAlignment="0" applyProtection="0"/>
    <xf numFmtId="0" fontId="26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11" borderId="0" applyNumberFormat="0" applyBorder="0" applyAlignment="0" applyProtection="0"/>
    <xf numFmtId="0" fontId="48" fillId="43" borderId="0" applyNumberFormat="0" applyBorder="0" applyAlignment="0" applyProtection="0"/>
    <xf numFmtId="0" fontId="112" fillId="43" borderId="0" applyNumberFormat="0" applyBorder="0" applyAlignment="0" applyProtection="0"/>
    <xf numFmtId="0" fontId="26" fillId="15" borderId="0" applyNumberFormat="0" applyBorder="0" applyAlignment="0" applyProtection="0"/>
    <xf numFmtId="0" fontId="48" fillId="37" borderId="0" applyNumberFormat="0" applyBorder="0" applyAlignment="0" applyProtection="0"/>
    <xf numFmtId="0" fontId="112" fillId="37" borderId="0" applyNumberFormat="0" applyBorder="0" applyAlignment="0" applyProtection="0"/>
    <xf numFmtId="0" fontId="26" fillId="19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3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27" borderId="0" applyNumberFormat="0" applyBorder="0" applyAlignment="0" applyProtection="0"/>
    <xf numFmtId="0" fontId="48" fillId="44" borderId="0" applyNumberFormat="0" applyBorder="0" applyAlignment="0" applyProtection="0"/>
    <xf numFmtId="0" fontId="112" fillId="44" borderId="0" applyNumberFormat="0" applyBorder="0" applyAlignment="0" applyProtection="0"/>
    <xf numFmtId="0" fontId="26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56" fillId="45" borderId="0" applyNumberFormat="0" applyBorder="0" applyAlignment="0" applyProtection="0"/>
    <xf numFmtId="0" fontId="94" fillId="12" borderId="0" applyNumberFormat="0" applyBorder="0" applyAlignment="0" applyProtection="0"/>
    <xf numFmtId="0" fontId="56" fillId="43" borderId="0" applyNumberFormat="0" applyBorder="0" applyAlignment="0" applyProtection="0"/>
    <xf numFmtId="0" fontId="94" fillId="16" borderId="0" applyNumberFormat="0" applyBorder="0" applyAlignment="0" applyProtection="0"/>
    <xf numFmtId="0" fontId="56" fillId="37" borderId="0" applyNumberFormat="0" applyBorder="0" applyAlignment="0" applyProtection="0"/>
    <xf numFmtId="0" fontId="94" fillId="20" borderId="0" applyNumberFormat="0" applyBorder="0" applyAlignment="0" applyProtection="0"/>
    <xf numFmtId="0" fontId="56" fillId="38" borderId="0" applyNumberFormat="0" applyBorder="0" applyAlignment="0" applyProtection="0"/>
    <xf numFmtId="0" fontId="94" fillId="24" borderId="0" applyNumberFormat="0" applyBorder="0" applyAlignment="0" applyProtection="0"/>
    <xf numFmtId="0" fontId="56" fillId="46" borderId="0" applyNumberFormat="0" applyBorder="0" applyAlignment="0" applyProtection="0"/>
    <xf numFmtId="0" fontId="94" fillId="28" borderId="0" applyNumberFormat="0" applyBorder="0" applyAlignment="0" applyProtection="0"/>
    <xf numFmtId="0" fontId="56" fillId="39" borderId="0" applyNumberFormat="0" applyBorder="0" applyAlignment="0" applyProtection="0"/>
    <xf numFmtId="0" fontId="94" fillId="32" borderId="0" applyNumberFormat="0" applyBorder="0" applyAlignment="0" applyProtection="0"/>
    <xf numFmtId="0" fontId="56" fillId="47" borderId="0" applyNumberFormat="0" applyBorder="0" applyAlignment="0" applyProtection="0"/>
    <xf numFmtId="0" fontId="94" fillId="9" borderId="0" applyNumberFormat="0" applyBorder="0" applyAlignment="0" applyProtection="0"/>
    <xf numFmtId="0" fontId="56" fillId="48" borderId="0" applyNumberFormat="0" applyBorder="0" applyAlignment="0" applyProtection="0"/>
    <xf numFmtId="0" fontId="94" fillId="13" borderId="0" applyNumberFormat="0" applyBorder="0" applyAlignment="0" applyProtection="0"/>
    <xf numFmtId="0" fontId="56" fillId="49" borderId="0" applyNumberFormat="0" applyBorder="0" applyAlignment="0" applyProtection="0"/>
    <xf numFmtId="0" fontId="94" fillId="17" borderId="0" applyNumberFormat="0" applyBorder="0" applyAlignment="0" applyProtection="0"/>
    <xf numFmtId="0" fontId="56" fillId="38" borderId="0" applyNumberFormat="0" applyBorder="0" applyAlignment="0" applyProtection="0"/>
    <xf numFmtId="0" fontId="94" fillId="21" borderId="0" applyNumberFormat="0" applyBorder="0" applyAlignment="0" applyProtection="0"/>
    <xf numFmtId="0" fontId="56" fillId="46" borderId="0" applyNumberFormat="0" applyBorder="0" applyAlignment="0" applyProtection="0"/>
    <xf numFmtId="0" fontId="94" fillId="25" borderId="0" applyNumberFormat="0" applyBorder="0" applyAlignment="0" applyProtection="0"/>
    <xf numFmtId="0" fontId="56" fillId="50" borderId="0" applyNumberFormat="0" applyBorder="0" applyAlignment="0" applyProtection="0"/>
    <xf numFmtId="0" fontId="94" fillId="29" borderId="0" applyNumberFormat="0" applyBorder="0" applyAlignment="0" applyProtection="0"/>
    <xf numFmtId="0" fontId="57" fillId="34" borderId="0" applyNumberFormat="0" applyBorder="0" applyAlignment="0" applyProtection="0"/>
    <xf numFmtId="0" fontId="105" fillId="3" borderId="0" applyNumberFormat="0" applyBorder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97" fillId="6" borderId="4" applyNumberFormat="0" applyAlignment="0" applyProtection="0"/>
    <xf numFmtId="0" fontId="59" fillId="52" borderId="11" applyNumberFormat="0" applyAlignment="0" applyProtection="0"/>
    <xf numFmtId="0" fontId="102" fillId="7" borderId="7" applyNumberFormat="0" applyAlignment="0" applyProtection="0"/>
    <xf numFmtId="43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27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109" fillId="2" borderId="0" applyNumberFormat="0" applyBorder="0" applyAlignment="0" applyProtection="0"/>
    <xf numFmtId="0" fontId="62" fillId="0" borderId="12" applyNumberFormat="0" applyFill="0" applyAlignment="0" applyProtection="0"/>
    <xf numFmtId="0" fontId="98" fillId="0" borderId="1" applyNumberFormat="0" applyFill="0" applyAlignment="0" applyProtection="0"/>
    <xf numFmtId="0" fontId="63" fillId="0" borderId="13" applyNumberFormat="0" applyFill="0" applyAlignment="0" applyProtection="0"/>
    <xf numFmtId="0" fontId="99" fillId="0" borderId="2" applyNumberFormat="0" applyFill="0" applyAlignment="0" applyProtection="0"/>
    <xf numFmtId="0" fontId="64" fillId="0" borderId="14" applyNumberFormat="0" applyFill="0" applyAlignment="0" applyProtection="0"/>
    <xf numFmtId="0" fontId="100" fillId="0" borderId="3" applyNumberFormat="0" applyFill="0" applyAlignment="0" applyProtection="0"/>
    <xf numFmtId="0" fontId="6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95" fillId="5" borderId="4" applyNumberFormat="0" applyAlignment="0" applyProtection="0"/>
    <xf numFmtId="38" fontId="113" fillId="0" borderId="0"/>
    <xf numFmtId="38" fontId="114" fillId="0" borderId="0"/>
    <xf numFmtId="38" fontId="115" fillId="0" borderId="0"/>
    <xf numFmtId="38" fontId="116" fillId="0" borderId="0"/>
    <xf numFmtId="0" fontId="117" fillId="0" borderId="0"/>
    <xf numFmtId="0" fontId="117" fillId="0" borderId="0"/>
    <xf numFmtId="0" fontId="118" fillId="0" borderId="0"/>
    <xf numFmtId="0" fontId="66" fillId="0" borderId="15" applyNumberFormat="0" applyFill="0" applyAlignment="0" applyProtection="0"/>
    <xf numFmtId="0" fontId="107" fillId="0" borderId="6" applyNumberFormat="0" applyFill="0" applyAlignment="0" applyProtection="0"/>
    <xf numFmtId="0" fontId="55" fillId="4" borderId="0" applyNumberFormat="0" applyBorder="0" applyAlignment="0" applyProtection="0"/>
    <xf numFmtId="0" fontId="119" fillId="53" borderId="0" applyNumberFormat="0" applyBorder="0" applyAlignment="0" applyProtection="0"/>
    <xf numFmtId="0" fontId="104" fillId="4" borderId="0" applyNumberFormat="0" applyBorder="0" applyAlignment="0" applyProtection="0"/>
    <xf numFmtId="0" fontId="67" fillId="53" borderId="0" applyNumberFormat="0" applyBorder="0" applyAlignment="0" applyProtection="0"/>
    <xf numFmtId="0" fontId="25" fillId="0" borderId="0">
      <alignment horizontal="left" vertical="top" wrapText="1"/>
    </xf>
    <xf numFmtId="0" fontId="20" fillId="0" borderId="0"/>
    <xf numFmtId="0" fontId="20" fillId="0" borderId="0"/>
    <xf numFmtId="0" fontId="7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1" fontId="73" fillId="0" borderId="0"/>
    <xf numFmtId="0" fontId="22" fillId="0" borderId="0"/>
    <xf numFmtId="1" fontId="73" fillId="0" borderId="0"/>
    <xf numFmtId="0" fontId="24" fillId="0" borderId="0"/>
    <xf numFmtId="0" fontId="26" fillId="0" borderId="0"/>
    <xf numFmtId="0" fontId="29" fillId="0" borderId="0"/>
    <xf numFmtId="0" fontId="24" fillId="0" borderId="0"/>
    <xf numFmtId="0" fontId="54" fillId="0" borderId="0"/>
    <xf numFmtId="0" fontId="20" fillId="0" borderId="0"/>
    <xf numFmtId="0" fontId="32" fillId="0" borderId="0"/>
    <xf numFmtId="0" fontId="24" fillId="0" borderId="0"/>
    <xf numFmtId="0" fontId="24" fillId="0" borderId="0"/>
    <xf numFmtId="0" fontId="74" fillId="0" borderId="0"/>
    <xf numFmtId="0" fontId="20" fillId="0" borderId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96" fillId="6" borderId="5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101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4" fontId="111" fillId="0" borderId="28">
      <protection locked="0"/>
    </xf>
    <xf numFmtId="174" fontId="120" fillId="56" borderId="28"/>
    <xf numFmtId="0" fontId="50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48" fillId="0" borderId="0"/>
    <xf numFmtId="0" fontId="26" fillId="0" borderId="0"/>
    <xf numFmtId="0" fontId="29" fillId="0" borderId="0"/>
    <xf numFmtId="0" fontId="29" fillId="0" borderId="0"/>
    <xf numFmtId="0" fontId="26" fillId="8" borderId="8" applyNumberFormat="0" applyFont="0" applyAlignment="0" applyProtection="0"/>
    <xf numFmtId="166" fontId="32" fillId="0" borderId="0" applyFont="0" applyFill="0" applyBorder="0" applyAlignment="0" applyProtection="0"/>
    <xf numFmtId="170" fontId="5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21" fillId="0" borderId="0"/>
    <xf numFmtId="0" fontId="50" fillId="0" borderId="0" applyNumberFormat="0" applyFill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79" fillId="3" borderId="0" applyNumberFormat="0" applyBorder="0" applyAlignment="0" applyProtection="0"/>
    <xf numFmtId="0" fontId="87" fillId="5" borderId="4" applyNumberFormat="0" applyAlignment="0" applyProtection="0"/>
    <xf numFmtId="0" fontId="89" fillId="6" borderId="5" applyNumberFormat="0" applyAlignment="0" applyProtection="0"/>
    <xf numFmtId="0" fontId="80" fillId="6" borderId="4" applyNumberFormat="0" applyAlignment="0" applyProtection="0"/>
    <xf numFmtId="0" fontId="88" fillId="0" borderId="6" applyNumberFormat="0" applyFill="0" applyAlignment="0" applyProtection="0"/>
    <xf numFmtId="0" fontId="81" fillId="7" borderId="7" applyNumberFormat="0" applyAlignment="0" applyProtection="0"/>
    <xf numFmtId="0" fontId="9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78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7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7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78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78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78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8" fillId="51" borderId="31" applyNumberFormat="0" applyAlignment="0" applyProtection="0"/>
    <xf numFmtId="43" fontId="17" fillId="0" borderId="0" applyFont="0" applyFill="0" applyBorder="0" applyAlignment="0" applyProtection="0"/>
    <xf numFmtId="0" fontId="65" fillId="41" borderId="31" applyNumberFormat="0" applyAlignment="0" applyProtection="0"/>
    <xf numFmtId="0" fontId="17" fillId="0" borderId="0"/>
    <xf numFmtId="0" fontId="29" fillId="54" borderId="32" applyNumberFormat="0" applyFont="0" applyAlignment="0" applyProtection="0"/>
    <xf numFmtId="0" fontId="68" fillId="51" borderId="33" applyNumberFormat="0" applyAlignment="0" applyProtection="0"/>
    <xf numFmtId="0" fontId="70" fillId="0" borderId="34" applyNumberFormat="0" applyFill="0" applyAlignment="0" applyProtection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43" fontId="29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6" fillId="0" borderId="0"/>
    <xf numFmtId="43" fontId="26" fillId="0" borderId="0" applyFont="0" applyFill="0" applyBorder="0" applyAlignment="0" applyProtection="0"/>
    <xf numFmtId="0" fontId="27" fillId="0" borderId="0">
      <alignment horizontal="left" vertical="top" wrapText="1"/>
    </xf>
    <xf numFmtId="0" fontId="29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27" fillId="0" borderId="0">
      <alignment horizontal="left" vertical="top" wrapText="1"/>
    </xf>
    <xf numFmtId="0" fontId="24" fillId="0" borderId="0"/>
    <xf numFmtId="0" fontId="32" fillId="0" borderId="0">
      <alignment vertical="center"/>
    </xf>
    <xf numFmtId="43" fontId="26" fillId="0" borderId="0" applyFont="0" applyFill="0" applyBorder="0" applyAlignment="0" applyProtection="0"/>
    <xf numFmtId="168" fontId="128" fillId="0" borderId="0" applyFill="0" applyBorder="0" applyProtection="0">
      <alignment horizontal="right" vertical="top"/>
    </xf>
    <xf numFmtId="168" fontId="126" fillId="0" borderId="0" applyFill="0" applyBorder="0" applyProtection="0">
      <alignment horizontal="right" vertical="top"/>
    </xf>
    <xf numFmtId="43" fontId="26" fillId="0" borderId="0" applyFont="0" applyFill="0" applyBorder="0" applyAlignment="0" applyProtection="0"/>
    <xf numFmtId="0" fontId="24" fillId="0" borderId="0"/>
    <xf numFmtId="0" fontId="130" fillId="0" borderId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1" fillId="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6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8" borderId="0" applyNumberFormat="0" applyBorder="0" applyAlignment="0" applyProtection="0"/>
    <xf numFmtId="0" fontId="13" fillId="20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2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43" fontId="27" fillId="0" borderId="0" applyFont="0" applyFill="0" applyBorder="0" applyAlignment="0" applyProtection="0"/>
    <xf numFmtId="0" fontId="13" fillId="24" borderId="0" applyNumberFormat="0" applyBorder="0" applyAlignment="0" applyProtection="0"/>
    <xf numFmtId="0" fontId="13" fillId="12" borderId="0" applyNumberFormat="0" applyBorder="0" applyAlignment="0" applyProtection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2" fillId="0" borderId="0"/>
    <xf numFmtId="43" fontId="26" fillId="0" borderId="0" applyFont="0" applyFill="0" applyBorder="0" applyAlignment="0" applyProtection="0"/>
    <xf numFmtId="0" fontId="29" fillId="0" borderId="0"/>
    <xf numFmtId="0" fontId="27" fillId="0" borderId="0">
      <alignment horizontal="left" vertical="top" wrapText="1"/>
    </xf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7" fillId="0" borderId="0">
      <alignment horizontal="left" vertical="top" wrapText="1"/>
    </xf>
    <xf numFmtId="0" fontId="132" fillId="0" borderId="0"/>
    <xf numFmtId="0" fontId="121" fillId="0" borderId="0"/>
    <xf numFmtId="0" fontId="132" fillId="0" borderId="0"/>
    <xf numFmtId="0" fontId="121" fillId="0" borderId="0"/>
    <xf numFmtId="0" fontId="26" fillId="0" borderId="0"/>
    <xf numFmtId="0" fontId="27" fillId="0" borderId="0">
      <alignment horizontal="left" vertical="top" wrapText="1"/>
    </xf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26" fillId="0" borderId="0"/>
    <xf numFmtId="0" fontId="26" fillId="0" borderId="0"/>
    <xf numFmtId="0" fontId="29" fillId="0" borderId="0"/>
    <xf numFmtId="43" fontId="32" fillId="0" borderId="0" applyFont="0" applyFill="0" applyBorder="0" applyAlignment="0" applyProtection="0"/>
    <xf numFmtId="0" fontId="26" fillId="0" borderId="0"/>
    <xf numFmtId="0" fontId="32" fillId="0" borderId="0"/>
    <xf numFmtId="0" fontId="29" fillId="0" borderId="0"/>
    <xf numFmtId="9" fontId="29" fillId="0" borderId="0" applyFont="0" applyFill="0" applyBorder="0" applyAlignment="0" applyProtection="0"/>
    <xf numFmtId="0" fontId="27" fillId="0" borderId="0">
      <alignment horizontal="left" vertical="top" wrapText="1"/>
    </xf>
    <xf numFmtId="0" fontId="24" fillId="0" borderId="0"/>
    <xf numFmtId="0" fontId="24" fillId="0" borderId="0"/>
    <xf numFmtId="0" fontId="24" fillId="0" borderId="0"/>
    <xf numFmtId="0" fontId="136" fillId="0" borderId="0"/>
    <xf numFmtId="43" fontId="136" fillId="0" borderId="0" applyFont="0" applyFill="0" applyBorder="0" applyAlignment="0" applyProtection="0"/>
    <xf numFmtId="0" fontId="29" fillId="0" borderId="0"/>
    <xf numFmtId="43" fontId="4" fillId="0" borderId="0" applyFont="0" applyFill="0" applyBorder="0" applyAlignment="0" applyProtection="0"/>
    <xf numFmtId="0" fontId="25" fillId="0" borderId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7" fillId="0" borderId="0"/>
    <xf numFmtId="43" fontId="13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38" fillId="0" borderId="0"/>
    <xf numFmtId="0" fontId="75" fillId="0" borderId="0"/>
    <xf numFmtId="0" fontId="29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7" fillId="0" borderId="0">
      <alignment horizontal="left" vertical="top" wrapText="1"/>
    </xf>
    <xf numFmtId="0" fontId="131" fillId="4" borderId="0" applyNumberFormat="0" applyBorder="0" applyAlignment="0" applyProtection="0"/>
    <xf numFmtId="0" fontId="4" fillId="8" borderId="8" applyNumberFormat="0" applyFont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103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4" fillId="0" borderId="0"/>
    <xf numFmtId="0" fontId="33" fillId="41" borderId="0" applyNumberFormat="0" applyBorder="0" applyAlignment="0" applyProtection="0"/>
    <xf numFmtId="0" fontId="33" fillId="43" borderId="0" applyNumberFormat="0" applyBorder="0" applyAlignment="0" applyProtection="0"/>
    <xf numFmtId="0" fontId="33" fillId="54" borderId="0" applyNumberFormat="0" applyBorder="0" applyAlignment="0" applyProtection="0"/>
    <xf numFmtId="0" fontId="33" fillId="41" borderId="0" applyNumberFormat="0" applyBorder="0" applyAlignment="0" applyProtection="0"/>
    <xf numFmtId="0" fontId="33" fillId="40" borderId="0" applyNumberFormat="0" applyBorder="0" applyAlignment="0" applyProtection="0"/>
    <xf numFmtId="0" fontId="33" fillId="54" borderId="0" applyNumberFormat="0" applyBorder="0" applyAlignment="0" applyProtection="0"/>
    <xf numFmtId="0" fontId="33" fillId="51" borderId="0" applyNumberFormat="0" applyBorder="0" applyAlignment="0" applyProtection="0"/>
    <xf numFmtId="0" fontId="33" fillId="43" borderId="0" applyNumberFormat="0" applyBorder="0" applyAlignment="0" applyProtection="0"/>
    <xf numFmtId="0" fontId="33" fillId="53" borderId="0" applyNumberFormat="0" applyBorder="0" applyAlignment="0" applyProtection="0"/>
    <xf numFmtId="0" fontId="33" fillId="51" borderId="0" applyNumberFormat="0" applyBorder="0" applyAlignment="0" applyProtection="0"/>
    <xf numFmtId="0" fontId="33" fillId="42" borderId="0" applyNumberFormat="0" applyBorder="0" applyAlignment="0" applyProtection="0"/>
    <xf numFmtId="0" fontId="33" fillId="53" borderId="0" applyNumberFormat="0" applyBorder="0" applyAlignment="0" applyProtection="0"/>
    <xf numFmtId="0" fontId="139" fillId="46" borderId="0" applyNumberFormat="0" applyBorder="0" applyAlignment="0" applyProtection="0"/>
    <xf numFmtId="0" fontId="139" fillId="43" borderId="0" applyNumberFormat="0" applyBorder="0" applyAlignment="0" applyProtection="0"/>
    <xf numFmtId="0" fontId="139" fillId="53" borderId="0" applyNumberFormat="0" applyBorder="0" applyAlignment="0" applyProtection="0"/>
    <xf numFmtId="0" fontId="139" fillId="51" borderId="0" applyNumberFormat="0" applyBorder="0" applyAlignment="0" applyProtection="0"/>
    <xf numFmtId="0" fontId="139" fillId="46" borderId="0" applyNumberFormat="0" applyBorder="0" applyAlignment="0" applyProtection="0"/>
    <xf numFmtId="0" fontId="139" fillId="43" borderId="0" applyNumberFormat="0" applyBorder="0" applyAlignment="0" applyProtection="0"/>
    <xf numFmtId="0" fontId="139" fillId="46" borderId="0" applyNumberFormat="0" applyBorder="0" applyAlignment="0" applyProtection="0"/>
    <xf numFmtId="0" fontId="139" fillId="48" borderId="0" applyNumberFormat="0" applyBorder="0" applyAlignment="0" applyProtection="0"/>
    <xf numFmtId="0" fontId="139" fillId="49" borderId="0" applyNumberFormat="0" applyBorder="0" applyAlignment="0" applyProtection="0"/>
    <xf numFmtId="0" fontId="139" fillId="58" borderId="0" applyNumberFormat="0" applyBorder="0" applyAlignment="0" applyProtection="0"/>
    <xf numFmtId="0" fontId="139" fillId="46" borderId="0" applyNumberFormat="0" applyBorder="0" applyAlignment="0" applyProtection="0"/>
    <xf numFmtId="0" fontId="139" fillId="50" borderId="0" applyNumberFormat="0" applyBorder="0" applyAlignment="0" applyProtection="0"/>
    <xf numFmtId="0" fontId="140" fillId="34" borderId="0" applyNumberFormat="0" applyBorder="0" applyAlignment="0" applyProtection="0"/>
    <xf numFmtId="0" fontId="141" fillId="59" borderId="42" applyNumberFormat="0" applyAlignment="0" applyProtection="0"/>
    <xf numFmtId="0" fontId="142" fillId="52" borderId="11" applyNumberFormat="0" applyAlignment="0" applyProtection="0"/>
    <xf numFmtId="43" fontId="24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43" fillId="0" borderId="0" applyNumberFormat="0" applyFill="0" applyBorder="0" applyAlignment="0" applyProtection="0"/>
    <xf numFmtId="0" fontId="144" fillId="35" borderId="0" applyNumberFormat="0" applyBorder="0" applyAlignment="0" applyProtection="0"/>
    <xf numFmtId="0" fontId="145" fillId="0" borderId="43" applyNumberFormat="0" applyFill="0" applyAlignment="0" applyProtection="0"/>
    <xf numFmtId="0" fontId="146" fillId="0" borderId="13" applyNumberFormat="0" applyFill="0" applyAlignment="0" applyProtection="0"/>
    <xf numFmtId="0" fontId="147" fillId="0" borderId="44" applyNumberFormat="0" applyFill="0" applyAlignment="0" applyProtection="0"/>
    <xf numFmtId="0" fontId="147" fillId="0" borderId="0" applyNumberFormat="0" applyFill="0" applyBorder="0" applyAlignment="0" applyProtection="0"/>
    <xf numFmtId="0" fontId="148" fillId="53" borderId="42" applyNumberFormat="0" applyAlignment="0" applyProtection="0"/>
    <xf numFmtId="0" fontId="149" fillId="0" borderId="15" applyNumberFormat="0" applyFill="0" applyAlignment="0" applyProtection="0"/>
    <xf numFmtId="0" fontId="150" fillId="53" borderId="0" applyNumberFormat="0" applyBorder="0" applyAlignment="0" applyProtection="0"/>
    <xf numFmtId="0" fontId="29" fillId="0" borderId="0"/>
    <xf numFmtId="0" fontId="29" fillId="0" borderId="0"/>
    <xf numFmtId="0" fontId="4" fillId="0" borderId="0"/>
    <xf numFmtId="0" fontId="24" fillId="0" borderId="0"/>
    <xf numFmtId="0" fontId="24" fillId="0" borderId="0"/>
    <xf numFmtId="0" fontId="24" fillId="54" borderId="45" applyNumberFormat="0" applyFont="0" applyAlignment="0" applyProtection="0"/>
    <xf numFmtId="0" fontId="151" fillId="59" borderId="46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54" fillId="0" borderId="0"/>
    <xf numFmtId="0" fontId="152" fillId="0" borderId="0" applyNumberFormat="0" applyFill="0" applyBorder="0" applyAlignment="0" applyProtection="0"/>
    <xf numFmtId="0" fontId="153" fillId="0" borderId="47" applyNumberFormat="0" applyFill="0" applyAlignment="0" applyProtection="0"/>
    <xf numFmtId="0" fontId="154" fillId="0" borderId="0" applyNumberFormat="0" applyFill="0" applyBorder="0" applyAlignment="0" applyProtection="0"/>
    <xf numFmtId="0" fontId="5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0" borderId="0"/>
    <xf numFmtId="0" fontId="2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01">
    <xf numFmtId="0" fontId="0" fillId="0" borderId="0" xfId="0"/>
    <xf numFmtId="0" fontId="93" fillId="0" borderId="0" xfId="0" applyFont="1"/>
    <xf numFmtId="0" fontId="28" fillId="0" borderId="0" xfId="0" applyFont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49" fontId="28" fillId="0" borderId="19" xfId="1363" applyNumberFormat="1" applyFont="1" applyBorder="1" applyAlignment="1">
      <alignment horizontal="left" vertical="center" wrapText="1"/>
    </xf>
    <xf numFmtId="49" fontId="123" fillId="0" borderId="0" xfId="1363" applyNumberFormat="1" applyFont="1" applyAlignment="1">
      <alignment horizontal="left" vertical="center" wrapText="1" indent="1"/>
    </xf>
    <xf numFmtId="49" fontId="28" fillId="0" borderId="19" xfId="1363" applyNumberFormat="1" applyFont="1" applyBorder="1" applyAlignment="1">
      <alignment horizontal="left" vertical="center" wrapText="1" indent="1"/>
    </xf>
    <xf numFmtId="0" fontId="127" fillId="0" borderId="0" xfId="0" applyFont="1"/>
    <xf numFmtId="0" fontId="28" fillId="0" borderId="0" xfId="0" applyFont="1" applyAlignment="1">
      <alignment horizontal="right"/>
    </xf>
    <xf numFmtId="0" fontId="28" fillId="57" borderId="19" xfId="0" applyFont="1" applyFill="1" applyBorder="1" applyAlignment="1">
      <alignment vertical="center" wrapText="1"/>
    </xf>
    <xf numFmtId="0" fontId="28" fillId="57" borderId="19" xfId="0" applyFont="1" applyFill="1" applyBorder="1" applyAlignment="1">
      <alignment horizontal="center" vertical="center" wrapText="1"/>
    </xf>
    <xf numFmtId="43" fontId="127" fillId="0" borderId="0" xfId="1364" applyFont="1"/>
    <xf numFmtId="172" fontId="127" fillId="0" borderId="0" xfId="0" applyNumberFormat="1" applyFont="1"/>
    <xf numFmtId="169" fontId="28" fillId="0" borderId="19" xfId="0" applyNumberFormat="1" applyFont="1" applyBorder="1" applyAlignment="1">
      <alignment horizontal="center" vertical="center" wrapText="1"/>
    </xf>
    <xf numFmtId="172" fontId="28" fillId="0" borderId="0" xfId="0" applyNumberFormat="1" applyFont="1" applyAlignment="1">
      <alignment horizontal="center" vertical="center"/>
    </xf>
    <xf numFmtId="0" fontId="122" fillId="0" borderId="0" xfId="0" applyFont="1"/>
    <xf numFmtId="0" fontId="28" fillId="0" borderId="0" xfId="0" applyFont="1"/>
    <xf numFmtId="0" fontId="28" fillId="0" borderId="0" xfId="7" applyFont="1">
      <alignment horizontal="left" vertical="top" wrapText="1"/>
    </xf>
    <xf numFmtId="0" fontId="28" fillId="0" borderId="0" xfId="7" applyFont="1" applyAlignment="1">
      <alignment horizontal="right" vertical="center"/>
    </xf>
    <xf numFmtId="168" fontId="110" fillId="0" borderId="37" xfId="6" applyFont="1" applyFill="1" applyBorder="1" applyAlignment="1">
      <alignment horizontal="right" vertical="center"/>
    </xf>
    <xf numFmtId="168" fontId="28" fillId="0" borderId="19" xfId="6" applyFont="1" applyFill="1" applyBorder="1" applyAlignment="1">
      <alignment horizontal="center" vertical="center"/>
    </xf>
    <xf numFmtId="0" fontId="133" fillId="0" borderId="0" xfId="0" applyFont="1"/>
    <xf numFmtId="0" fontId="110" fillId="0" borderId="0" xfId="0" applyFont="1" applyAlignment="1">
      <alignment vertical="top" wrapText="1"/>
    </xf>
    <xf numFmtId="0" fontId="28" fillId="0" borderId="0" xfId="7" applyFont="1" applyAlignment="1">
      <alignment vertical="top" wrapText="1"/>
    </xf>
    <xf numFmtId="0" fontId="28" fillId="0" borderId="0" xfId="7" applyFont="1" applyAlignment="1">
      <alignment horizontal="right" vertical="top" wrapText="1"/>
    </xf>
    <xf numFmtId="0" fontId="110" fillId="0" borderId="0" xfId="0" applyFont="1"/>
    <xf numFmtId="0" fontId="28" fillId="0" borderId="0" xfId="0" applyFont="1" applyAlignment="1">
      <alignment horizontal="left" vertical="top" wrapText="1"/>
    </xf>
    <xf numFmtId="0" fontId="93" fillId="0" borderId="0" xfId="0" applyFont="1" applyAlignment="1">
      <alignment vertical="center"/>
    </xf>
    <xf numFmtId="49" fontId="110" fillId="0" borderId="19" xfId="1363" applyNumberFormat="1" applyFont="1" applyBorder="1" applyAlignment="1">
      <alignment horizontal="left" vertical="center" wrapText="1"/>
    </xf>
    <xf numFmtId="0" fontId="123" fillId="0" borderId="0" xfId="0" applyFont="1"/>
    <xf numFmtId="0" fontId="134" fillId="0" borderId="0" xfId="0" applyFont="1"/>
    <xf numFmtId="0" fontId="93" fillId="0" borderId="48" xfId="0" applyFont="1" applyBorder="1" applyAlignment="1">
      <alignment horizontal="center" vertical="center" wrapText="1"/>
    </xf>
    <xf numFmtId="0" fontId="122" fillId="0" borderId="0" xfId="0" applyFont="1" applyAlignment="1">
      <alignment horizontal="center"/>
    </xf>
    <xf numFmtId="0" fontId="122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0" fontId="110" fillId="0" borderId="0" xfId="0" applyFont="1" applyAlignment="1">
      <alignment vertical="top"/>
    </xf>
    <xf numFmtId="0" fontId="93" fillId="0" borderId="0" xfId="0" applyFont="1" applyAlignment="1">
      <alignment horizontal="right" vertical="center"/>
    </xf>
    <xf numFmtId="0" fontId="122" fillId="0" borderId="0" xfId="0" applyFont="1" applyAlignment="1">
      <alignment horizontal="left"/>
    </xf>
    <xf numFmtId="176" fontId="28" fillId="0" borderId="0" xfId="1364" applyNumberFormat="1" applyFont="1" applyFill="1"/>
    <xf numFmtId="0" fontId="93" fillId="0" borderId="48" xfId="0" applyFont="1" applyBorder="1" applyAlignment="1">
      <alignment horizontal="center" vertical="top" wrapText="1"/>
    </xf>
    <xf numFmtId="0" fontId="93" fillId="0" borderId="48" xfId="0" applyFont="1" applyBorder="1" applyAlignment="1">
      <alignment horizontal="left" vertical="top" wrapText="1"/>
    </xf>
    <xf numFmtId="0" fontId="28" fillId="0" borderId="48" xfId="0" applyFont="1" applyBorder="1" applyAlignment="1">
      <alignment horizontal="left" vertical="top" wrapText="1"/>
    </xf>
    <xf numFmtId="0" fontId="110" fillId="0" borderId="0" xfId="0" applyFont="1" applyAlignment="1">
      <alignment horizontal="center"/>
    </xf>
    <xf numFmtId="0" fontId="110" fillId="0" borderId="48" xfId="0" applyFont="1" applyBorder="1" applyAlignment="1">
      <alignment horizontal="left" vertical="top" wrapText="1"/>
    </xf>
    <xf numFmtId="0" fontId="110" fillId="0" borderId="48" xfId="0" applyFont="1" applyBorder="1" applyAlignment="1">
      <alignment horizontal="center" vertical="center" wrapText="1"/>
    </xf>
    <xf numFmtId="0" fontId="28" fillId="0" borderId="48" xfId="0" applyFont="1" applyBorder="1"/>
    <xf numFmtId="0" fontId="110" fillId="0" borderId="0" xfId="0" applyFont="1" applyAlignment="1">
      <alignment horizontal="left" vertical="top"/>
    </xf>
    <xf numFmtId="0" fontId="110" fillId="0" borderId="48" xfId="0" applyFont="1" applyBorder="1" applyAlignment="1">
      <alignment horizontal="left" vertical="center" wrapText="1"/>
    </xf>
    <xf numFmtId="175" fontId="28" fillId="0" borderId="48" xfId="299" applyNumberFormat="1" applyFont="1" applyFill="1" applyBorder="1" applyAlignment="1">
      <alignment horizontal="center" vertical="center" wrapText="1"/>
    </xf>
    <xf numFmtId="175" fontId="28" fillId="0" borderId="48" xfId="299" applyNumberFormat="1" applyFont="1" applyFill="1" applyBorder="1" applyAlignment="1">
      <alignment horizontal="center" wrapText="1"/>
    </xf>
    <xf numFmtId="168" fontId="110" fillId="0" borderId="48" xfId="6" applyFont="1" applyFill="1" applyBorder="1" applyAlignment="1">
      <alignment horizontal="right" vertical="center"/>
    </xf>
    <xf numFmtId="0" fontId="110" fillId="0" borderId="19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37" xfId="0" applyFont="1" applyBorder="1" applyAlignment="1">
      <alignment horizontal="left" vertical="top" wrapText="1"/>
    </xf>
    <xf numFmtId="176" fontId="28" fillId="0" borderId="48" xfId="1364" applyNumberFormat="1" applyFont="1" applyFill="1" applyBorder="1" applyAlignment="1">
      <alignment horizontal="center" vertical="top" wrapText="1"/>
    </xf>
    <xf numFmtId="176" fontId="28" fillId="0" borderId="48" xfId="1364" applyNumberFormat="1" applyFont="1" applyFill="1" applyBorder="1" applyAlignment="1">
      <alignment horizontal="left" vertical="top" wrapText="1"/>
    </xf>
    <xf numFmtId="43" fontId="28" fillId="0" borderId="48" xfId="1364" applyFont="1" applyFill="1" applyBorder="1" applyAlignment="1">
      <alignment horizontal="center" vertical="center" wrapText="1"/>
    </xf>
    <xf numFmtId="175" fontId="28" fillId="0" borderId="48" xfId="1364" applyNumberFormat="1" applyFont="1" applyFill="1" applyBorder="1" applyAlignment="1">
      <alignment horizontal="left" vertical="top" wrapText="1"/>
    </xf>
    <xf numFmtId="0" fontId="110" fillId="0" borderId="19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176" fontId="28" fillId="0" borderId="48" xfId="0" applyNumberFormat="1" applyFont="1" applyBorder="1" applyAlignment="1">
      <alignment horizontal="center" vertical="center" wrapText="1"/>
    </xf>
    <xf numFmtId="176" fontId="110" fillId="0" borderId="48" xfId="0" applyNumberFormat="1" applyFont="1" applyBorder="1" applyAlignment="1">
      <alignment horizontal="right" vertical="top" wrapText="1"/>
    </xf>
    <xf numFmtId="176" fontId="28" fillId="0" borderId="48" xfId="0" applyNumberFormat="1" applyFont="1" applyBorder="1" applyAlignment="1">
      <alignment horizontal="right" vertical="top" wrapText="1"/>
    </xf>
    <xf numFmtId="176" fontId="28" fillId="0" borderId="48" xfId="1364" applyNumberFormat="1" applyFont="1" applyFill="1" applyBorder="1" applyAlignment="1">
      <alignment horizontal="right" vertical="top" wrapText="1"/>
    </xf>
    <xf numFmtId="176" fontId="28" fillId="0" borderId="48" xfId="0" applyNumberFormat="1" applyFont="1" applyBorder="1" applyAlignment="1">
      <alignment horizontal="right" vertical="center" wrapText="1"/>
    </xf>
    <xf numFmtId="176" fontId="110" fillId="0" borderId="19" xfId="6" applyNumberFormat="1" applyFont="1" applyFill="1" applyBorder="1" applyAlignment="1">
      <alignment vertical="top"/>
    </xf>
    <xf numFmtId="176" fontId="110" fillId="0" borderId="19" xfId="6" applyNumberFormat="1" applyFont="1" applyFill="1" applyBorder="1">
      <alignment horizontal="right" vertical="top"/>
    </xf>
    <xf numFmtId="0" fontId="28" fillId="0" borderId="0" xfId="1133" applyFont="1"/>
    <xf numFmtId="0" fontId="110" fillId="0" borderId="0" xfId="1133" applyFont="1"/>
    <xf numFmtId="176" fontId="122" fillId="0" borderId="48" xfId="1364" applyNumberFormat="1" applyFont="1" applyFill="1" applyBorder="1" applyAlignment="1">
      <alignment horizontal="center" vertical="center" wrapText="1"/>
    </xf>
    <xf numFmtId="176" fontId="93" fillId="0" borderId="48" xfId="1364" applyNumberFormat="1" applyFont="1" applyFill="1" applyBorder="1" applyAlignment="1">
      <alignment horizontal="left" vertical="top" wrapText="1"/>
    </xf>
    <xf numFmtId="176" fontId="28" fillId="0" borderId="48" xfId="1364" applyNumberFormat="1" applyFont="1" applyFill="1" applyBorder="1" applyAlignment="1">
      <alignment horizontal="center" vertical="center" wrapText="1"/>
    </xf>
    <xf numFmtId="169" fontId="110" fillId="0" borderId="0" xfId="1133" applyNumberFormat="1" applyFont="1"/>
    <xf numFmtId="0" fontId="110" fillId="0" borderId="0" xfId="1133" applyFont="1" applyAlignment="1">
      <alignment horizontal="center"/>
    </xf>
    <xf numFmtId="176" fontId="28" fillId="0" borderId="19" xfId="6" applyNumberFormat="1" applyFont="1" applyFill="1" applyBorder="1" applyAlignment="1">
      <alignment horizontal="center" vertical="center"/>
    </xf>
    <xf numFmtId="176" fontId="110" fillId="0" borderId="48" xfId="1364" applyNumberFormat="1" applyFont="1" applyFill="1" applyBorder="1" applyAlignment="1">
      <alignment horizontal="center" vertical="center" wrapText="1"/>
    </xf>
    <xf numFmtId="176" fontId="28" fillId="0" borderId="19" xfId="1364" applyNumberFormat="1" applyFont="1" applyFill="1" applyBorder="1" applyAlignment="1">
      <alignment horizontal="right" vertical="center"/>
    </xf>
    <xf numFmtId="176" fontId="110" fillId="0" borderId="48" xfId="1364" applyNumberFormat="1" applyFont="1" applyFill="1" applyBorder="1" applyAlignment="1">
      <alignment horizontal="center" vertical="top" wrapText="1"/>
    </xf>
    <xf numFmtId="176" fontId="28" fillId="0" borderId="48" xfId="1364" applyNumberFormat="1" applyFont="1" applyFill="1" applyBorder="1" applyAlignment="1">
      <alignment horizontal="right" vertical="center" wrapText="1"/>
    </xf>
    <xf numFmtId="176" fontId="28" fillId="0" borderId="19" xfId="6" applyNumberFormat="1" applyFont="1" applyFill="1" applyBorder="1" applyAlignment="1">
      <alignment horizontal="right" vertical="center"/>
    </xf>
    <xf numFmtId="176" fontId="28" fillId="0" borderId="19" xfId="1366" applyNumberFormat="1" applyFont="1" applyFill="1" applyBorder="1" applyAlignment="1">
      <alignment horizontal="right" vertical="center"/>
    </xf>
    <xf numFmtId="43" fontId="28" fillId="0" borderId="48" xfId="1364" applyFont="1" applyFill="1" applyBorder="1" applyAlignment="1">
      <alignment horizontal="center" vertical="top" wrapText="1"/>
    </xf>
    <xf numFmtId="43" fontId="93" fillId="0" borderId="0" xfId="0" applyNumberFormat="1" applyFont="1" applyAlignment="1">
      <alignment horizontal="left" vertical="top" wrapText="1"/>
    </xf>
    <xf numFmtId="0" fontId="122" fillId="0" borderId="48" xfId="0" applyFont="1" applyBorder="1" applyAlignment="1">
      <alignment horizontal="left" vertical="top" wrapText="1"/>
    </xf>
    <xf numFmtId="175" fontId="110" fillId="0" borderId="48" xfId="74" applyNumberFormat="1" applyFont="1" applyFill="1" applyBorder="1" applyAlignment="1">
      <alignment horizontal="center" vertical="center" wrapText="1"/>
    </xf>
    <xf numFmtId="49" fontId="110" fillId="0" borderId="0" xfId="53" applyNumberFormat="1" applyFont="1" applyAlignment="1">
      <alignment vertical="center" wrapText="1"/>
    </xf>
    <xf numFmtId="0" fontId="110" fillId="55" borderId="48" xfId="0" applyFont="1" applyFill="1" applyBorder="1" applyAlignment="1">
      <alignment horizontal="center" vertical="center" wrapText="1"/>
    </xf>
    <xf numFmtId="0" fontId="110" fillId="55" borderId="48" xfId="0" applyFont="1" applyFill="1" applyBorder="1" applyAlignment="1">
      <alignment horizontal="center" vertical="center" textRotation="90" wrapText="1"/>
    </xf>
    <xf numFmtId="0" fontId="93" fillId="0" borderId="48" xfId="0" applyFont="1" applyBorder="1"/>
    <xf numFmtId="0" fontId="110" fillId="55" borderId="48" xfId="0" applyFont="1" applyFill="1" applyBorder="1" applyAlignment="1">
      <alignment horizontal="left" vertical="top" wrapText="1"/>
    </xf>
    <xf numFmtId="0" fontId="28" fillId="55" borderId="48" xfId="0" applyFont="1" applyFill="1" applyBorder="1" applyAlignment="1">
      <alignment horizontal="left" vertical="top" wrapText="1"/>
    </xf>
    <xf numFmtId="0" fontId="28" fillId="55" borderId="48" xfId="0" applyFont="1" applyFill="1" applyBorder="1" applyAlignment="1">
      <alignment vertical="top" wrapText="1"/>
    </xf>
    <xf numFmtId="176" fontId="110" fillId="55" borderId="48" xfId="1365" applyNumberFormat="1" applyFont="1" applyFill="1" applyBorder="1" applyAlignment="1">
      <alignment horizontal="center" vertical="center"/>
    </xf>
    <xf numFmtId="176" fontId="110" fillId="55" borderId="48" xfId="0" applyNumberFormat="1" applyFont="1" applyFill="1" applyBorder="1" applyAlignment="1">
      <alignment horizontal="center" vertical="center"/>
    </xf>
    <xf numFmtId="176" fontId="110" fillId="55" borderId="48" xfId="0" applyNumberFormat="1" applyFont="1" applyFill="1" applyBorder="1" applyAlignment="1">
      <alignment horizontal="center" vertical="center" wrapText="1"/>
    </xf>
    <xf numFmtId="176" fontId="28" fillId="0" borderId="0" xfId="1364" applyNumberFormat="1" applyFont="1" applyFill="1" applyBorder="1" applyAlignment="1">
      <alignment horizontal="right" vertical="top" wrapText="1"/>
    </xf>
    <xf numFmtId="0" fontId="134" fillId="0" borderId="48" xfId="1789" applyFont="1" applyBorder="1" applyAlignment="1">
      <alignment horizontal="center" wrapText="1"/>
    </xf>
    <xf numFmtId="0" fontId="134" fillId="0" borderId="48" xfId="1789" applyFont="1" applyBorder="1" applyAlignment="1">
      <alignment horizontal="center" vertical="center" wrapText="1"/>
    </xf>
    <xf numFmtId="176" fontId="110" fillId="55" borderId="48" xfId="1365" applyNumberFormat="1" applyFont="1" applyFill="1" applyBorder="1" applyAlignment="1">
      <alignment horizontal="center" vertical="top"/>
    </xf>
    <xf numFmtId="0" fontId="122" fillId="0" borderId="48" xfId="0" applyFont="1" applyBorder="1" applyAlignment="1">
      <alignment horizontal="center" vertical="center" wrapText="1"/>
    </xf>
    <xf numFmtId="0" fontId="28" fillId="55" borderId="48" xfId="1788" applyFont="1" applyFill="1" applyBorder="1" applyAlignment="1">
      <alignment horizontal="center" vertical="center" wrapText="1"/>
    </xf>
    <xf numFmtId="176" fontId="110" fillId="0" borderId="48" xfId="1082" applyNumberFormat="1" applyFont="1" applyFill="1" applyBorder="1" applyAlignment="1">
      <alignment horizontal="center" vertical="center" wrapText="1"/>
    </xf>
    <xf numFmtId="168" fontId="110" fillId="0" borderId="48" xfId="1365" applyFont="1" applyFill="1" applyBorder="1">
      <alignment horizontal="right" vertical="top"/>
    </xf>
    <xf numFmtId="0" fontId="122" fillId="0" borderId="48" xfId="0" applyFont="1" applyBorder="1"/>
    <xf numFmtId="177" fontId="28" fillId="0" borderId="19" xfId="0" applyNumberFormat="1" applyFont="1" applyBorder="1" applyAlignment="1">
      <alignment horizontal="center" vertical="center" wrapText="1"/>
    </xf>
    <xf numFmtId="176" fontId="110" fillId="0" borderId="48" xfId="1364" applyNumberFormat="1" applyFont="1" applyFill="1" applyBorder="1" applyAlignment="1">
      <alignment vertical="center" wrapText="1"/>
    </xf>
    <xf numFmtId="0" fontId="93" fillId="0" borderId="0" xfId="0" applyFont="1" applyAlignment="1">
      <alignment horizontal="right"/>
    </xf>
    <xf numFmtId="176" fontId="110" fillId="0" borderId="48" xfId="0" applyNumberFormat="1" applyFont="1" applyBorder="1" applyAlignment="1">
      <alignment horizontal="center" vertical="center" wrapText="1"/>
    </xf>
    <xf numFmtId="0" fontId="92" fillId="0" borderId="48" xfId="0" applyFont="1" applyBorder="1" applyAlignment="1">
      <alignment horizontal="left" vertical="top" wrapText="1"/>
    </xf>
    <xf numFmtId="168" fontId="110" fillId="0" borderId="48" xfId="1365" applyFont="1" applyFill="1" applyBorder="1" applyAlignment="1">
      <alignment horizontal="right" vertical="center"/>
    </xf>
    <xf numFmtId="168" fontId="110" fillId="0" borderId="19" xfId="6" applyFont="1" applyFill="1" applyBorder="1" applyAlignment="1">
      <alignment horizontal="right" vertical="center"/>
    </xf>
    <xf numFmtId="0" fontId="110" fillId="0" borderId="0" xfId="0" applyFont="1" applyAlignment="1">
      <alignment horizontal="center" vertical="center" wrapText="1"/>
    </xf>
    <xf numFmtId="0" fontId="93" fillId="0" borderId="0" xfId="0" applyFont="1" applyAlignment="1">
      <alignment horizontal="center" vertical="center" wrapText="1"/>
    </xf>
    <xf numFmtId="0" fontId="93" fillId="0" borderId="19" xfId="0" applyFont="1" applyBorder="1" applyAlignment="1">
      <alignment horizontal="center" vertical="center" textRotation="90" wrapText="1"/>
    </xf>
    <xf numFmtId="43" fontId="110" fillId="0" borderId="48" xfId="0" applyNumberFormat="1" applyFont="1" applyBorder="1" applyAlignment="1">
      <alignment horizontal="right" vertical="top" wrapText="1"/>
    </xf>
    <xf numFmtId="176" fontId="110" fillId="0" borderId="48" xfId="0" applyNumberFormat="1" applyFont="1" applyBorder="1" applyAlignment="1">
      <alignment vertical="top" wrapText="1"/>
    </xf>
    <xf numFmtId="176" fontId="93" fillId="0" borderId="19" xfId="0" applyNumberFormat="1" applyFont="1" applyBorder="1" applyAlignment="1">
      <alignment horizontal="right" vertical="center"/>
    </xf>
    <xf numFmtId="177" fontId="28" fillId="0" borderId="48" xfId="0" applyNumberFormat="1" applyFont="1" applyBorder="1" applyAlignment="1">
      <alignment horizontal="right" vertical="center" wrapText="1"/>
    </xf>
    <xf numFmtId="176" fontId="110" fillId="0" borderId="48" xfId="0" applyNumberFormat="1" applyFont="1" applyBorder="1" applyAlignment="1">
      <alignment horizontal="right" vertical="center" wrapText="1"/>
    </xf>
    <xf numFmtId="176" fontId="28" fillId="0" borderId="48" xfId="0" applyNumberFormat="1" applyFont="1" applyBorder="1" applyAlignment="1">
      <alignment horizontal="left" vertical="top" wrapText="1"/>
    </xf>
    <xf numFmtId="176" fontId="28" fillId="0" borderId="48" xfId="0" applyNumberFormat="1" applyFont="1" applyBorder="1" applyAlignment="1">
      <alignment horizontal="left" vertical="center" wrapText="1"/>
    </xf>
    <xf numFmtId="43" fontId="28" fillId="0" borderId="48" xfId="0" applyNumberFormat="1" applyFont="1" applyBorder="1" applyAlignment="1">
      <alignment horizontal="left" vertical="center" wrapText="1"/>
    </xf>
    <xf numFmtId="0" fontId="28" fillId="0" borderId="48" xfId="0" applyFont="1" applyBorder="1" applyAlignment="1">
      <alignment horizontal="left" vertical="center" wrapText="1"/>
    </xf>
    <xf numFmtId="176" fontId="92" fillId="0" borderId="48" xfId="0" applyNumberFormat="1" applyFont="1" applyBorder="1" applyAlignment="1">
      <alignment horizontal="left" vertical="center" wrapText="1"/>
    </xf>
    <xf numFmtId="0" fontId="93" fillId="0" borderId="0" xfId="0" applyFont="1" applyAlignment="1">
      <alignment horizontal="center"/>
    </xf>
    <xf numFmtId="0" fontId="122" fillId="0" borderId="0" xfId="0" applyFont="1" applyAlignment="1">
      <alignment vertical="top" wrapText="1"/>
    </xf>
    <xf numFmtId="176" fontId="110" fillId="0" borderId="48" xfId="0" applyNumberFormat="1" applyFont="1" applyBorder="1" applyAlignment="1">
      <alignment horizontal="left" vertical="center" wrapText="1"/>
    </xf>
    <xf numFmtId="0" fontId="110" fillId="0" borderId="37" xfId="0" applyFont="1" applyBorder="1" applyAlignment="1">
      <alignment horizontal="left" vertical="center" wrapText="1"/>
    </xf>
    <xf numFmtId="176" fontId="110" fillId="0" borderId="48" xfId="1364" applyNumberFormat="1" applyFont="1" applyFill="1" applyBorder="1" applyAlignment="1">
      <alignment horizontal="right" vertical="center" wrapText="1"/>
    </xf>
    <xf numFmtId="0" fontId="122" fillId="0" borderId="0" xfId="0" applyFont="1" applyAlignment="1">
      <alignment vertical="center"/>
    </xf>
    <xf numFmtId="0" fontId="28" fillId="0" borderId="37" xfId="0" applyFont="1" applyBorder="1" applyAlignment="1">
      <alignment horizontal="left" vertical="center" wrapText="1"/>
    </xf>
    <xf numFmtId="176" fontId="28" fillId="0" borderId="48" xfId="1364" applyNumberFormat="1" applyFont="1" applyFill="1" applyBorder="1" applyAlignment="1">
      <alignment horizontal="left" vertical="center" wrapText="1"/>
    </xf>
    <xf numFmtId="0" fontId="110" fillId="0" borderId="48" xfId="1361" applyFont="1" applyBorder="1" applyAlignment="1">
      <alignment horizontal="center" vertical="center" wrapText="1"/>
    </xf>
    <xf numFmtId="0" fontId="28" fillId="0" borderId="48" xfId="1361" applyFont="1" applyBorder="1">
      <alignment horizontal="left" vertical="top" wrapText="1"/>
    </xf>
    <xf numFmtId="0" fontId="28" fillId="0" borderId="48" xfId="1361" applyFont="1" applyBorder="1" applyAlignment="1">
      <alignment horizontal="left" vertical="center" wrapText="1"/>
    </xf>
    <xf numFmtId="0" fontId="110" fillId="0" borderId="48" xfId="1361" applyFont="1" applyBorder="1" applyAlignment="1">
      <alignment horizontal="left" vertical="center" wrapText="1"/>
    </xf>
    <xf numFmtId="176" fontId="110" fillId="0" borderId="48" xfId="1364" applyNumberFormat="1" applyFont="1" applyFill="1" applyBorder="1" applyAlignment="1">
      <alignment horizontal="right" vertical="center"/>
    </xf>
    <xf numFmtId="4" fontId="28" fillId="0" borderId="0" xfId="7" applyNumberFormat="1" applyFont="1">
      <alignment horizontal="left" vertical="top" wrapText="1"/>
    </xf>
    <xf numFmtId="0" fontId="28" fillId="0" borderId="48" xfId="1361" applyFont="1" applyBorder="1" applyAlignment="1">
      <alignment horizontal="center" vertical="center" wrapText="1"/>
    </xf>
    <xf numFmtId="0" fontId="28" fillId="0" borderId="48" xfId="7" applyFont="1" applyBorder="1">
      <alignment horizontal="left" vertical="top" wrapText="1"/>
    </xf>
    <xf numFmtId="175" fontId="28" fillId="0" borderId="48" xfId="7" applyNumberFormat="1" applyFont="1" applyBorder="1" applyAlignment="1">
      <alignment horizontal="center" vertical="center" wrapText="1"/>
    </xf>
    <xf numFmtId="175" fontId="110" fillId="0" borderId="48" xfId="55" applyNumberFormat="1" applyFont="1" applyBorder="1" applyAlignment="1">
      <alignment horizontal="center" vertical="center" wrapText="1"/>
    </xf>
    <xf numFmtId="172" fontId="110" fillId="0" borderId="0" xfId="0" applyNumberFormat="1" applyFont="1" applyAlignment="1">
      <alignment vertical="center" wrapText="1"/>
    </xf>
    <xf numFmtId="0" fontId="110" fillId="0" borderId="0" xfId="0" applyFont="1" applyAlignment="1">
      <alignment vertical="center" wrapText="1"/>
    </xf>
    <xf numFmtId="175" fontId="28" fillId="0" borderId="37" xfId="55" applyNumberFormat="1" applyFont="1" applyBorder="1" applyAlignment="1">
      <alignment horizontal="center" vertical="center" wrapText="1"/>
    </xf>
    <xf numFmtId="175" fontId="28" fillId="0" borderId="0" xfId="55" applyNumberFormat="1" applyFont="1"/>
    <xf numFmtId="175" fontId="110" fillId="0" borderId="37" xfId="55" applyNumberFormat="1" applyFont="1" applyBorder="1" applyAlignment="1">
      <alignment vertical="center" wrapText="1"/>
    </xf>
    <xf numFmtId="175" fontId="110" fillId="0" borderId="0" xfId="55" applyNumberFormat="1" applyFont="1"/>
    <xf numFmtId="175" fontId="28" fillId="0" borderId="48" xfId="3" applyNumberFormat="1" applyFont="1" applyBorder="1" applyAlignment="1">
      <alignment horizontal="left" vertical="center" wrapText="1"/>
    </xf>
    <xf numFmtId="49" fontId="110" fillId="0" borderId="37" xfId="55" applyNumberFormat="1" applyFont="1" applyBorder="1"/>
    <xf numFmtId="175" fontId="110" fillId="0" borderId="37" xfId="55" applyNumberFormat="1" applyFont="1" applyBorder="1"/>
    <xf numFmtId="175" fontId="110" fillId="0" borderId="48" xfId="1369" applyNumberFormat="1" applyFont="1" applyBorder="1" applyAlignment="1">
      <alignment horizontal="left" vertical="center" wrapText="1"/>
    </xf>
    <xf numFmtId="49" fontId="110" fillId="0" borderId="37" xfId="55" applyNumberFormat="1" applyFont="1" applyBorder="1" applyAlignment="1" applyProtection="1">
      <alignment horizontal="center" vertical="top" wrapText="1"/>
      <protection locked="0"/>
    </xf>
    <xf numFmtId="175" fontId="110" fillId="0" borderId="37" xfId="55" applyNumberFormat="1" applyFont="1" applyBorder="1" applyAlignment="1">
      <alignment horizontal="center"/>
    </xf>
    <xf numFmtId="175" fontId="110" fillId="0" borderId="48" xfId="55" applyNumberFormat="1" applyFont="1" applyBorder="1" applyAlignment="1">
      <alignment vertical="center" wrapText="1"/>
    </xf>
    <xf numFmtId="175" fontId="28" fillId="0" borderId="37" xfId="3" applyNumberFormat="1" applyFont="1" applyBorder="1" applyAlignment="1">
      <alignment horizontal="left" vertical="center"/>
    </xf>
    <xf numFmtId="176" fontId="28" fillId="0" borderId="48" xfId="0" applyNumberFormat="1" applyFont="1" applyBorder="1" applyAlignment="1">
      <alignment horizontal="center" vertical="top" wrapText="1"/>
    </xf>
    <xf numFmtId="175" fontId="28" fillId="0" borderId="37" xfId="3" applyNumberFormat="1" applyFont="1" applyBorder="1" applyAlignment="1">
      <alignment horizontal="left" vertical="center" wrapText="1"/>
    </xf>
    <xf numFmtId="49" fontId="110" fillId="0" borderId="48" xfId="1611" applyNumberFormat="1" applyFont="1" applyBorder="1" applyAlignment="1" applyProtection="1">
      <alignment horizontal="center" vertical="center" wrapText="1"/>
      <protection locked="0"/>
    </xf>
    <xf numFmtId="175" fontId="110" fillId="0" borderId="48" xfId="1611" applyNumberFormat="1" applyFont="1" applyBorder="1" applyAlignment="1">
      <alignment horizontal="center" vertical="center"/>
    </xf>
    <xf numFmtId="175" fontId="110" fillId="0" borderId="48" xfId="1611" applyNumberFormat="1" applyFont="1" applyBorder="1" applyAlignment="1">
      <alignment horizontal="left" vertical="center" wrapText="1"/>
    </xf>
    <xf numFmtId="175" fontId="28" fillId="0" borderId="48" xfId="3" applyNumberFormat="1" applyFont="1" applyBorder="1" applyAlignment="1">
      <alignment horizontal="left" vertical="center"/>
    </xf>
    <xf numFmtId="175" fontId="92" fillId="0" borderId="48" xfId="3" applyNumberFormat="1" applyFont="1" applyBorder="1" applyAlignment="1">
      <alignment horizontal="left" vertical="center" wrapText="1"/>
    </xf>
    <xf numFmtId="0" fontId="157" fillId="0" borderId="0" xfId="0" applyFont="1"/>
    <xf numFmtId="0" fontId="124" fillId="0" borderId="0" xfId="0" applyFont="1"/>
    <xf numFmtId="168" fontId="110" fillId="0" borderId="48" xfId="1365" applyFont="1" applyFill="1" applyBorder="1" applyAlignment="1">
      <alignment horizontal="right"/>
    </xf>
    <xf numFmtId="0" fontId="110" fillId="0" borderId="0" xfId="7" applyFont="1">
      <alignment horizontal="left" vertical="top" wrapText="1"/>
    </xf>
    <xf numFmtId="176" fontId="28" fillId="0" borderId="19" xfId="6" applyNumberFormat="1" applyFont="1" applyFill="1" applyBorder="1" applyAlignment="1">
      <alignment vertical="center"/>
    </xf>
    <xf numFmtId="0" fontId="93" fillId="55" borderId="48" xfId="0" applyFont="1" applyFill="1" applyBorder="1"/>
    <xf numFmtId="0" fontId="93" fillId="55" borderId="48" xfId="0" applyFont="1" applyFill="1" applyBorder="1" applyAlignment="1">
      <alignment horizontal="left" wrapText="1"/>
    </xf>
    <xf numFmtId="0" fontId="93" fillId="55" borderId="48" xfId="0" applyFont="1" applyFill="1" applyBorder="1" applyAlignment="1">
      <alignment horizontal="center" vertical="center"/>
    </xf>
    <xf numFmtId="0" fontId="93" fillId="55" borderId="0" xfId="0" applyFont="1" applyFill="1"/>
    <xf numFmtId="0" fontId="93" fillId="55" borderId="48" xfId="0" applyFont="1" applyFill="1" applyBorder="1" applyAlignment="1">
      <alignment horizontal="left"/>
    </xf>
    <xf numFmtId="0" fontId="93" fillId="55" borderId="48" xfId="0" applyFont="1" applyFill="1" applyBorder="1" applyAlignment="1">
      <alignment horizontal="left" vertical="center" wrapText="1"/>
    </xf>
    <xf numFmtId="0" fontId="93" fillId="55" borderId="48" xfId="0" applyFont="1" applyFill="1" applyBorder="1" applyAlignment="1">
      <alignment horizontal="left" vertical="top" wrapText="1"/>
    </xf>
    <xf numFmtId="0" fontId="122" fillId="0" borderId="0" xfId="0" applyFont="1" applyAlignment="1">
      <alignment vertical="center" wrapText="1"/>
    </xf>
    <xf numFmtId="0" fontId="110" fillId="0" borderId="48" xfId="1537" applyFont="1" applyBorder="1" applyAlignment="1">
      <alignment horizontal="center" vertical="center" wrapText="1"/>
    </xf>
    <xf numFmtId="0" fontId="92" fillId="0" borderId="48" xfId="0" applyFont="1" applyBorder="1" applyAlignment="1">
      <alignment horizontal="left" vertical="center" wrapText="1"/>
    </xf>
    <xf numFmtId="0" fontId="159" fillId="55" borderId="48" xfId="0" applyFont="1" applyFill="1" applyBorder="1" applyAlignment="1">
      <alignment horizontal="left" vertical="top" wrapText="1"/>
    </xf>
    <xf numFmtId="176" fontId="159" fillId="55" borderId="48" xfId="0" applyNumberFormat="1" applyFont="1" applyFill="1" applyBorder="1" applyAlignment="1">
      <alignment horizontal="left" vertical="top" wrapText="1"/>
    </xf>
    <xf numFmtId="0" fontId="160" fillId="55" borderId="48" xfId="0" applyFont="1" applyFill="1" applyBorder="1" applyAlignment="1">
      <alignment horizontal="left" vertical="top" wrapText="1"/>
    </xf>
    <xf numFmtId="176" fontId="159" fillId="55" borderId="48" xfId="1365" applyNumberFormat="1" applyFont="1" applyFill="1" applyBorder="1" applyAlignment="1">
      <alignment horizontal="right" vertical="center"/>
    </xf>
    <xf numFmtId="0" fontId="160" fillId="55" borderId="48" xfId="0" applyFont="1" applyFill="1" applyBorder="1" applyAlignment="1">
      <alignment vertical="top" wrapText="1"/>
    </xf>
    <xf numFmtId="49" fontId="28" fillId="0" borderId="48" xfId="1369" applyNumberFormat="1" applyFont="1" applyBorder="1" applyAlignment="1">
      <alignment horizontal="left" vertical="center" wrapText="1"/>
    </xf>
    <xf numFmtId="49" fontId="110" fillId="0" borderId="37" xfId="55" applyNumberFormat="1" applyFont="1" applyBorder="1" applyAlignment="1" applyProtection="1">
      <alignment vertical="top" wrapText="1"/>
      <protection locked="0"/>
    </xf>
    <xf numFmtId="49" fontId="110" fillId="0" borderId="37" xfId="1369" applyNumberFormat="1" applyFont="1" applyBorder="1" applyAlignment="1">
      <alignment horizontal="center" vertical="center" wrapText="1"/>
    </xf>
    <xf numFmtId="49" fontId="110" fillId="0" borderId="48" xfId="1369" applyNumberFormat="1" applyFont="1" applyBorder="1" applyAlignment="1">
      <alignment horizontal="left" vertical="center" wrapText="1"/>
    </xf>
    <xf numFmtId="0" fontId="110" fillId="0" borderId="48" xfId="0" applyFont="1" applyBorder="1" applyAlignment="1">
      <alignment horizontal="center" vertical="center"/>
    </xf>
    <xf numFmtId="180" fontId="93" fillId="0" borderId="48" xfId="1364" applyNumberFormat="1" applyFont="1" applyFill="1" applyBorder="1" applyAlignment="1">
      <alignment horizontal="center" vertical="center"/>
    </xf>
    <xf numFmtId="180" fontId="28" fillId="0" borderId="48" xfId="1364" applyNumberFormat="1" applyFont="1" applyFill="1" applyBorder="1" applyAlignment="1">
      <alignment horizontal="right" vertical="center" wrapText="1"/>
    </xf>
    <xf numFmtId="0" fontId="28" fillId="0" borderId="48" xfId="0" applyFont="1" applyBorder="1" applyAlignment="1">
      <alignment vertical="top" wrapText="1"/>
    </xf>
    <xf numFmtId="0" fontId="110" fillId="0" borderId="48" xfId="998" applyFont="1" applyBorder="1" applyAlignment="1">
      <alignment horizontal="left" vertical="center" wrapText="1"/>
    </xf>
    <xf numFmtId="168" fontId="110" fillId="0" borderId="48" xfId="6" applyFont="1" applyFill="1" applyBorder="1" applyAlignment="1">
      <alignment horizontal="center" vertical="center"/>
    </xf>
    <xf numFmtId="0" fontId="28" fillId="0" borderId="48" xfId="998" applyFont="1" applyBorder="1" applyAlignment="1">
      <alignment horizontal="left" vertical="center" wrapText="1"/>
    </xf>
    <xf numFmtId="0" fontId="110" fillId="55" borderId="48" xfId="0" applyFont="1" applyFill="1" applyBorder="1" applyAlignment="1">
      <alignment horizontal="center" vertical="top" wrapText="1"/>
    </xf>
    <xf numFmtId="0" fontId="134" fillId="55" borderId="48" xfId="0" applyFont="1" applyFill="1" applyBorder="1" applyAlignment="1">
      <alignment horizontal="left" vertical="center" wrapText="1"/>
    </xf>
    <xf numFmtId="0" fontId="28" fillId="55" borderId="48" xfId="0" applyFont="1" applyFill="1" applyBorder="1" applyAlignment="1">
      <alignment horizontal="center" vertical="center" wrapText="1"/>
    </xf>
    <xf numFmtId="168" fontId="93" fillId="0" borderId="48" xfId="1364" applyNumberFormat="1" applyFont="1" applyBorder="1" applyAlignment="1">
      <alignment horizontal="center" vertical="center"/>
    </xf>
    <xf numFmtId="0" fontId="129" fillId="55" borderId="0" xfId="0" applyFont="1" applyFill="1" applyAlignment="1">
      <alignment horizontal="left" vertical="top"/>
    </xf>
    <xf numFmtId="0" fontId="110" fillId="55" borderId="0" xfId="1132" applyFont="1" applyFill="1" applyAlignment="1">
      <alignment vertical="top"/>
    </xf>
    <xf numFmtId="0" fontId="129" fillId="55" borderId="0" xfId="0" applyFont="1" applyFill="1" applyAlignment="1">
      <alignment vertical="center"/>
    </xf>
    <xf numFmtId="0" fontId="122" fillId="55" borderId="0" xfId="0" applyFont="1" applyFill="1"/>
    <xf numFmtId="168" fontId="122" fillId="0" borderId="48" xfId="0" applyNumberFormat="1" applyFont="1" applyBorder="1" applyAlignment="1">
      <alignment horizontal="center"/>
    </xf>
    <xf numFmtId="0" fontId="28" fillId="55" borderId="48" xfId="0" applyFont="1" applyFill="1" applyBorder="1" applyAlignment="1">
      <alignment horizontal="center" vertical="top" wrapText="1"/>
    </xf>
    <xf numFmtId="0" fontId="28" fillId="0" borderId="48" xfId="0" applyFont="1" applyBorder="1" applyAlignment="1">
      <alignment horizontal="center" vertical="center"/>
    </xf>
    <xf numFmtId="179" fontId="110" fillId="0" borderId="48" xfId="1364" applyNumberFormat="1" applyFont="1" applyFill="1" applyBorder="1" applyAlignment="1">
      <alignment horizontal="center" vertical="center"/>
    </xf>
    <xf numFmtId="168" fontId="135" fillId="0" borderId="48" xfId="1365" applyFont="1" applyFill="1" applyBorder="1" applyAlignment="1">
      <alignment horizontal="right" vertical="center"/>
    </xf>
    <xf numFmtId="168" fontId="125" fillId="0" borderId="48" xfId="6" applyFont="1" applyFill="1" applyBorder="1" applyAlignment="1">
      <alignment horizontal="right" vertical="center"/>
    </xf>
    <xf numFmtId="176" fontId="110" fillId="0" borderId="48" xfId="1364" applyNumberFormat="1" applyFont="1" applyFill="1" applyBorder="1" applyAlignment="1">
      <alignment horizontal="center" vertical="center"/>
    </xf>
    <xf numFmtId="0" fontId="28" fillId="0" borderId="48" xfId="0" applyFont="1" applyBorder="1" applyAlignment="1">
      <alignment horizontal="center" vertical="top" wrapText="1"/>
    </xf>
    <xf numFmtId="176" fontId="28" fillId="0" borderId="48" xfId="1364" applyNumberFormat="1" applyFont="1" applyFill="1" applyBorder="1" applyAlignment="1">
      <alignment horizontal="center" vertical="center"/>
    </xf>
    <xf numFmtId="179" fontId="28" fillId="0" borderId="0" xfId="1364" applyNumberFormat="1" applyFont="1" applyFill="1" applyBorder="1" applyAlignment="1">
      <alignment horizontal="center" vertical="center"/>
    </xf>
    <xf numFmtId="0" fontId="28" fillId="0" borderId="48" xfId="0" applyFont="1" applyBorder="1" applyAlignment="1">
      <alignment horizontal="center" vertical="center" wrapText="1"/>
    </xf>
    <xf numFmtId="0" fontId="110" fillId="0" borderId="37" xfId="0" applyFont="1" applyBorder="1" applyAlignment="1">
      <alignment horizontal="left" vertical="top" wrapText="1"/>
    </xf>
    <xf numFmtId="0" fontId="110" fillId="0" borderId="37" xfId="0" applyFont="1" applyBorder="1" applyAlignment="1">
      <alignment horizontal="center" vertical="top" wrapText="1"/>
    </xf>
    <xf numFmtId="0" fontId="28" fillId="0" borderId="37" xfId="0" applyFont="1" applyBorder="1" applyAlignment="1">
      <alignment horizontal="center" vertical="top" wrapText="1"/>
    </xf>
    <xf numFmtId="0" fontId="122" fillId="0" borderId="37" xfId="0" applyFont="1" applyBorder="1" applyAlignment="1">
      <alignment horizontal="center" vertical="center" wrapText="1"/>
    </xf>
    <xf numFmtId="0" fontId="122" fillId="0" borderId="37" xfId="0" applyFont="1" applyBorder="1" applyAlignment="1">
      <alignment horizontal="left" vertical="center" wrapText="1"/>
    </xf>
    <xf numFmtId="0" fontId="93" fillId="0" borderId="37" xfId="0" applyFont="1" applyBorder="1" applyAlignment="1">
      <alignment horizontal="center" vertical="top" wrapText="1"/>
    </xf>
    <xf numFmtId="0" fontId="93" fillId="0" borderId="37" xfId="0" applyFont="1" applyBorder="1" applyAlignment="1">
      <alignment horizontal="left" vertical="top" wrapText="1"/>
    </xf>
    <xf numFmtId="0" fontId="28" fillId="0" borderId="48" xfId="13" applyFont="1" applyBorder="1" applyAlignment="1">
      <alignment horizontal="left" vertical="top" wrapText="1"/>
    </xf>
    <xf numFmtId="0" fontId="92" fillId="0" borderId="48" xfId="13" applyFont="1" applyBorder="1" applyAlignment="1">
      <alignment horizontal="left" vertical="top" wrapText="1"/>
    </xf>
    <xf numFmtId="0" fontId="162" fillId="0" borderId="48" xfId="0" applyFont="1" applyBorder="1" applyAlignment="1">
      <alignment wrapText="1"/>
    </xf>
    <xf numFmtId="0" fontId="163" fillId="0" borderId="0" xfId="0" applyFont="1"/>
    <xf numFmtId="0" fontId="164" fillId="0" borderId="0" xfId="0" applyFont="1"/>
    <xf numFmtId="0" fontId="163" fillId="0" borderId="0" xfId="0" applyFont="1" applyAlignment="1">
      <alignment horizontal="right"/>
    </xf>
    <xf numFmtId="172" fontId="110" fillId="0" borderId="51" xfId="0" applyNumberFormat="1" applyFont="1" applyBorder="1" applyAlignment="1">
      <alignment horizontal="center" vertical="center"/>
    </xf>
    <xf numFmtId="0" fontId="166" fillId="0" borderId="0" xfId="0" applyFont="1"/>
    <xf numFmtId="0" fontId="122" fillId="0" borderId="49" xfId="0" applyFont="1" applyBorder="1" applyAlignment="1">
      <alignment horizontal="center" vertical="center" wrapText="1"/>
    </xf>
    <xf numFmtId="172" fontId="110" fillId="0" borderId="48" xfId="0" applyNumberFormat="1" applyFont="1" applyBorder="1" applyAlignment="1">
      <alignment horizontal="center" vertical="center"/>
    </xf>
    <xf numFmtId="0" fontId="165" fillId="0" borderId="48" xfId="0" applyFont="1" applyBorder="1" applyAlignment="1">
      <alignment horizontal="center" vertical="center" wrapText="1"/>
    </xf>
    <xf numFmtId="0" fontId="122" fillId="0" borderId="35" xfId="0" applyFont="1" applyBorder="1" applyAlignment="1">
      <alignment horizontal="center" vertical="center" wrapText="1"/>
    </xf>
    <xf numFmtId="0" fontId="165" fillId="0" borderId="49" xfId="0" applyFont="1" applyBorder="1" applyAlignment="1">
      <alignment horizontal="center" vertical="center" wrapText="1"/>
    </xf>
    <xf numFmtId="179" fontId="28" fillId="0" borderId="48" xfId="1364" applyNumberFormat="1" applyFont="1" applyFill="1" applyBorder="1" applyAlignment="1">
      <alignment horizontal="center" vertical="center"/>
    </xf>
    <xf numFmtId="43" fontId="28" fillId="0" borderId="48" xfId="1364" applyFont="1" applyFill="1" applyBorder="1" applyAlignment="1">
      <alignment horizontal="center" vertical="center"/>
    </xf>
    <xf numFmtId="172" fontId="110" fillId="0" borderId="0" xfId="0" applyNumberFormat="1" applyFont="1" applyAlignment="1">
      <alignment horizontal="center" vertical="center" wrapText="1"/>
    </xf>
    <xf numFmtId="0" fontId="122" fillId="0" borderId="19" xfId="0" applyFont="1" applyBorder="1" applyAlignment="1">
      <alignment horizontal="center" vertical="center" wrapText="1"/>
    </xf>
    <xf numFmtId="0" fontId="110" fillId="0" borderId="48" xfId="0" applyFont="1" applyBorder="1" applyAlignment="1">
      <alignment horizontal="center" vertical="top" wrapText="1"/>
    </xf>
    <xf numFmtId="168" fontId="110" fillId="0" borderId="48" xfId="6" applyFont="1" applyFill="1" applyBorder="1">
      <alignment horizontal="right" vertical="top"/>
    </xf>
    <xf numFmtId="0" fontId="110" fillId="0" borderId="19" xfId="0" applyFont="1" applyBorder="1" applyAlignment="1">
      <alignment vertical="top" wrapText="1"/>
    </xf>
    <xf numFmtId="177" fontId="110" fillId="0" borderId="48" xfId="0" applyNumberFormat="1" applyFont="1" applyBorder="1" applyAlignment="1">
      <alignment horizontal="right" vertical="center" wrapText="1"/>
    </xf>
    <xf numFmtId="0" fontId="93" fillId="0" borderId="48" xfId="0" applyFont="1" applyBorder="1" applyAlignment="1">
      <alignment horizontal="center"/>
    </xf>
    <xf numFmtId="176" fontId="93" fillId="0" borderId="48" xfId="0" applyNumberFormat="1" applyFont="1" applyBorder="1"/>
    <xf numFmtId="176" fontId="93" fillId="0" borderId="48" xfId="0" applyNumberFormat="1" applyFont="1" applyBorder="1" applyAlignment="1">
      <alignment horizontal="right"/>
    </xf>
    <xf numFmtId="172" fontId="93" fillId="0" borderId="48" xfId="0" applyNumberFormat="1" applyFont="1" applyBorder="1" applyAlignment="1">
      <alignment horizontal="right"/>
    </xf>
    <xf numFmtId="176" fontId="93" fillId="0" borderId="0" xfId="0" applyNumberFormat="1" applyFont="1"/>
    <xf numFmtId="4" fontId="93" fillId="0" borderId="0" xfId="0" applyNumberFormat="1" applyFont="1"/>
    <xf numFmtId="4" fontId="122" fillId="0" borderId="0" xfId="0" applyNumberFormat="1" applyFont="1" applyAlignment="1">
      <alignment vertical="top" wrapText="1"/>
    </xf>
    <xf numFmtId="0" fontId="162" fillId="0" borderId="48" xfId="0" applyFont="1" applyBorder="1"/>
    <xf numFmtId="0" fontId="122" fillId="0" borderId="54" xfId="0" applyFont="1" applyBorder="1" applyAlignment="1">
      <alignment horizontal="center" vertical="center"/>
    </xf>
    <xf numFmtId="0" fontId="110" fillId="0" borderId="49" xfId="0" applyFont="1" applyBorder="1" applyAlignment="1">
      <alignment horizontal="center" vertical="center"/>
    </xf>
    <xf numFmtId="0" fontId="122" fillId="55" borderId="48" xfId="0" applyFont="1" applyFill="1" applyBorder="1" applyAlignment="1">
      <alignment vertical="center" wrapText="1"/>
    </xf>
    <xf numFmtId="172" fontId="110" fillId="0" borderId="49" xfId="0" applyNumberFormat="1" applyFont="1" applyBorder="1" applyAlignment="1">
      <alignment horizontal="center" vertical="center"/>
    </xf>
    <xf numFmtId="0" fontId="28" fillId="0" borderId="0" xfId="1133" applyFont="1" applyAlignment="1">
      <alignment horizontal="center"/>
    </xf>
    <xf numFmtId="169" fontId="28" fillId="0" borderId="0" xfId="1133" applyNumberFormat="1" applyFont="1" applyAlignment="1">
      <alignment horizontal="right"/>
    </xf>
    <xf numFmtId="0" fontId="28" fillId="0" borderId="0" xfId="1133" applyFont="1" applyAlignment="1">
      <alignment horizontal="left" indent="15"/>
    </xf>
    <xf numFmtId="169" fontId="28" fillId="0" borderId="0" xfId="1133" applyNumberFormat="1" applyFont="1"/>
    <xf numFmtId="0" fontId="110" fillId="0" borderId="49" xfId="1133" applyFont="1" applyBorder="1" applyAlignment="1">
      <alignment vertical="center" wrapText="1"/>
    </xf>
    <xf numFmtId="0" fontId="110" fillId="0" borderId="49" xfId="1133" applyFont="1" applyBorder="1" applyAlignment="1">
      <alignment horizontal="center" vertical="center" wrapText="1"/>
    </xf>
    <xf numFmtId="0" fontId="28" fillId="0" borderId="19" xfId="1133" applyFont="1" applyBorder="1" applyAlignment="1">
      <alignment horizontal="left" vertical="top" wrapText="1"/>
    </xf>
    <xf numFmtId="0" fontId="28" fillId="0" borderId="19" xfId="1133" applyFont="1" applyBorder="1" applyAlignment="1">
      <alignment horizontal="center" vertical="top" wrapText="1"/>
    </xf>
    <xf numFmtId="0" fontId="28" fillId="0" borderId="19" xfId="1133" applyFont="1" applyBorder="1" applyAlignment="1">
      <alignment horizontal="center" vertical="center" wrapText="1"/>
    </xf>
    <xf numFmtId="0" fontId="110" fillId="0" borderId="38" xfId="1133" applyFont="1" applyBorder="1" applyAlignment="1">
      <alignment horizontal="left" vertical="top" wrapText="1"/>
    </xf>
    <xf numFmtId="0" fontId="28" fillId="0" borderId="38" xfId="1133" applyFont="1" applyBorder="1" applyAlignment="1">
      <alignment horizontal="left" vertical="top" wrapText="1"/>
    </xf>
    <xf numFmtId="176" fontId="28" fillId="0" borderId="48" xfId="1133" applyNumberFormat="1" applyFont="1" applyBorder="1" applyAlignment="1">
      <alignment horizontal="left" vertical="center" wrapText="1"/>
    </xf>
    <xf numFmtId="0" fontId="122" fillId="0" borderId="19" xfId="0" applyFont="1" applyBorder="1" applyAlignment="1">
      <alignment horizontal="left" vertical="top" wrapText="1"/>
    </xf>
    <xf numFmtId="0" fontId="110" fillId="0" borderId="38" xfId="0" applyFont="1" applyBorder="1" applyAlignment="1">
      <alignment horizontal="left" vertical="top" wrapText="1"/>
    </xf>
    <xf numFmtId="43" fontId="28" fillId="0" borderId="0" xfId="1133" applyNumberFormat="1" applyFont="1"/>
    <xf numFmtId="0" fontId="28" fillId="0" borderId="38" xfId="1133" applyFont="1" applyBorder="1" applyAlignment="1">
      <alignment horizontal="left" wrapText="1"/>
    </xf>
    <xf numFmtId="0" fontId="28" fillId="0" borderId="48" xfId="1133" applyFont="1" applyBorder="1" applyAlignment="1">
      <alignment horizontal="center" vertical="center" wrapText="1"/>
    </xf>
    <xf numFmtId="49" fontId="28" fillId="0" borderId="19" xfId="0" applyNumberFormat="1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9" xfId="0" applyFont="1" applyBorder="1" applyAlignment="1">
      <alignment horizontal="left" vertical="center" wrapText="1"/>
    </xf>
    <xf numFmtId="49" fontId="110" fillId="0" borderId="19" xfId="0" applyNumberFormat="1" applyFont="1" applyBorder="1" applyAlignment="1">
      <alignment horizontal="center" vertical="center"/>
    </xf>
    <xf numFmtId="0" fontId="110" fillId="0" borderId="19" xfId="0" applyFont="1" applyBorder="1" applyAlignment="1">
      <alignment horizontal="center" vertical="center"/>
    </xf>
    <xf numFmtId="49" fontId="110" fillId="0" borderId="19" xfId="1368" applyNumberFormat="1" applyFont="1" applyBorder="1" applyAlignment="1">
      <alignment vertical="top" wrapText="1"/>
    </xf>
    <xf numFmtId="1" fontId="129" fillId="0" borderId="19" xfId="0" applyNumberFormat="1" applyFont="1" applyBorder="1" applyAlignment="1">
      <alignment horizontal="center" vertical="center" shrinkToFit="1"/>
    </xf>
    <xf numFmtId="176" fontId="28" fillId="0" borderId="19" xfId="0" applyNumberFormat="1" applyFont="1" applyBorder="1" applyAlignment="1">
      <alignment horizontal="right" vertical="center" wrapText="1"/>
    </xf>
    <xf numFmtId="49" fontId="28" fillId="0" borderId="19" xfId="1368" applyNumberFormat="1" applyFont="1" applyBorder="1" applyAlignment="1">
      <alignment vertical="top" wrapText="1"/>
    </xf>
    <xf numFmtId="49" fontId="28" fillId="0" borderId="19" xfId="1368" applyNumberFormat="1" applyFont="1" applyBorder="1" applyAlignment="1">
      <alignment horizontal="center" vertical="top" wrapText="1"/>
    </xf>
    <xf numFmtId="176" fontId="28" fillId="0" borderId="19" xfId="0" applyNumberFormat="1" applyFont="1" applyBorder="1" applyAlignment="1">
      <alignment horizontal="center" vertical="center" wrapText="1"/>
    </xf>
    <xf numFmtId="49" fontId="28" fillId="0" borderId="48" xfId="1368" applyNumberFormat="1" applyFont="1" applyBorder="1" applyAlignment="1">
      <alignment vertical="top" wrapText="1"/>
    </xf>
    <xf numFmtId="49" fontId="110" fillId="0" borderId="48" xfId="0" applyNumberFormat="1" applyFont="1" applyBorder="1" applyAlignment="1">
      <alignment horizontal="center" vertical="center" wrapText="1"/>
    </xf>
    <xf numFmtId="49" fontId="28" fillId="0" borderId="48" xfId="0" applyNumberFormat="1" applyFont="1" applyBorder="1" applyAlignment="1">
      <alignment horizontal="center" vertical="center"/>
    </xf>
    <xf numFmtId="49" fontId="110" fillId="0" borderId="48" xfId="0" applyNumberFormat="1" applyFont="1" applyBorder="1" applyAlignment="1">
      <alignment horizontal="center" vertical="center"/>
    </xf>
    <xf numFmtId="49" fontId="110" fillId="0" borderId="48" xfId="1368" applyNumberFormat="1" applyFont="1" applyBorder="1" applyAlignment="1">
      <alignment vertical="top" wrapText="1"/>
    </xf>
    <xf numFmtId="1" fontId="129" fillId="0" borderId="48" xfId="0" applyNumberFormat="1" applyFont="1" applyBorder="1" applyAlignment="1">
      <alignment horizontal="center" vertical="center" shrinkToFit="1"/>
    </xf>
    <xf numFmtId="49" fontId="28" fillId="0" borderId="48" xfId="1368" applyNumberFormat="1" applyFont="1" applyBorder="1" applyAlignment="1">
      <alignment horizontal="center" vertical="top" wrapText="1"/>
    </xf>
    <xf numFmtId="0" fontId="110" fillId="0" borderId="48" xfId="13" applyFont="1" applyBorder="1" applyAlignment="1">
      <alignment horizontal="left" vertical="top" wrapText="1"/>
    </xf>
    <xf numFmtId="176" fontId="122" fillId="0" borderId="48" xfId="1364" applyNumberFormat="1" applyFont="1" applyFill="1" applyBorder="1" applyAlignment="1">
      <alignment horizontal="left" vertical="top" wrapText="1"/>
    </xf>
    <xf numFmtId="0" fontId="92" fillId="0" borderId="37" xfId="0" applyFont="1" applyBorder="1" applyAlignment="1">
      <alignment horizontal="left" vertical="top" wrapText="1"/>
    </xf>
    <xf numFmtId="0" fontId="134" fillId="0" borderId="48" xfId="0" applyFont="1" applyBorder="1" applyAlignment="1">
      <alignment horizontal="left" vertical="top" wrapText="1"/>
    </xf>
    <xf numFmtId="0" fontId="123" fillId="0" borderId="48" xfId="0" applyFont="1" applyBorder="1" applyAlignment="1">
      <alignment horizontal="left" vertical="top" wrapText="1"/>
    </xf>
    <xf numFmtId="0" fontId="155" fillId="0" borderId="48" xfId="0" applyFont="1" applyBorder="1" applyAlignment="1">
      <alignment horizontal="left" vertical="top" wrapText="1"/>
    </xf>
    <xf numFmtId="0" fontId="110" fillId="0" borderId="48" xfId="0" applyFont="1" applyBorder="1" applyAlignment="1">
      <alignment horizontal="left" vertical="center"/>
    </xf>
    <xf numFmtId="49" fontId="110" fillId="0" borderId="48" xfId="0" applyNumberFormat="1" applyFont="1" applyBorder="1" applyAlignment="1">
      <alignment horizontal="left" vertical="center" wrapText="1"/>
    </xf>
    <xf numFmtId="0" fontId="110" fillId="0" borderId="48" xfId="7" applyFont="1" applyBorder="1" applyAlignment="1">
      <alignment vertical="center" wrapText="1"/>
    </xf>
    <xf numFmtId="0" fontId="122" fillId="0" borderId="48" xfId="0" applyFont="1" applyBorder="1" applyAlignment="1">
      <alignment horizontal="center" vertical="top" wrapText="1"/>
    </xf>
    <xf numFmtId="176" fontId="110" fillId="0" borderId="48" xfId="1364" applyNumberFormat="1" applyFont="1" applyFill="1" applyBorder="1" applyAlignment="1">
      <alignment horizontal="right" vertical="top" wrapText="1"/>
    </xf>
    <xf numFmtId="0" fontId="167" fillId="0" borderId="48" xfId="0" applyFont="1" applyBorder="1" applyAlignment="1">
      <alignment horizontal="left" vertical="top" wrapText="1"/>
    </xf>
    <xf numFmtId="49" fontId="28" fillId="0" borderId="0" xfId="1368" applyNumberFormat="1" applyFont="1" applyAlignment="1">
      <alignment vertical="top" wrapText="1"/>
    </xf>
    <xf numFmtId="49" fontId="28" fillId="0" borderId="0" xfId="1368" applyNumberFormat="1" applyFont="1" applyAlignment="1">
      <alignment horizontal="center" vertical="top" wrapText="1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Continuous"/>
    </xf>
    <xf numFmtId="0" fontId="110" fillId="0" borderId="50" xfId="0" applyFont="1" applyBorder="1" applyAlignment="1">
      <alignment horizontal="left"/>
    </xf>
    <xf numFmtId="0" fontId="110" fillId="0" borderId="36" xfId="0" applyFont="1" applyBorder="1"/>
    <xf numFmtId="0" fontId="110" fillId="0" borderId="51" xfId="0" applyFont="1" applyBorder="1"/>
    <xf numFmtId="0" fontId="110" fillId="0" borderId="48" xfId="0" applyFont="1" applyBorder="1"/>
    <xf numFmtId="168" fontId="110" fillId="0" borderId="48" xfId="0" applyNumberFormat="1" applyFont="1" applyBorder="1" applyAlignment="1">
      <alignment horizontal="right"/>
    </xf>
    <xf numFmtId="0" fontId="110" fillId="0" borderId="50" xfId="0" applyFont="1" applyBorder="1" applyAlignment="1">
      <alignment vertical="top"/>
    </xf>
    <xf numFmtId="0" fontId="110" fillId="0" borderId="36" xfId="0" applyFont="1" applyBorder="1" applyAlignment="1">
      <alignment vertical="top"/>
    </xf>
    <xf numFmtId="0" fontId="110" fillId="0" borderId="51" xfId="0" applyFont="1" applyBorder="1" applyAlignment="1">
      <alignment vertical="top"/>
    </xf>
    <xf numFmtId="0" fontId="110" fillId="0" borderId="48" xfId="0" applyFont="1" applyBorder="1" applyAlignment="1">
      <alignment vertical="top"/>
    </xf>
    <xf numFmtId="177" fontId="28" fillId="0" borderId="48" xfId="0" applyNumberFormat="1" applyFont="1" applyBorder="1" applyAlignment="1">
      <alignment horizontal="right" vertical="top" wrapText="1"/>
    </xf>
    <xf numFmtId="0" fontId="93" fillId="0" borderId="48" xfId="0" applyFont="1" applyBorder="1" applyAlignment="1">
      <alignment horizontal="left" vertical="center" wrapText="1"/>
    </xf>
    <xf numFmtId="180" fontId="28" fillId="0" borderId="48" xfId="1364" applyNumberFormat="1" applyFont="1" applyFill="1" applyBorder="1" applyAlignment="1">
      <alignment horizontal="center" vertical="center"/>
    </xf>
    <xf numFmtId="168" fontId="110" fillId="0" borderId="29" xfId="0" applyNumberFormat="1" applyFont="1" applyBorder="1" applyAlignment="1">
      <alignment horizontal="right" vertical="center"/>
    </xf>
    <xf numFmtId="168" fontId="122" fillId="0" borderId="48" xfId="0" applyNumberFormat="1" applyFont="1" applyBorder="1" applyAlignment="1">
      <alignment horizontal="right" vertical="center"/>
    </xf>
    <xf numFmtId="168" fontId="28" fillId="0" borderId="0" xfId="0" applyNumberFormat="1" applyFont="1"/>
    <xf numFmtId="0" fontId="93" fillId="0" borderId="48" xfId="0" applyFont="1" applyBorder="1" applyAlignment="1">
      <alignment horizontal="center" vertical="center"/>
    </xf>
    <xf numFmtId="0" fontId="28" fillId="0" borderId="48" xfId="0" applyFont="1" applyBorder="1" applyAlignment="1">
      <alignment horizontal="right" vertical="center" wrapText="1"/>
    </xf>
    <xf numFmtId="0" fontId="158" fillId="0" borderId="48" xfId="0" applyFont="1" applyBorder="1"/>
    <xf numFmtId="0" fontId="158" fillId="0" borderId="48" xfId="0" applyFont="1" applyBorder="1" applyAlignment="1">
      <alignment horizontal="left" vertical="top" wrapText="1"/>
    </xf>
    <xf numFmtId="0" fontId="158" fillId="0" borderId="0" xfId="0" applyFont="1"/>
    <xf numFmtId="0" fontId="158" fillId="0" borderId="48" xfId="0" applyFont="1" applyBorder="1" applyAlignment="1">
      <alignment horizontal="right" vertical="center" wrapText="1"/>
    </xf>
    <xf numFmtId="0" fontId="93" fillId="0" borderId="48" xfId="0" applyFont="1" applyBorder="1" applyAlignment="1">
      <alignment horizontal="right" vertical="center"/>
    </xf>
    <xf numFmtId="168" fontId="110" fillId="0" borderId="48" xfId="0" applyNumberFormat="1" applyFont="1" applyBorder="1" applyAlignment="1">
      <alignment vertical="center"/>
    </xf>
    <xf numFmtId="0" fontId="110" fillId="0" borderId="48" xfId="0" applyFont="1" applyBorder="1" applyAlignment="1">
      <alignment vertical="top" wrapText="1"/>
    </xf>
    <xf numFmtId="0" fontId="110" fillId="0" borderId="48" xfId="0" applyFont="1" applyBorder="1" applyAlignment="1">
      <alignment horizontal="left"/>
    </xf>
    <xf numFmtId="0" fontId="28" fillId="0" borderId="0" xfId="0" applyFont="1" applyAlignment="1">
      <alignment horizontal="center"/>
    </xf>
    <xf numFmtId="0" fontId="110" fillId="0" borderId="52" xfId="0" applyFont="1" applyBorder="1" applyAlignment="1">
      <alignment vertical="top"/>
    </xf>
    <xf numFmtId="168" fontId="110" fillId="0" borderId="35" xfId="0" applyNumberFormat="1" applyFont="1" applyBorder="1" applyAlignment="1">
      <alignment horizontal="right"/>
    </xf>
    <xf numFmtId="0" fontId="28" fillId="0" borderId="35" xfId="0" applyFont="1" applyBorder="1"/>
    <xf numFmtId="0" fontId="110" fillId="0" borderId="29" xfId="0" applyFont="1" applyBorder="1" applyAlignment="1">
      <alignment horizontal="left" vertical="top" wrapText="1"/>
    </xf>
    <xf numFmtId="168" fontId="110" fillId="0" borderId="35" xfId="0" applyNumberFormat="1" applyFont="1" applyBorder="1" applyAlignment="1">
      <alignment horizontal="right" vertical="center"/>
    </xf>
    <xf numFmtId="169" fontId="110" fillId="0" borderId="0" xfId="0" applyNumberFormat="1" applyFont="1"/>
    <xf numFmtId="0" fontId="161" fillId="0" borderId="0" xfId="0" applyFont="1"/>
    <xf numFmtId="168" fontId="110" fillId="0" borderId="48" xfId="0" applyNumberFormat="1" applyFont="1" applyBorder="1" applyAlignment="1">
      <alignment horizontal="right" vertical="center"/>
    </xf>
    <xf numFmtId="0" fontId="110" fillId="0" borderId="0" xfId="0" applyFont="1" applyAlignment="1">
      <alignment horizontal="left"/>
    </xf>
    <xf numFmtId="168" fontId="110" fillId="0" borderId="0" xfId="0" applyNumberFormat="1" applyFont="1" applyAlignment="1">
      <alignment horizontal="center"/>
    </xf>
    <xf numFmtId="1" fontId="110" fillId="0" borderId="0" xfId="118" applyFont="1" applyAlignment="1">
      <alignment vertical="center"/>
    </xf>
    <xf numFmtId="0" fontId="110" fillId="0" borderId="6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left" vertical="top" wrapText="1"/>
    </xf>
    <xf numFmtId="0" fontId="28" fillId="0" borderId="53" xfId="0" applyFont="1" applyBorder="1" applyAlignment="1">
      <alignment horizontal="left" vertical="top" wrapText="1"/>
    </xf>
    <xf numFmtId="0" fontId="110" fillId="0" borderId="50" xfId="0" applyFont="1" applyBorder="1" applyAlignment="1">
      <alignment horizontal="left" vertical="top" wrapText="1"/>
    </xf>
    <xf numFmtId="0" fontId="28" fillId="0" borderId="60" xfId="0" applyFont="1" applyBorder="1" applyAlignment="1">
      <alignment horizontal="left" vertical="top" wrapText="1"/>
    </xf>
    <xf numFmtId="0" fontId="28" fillId="0" borderId="61" xfId="0" applyFont="1" applyBorder="1" applyAlignment="1">
      <alignment horizontal="left" vertical="top" wrapText="1"/>
    </xf>
    <xf numFmtId="0" fontId="28" fillId="0" borderId="50" xfId="0" applyFont="1" applyBorder="1" applyAlignment="1">
      <alignment horizontal="left" vertical="top" wrapText="1"/>
    </xf>
    <xf numFmtId="168" fontId="28" fillId="0" borderId="48" xfId="6" applyFont="1" applyFill="1" applyBorder="1">
      <alignment horizontal="right" vertical="top"/>
    </xf>
    <xf numFmtId="0" fontId="28" fillId="0" borderId="35" xfId="0" applyFont="1" applyBorder="1" applyAlignment="1">
      <alignment horizontal="left" vertical="top" wrapText="1"/>
    </xf>
    <xf numFmtId="0" fontId="163" fillId="0" borderId="48" xfId="0" applyFont="1" applyBorder="1" applyAlignment="1">
      <alignment horizontal="left" vertical="top" wrapText="1"/>
    </xf>
    <xf numFmtId="0" fontId="28" fillId="0" borderId="51" xfId="0" applyFont="1" applyBorder="1" applyAlignment="1">
      <alignment horizontal="left" vertical="top" wrapText="1"/>
    </xf>
    <xf numFmtId="0" fontId="110" fillId="0" borderId="61" xfId="0" applyFont="1" applyBorder="1" applyAlignment="1">
      <alignment horizontal="left" vertical="top" wrapText="1"/>
    </xf>
    <xf numFmtId="0" fontId="28" fillId="0" borderId="62" xfId="0" applyFont="1" applyBorder="1" applyAlignment="1">
      <alignment horizontal="left" vertical="top" wrapText="1"/>
    </xf>
    <xf numFmtId="0" fontId="28" fillId="0" borderId="41" xfId="0" applyFont="1" applyBorder="1" applyAlignment="1">
      <alignment horizontal="left" vertical="top" wrapText="1"/>
    </xf>
    <xf numFmtId="0" fontId="28" fillId="0" borderId="63" xfId="0" applyFont="1" applyBorder="1" applyAlignment="1">
      <alignment horizontal="right" vertical="top" wrapText="1"/>
    </xf>
    <xf numFmtId="0" fontId="125" fillId="0" borderId="48" xfId="0" applyFont="1" applyBorder="1" applyAlignment="1">
      <alignment horizontal="left" vertical="top" wrapText="1"/>
    </xf>
    <xf numFmtId="0" fontId="135" fillId="0" borderId="48" xfId="0" applyFont="1" applyBorder="1" applyAlignment="1">
      <alignment horizontal="center" vertical="center" wrapText="1"/>
    </xf>
    <xf numFmtId="0" fontId="125" fillId="0" borderId="48" xfId="0" applyFont="1" applyBorder="1" applyAlignment="1">
      <alignment horizontal="left" vertical="center" wrapText="1"/>
    </xf>
    <xf numFmtId="0" fontId="135" fillId="0" borderId="48" xfId="0" applyFont="1" applyBorder="1" applyAlignment="1">
      <alignment horizontal="left" vertical="center" wrapText="1"/>
    </xf>
    <xf numFmtId="0" fontId="124" fillId="0" borderId="0" xfId="0" applyFont="1" applyAlignment="1">
      <alignment horizontal="left" vertical="top" wrapText="1"/>
    </xf>
    <xf numFmtId="0" fontId="125" fillId="0" borderId="48" xfId="0" applyFont="1" applyBorder="1" applyAlignment="1">
      <alignment horizontal="center" vertical="center" wrapText="1"/>
    </xf>
    <xf numFmtId="0" fontId="135" fillId="0" borderId="48" xfId="0" applyFont="1" applyBorder="1" applyAlignment="1">
      <alignment horizontal="center" vertical="top" wrapText="1"/>
    </xf>
    <xf numFmtId="0" fontId="135" fillId="0" borderId="48" xfId="0" applyFont="1" applyBorder="1" applyAlignment="1">
      <alignment horizontal="left" vertical="top" wrapText="1"/>
    </xf>
    <xf numFmtId="0" fontId="125" fillId="0" borderId="48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110" fillId="0" borderId="0" xfId="0" applyFont="1" applyAlignment="1">
      <alignment horizontal="left" vertical="top" wrapText="1"/>
    </xf>
    <xf numFmtId="176" fontId="122" fillId="0" borderId="48" xfId="1364" applyNumberFormat="1" applyFont="1" applyBorder="1" applyAlignment="1">
      <alignment vertical="center" wrapText="1"/>
    </xf>
    <xf numFmtId="176" fontId="93" fillId="0" borderId="48" xfId="1364" applyNumberFormat="1" applyFont="1" applyBorder="1" applyAlignment="1">
      <alignment vertical="center" wrapText="1"/>
    </xf>
    <xf numFmtId="168" fontId="110" fillId="0" borderId="51" xfId="6" applyFont="1" applyFill="1" applyBorder="1">
      <alignment horizontal="right" vertical="top"/>
    </xf>
    <xf numFmtId="0" fontId="28" fillId="0" borderId="19" xfId="0" applyFont="1" applyBorder="1"/>
    <xf numFmtId="0" fontId="110" fillId="0" borderId="19" xfId="0" applyFont="1" applyBorder="1" applyAlignment="1">
      <alignment horizontal="center" vertical="center" wrapText="1"/>
    </xf>
    <xf numFmtId="0" fontId="93" fillId="0" borderId="19" xfId="0" applyFont="1" applyBorder="1"/>
    <xf numFmtId="176" fontId="28" fillId="0" borderId="0" xfId="0" applyNumberFormat="1" applyFont="1" applyAlignment="1">
      <alignment horizontal="right" vertical="center" wrapText="1"/>
    </xf>
    <xf numFmtId="172" fontId="93" fillId="0" borderId="0" xfId="0" applyNumberFormat="1" applyFont="1" applyAlignment="1">
      <alignment horizontal="right"/>
    </xf>
    <xf numFmtId="176" fontId="93" fillId="0" borderId="0" xfId="0" applyNumberFormat="1" applyFont="1" applyAlignment="1">
      <alignment horizontal="right"/>
    </xf>
    <xf numFmtId="176" fontId="28" fillId="0" borderId="0" xfId="0" applyNumberFormat="1" applyFont="1" applyAlignment="1">
      <alignment horizontal="right" vertical="top" wrapText="1"/>
    </xf>
    <xf numFmtId="168" fontId="28" fillId="0" borderId="48" xfId="6" applyFont="1" applyFill="1" applyBorder="1" applyAlignment="1">
      <alignment horizontal="right" vertical="center"/>
    </xf>
    <xf numFmtId="168" fontId="28" fillId="0" borderId="19" xfId="6" applyFont="1" applyFill="1" applyBorder="1" applyAlignment="1">
      <alignment horizontal="right" vertical="center"/>
    </xf>
    <xf numFmtId="0" fontId="110" fillId="0" borderId="0" xfId="0" applyFont="1" applyAlignment="1">
      <alignment vertical="top" wrapText="1"/>
    </xf>
    <xf numFmtId="172" fontId="110" fillId="0" borderId="0" xfId="0" applyNumberFormat="1" applyFont="1" applyAlignment="1">
      <alignment horizontal="center" vertical="center" wrapText="1"/>
    </xf>
    <xf numFmtId="0" fontId="110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110" fillId="0" borderId="19" xfId="1362" applyFont="1" applyBorder="1" applyAlignment="1">
      <alignment horizontal="center" vertical="center" wrapText="1"/>
    </xf>
    <xf numFmtId="0" fontId="110" fillId="55" borderId="36" xfId="0" applyFont="1" applyFill="1" applyBorder="1" applyAlignment="1">
      <alignment horizontal="center" vertical="center" wrapText="1"/>
    </xf>
    <xf numFmtId="0" fontId="110" fillId="55" borderId="51" xfId="0" applyFont="1" applyFill="1" applyBorder="1" applyAlignment="1">
      <alignment horizontal="center" vertical="center" wrapText="1"/>
    </xf>
    <xf numFmtId="0" fontId="28" fillId="0" borderId="40" xfId="7" applyFont="1" applyBorder="1" applyAlignment="1">
      <alignment horizontal="right" vertical="top" wrapText="1"/>
    </xf>
    <xf numFmtId="0" fontId="28" fillId="0" borderId="0" xfId="945" applyFont="1" applyAlignment="1">
      <alignment horizontal="center" vertical="top" wrapText="1"/>
    </xf>
    <xf numFmtId="0" fontId="93" fillId="0" borderId="48" xfId="0" applyFont="1" applyBorder="1" applyAlignment="1">
      <alignment horizontal="center" vertical="center" wrapText="1"/>
    </xf>
    <xf numFmtId="0" fontId="28" fillId="0" borderId="0" xfId="7" applyFont="1" applyAlignment="1">
      <alignment horizontal="right" vertical="top" wrapText="1"/>
    </xf>
    <xf numFmtId="0" fontId="28" fillId="0" borderId="0" xfId="0" applyFont="1" applyAlignment="1">
      <alignment horizontal="right" vertical="top" wrapText="1"/>
    </xf>
    <xf numFmtId="0" fontId="122" fillId="0" borderId="48" xfId="0" applyFont="1" applyBorder="1" applyAlignment="1">
      <alignment horizontal="center" vertical="center" wrapText="1"/>
    </xf>
    <xf numFmtId="0" fontId="122" fillId="0" borderId="0" xfId="0" applyFont="1" applyAlignment="1">
      <alignment horizontal="center" wrapText="1"/>
    </xf>
    <xf numFmtId="0" fontId="122" fillId="0" borderId="0" xfId="0" applyFont="1" applyAlignment="1">
      <alignment horizontal="center"/>
    </xf>
    <xf numFmtId="0" fontId="93" fillId="0" borderId="48" xfId="0" applyFont="1" applyBorder="1" applyAlignment="1">
      <alignment horizontal="center" vertical="top" wrapText="1"/>
    </xf>
    <xf numFmtId="0" fontId="93" fillId="0" borderId="0" xfId="0" applyFont="1" applyAlignment="1">
      <alignment horizontal="right"/>
    </xf>
    <xf numFmtId="0" fontId="93" fillId="0" borderId="0" xfId="0" applyFont="1" applyAlignment="1">
      <alignment horizontal="right" vertical="center"/>
    </xf>
    <xf numFmtId="0" fontId="122" fillId="0" borderId="0" xfId="0" applyFont="1" applyAlignment="1">
      <alignment horizontal="center" vertical="center" wrapText="1"/>
    </xf>
    <xf numFmtId="0" fontId="28" fillId="0" borderId="0" xfId="7" applyFont="1" applyAlignment="1">
      <alignment horizontal="right" vertical="top"/>
    </xf>
    <xf numFmtId="49" fontId="110" fillId="0" borderId="0" xfId="53" applyNumberFormat="1" applyFont="1" applyAlignment="1">
      <alignment horizontal="center" vertical="center" wrapText="1"/>
    </xf>
    <xf numFmtId="176" fontId="110" fillId="0" borderId="36" xfId="1082" applyNumberFormat="1" applyFont="1" applyFill="1" applyBorder="1" applyAlignment="1">
      <alignment horizontal="center" vertical="center" wrapText="1"/>
    </xf>
    <xf numFmtId="176" fontId="110" fillId="0" borderId="36" xfId="1082" applyNumberFormat="1" applyFont="1" applyFill="1" applyBorder="1" applyAlignment="1">
      <alignment horizontal="center" vertical="center"/>
    </xf>
    <xf numFmtId="176" fontId="110" fillId="0" borderId="51" xfId="1082" applyNumberFormat="1" applyFont="1" applyFill="1" applyBorder="1" applyAlignment="1">
      <alignment horizontal="center" vertical="center"/>
    </xf>
    <xf numFmtId="0" fontId="110" fillId="0" borderId="48" xfId="1361" applyFont="1" applyBorder="1" applyAlignment="1">
      <alignment horizontal="center" vertical="center" wrapText="1"/>
    </xf>
    <xf numFmtId="0" fontId="110" fillId="0" borderId="48" xfId="1361" applyFont="1" applyBorder="1">
      <alignment horizontal="left" vertical="top" wrapText="1"/>
    </xf>
    <xf numFmtId="0" fontId="110" fillId="0" borderId="50" xfId="1361" applyFont="1" applyBorder="1" applyAlignment="1">
      <alignment horizontal="left" vertical="center"/>
    </xf>
    <xf numFmtId="0" fontId="110" fillId="0" borderId="36" xfId="1361" applyFont="1" applyBorder="1" applyAlignment="1">
      <alignment horizontal="left" vertical="center"/>
    </xf>
    <xf numFmtId="0" fontId="110" fillId="0" borderId="51" xfId="1361" applyFont="1" applyBorder="1" applyAlignment="1">
      <alignment horizontal="left" vertical="center"/>
    </xf>
    <xf numFmtId="175" fontId="28" fillId="0" borderId="36" xfId="0" applyNumberFormat="1" applyFont="1" applyBorder="1" applyAlignment="1">
      <alignment horizontal="center" vertical="center" wrapText="1"/>
    </xf>
    <xf numFmtId="175" fontId="28" fillId="0" borderId="51" xfId="0" applyNumberFormat="1" applyFont="1" applyBorder="1" applyAlignment="1">
      <alignment horizontal="center" vertical="center" wrapText="1"/>
    </xf>
    <xf numFmtId="0" fontId="28" fillId="0" borderId="0" xfId="7" applyFont="1" applyAlignment="1">
      <alignment horizontal="right" vertical="center"/>
    </xf>
    <xf numFmtId="175" fontId="28" fillId="0" borderId="37" xfId="55" applyNumberFormat="1" applyFont="1" applyBorder="1" applyAlignment="1">
      <alignment horizontal="center" vertical="center" wrapText="1"/>
    </xf>
    <xf numFmtId="175" fontId="28" fillId="0" borderId="48" xfId="74" applyNumberFormat="1" applyFont="1" applyFill="1" applyBorder="1" applyAlignment="1">
      <alignment horizontal="center" vertical="center" wrapText="1"/>
    </xf>
    <xf numFmtId="178" fontId="110" fillId="0" borderId="48" xfId="1537" applyNumberFormat="1" applyFont="1" applyBorder="1" applyAlignment="1">
      <alignment horizontal="center" vertical="center" wrapText="1"/>
    </xf>
    <xf numFmtId="175" fontId="28" fillId="0" borderId="48" xfId="299" applyNumberFormat="1" applyFont="1" applyFill="1" applyBorder="1" applyAlignment="1">
      <alignment horizontal="center" vertical="center" wrapText="1"/>
    </xf>
    <xf numFmtId="49" fontId="28" fillId="0" borderId="35" xfId="1369" applyNumberFormat="1" applyFont="1" applyBorder="1" applyAlignment="1">
      <alignment horizontal="center" vertical="center" wrapText="1"/>
    </xf>
    <xf numFmtId="49" fontId="28" fillId="0" borderId="29" xfId="1369" applyNumberFormat="1" applyFont="1" applyBorder="1" applyAlignment="1">
      <alignment horizontal="center" vertical="center" wrapText="1"/>
    </xf>
    <xf numFmtId="49" fontId="28" fillId="0" borderId="30" xfId="1369" applyNumberFormat="1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/>
    </xf>
    <xf numFmtId="172" fontId="110" fillId="0" borderId="0" xfId="0" applyNumberFormat="1" applyFont="1" applyAlignment="1">
      <alignment horizontal="left" vertical="center" wrapText="1"/>
    </xf>
    <xf numFmtId="0" fontId="110" fillId="55" borderId="48" xfId="0" applyFont="1" applyFill="1" applyBorder="1" applyAlignment="1">
      <alignment horizontal="left" vertical="top"/>
    </xf>
    <xf numFmtId="0" fontId="110" fillId="55" borderId="48" xfId="0" applyFont="1" applyFill="1" applyBorder="1" applyAlignment="1">
      <alignment horizontal="left" vertical="top" wrapText="1"/>
    </xf>
    <xf numFmtId="0" fontId="110" fillId="55" borderId="48" xfId="0" applyFont="1" applyFill="1" applyBorder="1" applyAlignment="1">
      <alignment horizontal="center" vertical="center" wrapText="1"/>
    </xf>
    <xf numFmtId="0" fontId="93" fillId="0" borderId="40" xfId="0" applyFont="1" applyBorder="1" applyAlignment="1">
      <alignment horizontal="right"/>
    </xf>
    <xf numFmtId="0" fontId="159" fillId="55" borderId="48" xfId="0" applyFont="1" applyFill="1" applyBorder="1" applyAlignment="1">
      <alignment horizontal="left" vertical="top" wrapText="1"/>
    </xf>
    <xf numFmtId="0" fontId="110" fillId="0" borderId="48" xfId="0" applyFont="1" applyBorder="1" applyAlignment="1">
      <alignment horizontal="left" vertical="top" wrapText="1"/>
    </xf>
    <xf numFmtId="0" fontId="28" fillId="0" borderId="0" xfId="1133" applyFont="1" applyAlignment="1">
      <alignment horizontal="right"/>
    </xf>
    <xf numFmtId="0" fontId="110" fillId="0" borderId="39" xfId="0" applyFont="1" applyBorder="1" applyAlignment="1">
      <alignment horizontal="left" vertical="top" wrapText="1"/>
    </xf>
    <xf numFmtId="0" fontId="110" fillId="0" borderId="41" xfId="0" applyFont="1" applyBorder="1" applyAlignment="1">
      <alignment horizontal="left" vertical="top" wrapText="1"/>
    </xf>
    <xf numFmtId="0" fontId="110" fillId="0" borderId="0" xfId="0" applyFont="1" applyAlignment="1">
      <alignment horizontal="center" wrapText="1"/>
    </xf>
    <xf numFmtId="0" fontId="28" fillId="0" borderId="40" xfId="0" applyFont="1" applyBorder="1" applyAlignment="1">
      <alignment horizontal="right"/>
    </xf>
    <xf numFmtId="0" fontId="110" fillId="0" borderId="48" xfId="0" applyFont="1" applyBorder="1" applyAlignment="1">
      <alignment horizontal="center" vertical="center" wrapText="1"/>
    </xf>
    <xf numFmtId="0" fontId="110" fillId="0" borderId="36" xfId="0" applyFont="1" applyBorder="1" applyAlignment="1">
      <alignment horizontal="center" wrapText="1"/>
    </xf>
    <xf numFmtId="0" fontId="110" fillId="0" borderId="36" xfId="0" applyFont="1" applyBorder="1" applyAlignment="1">
      <alignment horizontal="center"/>
    </xf>
    <xf numFmtId="0" fontId="110" fillId="0" borderId="51" xfId="0" applyFont="1" applyBorder="1" applyAlignment="1">
      <alignment horizontal="center"/>
    </xf>
    <xf numFmtId="0" fontId="110" fillId="0" borderId="0" xfId="1133" applyFont="1" applyAlignment="1">
      <alignment horizontal="center" vertical="center" wrapText="1"/>
    </xf>
    <xf numFmtId="0" fontId="110" fillId="0" borderId="48" xfId="1133" applyFont="1" applyBorder="1" applyAlignment="1">
      <alignment horizontal="center" vertical="center" wrapText="1"/>
    </xf>
    <xf numFmtId="0" fontId="110" fillId="0" borderId="38" xfId="1133" applyFont="1" applyBorder="1" applyAlignment="1">
      <alignment horizontal="center" vertical="center" wrapText="1"/>
    </xf>
    <xf numFmtId="0" fontId="110" fillId="0" borderId="36" xfId="351" applyFont="1" applyBorder="1" applyAlignment="1">
      <alignment horizontal="center" vertical="center" wrapText="1"/>
    </xf>
    <xf numFmtId="0" fontId="110" fillId="0" borderId="51" xfId="351" applyFont="1" applyBorder="1" applyAlignment="1">
      <alignment horizontal="center" vertical="center" wrapText="1"/>
    </xf>
    <xf numFmtId="0" fontId="122" fillId="0" borderId="19" xfId="0" applyFont="1" applyBorder="1" applyAlignment="1">
      <alignment horizontal="center" vertical="center" wrapText="1"/>
    </xf>
    <xf numFmtId="0" fontId="93" fillId="0" borderId="40" xfId="0" applyFont="1" applyBorder="1" applyAlignment="1">
      <alignment horizontal="right" vertical="center" wrapText="1"/>
    </xf>
    <xf numFmtId="49" fontId="110" fillId="0" borderId="19" xfId="0" applyNumberFormat="1" applyFont="1" applyBorder="1" applyAlignment="1">
      <alignment horizontal="center" vertical="center" textRotation="90" wrapText="1"/>
    </xf>
    <xf numFmtId="0" fontId="110" fillId="0" borderId="48" xfId="1537" applyFont="1" applyBorder="1" applyAlignment="1">
      <alignment horizontal="center" vertical="center" wrapText="1"/>
    </xf>
    <xf numFmtId="0" fontId="122" fillId="0" borderId="0" xfId="0" applyFont="1" applyAlignment="1">
      <alignment vertical="top" wrapText="1"/>
    </xf>
    <xf numFmtId="0" fontId="122" fillId="0" borderId="0" xfId="0" applyFont="1" applyAlignment="1">
      <alignment horizontal="center" vertical="center"/>
    </xf>
    <xf numFmtId="0" fontId="122" fillId="0" borderId="36" xfId="0" applyFont="1" applyBorder="1" applyAlignment="1">
      <alignment horizontal="center" vertical="center" wrapText="1"/>
    </xf>
    <xf numFmtId="0" fontId="122" fillId="0" borderId="51" xfId="0" applyFont="1" applyBorder="1" applyAlignment="1">
      <alignment horizontal="center" vertical="center" wrapText="1"/>
    </xf>
    <xf numFmtId="0" fontId="122" fillId="0" borderId="0" xfId="0" applyFont="1" applyAlignment="1">
      <alignment horizontal="left"/>
    </xf>
    <xf numFmtId="0" fontId="165" fillId="0" borderId="0" xfId="0" applyFont="1" applyAlignment="1">
      <alignment horizontal="center" vertical="center" wrapText="1"/>
    </xf>
    <xf numFmtId="0" fontId="122" fillId="0" borderId="52" xfId="0" applyFont="1" applyBorder="1" applyAlignment="1">
      <alignment horizontal="center" vertical="center" wrapText="1"/>
    </xf>
    <xf numFmtId="0" fontId="122" fillId="0" borderId="41" xfId="0" applyFont="1" applyBorder="1" applyAlignment="1">
      <alignment horizontal="center" vertical="center" wrapText="1"/>
    </xf>
    <xf numFmtId="0" fontId="122" fillId="0" borderId="35" xfId="0" applyFont="1" applyBorder="1" applyAlignment="1">
      <alignment horizontal="center" vertical="center" wrapText="1"/>
    </xf>
    <xf numFmtId="0" fontId="122" fillId="0" borderId="50" xfId="0" applyFont="1" applyBorder="1" applyAlignment="1">
      <alignment horizontal="center" vertical="center"/>
    </xf>
    <xf numFmtId="0" fontId="122" fillId="0" borderId="36" xfId="0" applyFont="1" applyBorder="1" applyAlignment="1">
      <alignment horizontal="center" vertical="center"/>
    </xf>
    <xf numFmtId="0" fontId="122" fillId="0" borderId="51" xfId="0" applyFont="1" applyBorder="1" applyAlignment="1">
      <alignment horizontal="center" vertical="center"/>
    </xf>
    <xf numFmtId="0" fontId="110" fillId="0" borderId="53" xfId="0" applyFont="1" applyBorder="1" applyAlignment="1">
      <alignment horizontal="center" vertical="center" wrapText="1"/>
    </xf>
    <xf numFmtId="0" fontId="110" fillId="0" borderId="40" xfId="0" applyFont="1" applyBorder="1" applyAlignment="1">
      <alignment horizontal="center" vertical="center" wrapText="1"/>
    </xf>
    <xf numFmtId="0" fontId="110" fillId="0" borderId="54" xfId="0" applyFont="1" applyBorder="1" applyAlignment="1">
      <alignment horizontal="center" vertical="center" wrapText="1"/>
    </xf>
    <xf numFmtId="0" fontId="122" fillId="0" borderId="49" xfId="0" applyFont="1" applyBorder="1" applyAlignment="1">
      <alignment horizontal="center" vertical="center" wrapText="1"/>
    </xf>
    <xf numFmtId="0" fontId="110" fillId="0" borderId="48" xfId="0" applyFont="1" applyBorder="1" applyAlignment="1">
      <alignment horizontal="left" vertical="center" wrapText="1"/>
    </xf>
    <xf numFmtId="0" fontId="110" fillId="0" borderId="50" xfId="0" applyFont="1" applyBorder="1" applyAlignment="1">
      <alignment horizontal="center" vertical="center"/>
    </xf>
    <xf numFmtId="0" fontId="110" fillId="0" borderId="36" xfId="0" applyFont="1" applyBorder="1" applyAlignment="1">
      <alignment horizontal="center" vertical="center"/>
    </xf>
    <xf numFmtId="0" fontId="110" fillId="0" borderId="51" xfId="0" applyFont="1" applyBorder="1" applyAlignment="1">
      <alignment horizontal="center" vertical="center"/>
    </xf>
    <xf numFmtId="0" fontId="110" fillId="0" borderId="35" xfId="998" applyFont="1" applyBorder="1" applyAlignment="1">
      <alignment horizontal="center" vertical="center" wrapText="1"/>
    </xf>
    <xf numFmtId="0" fontId="110" fillId="0" borderId="49" xfId="998" applyFont="1" applyBorder="1" applyAlignment="1">
      <alignment horizontal="center" vertical="center" wrapText="1"/>
    </xf>
    <xf numFmtId="0" fontId="129" fillId="55" borderId="0" xfId="1132" applyFont="1" applyFill="1" applyAlignment="1">
      <alignment horizontal="left" vertical="top"/>
    </xf>
    <xf numFmtId="0" fontId="110" fillId="0" borderId="50" xfId="0" applyFont="1" applyBorder="1" applyAlignment="1">
      <alignment horizontal="center" vertical="center" wrapText="1"/>
    </xf>
    <xf numFmtId="0" fontId="110" fillId="0" borderId="51" xfId="0" applyFont="1" applyBorder="1" applyAlignment="1">
      <alignment horizontal="center" vertical="center" wrapText="1"/>
    </xf>
    <xf numFmtId="0" fontId="122" fillId="0" borderId="50" xfId="0" applyFont="1" applyBorder="1" applyAlignment="1">
      <alignment horizontal="center" vertical="top" wrapText="1"/>
    </xf>
    <xf numFmtId="0" fontId="122" fillId="0" borderId="36" xfId="0" applyFont="1" applyBorder="1" applyAlignment="1">
      <alignment horizontal="center" vertical="top" wrapText="1"/>
    </xf>
    <xf numFmtId="0" fontId="122" fillId="0" borderId="51" xfId="0" applyFont="1" applyBorder="1" applyAlignment="1">
      <alignment horizontal="center" vertical="top" wrapText="1"/>
    </xf>
    <xf numFmtId="0" fontId="122" fillId="0" borderId="50" xfId="0" applyFont="1" applyBorder="1" applyAlignment="1">
      <alignment horizontal="left" vertical="top" wrapText="1"/>
    </xf>
    <xf numFmtId="0" fontId="122" fillId="0" borderId="36" xfId="0" applyFont="1" applyBorder="1" applyAlignment="1">
      <alignment horizontal="left" vertical="top" wrapText="1"/>
    </xf>
    <xf numFmtId="0" fontId="122" fillId="0" borderId="51" xfId="0" applyFont="1" applyBorder="1" applyAlignment="1">
      <alignment horizontal="left" vertical="top" wrapText="1"/>
    </xf>
    <xf numFmtId="0" fontId="28" fillId="0" borderId="0" xfId="0" applyFont="1" applyAlignment="1">
      <alignment horizontal="right" vertical="center"/>
    </xf>
    <xf numFmtId="49" fontId="28" fillId="0" borderId="0" xfId="0" applyNumberFormat="1" applyFont="1" applyAlignment="1">
      <alignment horizontal="right" vertical="center"/>
    </xf>
    <xf numFmtId="0" fontId="110" fillId="0" borderId="48" xfId="0" applyFont="1" applyBorder="1" applyAlignment="1">
      <alignment horizontal="left" vertical="top"/>
    </xf>
    <xf numFmtId="0" fontId="110" fillId="0" borderId="0" xfId="0" applyFont="1" applyAlignment="1">
      <alignment horizontal="left" vertical="top" wrapText="1"/>
    </xf>
    <xf numFmtId="0" fontId="110" fillId="0" borderId="48" xfId="0" applyFont="1" applyBorder="1" applyAlignment="1">
      <alignment horizontal="center" vertical="top" wrapText="1"/>
    </xf>
    <xf numFmtId="0" fontId="110" fillId="0" borderId="50" xfId="0" applyFont="1" applyBorder="1" applyAlignment="1">
      <alignment horizontal="center" vertical="top" wrapText="1"/>
    </xf>
    <xf numFmtId="0" fontId="110" fillId="0" borderId="36" xfId="0" applyFont="1" applyBorder="1" applyAlignment="1">
      <alignment horizontal="center" vertical="top" wrapText="1"/>
    </xf>
    <xf numFmtId="0" fontId="110" fillId="0" borderId="51" xfId="0" applyFont="1" applyBorder="1" applyAlignment="1">
      <alignment horizontal="center" vertical="top" wrapText="1"/>
    </xf>
    <xf numFmtId="0" fontId="110" fillId="0" borderId="50" xfId="0" applyFont="1" applyBorder="1" applyAlignment="1">
      <alignment horizontal="left"/>
    </xf>
    <xf numFmtId="0" fontId="110" fillId="0" borderId="36" xfId="0" applyFont="1" applyBorder="1" applyAlignment="1">
      <alignment horizontal="left"/>
    </xf>
    <xf numFmtId="0" fontId="110" fillId="0" borderId="51" xfId="0" applyFont="1" applyBorder="1" applyAlignment="1">
      <alignment horizontal="left"/>
    </xf>
    <xf numFmtId="0" fontId="110" fillId="0" borderId="50" xfId="0" applyFont="1" applyBorder="1" applyAlignment="1">
      <alignment horizontal="left" vertical="center"/>
    </xf>
    <xf numFmtId="0" fontId="110" fillId="0" borderId="36" xfId="0" applyFont="1" applyBorder="1" applyAlignment="1">
      <alignment horizontal="left" vertical="center"/>
    </xf>
    <xf numFmtId="0" fontId="110" fillId="0" borderId="51" xfId="0" applyFont="1" applyBorder="1" applyAlignment="1">
      <alignment horizontal="left" vertical="center"/>
    </xf>
    <xf numFmtId="0" fontId="110" fillId="0" borderId="0" xfId="0" applyFont="1" applyAlignment="1">
      <alignment horizontal="right" vertical="top" wrapText="1"/>
    </xf>
    <xf numFmtId="1" fontId="110" fillId="0" borderId="0" xfId="118" applyFont="1" applyAlignment="1">
      <alignment horizontal="right" vertical="center"/>
    </xf>
    <xf numFmtId="0" fontId="28" fillId="0" borderId="0" xfId="0" applyFont="1" applyAlignment="1">
      <alignment horizontal="right" wrapText="1"/>
    </xf>
    <xf numFmtId="0" fontId="110" fillId="0" borderId="55" xfId="0" applyFont="1" applyBorder="1" applyAlignment="1">
      <alignment horizontal="center" vertical="center" wrapText="1"/>
    </xf>
    <xf numFmtId="0" fontId="110" fillId="0" borderId="56" xfId="0" applyFont="1" applyBorder="1" applyAlignment="1">
      <alignment horizontal="center" vertical="center" wrapText="1"/>
    </xf>
    <xf numFmtId="0" fontId="110" fillId="0" borderId="57" xfId="0" applyFont="1" applyBorder="1" applyAlignment="1">
      <alignment horizontal="center" vertical="center" wrapText="1"/>
    </xf>
    <xf numFmtId="0" fontId="110" fillId="0" borderId="58" xfId="0" applyFont="1" applyBorder="1" applyAlignment="1">
      <alignment horizontal="center" vertical="center" wrapText="1"/>
    </xf>
    <xf numFmtId="0" fontId="110" fillId="0" borderId="59" xfId="0" applyFont="1" applyBorder="1" applyAlignment="1">
      <alignment horizontal="center" vertical="center" wrapText="1"/>
    </xf>
    <xf numFmtId="0" fontId="110" fillId="0" borderId="19" xfId="0" applyFont="1" applyBorder="1" applyAlignment="1">
      <alignment horizontal="center" vertical="top" wrapText="1"/>
    </xf>
  </cellXfs>
  <cellStyles count="1809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5" xr:uid="{85BE67E3-ACEC-433F-9DEA-1738897A8267}"/>
    <cellStyle name="20% - Accent1 11" xfId="1461" xr:uid="{5BC6E072-6BB2-4A93-82A0-E39A0112F923}"/>
    <cellStyle name="20% - Accent1 12" xfId="1487" xr:uid="{BF4371E0-FB6B-4D10-B394-3FACF16847E4}"/>
    <cellStyle name="20% - Accent1 13" xfId="1539" xr:uid="{CFBECE8D-DFF5-4A12-8155-193697E5D9A1}"/>
    <cellStyle name="20% - Accent1 14" xfId="1552" xr:uid="{4060DED7-9967-4BC9-910F-E0BD480D6053}"/>
    <cellStyle name="20% - Accent1 15" xfId="1567" xr:uid="{C1F0CE76-C64F-4D83-B9A0-7402AB536D88}"/>
    <cellStyle name="20% - Accent1 16" xfId="1593" xr:uid="{3A98FADF-5EC5-44E7-8553-1995ED033645}"/>
    <cellStyle name="20% - Accent1 17" xfId="1629" xr:uid="{8200FFC2-A980-469B-BE0B-DCBF89B05B56}"/>
    <cellStyle name="20% - Accent1 18" xfId="1731" xr:uid="{6B3EA3DA-DB0E-49FE-B5B8-4BBE4B9AC664}"/>
    <cellStyle name="20% - Accent1 19" xfId="1757" xr:uid="{C5BA6943-7145-4F86-964C-75E2E6DB07A4}"/>
    <cellStyle name="20% - Accent1 2" xfId="17" xr:uid="{00000000-0005-0000-0000-000003000000}"/>
    <cellStyle name="20% - Accent1 2 10" xfId="1402" xr:uid="{FAA4EFCE-6027-4DB2-8357-A1A61C366492}"/>
    <cellStyle name="20% - Accent1 2 11" xfId="1444" xr:uid="{BC704FEC-7B0F-4978-85BF-4B68B92A70A2}"/>
    <cellStyle name="20% - Accent1 2 12" xfId="1474" xr:uid="{EB721107-7AA8-4C81-9899-97735446922F}"/>
    <cellStyle name="20% - Accent1 2 13" xfId="1506" xr:uid="{154333E1-A88D-4A9E-B554-35D41E2F7FD1}"/>
    <cellStyle name="20% - Accent1 2 14" xfId="1580" xr:uid="{EE2C582A-D4E3-48BC-A6D2-B1B1A0C70207}"/>
    <cellStyle name="20% - Accent1 2 15" xfId="1664" xr:uid="{41E577A8-E5FA-4690-A281-9DA12CEEAAE8}"/>
    <cellStyle name="20% - Accent1 2 16" xfId="1744" xr:uid="{5A6319AC-C8FA-49B1-B6A5-CE6DAF458EB6}"/>
    <cellStyle name="20% - Accent1 2 17" xfId="1776" xr:uid="{F011F807-6187-4896-A554-E8EC8813519B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2 6" xfId="1677" xr:uid="{63D36C64-EE51-45EB-B873-9FE39DD4E11E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20" xfId="1791" xr:uid="{DE656418-C662-45B9-99DE-7E454FA6537E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3 4" xfId="1519" xr:uid="{A91F2977-1FFB-4875-958B-7A5990FDD677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71" xr:uid="{1B708786-A4B3-4FCE-B27F-465D8E7817BB}"/>
    <cellStyle name="20% - Accent1 9" xfId="1384" xr:uid="{29A0A90F-2C84-4647-A273-061689A2804D}"/>
    <cellStyle name="20% - Accent2" xfId="1236" builtinId="34" customBuiltin="1"/>
    <cellStyle name="20% - Accent2 10" xfId="1428" xr:uid="{18035018-D692-46BA-864D-F975C802B24E}"/>
    <cellStyle name="20% - Accent2 11" xfId="1463" xr:uid="{F19C2458-AB7B-4213-813E-A92D138EED6D}"/>
    <cellStyle name="20% - Accent2 12" xfId="1490" xr:uid="{2D4EA567-20F7-4F8D-8572-FE6770C30828}"/>
    <cellStyle name="20% - Accent2 13" xfId="1541" xr:uid="{388A4F0D-20F2-48FF-93B6-BEA039A66EDE}"/>
    <cellStyle name="20% - Accent2 14" xfId="1554" xr:uid="{87C40DC1-E63E-4DE3-91D6-7273A24B4BF7}"/>
    <cellStyle name="20% - Accent2 15" xfId="1569" xr:uid="{9D7C02F8-AD96-4ACE-B7AD-03955E6ADC45}"/>
    <cellStyle name="20% - Accent2 16" xfId="1595" xr:uid="{01E61AC4-D13A-4F9A-B8BA-F433FD7B7D58}"/>
    <cellStyle name="20% - Accent2 17" xfId="1631" xr:uid="{84D4AAB8-8C4C-427E-AE17-D2A3D576D925}"/>
    <cellStyle name="20% - Accent2 18" xfId="1733" xr:uid="{34815234-6E80-4D9E-87D6-BFC9D266F24C}"/>
    <cellStyle name="20% - Accent2 19" xfId="1760" xr:uid="{0F3CD824-C651-493D-9374-109E64226F22}"/>
    <cellStyle name="20% - Accent2 2" xfId="18" xr:uid="{00000000-0005-0000-0000-000038000000}"/>
    <cellStyle name="20% - Accent2 2 10" xfId="1404" xr:uid="{45938C18-1E70-4896-87E2-81EB0B560118}"/>
    <cellStyle name="20% - Accent2 2 11" xfId="1446" xr:uid="{87B050FD-7849-4C16-92B0-42D99EE0EBC2}"/>
    <cellStyle name="20% - Accent2 2 12" xfId="1476" xr:uid="{CBC907A2-A20A-4739-A07B-40AAFA23C4A5}"/>
    <cellStyle name="20% - Accent2 2 13" xfId="1508" xr:uid="{434B6403-2D15-4CED-8422-02E6DD301A1D}"/>
    <cellStyle name="20% - Accent2 2 14" xfId="1582" xr:uid="{90FF5A08-0DE3-4943-9807-1567843E4847}"/>
    <cellStyle name="20% - Accent2 2 15" xfId="1666" xr:uid="{9736C901-F879-4207-8902-AFBCA43711E1}"/>
    <cellStyle name="20% - Accent2 2 16" xfId="1746" xr:uid="{3B45D3DF-79E5-428F-A094-BF6D159F4F86}"/>
    <cellStyle name="20% - Accent2 2 17" xfId="1778" xr:uid="{D61DFAC3-1AFD-4F61-B890-C3831EF7FCFF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2 6" xfId="1678" xr:uid="{A1812255-EF96-49FB-BB3D-42693D9AC4A4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20" xfId="1794" xr:uid="{DDEF08C3-1F57-4960-B71F-80C7EDF039E9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3 4" xfId="1521" xr:uid="{B96A2C1A-9C9A-49F6-B8E8-C23D505734A7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73" xr:uid="{00FFBDBD-D525-4641-B9B9-01D6A4F851E8}"/>
    <cellStyle name="20% - Accent2 9" xfId="1387" xr:uid="{53BB0679-B8D2-4C80-8F97-67A273167718}"/>
    <cellStyle name="20% - Accent3" xfId="1239" builtinId="38" customBuiltin="1"/>
    <cellStyle name="20% - Accent3 10" xfId="1431" xr:uid="{BE5FAE24-4A16-41FE-80D2-E5E5C2641100}"/>
    <cellStyle name="20% - Accent3 11" xfId="1465" xr:uid="{65060299-D96D-4F4F-817D-FEE9ECD210F7}"/>
    <cellStyle name="20% - Accent3 12" xfId="1493" xr:uid="{C3B31498-DB25-4C99-A97D-E79470F69C1F}"/>
    <cellStyle name="20% - Accent3 13" xfId="1543" xr:uid="{62E3858F-ACE8-4DED-B043-92866BDA20C8}"/>
    <cellStyle name="20% - Accent3 14" xfId="1556" xr:uid="{F65052AF-93C5-43A4-A095-BF4353D87179}"/>
    <cellStyle name="20% - Accent3 15" xfId="1571" xr:uid="{235D58BC-D3F7-407F-AF92-F488292A6D94}"/>
    <cellStyle name="20% - Accent3 16" xfId="1597" xr:uid="{48C5CF10-2C83-4254-B0CE-07903D5D0683}"/>
    <cellStyle name="20% - Accent3 17" xfId="1633" xr:uid="{1B22C509-1876-48FA-A06D-E025D0CDCEAE}"/>
    <cellStyle name="20% - Accent3 18" xfId="1735" xr:uid="{7D0753BC-D473-4CB3-A8E3-C749DA2E5C56}"/>
    <cellStyle name="20% - Accent3 19" xfId="1763" xr:uid="{1E149AFB-BB8C-4417-8390-A430360E16E8}"/>
    <cellStyle name="20% - Accent3 2" xfId="19" xr:uid="{00000000-0005-0000-0000-00006D000000}"/>
    <cellStyle name="20% - Accent3 2 10" xfId="1406" xr:uid="{BA8966A5-39AF-4DC7-A7C1-166A0BE2EB05}"/>
    <cellStyle name="20% - Accent3 2 11" xfId="1448" xr:uid="{9F40DDF8-4FCD-4072-8175-CA0450B4932A}"/>
    <cellStyle name="20% - Accent3 2 12" xfId="1478" xr:uid="{CD26DF9A-896A-4630-8B6F-E87312B0502E}"/>
    <cellStyle name="20% - Accent3 2 13" xfId="1510" xr:uid="{10AF3041-1852-4D77-9E71-B8FF16460E7B}"/>
    <cellStyle name="20% - Accent3 2 14" xfId="1584" xr:uid="{0CA5BDA8-5B82-4B9E-BE42-176484329FC8}"/>
    <cellStyle name="20% - Accent3 2 15" xfId="1668" xr:uid="{38413005-B80F-4540-A306-1E77026A3160}"/>
    <cellStyle name="20% - Accent3 2 16" xfId="1748" xr:uid="{E316A922-E686-4EC4-A7F9-77EEA4A5B823}"/>
    <cellStyle name="20% - Accent3 2 17" xfId="1780" xr:uid="{FC029039-8785-4DA9-96F7-A8B0EE0F1216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2 6" xfId="1679" xr:uid="{E0CC48C5-BF02-4C0C-81CB-658A913642E7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20" xfId="1797" xr:uid="{D8705BC0-62B1-4DE8-A206-941BDE55FC8D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3 4" xfId="1523" xr:uid="{2C9B6A18-EC22-4C87-A2CC-3EF9A6B089FF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5" xr:uid="{A9960481-B8C9-4E03-9E70-F892CCDA533B}"/>
    <cellStyle name="20% - Accent3 9" xfId="1389" xr:uid="{73A15992-343E-4C99-9C1A-58EA7997AF60}"/>
    <cellStyle name="20% - Accent4" xfId="1242" builtinId="42" customBuiltin="1"/>
    <cellStyle name="20% - Accent4 10" xfId="1434" xr:uid="{FCC48CFC-6B92-48DD-81E2-D8BD4AE370E2}"/>
    <cellStyle name="20% - Accent4 11" xfId="1467" xr:uid="{3555F0C0-CFA6-4195-A986-757A98BB734C}"/>
    <cellStyle name="20% - Accent4 12" xfId="1496" xr:uid="{5FD7FA82-25A3-4814-AE16-FD219EF28F13}"/>
    <cellStyle name="20% - Accent4 13" xfId="1545" xr:uid="{353F573A-8022-4E4F-8CDB-97135551FB86}"/>
    <cellStyle name="20% - Accent4 14" xfId="1558" xr:uid="{F93EEBF9-E2A5-4214-A3C3-8597CC012503}"/>
    <cellStyle name="20% - Accent4 15" xfId="1573" xr:uid="{32034606-089E-4F6C-8FD3-26B1A5EB2D7D}"/>
    <cellStyle name="20% - Accent4 16" xfId="1599" xr:uid="{9A263E7E-BD68-4E17-8B40-156D000AA708}"/>
    <cellStyle name="20% - Accent4 17" xfId="1635" xr:uid="{D4F7B901-F80E-43A5-B333-EC91812190BB}"/>
    <cellStyle name="20% - Accent4 18" xfId="1737" xr:uid="{8775DDDF-78BB-44CD-BF88-4A0812A7F349}"/>
    <cellStyle name="20% - Accent4 19" xfId="1766" xr:uid="{AD5434DD-EAC2-4396-B9C2-1F907D293DF0}"/>
    <cellStyle name="20% - Accent4 2" xfId="20" xr:uid="{00000000-0005-0000-0000-0000A2000000}"/>
    <cellStyle name="20% - Accent4 2 10" xfId="1408" xr:uid="{DA69B7D6-0804-40AD-83A1-7BDA189F1D9E}"/>
    <cellStyle name="20% - Accent4 2 11" xfId="1450" xr:uid="{6AACC25A-5E0F-416C-A49C-E43BDFEEE22E}"/>
    <cellStyle name="20% - Accent4 2 12" xfId="1480" xr:uid="{D989DE3F-466B-4328-9FBC-AB2D9321826C}"/>
    <cellStyle name="20% - Accent4 2 13" xfId="1512" xr:uid="{D1181CA6-D0F4-427B-B9A8-87D00B217E5D}"/>
    <cellStyle name="20% - Accent4 2 14" xfId="1586" xr:uid="{058F8E53-3163-4DFE-B4E3-553AB09C9B7E}"/>
    <cellStyle name="20% - Accent4 2 15" xfId="1670" xr:uid="{C6D7E93C-2CDF-4B92-BCBA-B733448409EF}"/>
    <cellStyle name="20% - Accent4 2 16" xfId="1750" xr:uid="{E028A036-6456-425E-8BB7-7740A8261D32}"/>
    <cellStyle name="20% - Accent4 2 17" xfId="1782" xr:uid="{86A16560-AD48-4D77-BE85-A8EA5D92D880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2 6" xfId="1680" xr:uid="{563E4E08-A3C6-42B6-BA3E-C861B68E85CC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20" xfId="1800" xr:uid="{E62340AD-2B6A-4348-B491-328E5E51A487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3 4" xfId="1525" xr:uid="{40BA12BB-4712-4AAF-B079-1CB9E3174B32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7" xr:uid="{F91B0188-4E64-4081-B6FD-E4599064362B}"/>
    <cellStyle name="20% - Accent4 9" xfId="1392" xr:uid="{D991DF0B-E8EB-4982-965B-F7CED95BEC87}"/>
    <cellStyle name="20% - Accent5" xfId="1245" builtinId="46" customBuiltin="1"/>
    <cellStyle name="20% - Accent5 10" xfId="1437" xr:uid="{A8F4A438-3955-420F-8E20-391B35DB98E1}"/>
    <cellStyle name="20% - Accent5 11" xfId="1469" xr:uid="{A9CDCC23-76D7-4ED7-84AC-C06F1D6B1575}"/>
    <cellStyle name="20% - Accent5 12" xfId="1499" xr:uid="{7FB63483-17E9-43A3-84EE-386E2A58C186}"/>
    <cellStyle name="20% - Accent5 13" xfId="1547" xr:uid="{D5932202-87FE-40F9-A355-89F73A212576}"/>
    <cellStyle name="20% - Accent5 14" xfId="1560" xr:uid="{C65472CB-5C82-4E23-968C-864BCD627EE6}"/>
    <cellStyle name="20% - Accent5 15" xfId="1575" xr:uid="{30BD551B-7064-4DFA-9DE7-633E3E5F0C32}"/>
    <cellStyle name="20% - Accent5 16" xfId="1601" xr:uid="{B7E70277-2807-4D1D-8668-83EE0AD33383}"/>
    <cellStyle name="20% - Accent5 17" xfId="1637" xr:uid="{873DE32C-D26E-4EE8-B9D1-0C68CAB8855A}"/>
    <cellStyle name="20% - Accent5 18" xfId="1739" xr:uid="{97591C4D-0996-43BB-8A76-DD1332DB201D}"/>
    <cellStyle name="20% - Accent5 19" xfId="1769" xr:uid="{E03281BE-7601-4909-AE4B-28905CFD5B7B}"/>
    <cellStyle name="20% - Accent5 2" xfId="21" xr:uid="{00000000-0005-0000-0000-0000D7000000}"/>
    <cellStyle name="20% - Accent5 2 10" xfId="1410" xr:uid="{35BB7731-8D39-4A6D-90E1-7E737CC4982A}"/>
    <cellStyle name="20% - Accent5 2 11" xfId="1452" xr:uid="{7BF18C4E-FC76-4EE3-BDF2-5D7F0FE79E98}"/>
    <cellStyle name="20% - Accent5 2 12" xfId="1482" xr:uid="{3111CB2D-36D1-4A7A-A89C-92E3C9445DC9}"/>
    <cellStyle name="20% - Accent5 2 13" xfId="1514" xr:uid="{F1949C0B-6EB9-4491-AF7B-CF4A555AE649}"/>
    <cellStyle name="20% - Accent5 2 14" xfId="1588" xr:uid="{2C8D3871-3719-46CA-A629-2FC9F68196A0}"/>
    <cellStyle name="20% - Accent5 2 15" xfId="1672" xr:uid="{AD4B061B-25DE-4DEF-9E71-D50496865A4F}"/>
    <cellStyle name="20% - Accent5 2 16" xfId="1752" xr:uid="{4B0A6109-B80A-4DDF-828A-7538B1842335}"/>
    <cellStyle name="20% - Accent5 2 17" xfId="1784" xr:uid="{91372A24-1861-4096-8B72-FE3434212C43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2 6" xfId="1681" xr:uid="{72196DF3-5032-4157-999C-7E4DEABBD506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20" xfId="1803" xr:uid="{9FA1908A-6101-45A3-8CAF-255E180A49E3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3 4" xfId="1527" xr:uid="{BBF79E07-2EDB-4BD6-A7E9-09F6244E0C7D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9" xr:uid="{D79E594A-DF7B-4BBB-9219-8DA8A0A5F61D}"/>
    <cellStyle name="20% - Accent5 9" xfId="1396" xr:uid="{081B0443-3CB4-46C2-B3FE-AB818034932D}"/>
    <cellStyle name="20% - Accent6" xfId="1248" builtinId="50" customBuiltin="1"/>
    <cellStyle name="20% - Accent6 10" xfId="1440" xr:uid="{799526B6-7FE5-42FD-B06A-28C5E7FFFE34}"/>
    <cellStyle name="20% - Accent6 11" xfId="1471" xr:uid="{76D401F8-425D-4554-96C3-D516A5AFF312}"/>
    <cellStyle name="20% - Accent6 12" xfId="1502" xr:uid="{1EC0F428-9699-42DF-BD79-D3262E21341D}"/>
    <cellStyle name="20% - Accent6 13" xfId="1549" xr:uid="{A74F5A55-E356-49F8-9F64-044438C2ECB8}"/>
    <cellStyle name="20% - Accent6 14" xfId="1562" xr:uid="{867C9FC9-F941-4AF1-A7C9-70F730543B92}"/>
    <cellStyle name="20% - Accent6 15" xfId="1577" xr:uid="{3FC31BEA-51AB-403C-A179-D17E3D7E377A}"/>
    <cellStyle name="20% - Accent6 16" xfId="1603" xr:uid="{0EBEC835-1663-4F77-83FA-B411F7931A41}"/>
    <cellStyle name="20% - Accent6 17" xfId="1639" xr:uid="{F25F902A-48C8-46EE-8C0F-55D69F573B2F}"/>
    <cellStyle name="20% - Accent6 18" xfId="1741" xr:uid="{C2EBFE54-E5EE-4663-BF35-AFF718102E44}"/>
    <cellStyle name="20% - Accent6 19" xfId="1772" xr:uid="{5E93A204-24D7-4153-A36A-77F057425E5A}"/>
    <cellStyle name="20% - Accent6 2" xfId="22" xr:uid="{00000000-0005-0000-0000-00000C010000}"/>
    <cellStyle name="20% - Accent6 2 10" xfId="1412" xr:uid="{8CB94879-19DF-4158-8BA8-6E1CD9B96D3C}"/>
    <cellStyle name="20% - Accent6 2 11" xfId="1454" xr:uid="{8260E2CC-134C-4433-8D65-61BEC8AE244D}"/>
    <cellStyle name="20% - Accent6 2 12" xfId="1484" xr:uid="{AADA1DFF-F845-47F3-BC3A-D27BC301C7DF}"/>
    <cellStyle name="20% - Accent6 2 13" xfId="1516" xr:uid="{E1557E19-5CA2-43FB-BBA3-9CF8ACCE0475}"/>
    <cellStyle name="20% - Accent6 2 14" xfId="1590" xr:uid="{D0D69292-C0FA-4D66-AE6C-6D34DD44AAC2}"/>
    <cellStyle name="20% - Accent6 2 15" xfId="1674" xr:uid="{9A50EF67-5CB9-4A8F-A33E-1BB457F5EB1F}"/>
    <cellStyle name="20% - Accent6 2 16" xfId="1754" xr:uid="{7B2372FB-31BD-40C2-9AB3-F89DF2526950}"/>
    <cellStyle name="20% - Accent6 2 17" xfId="1786" xr:uid="{119B55B9-F2B6-465E-BB0E-F88EB4E38125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2 6" xfId="1682" xr:uid="{6E3601CE-8D13-4ECE-9177-6652459BEA6D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20" xfId="1806" xr:uid="{99151DEA-BB8B-401B-B7BB-A1121850CFE2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3 4" xfId="1529" xr:uid="{E6E5E376-3109-4D83-AFAB-AD0679DB513A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81" xr:uid="{18C50005-6121-456C-AD41-1DD37999F82D}"/>
    <cellStyle name="20% - Accent6 9" xfId="1399" xr:uid="{3600DB60-310D-47E4-9D5D-215BCFD51B33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10" xfId="1426" xr:uid="{BE0B0E7A-7DC6-447E-B5C8-35A8EA6D11E1}"/>
    <cellStyle name="40% - Accent1 11" xfId="1462" xr:uid="{23B086A9-F17E-4B07-B3AF-44B0700E91A1}"/>
    <cellStyle name="40% - Accent1 12" xfId="1488" xr:uid="{880B591F-F2BE-450D-868A-F506AA0B8BEE}"/>
    <cellStyle name="40% - Accent1 13" xfId="1540" xr:uid="{359EE4EE-F759-4902-A4B8-54BC471EA080}"/>
    <cellStyle name="40% - Accent1 14" xfId="1553" xr:uid="{1B39FD40-A17C-44ED-8A35-0533273713CD}"/>
    <cellStyle name="40% - Accent1 15" xfId="1568" xr:uid="{3DA88C8E-6910-460E-B51D-7F2C9C6C821C}"/>
    <cellStyle name="40% - Accent1 16" xfId="1594" xr:uid="{BBE12771-963F-4CFF-8C6F-F7E24AD27C79}"/>
    <cellStyle name="40% - Accent1 17" xfId="1630" xr:uid="{D45F53A2-3647-4D12-91DA-54993C130D18}"/>
    <cellStyle name="40% - Accent1 18" xfId="1732" xr:uid="{90E3AA30-7A18-4CF6-9514-E525BA8D7973}"/>
    <cellStyle name="40% - Accent1 19" xfId="1758" xr:uid="{02AEF2F9-C788-4CD1-8746-4DD3D86ED2CF}"/>
    <cellStyle name="40% - Accent1 2" xfId="23" xr:uid="{00000000-0005-0000-0000-000053010000}"/>
    <cellStyle name="40% - Accent1 2 10" xfId="1403" xr:uid="{C1212858-6683-4104-AB29-0AD46A631CAD}"/>
    <cellStyle name="40% - Accent1 2 11" xfId="1445" xr:uid="{9B957AEE-6D7A-449F-9693-D4A155CB1FFD}"/>
    <cellStyle name="40% - Accent1 2 12" xfId="1475" xr:uid="{21192A89-BA74-41D3-9E85-363525FF441B}"/>
    <cellStyle name="40% - Accent1 2 13" xfId="1507" xr:uid="{14EE41CE-B21E-481F-B044-A70FAE037977}"/>
    <cellStyle name="40% - Accent1 2 14" xfId="1581" xr:uid="{4707EE5D-CE10-4D0B-A00E-54961E55EB57}"/>
    <cellStyle name="40% - Accent1 2 15" xfId="1665" xr:uid="{46CF2E95-4170-4CB1-BA02-878CB20881F0}"/>
    <cellStyle name="40% - Accent1 2 16" xfId="1745" xr:uid="{2145B9B1-D0B2-4A5E-A5EB-9FBBB8108A1C}"/>
    <cellStyle name="40% - Accent1 2 17" xfId="1777" xr:uid="{1B23FB19-EB49-4789-A3BB-5C9D32D8AF00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2 6" xfId="1683" xr:uid="{78BEBCB1-B8A2-49E5-920A-03D4929E9E2D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20" xfId="1792" xr:uid="{4001B17A-EF3C-400D-80C7-274D1CABA962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3 4" xfId="1520" xr:uid="{BA9753D3-AB4B-48E8-BFD9-5EF703658078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72" xr:uid="{35737298-5C92-488F-B842-B5DAF8665CC0}"/>
    <cellStyle name="40% - Accent1 9" xfId="1385" xr:uid="{FDC61D62-8001-4D90-A0E3-8B88D50B7A06}"/>
    <cellStyle name="40% - Accent2" xfId="1237" builtinId="35" customBuiltin="1"/>
    <cellStyle name="40% - Accent2 10" xfId="1429" xr:uid="{E3D9F2CA-905C-490F-A16C-5D51CCA920C1}"/>
    <cellStyle name="40% - Accent2 11" xfId="1464" xr:uid="{F95D6698-BB31-4957-8421-55065E2FFECC}"/>
    <cellStyle name="40% - Accent2 12" xfId="1491" xr:uid="{DA5C4AE3-396D-4E3D-8D25-7B1201EEC9CA}"/>
    <cellStyle name="40% - Accent2 13" xfId="1542" xr:uid="{377D5771-CE3F-4333-99DB-4B65C3C0129A}"/>
    <cellStyle name="40% - Accent2 14" xfId="1555" xr:uid="{C799CA98-3CD8-4DE9-B959-C6A5BADF5A9D}"/>
    <cellStyle name="40% - Accent2 15" xfId="1570" xr:uid="{62B2379A-BC84-4010-A27C-7E2C4E9D4B90}"/>
    <cellStyle name="40% - Accent2 16" xfId="1596" xr:uid="{A3C2E62B-E9D0-45B1-A613-703CC03F4D39}"/>
    <cellStyle name="40% - Accent2 17" xfId="1632" xr:uid="{44036D65-9CF1-4651-A214-7E7286766BC8}"/>
    <cellStyle name="40% - Accent2 18" xfId="1734" xr:uid="{50526273-39D0-47A1-AF7C-F47F47303091}"/>
    <cellStyle name="40% - Accent2 19" xfId="1761" xr:uid="{72D4D50B-09F4-4DB7-9505-391DF52353AD}"/>
    <cellStyle name="40% - Accent2 2" xfId="24" xr:uid="{00000000-0005-0000-0000-000088010000}"/>
    <cellStyle name="40% - Accent2 2 10" xfId="1405" xr:uid="{5066F547-12C6-4E8D-9918-7A78E02ACC45}"/>
    <cellStyle name="40% - Accent2 2 11" xfId="1447" xr:uid="{B65EE523-20A1-400A-8620-3966A0E2D588}"/>
    <cellStyle name="40% - Accent2 2 12" xfId="1477" xr:uid="{9D231D72-63CC-4119-A3E9-2BB68E04408C}"/>
    <cellStyle name="40% - Accent2 2 13" xfId="1509" xr:uid="{DC48453B-85C2-442E-BBC2-1CA5396265A1}"/>
    <cellStyle name="40% - Accent2 2 14" xfId="1583" xr:uid="{3CAF722E-0E7F-4276-B492-5333819E9794}"/>
    <cellStyle name="40% - Accent2 2 15" xfId="1667" xr:uid="{A150FCF1-DF12-4CD6-ABCE-FA09B7D9843F}"/>
    <cellStyle name="40% - Accent2 2 16" xfId="1747" xr:uid="{35C13080-F4EB-4EAE-A24A-E8780037B840}"/>
    <cellStyle name="40% - Accent2 2 17" xfId="1779" xr:uid="{BF268B1C-E056-43DF-9065-275C60582611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2 6" xfId="1684" xr:uid="{F11F9E44-880D-4E2C-9DF4-AACBA09FDF0E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20" xfId="1795" xr:uid="{5BE7EE9A-687D-419C-844D-E0D99FD8387E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3 4" xfId="1522" xr:uid="{2E09460C-BFB1-42FA-8A29-FEE0CDEA3CF8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74" xr:uid="{6DF4A1F2-EAD1-41B4-82ED-9C6BD144CDD4}"/>
    <cellStyle name="40% - Accent2 9" xfId="1388" xr:uid="{45CEA047-3759-4DE3-96D4-E346FB44B8E6}"/>
    <cellStyle name="40% - Accent3" xfId="1240" builtinId="39" customBuiltin="1"/>
    <cellStyle name="40% - Accent3 10" xfId="1432" xr:uid="{DC0BDB5E-396C-498E-85FD-682859CDAF5B}"/>
    <cellStyle name="40% - Accent3 11" xfId="1466" xr:uid="{FA94A509-7B01-4260-8695-834C5995CC5D}"/>
    <cellStyle name="40% - Accent3 12" xfId="1494" xr:uid="{2FDD241C-4353-444C-9E3A-B4F6B35F58D8}"/>
    <cellStyle name="40% - Accent3 13" xfId="1544" xr:uid="{735A5EFE-19F3-44A5-8E1C-3E4F7002FF85}"/>
    <cellStyle name="40% - Accent3 14" xfId="1557" xr:uid="{14F5D2C7-9A34-4B47-BFD3-37E98CC37AD6}"/>
    <cellStyle name="40% - Accent3 15" xfId="1572" xr:uid="{B5CB067E-FC95-40D6-8470-6DFE5948AF5C}"/>
    <cellStyle name="40% - Accent3 16" xfId="1598" xr:uid="{A719C269-A927-42E2-B026-FD7DEA6063FA}"/>
    <cellStyle name="40% - Accent3 17" xfId="1634" xr:uid="{274C01BD-AE5D-476B-8889-E988F3CBEA2A}"/>
    <cellStyle name="40% - Accent3 18" xfId="1736" xr:uid="{D52D2B8D-0EDA-4042-BBEA-FE3126DFA3CD}"/>
    <cellStyle name="40% - Accent3 19" xfId="1764" xr:uid="{4CCB6F81-4D75-4913-ABB0-D5D76B3E585B}"/>
    <cellStyle name="40% - Accent3 2" xfId="25" xr:uid="{00000000-0005-0000-0000-0000BD010000}"/>
    <cellStyle name="40% - Accent3 2 10" xfId="1407" xr:uid="{0ACEDE4B-0461-49C1-AFC0-8091DDB8AE0C}"/>
    <cellStyle name="40% - Accent3 2 11" xfId="1449" xr:uid="{72FC584D-7070-4839-95AD-21F693B2EBDB}"/>
    <cellStyle name="40% - Accent3 2 12" xfId="1479" xr:uid="{00548313-8B7F-4083-85FB-CE7C79A79A8C}"/>
    <cellStyle name="40% - Accent3 2 13" xfId="1511" xr:uid="{47A21D9A-4976-40AA-AA9C-0615541D8B10}"/>
    <cellStyle name="40% - Accent3 2 14" xfId="1585" xr:uid="{3BD8BB9E-A1B8-444E-824E-AEAEECA9DD39}"/>
    <cellStyle name="40% - Accent3 2 15" xfId="1669" xr:uid="{7E84E045-774B-4254-9A15-2C0B1EBC28DB}"/>
    <cellStyle name="40% - Accent3 2 16" xfId="1749" xr:uid="{EBB8B0F2-B0B5-49B7-A598-99E828CCFFF2}"/>
    <cellStyle name="40% - Accent3 2 17" xfId="1781" xr:uid="{37116114-CC36-4168-A646-1DA13D18B8FE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2 6" xfId="1685" xr:uid="{ABEB1D5C-3ACB-4F5D-9C5B-73DC4F26D64C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20" xfId="1798" xr:uid="{05BC08E3-7261-4140-B3E9-0F009B506D94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3 4" xfId="1524" xr:uid="{74602B85-8851-41C7-AB08-18DE3069BB0A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6" xr:uid="{73B236FC-5015-4886-9062-3F7E86B15CB0}"/>
    <cellStyle name="40% - Accent3 9" xfId="1390" xr:uid="{36F1948F-8299-487A-8B28-43D67BC1B25C}"/>
    <cellStyle name="40% - Accent4" xfId="1243" builtinId="43" customBuiltin="1"/>
    <cellStyle name="40% - Accent4 10" xfId="1435" xr:uid="{F420469C-E968-40C5-A1DF-DB523B168572}"/>
    <cellStyle name="40% - Accent4 11" xfId="1468" xr:uid="{94EF3290-2BE6-43AC-9582-CF74494E4A29}"/>
    <cellStyle name="40% - Accent4 12" xfId="1497" xr:uid="{D0C54F45-1528-4B6B-B960-F9436496134E}"/>
    <cellStyle name="40% - Accent4 13" xfId="1546" xr:uid="{31734595-5304-471B-AE1E-B26673327A1C}"/>
    <cellStyle name="40% - Accent4 14" xfId="1559" xr:uid="{E92F3017-887B-4749-8CB3-3466BAC6301D}"/>
    <cellStyle name="40% - Accent4 15" xfId="1574" xr:uid="{4A98CF52-C3C0-4D91-B9B8-56107306E57B}"/>
    <cellStyle name="40% - Accent4 16" xfId="1600" xr:uid="{EBEEDDAE-9F95-423C-B1BE-CEBD8383CF21}"/>
    <cellStyle name="40% - Accent4 17" xfId="1636" xr:uid="{008DF2F5-4976-4BED-A127-01F1F229083A}"/>
    <cellStyle name="40% - Accent4 18" xfId="1738" xr:uid="{2C8BA85C-2A39-423C-97DE-B0E6078CC9DC}"/>
    <cellStyle name="40% - Accent4 19" xfId="1767" xr:uid="{86830AB2-7658-4B7F-9BA4-66CFA6EED099}"/>
    <cellStyle name="40% - Accent4 2" xfId="26" xr:uid="{00000000-0005-0000-0000-0000F2010000}"/>
    <cellStyle name="40% - Accent4 2 10" xfId="1409" xr:uid="{4C45FF6D-F30D-4A93-842B-922D8B811DAA}"/>
    <cellStyle name="40% - Accent4 2 11" xfId="1451" xr:uid="{FD0639A4-BE5F-4193-B9D3-3AD51046924E}"/>
    <cellStyle name="40% - Accent4 2 12" xfId="1481" xr:uid="{94DE0499-31A6-463A-8A74-C73DEF46ADDB}"/>
    <cellStyle name="40% - Accent4 2 13" xfId="1513" xr:uid="{477828B0-62DA-4963-A31F-F732C8CF8D90}"/>
    <cellStyle name="40% - Accent4 2 14" xfId="1587" xr:uid="{F2CD4C6B-5862-44C8-8016-FF6C4C4A22A2}"/>
    <cellStyle name="40% - Accent4 2 15" xfId="1671" xr:uid="{C6E05A23-DB31-4BEC-A8DE-3959AEA4DD64}"/>
    <cellStyle name="40% - Accent4 2 16" xfId="1751" xr:uid="{4549C3B9-B47B-416D-8E06-0D66BF461D3B}"/>
    <cellStyle name="40% - Accent4 2 17" xfId="1783" xr:uid="{D8F76E1D-87EA-4ECA-A745-EEDB97270B95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2 6" xfId="1686" xr:uid="{3853935E-4C74-4900-BE08-A015C770734A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20" xfId="1801" xr:uid="{E2A1FC19-3474-47E3-9E41-CFD9B1B956F8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3 4" xfId="1526" xr:uid="{95A5A769-DA98-4B1F-BB0C-7B859BF7DAF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8" xr:uid="{ACE889B5-A168-4C7D-8505-8C32243C24CA}"/>
    <cellStyle name="40% - Accent4 9" xfId="1393" xr:uid="{BAB7694E-74AA-4073-B309-5B4EB9C190D5}"/>
    <cellStyle name="40% - Accent5" xfId="1246" builtinId="47" customBuiltin="1"/>
    <cellStyle name="40% - Accent5 10" xfId="1438" xr:uid="{40157120-AF25-4147-BAE5-E78A294EF3D5}"/>
    <cellStyle name="40% - Accent5 11" xfId="1470" xr:uid="{F16FF7F6-8C4F-4A1D-971C-CE138FE7B09D}"/>
    <cellStyle name="40% - Accent5 12" xfId="1500" xr:uid="{DF502C04-2DA2-4121-A4DD-A8F29C767023}"/>
    <cellStyle name="40% - Accent5 13" xfId="1548" xr:uid="{54740D04-F8ED-47B1-831C-844E2111B910}"/>
    <cellStyle name="40% - Accent5 14" xfId="1561" xr:uid="{AEB7FE65-6569-4B10-AF58-3725A2B7A2C3}"/>
    <cellStyle name="40% - Accent5 15" xfId="1576" xr:uid="{E31F3B9D-5F1B-4E08-AB6F-DE0DE1DE38F8}"/>
    <cellStyle name="40% - Accent5 16" xfId="1602" xr:uid="{2D06C1C4-C086-46F8-AAB9-92E3B83A2514}"/>
    <cellStyle name="40% - Accent5 17" xfId="1638" xr:uid="{3DFCFDAD-8C36-4C7C-906F-1261F1E44F9B}"/>
    <cellStyle name="40% - Accent5 18" xfId="1740" xr:uid="{D23BF5A0-5379-41C4-BAB3-BDE33AC9D300}"/>
    <cellStyle name="40% - Accent5 19" xfId="1770" xr:uid="{F7BC9C62-142C-40A2-9A08-02B52DAB8EFD}"/>
    <cellStyle name="40% - Accent5 2" xfId="27" xr:uid="{00000000-0005-0000-0000-000027020000}"/>
    <cellStyle name="40% - Accent5 2 10" xfId="1411" xr:uid="{2C6E53DF-3229-4BD0-B045-87B9E7B13759}"/>
    <cellStyle name="40% - Accent5 2 11" xfId="1453" xr:uid="{C8D04F1E-3B20-4861-8208-E4398182FED5}"/>
    <cellStyle name="40% - Accent5 2 12" xfId="1483" xr:uid="{E92AB737-7EF9-4E99-BC35-A4C504B9352E}"/>
    <cellStyle name="40% - Accent5 2 13" xfId="1515" xr:uid="{F28F8979-9341-40F8-B81D-190486E76600}"/>
    <cellStyle name="40% - Accent5 2 14" xfId="1589" xr:uid="{50352C5C-5E79-4C43-ACA1-70D890E49889}"/>
    <cellStyle name="40% - Accent5 2 15" xfId="1673" xr:uid="{5E4309F1-4F96-4353-BC1D-5FC286DEA69C}"/>
    <cellStyle name="40% - Accent5 2 16" xfId="1753" xr:uid="{B98FF893-0641-4753-899E-AE8778CD0C06}"/>
    <cellStyle name="40% - Accent5 2 17" xfId="1785" xr:uid="{F02B4F47-EDDC-48B8-8492-241FEBF12F15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2 6" xfId="1687" xr:uid="{5ACB5354-9D63-4871-8532-FF9EB5D7B39D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20" xfId="1804" xr:uid="{0D73D619-5AE8-42CF-BD47-571219B9841A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3 4" xfId="1528" xr:uid="{13349C05-F655-4FF3-A3AE-20B254D3CD45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80" xr:uid="{51BF1F34-8AE7-4AD7-8CEC-9938C251F298}"/>
    <cellStyle name="40% - Accent5 9" xfId="1397" xr:uid="{89145B89-337A-4659-A899-DEDAC7E23FB7}"/>
    <cellStyle name="40% - Accent6" xfId="1249" builtinId="51" customBuiltin="1"/>
    <cellStyle name="40% - Accent6 10" xfId="1441" xr:uid="{0F176E57-A02B-4E14-A8BE-CB43464488BA}"/>
    <cellStyle name="40% - Accent6 11" xfId="1472" xr:uid="{60016D11-7AAB-4C05-96E7-E89CA16DCD04}"/>
    <cellStyle name="40% - Accent6 12" xfId="1503" xr:uid="{8FC33650-F049-4ECE-875B-77BBA4FD9F40}"/>
    <cellStyle name="40% - Accent6 13" xfId="1550" xr:uid="{98738769-47E8-4F2F-88E5-ADF3AA2FB411}"/>
    <cellStyle name="40% - Accent6 14" xfId="1563" xr:uid="{EE4E66C9-799C-4EC8-99F4-D5BC76084515}"/>
    <cellStyle name="40% - Accent6 15" xfId="1578" xr:uid="{C54642DB-A571-44B2-B5F8-CAE4C33B31AC}"/>
    <cellStyle name="40% - Accent6 16" xfId="1604" xr:uid="{55437689-AB54-4ABA-814A-F0098601CE80}"/>
    <cellStyle name="40% - Accent6 17" xfId="1640" xr:uid="{B4ADAAD7-5D4F-42CB-9D8C-98FB127D9483}"/>
    <cellStyle name="40% - Accent6 18" xfId="1742" xr:uid="{C751E15E-A1FA-4961-B3D4-CFC9AD962CE4}"/>
    <cellStyle name="40% - Accent6 19" xfId="1773" xr:uid="{600FA3AD-894B-454E-9923-10F26D83D40A}"/>
    <cellStyle name="40% - Accent6 2" xfId="28" xr:uid="{00000000-0005-0000-0000-00005C020000}"/>
    <cellStyle name="40% - Accent6 2 10" xfId="1413" xr:uid="{8C0691B9-4351-4D40-9039-25284740C5F4}"/>
    <cellStyle name="40% - Accent6 2 11" xfId="1455" xr:uid="{5F313219-3CB4-4712-859B-BE5FD4485997}"/>
    <cellStyle name="40% - Accent6 2 12" xfId="1485" xr:uid="{C091D5BB-4FA6-4B21-865B-5B6CFC3DF7E7}"/>
    <cellStyle name="40% - Accent6 2 13" xfId="1517" xr:uid="{6F269C4C-06E4-4015-B53D-1BE3009B5AB1}"/>
    <cellStyle name="40% - Accent6 2 14" xfId="1591" xr:uid="{6F65BCCA-4CCC-4795-8FD6-7A513ABBF524}"/>
    <cellStyle name="40% - Accent6 2 15" xfId="1675" xr:uid="{71B4F8D5-A74B-4BF5-A477-55BA0230266D}"/>
    <cellStyle name="40% - Accent6 2 16" xfId="1755" xr:uid="{22CA1EED-C8E8-4DC7-8BAA-4DE21944F553}"/>
    <cellStyle name="40% - Accent6 2 17" xfId="1787" xr:uid="{A0AFEF84-8D18-48ED-8F8E-D9F14FC19029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2 6" xfId="1688" xr:uid="{C676283D-E41C-403A-A5C5-AD6F021165FD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20" xfId="1807" xr:uid="{9F6635CC-6E1A-4B95-AE99-2E70F19053A1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3 4" xfId="1530" xr:uid="{47706E7A-35D8-41BA-9219-D8A64BF7C756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2" xr:uid="{ACDFEA19-48E8-4FB8-B5EC-A14ED537BE1D}"/>
    <cellStyle name="40% - Accent6 9" xfId="1400" xr:uid="{982F1011-B8D1-4919-86CD-4D9C6DCD6871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2 3" xfId="1689" xr:uid="{ADD0E68A-40B9-478C-8AFD-5C0FB0517AE5}"/>
    <cellStyle name="60% - Accent1 2 3" xfId="1049" xr:uid="{00000000-0005-0000-0000-0000A6020000}"/>
    <cellStyle name="60% - Accent1 2 4" xfId="1418" xr:uid="{176CB9BC-73F6-4E4B-9128-493843358C37}"/>
    <cellStyle name="60% - Accent1 3" xfId="392" xr:uid="{00000000-0005-0000-0000-0000A7020000}"/>
    <cellStyle name="60% - Accent1 3 2" xfId="1656" xr:uid="{66D15522-1190-42BB-B333-74891E3FE1C4}"/>
    <cellStyle name="60% - Accent1 4" xfId="1416" xr:uid="{52EC774A-08ED-4196-ABC5-E59D2B2AC422}"/>
    <cellStyle name="60% - Accent1 5" xfId="1427" xr:uid="{BEA80D3C-43A2-4FA3-B665-464A8043416F}"/>
    <cellStyle name="60% - Accent1 6" xfId="1489" xr:uid="{29598AC6-812F-4651-9A25-FF2D39AF20DF}"/>
    <cellStyle name="60% - Accent1 7" xfId="1759" xr:uid="{01A32F2D-ED88-4C03-9B22-858CF246761E}"/>
    <cellStyle name="60% - Accent1 8" xfId="1793" xr:uid="{A010ABEE-EEB9-4106-8D2D-BCC9F49F5F44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2 3" xfId="1690" xr:uid="{5321AC72-4717-4F44-A75F-A82669849516}"/>
    <cellStyle name="60% - Accent2 2 3" xfId="1051" xr:uid="{00000000-0005-0000-0000-0000AC020000}"/>
    <cellStyle name="60% - Accent2 2 4" xfId="1419" xr:uid="{1A370840-5CC5-4864-BB27-7315B7CCA3BE}"/>
    <cellStyle name="60% - Accent2 3" xfId="393" xr:uid="{00000000-0005-0000-0000-0000AD020000}"/>
    <cellStyle name="60% - Accent2 3 2" xfId="1657" xr:uid="{4FB0453A-9174-4C36-9BBA-30DD3FF71C9B}"/>
    <cellStyle name="60% - Accent2 4" xfId="1391" xr:uid="{77417B7A-63CB-417B-9D59-D368EA34972E}"/>
    <cellStyle name="60% - Accent2 5" xfId="1430" xr:uid="{53F1A3A3-3A6D-4D58-98A8-00F375DE5DCF}"/>
    <cellStyle name="60% - Accent2 6" xfId="1492" xr:uid="{FD54AB27-41CB-449E-B8C5-A68FEC684CB3}"/>
    <cellStyle name="60% - Accent2 7" xfId="1762" xr:uid="{D5F3D73C-E756-491B-92F7-7F5604D81684}"/>
    <cellStyle name="60% - Accent2 8" xfId="1796" xr:uid="{C57EF4AD-011C-4697-9F68-04908139AE8B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2 3" xfId="1691" xr:uid="{634C36B5-5260-4542-ADB5-CE5AECD4EB41}"/>
    <cellStyle name="60% - Accent3 2 3" xfId="1053" xr:uid="{00000000-0005-0000-0000-0000B2020000}"/>
    <cellStyle name="60% - Accent3 2 4" xfId="1420" xr:uid="{A738A850-8485-4E0C-998C-481EF054B1C7}"/>
    <cellStyle name="60% - Accent3 3" xfId="394" xr:uid="{00000000-0005-0000-0000-0000B3020000}"/>
    <cellStyle name="60% - Accent3 3 2" xfId="1658" xr:uid="{1D4A39A8-5EB6-4EAD-A664-8312A98B281A}"/>
    <cellStyle name="60% - Accent3 4" xfId="1395" xr:uid="{5ABDE3BC-F2E3-49D8-9F0C-80EB8998EA6B}"/>
    <cellStyle name="60% - Accent3 5" xfId="1433" xr:uid="{DDEF5934-F2B0-40C9-9611-21AE4483309D}"/>
    <cellStyle name="60% - Accent3 6" xfId="1495" xr:uid="{F6875EA4-F40D-413A-B53A-2E6D6F30C2C3}"/>
    <cellStyle name="60% - Accent3 7" xfId="1765" xr:uid="{6A6678F4-E299-4D51-90CB-2B86A73172BC}"/>
    <cellStyle name="60% - Accent3 8" xfId="1799" xr:uid="{B40EA005-7F5D-4169-A2A6-A8DE72C491EC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2 3" xfId="1692" xr:uid="{9CD64DAC-2F2D-4D3E-9817-E24C61A9ECDE}"/>
    <cellStyle name="60% - Accent4 2 3" xfId="1055" xr:uid="{00000000-0005-0000-0000-0000B8020000}"/>
    <cellStyle name="60% - Accent4 2 4" xfId="1421" xr:uid="{82417B47-8F0D-4907-AD98-3C22764FB53E}"/>
    <cellStyle name="60% - Accent4 3" xfId="395" xr:uid="{00000000-0005-0000-0000-0000B9020000}"/>
    <cellStyle name="60% - Accent4 3 2" xfId="1659" xr:uid="{5289BD32-14B5-43F2-9FD5-AD17BAEFE0E7}"/>
    <cellStyle name="60% - Accent4 4" xfId="1415" xr:uid="{BDC286A6-1C35-4062-B044-AEAC34C6A8FB}"/>
    <cellStyle name="60% - Accent4 5" xfId="1436" xr:uid="{FDAE150D-62CF-499F-A121-FC400C8C8735}"/>
    <cellStyle name="60% - Accent4 6" xfId="1498" xr:uid="{AEB2A3E4-AA25-4119-91AD-98FDD3619811}"/>
    <cellStyle name="60% - Accent4 7" xfId="1768" xr:uid="{0EA0FE17-5AE5-4F36-A2A2-4260DEDC793F}"/>
    <cellStyle name="60% - Accent4 8" xfId="1802" xr:uid="{B70FDC93-34C2-4A7A-A4F2-B5D3D9AFF88C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2 3" xfId="1693" xr:uid="{89ABF041-A129-4960-A012-8D186C1EDB17}"/>
    <cellStyle name="60% - Accent5 2 3" xfId="1057" xr:uid="{00000000-0005-0000-0000-0000BE020000}"/>
    <cellStyle name="60% - Accent5 2 4" xfId="1422" xr:uid="{0A14E043-10D8-491A-9339-B22AA552C20F}"/>
    <cellStyle name="60% - Accent5 3" xfId="396" xr:uid="{00000000-0005-0000-0000-0000BF020000}"/>
    <cellStyle name="60% - Accent5 3 2" xfId="1660" xr:uid="{3BC885EB-5535-4EB7-831D-AE98CF32B254}"/>
    <cellStyle name="60% - Accent5 4" xfId="1394" xr:uid="{74F387CD-1730-49AB-8124-9784A6C64ECC}"/>
    <cellStyle name="60% - Accent5 5" xfId="1439" xr:uid="{E8552D43-720B-4D53-8DFF-406B29112242}"/>
    <cellStyle name="60% - Accent5 6" xfId="1501" xr:uid="{FA26FE07-C0A4-46B4-A14C-FE619388B594}"/>
    <cellStyle name="60% - Accent5 7" xfId="1771" xr:uid="{2A51B458-C90E-442D-9B62-B83BD1EB226F}"/>
    <cellStyle name="60% - Accent5 8" xfId="1805" xr:uid="{216996C0-64D8-4142-BAB6-CC3B21CA1E49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2 3" xfId="1694" xr:uid="{BD53B060-474A-45C2-BDEE-A4B9092E5DBE}"/>
    <cellStyle name="60% - Accent6 2 3" xfId="1059" xr:uid="{00000000-0005-0000-0000-0000C4020000}"/>
    <cellStyle name="60% - Accent6 2 4" xfId="1423" xr:uid="{78950BB2-24B5-4C3B-A9A2-67E5F0307F80}"/>
    <cellStyle name="60% - Accent6 3" xfId="397" xr:uid="{00000000-0005-0000-0000-0000C5020000}"/>
    <cellStyle name="60% - Accent6 3 2" xfId="1661" xr:uid="{7E6BAB26-DE41-4989-AA1F-0D5C5D99F61D}"/>
    <cellStyle name="60% - Accent6 4" xfId="1398" xr:uid="{0E6609FF-B57E-4526-B484-E7D3657BFEEF}"/>
    <cellStyle name="60% - Accent6 5" xfId="1442" xr:uid="{A5D10C4F-94E7-48D6-9A57-8876609B9789}"/>
    <cellStyle name="60% - Accent6 6" xfId="1504" xr:uid="{038F52DD-1CCC-4414-B2F8-E86AB8461DB0}"/>
    <cellStyle name="60% - Accent6 7" xfId="1774" xr:uid="{3B38F234-660E-45D2-A18B-C04A54051539}"/>
    <cellStyle name="60% - Accent6 8" xfId="1808" xr:uid="{2C8853C2-C698-4490-A8E2-EA4BD7914F77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2 4" xfId="1695" xr:uid="{D9AA449B-EBE3-4013-BE64-A928C6A37DF4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2 4" xfId="1696" xr:uid="{E315E0EA-9067-40F2-BFE6-69BD9388635C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2 4" xfId="1697" xr:uid="{5B98FBA3-00C5-4E51-891B-7BA6B274F2DA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2 4" xfId="1698" xr:uid="{B6530B64-F8BC-4CEE-920F-47C264885913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2 4" xfId="1699" xr:uid="{73309861-EC24-4D74-AA76-5196FDD44064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2 4" xfId="1700" xr:uid="{2E6FC8E6-366A-4C45-8F73-E39599105FC4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2 4" xfId="1701" xr:uid="{EC62EB22-B27B-43B3-9241-41F20ED5C05D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2 5" xfId="1702" xr:uid="{1D43BDA2-B073-40F1-A3E4-BBC5923FD3DE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2 4" xfId="1703" xr:uid="{E46EAEB2-CF4E-40FC-8032-0DD9E6533C45}"/>
    <cellStyle name="Check Cell 3" xfId="406" xr:uid="{00000000-0005-0000-0000-00000E030000}"/>
    <cellStyle name="Comma" xfId="1364" builtinId="3"/>
    <cellStyle name="Comma 10" xfId="420" xr:uid="{00000000-0005-0000-0000-000010030000}"/>
    <cellStyle name="Comma 11" xfId="1414" xr:uid="{EE349912-6350-404B-83C7-921EA5FF51C6}"/>
    <cellStyle name="Comma 12" xfId="1367" xr:uid="{ED35160D-8B46-4449-9402-4F998674B32A}"/>
    <cellStyle name="Comma 13" xfId="1621" xr:uid="{8248BD04-08BF-4C3D-8189-78C54554F2A2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2 4" xfId="1645" xr:uid="{E3F47EBA-545E-46F4-BEFA-62E6300075DB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3 2 2" xfId="1628" xr:uid="{E7138340-779A-4CD7-AE32-6A9A4A8E47EE}"/>
    <cellStyle name="Comma 2 3 3" xfId="1609" xr:uid="{3C3A46B9-F1BF-496B-9BE9-41EF582A6AB8}"/>
    <cellStyle name="Comma 2 4" xfId="67" xr:uid="{00000000-0005-0000-0000-00001C030000}"/>
    <cellStyle name="Comma 2 4 2" xfId="1705" xr:uid="{6E0784B6-9E06-449D-A62D-0384EBF0EDA3}"/>
    <cellStyle name="Comma 2 5" xfId="16" xr:uid="{00000000-0005-0000-0000-00001D030000}"/>
    <cellStyle name="Comma 2 6" xfId="1457" xr:uid="{242C5752-9F11-42D9-BD17-A3BA9D90DBA8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3 2" xfId="1706" xr:uid="{806789D6-2EED-4FBE-B0A4-F32B22A80DA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2 3" xfId="1624" xr:uid="{2085B36A-89F6-442D-80A3-135BD49CF4F3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5 6" xfId="1619" xr:uid="{A15B1044-7118-4BED-8CAD-AE85E3184FD6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12" xfId="1627" xr:uid="{B4DA7722-720E-4BE9-9C93-32CA7F513C13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2 4" xfId="1644" xr:uid="{FC76315D-98B5-493D-AF89-C34423F0636A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7 4" xfId="1649" xr:uid="{3149DD8A-2CB2-4121-BBB8-AF7856EA02AC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8 4" xfId="1704" xr:uid="{C74A6AF0-BD91-4A71-832B-5EDADB08030C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651" xr:uid="{11064499-E6E0-4695-BDBA-605105F62722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2 4" xfId="1707" xr:uid="{03B931B4-0CBF-4712-BA07-D6FD32503FFE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2 4" xfId="1708" xr:uid="{33DB48D8-FAFC-4730-98DD-FA3827648F2B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2 4" xfId="1709" xr:uid="{F576F7C3-EF24-40C1-895F-0B0D6B8AC358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2 4" xfId="1710" xr:uid="{5853E8B0-AF66-45BB-8ED9-0F4B9BD7F962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2 4" xfId="1711" xr:uid="{053B202C-814E-4142-983E-14D5A47E9892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2 4" xfId="1712" xr:uid="{AE30C050-1E71-4A40-B6CF-01A6DB0E9E93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2 5" xfId="1713" xr:uid="{F137FACE-DFDE-40B1-9AF2-D8395668F64A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2 4" xfId="1714" xr:uid="{0FF801F8-5E07-4907-BE7E-EB0925F8ED5D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2 3" xfId="1662" xr:uid="{3DD86F72-4E9D-4C4B-939C-4E3FEA287A41}"/>
    <cellStyle name="Neutral 2 3" xfId="333" xr:uid="{00000000-0005-0000-0000-0000D4030000}"/>
    <cellStyle name="Neutral 2 3 2" xfId="1715" xr:uid="{F334386C-9E74-4D02-BA30-286961FE4AD3}"/>
    <cellStyle name="Neutral 2 4" xfId="1126" xr:uid="{00000000-0005-0000-0000-0000D5030000}"/>
    <cellStyle name="Neutral 2 5" xfId="1127" xr:uid="{00000000-0005-0000-0000-0000D6030000}"/>
    <cellStyle name="Neutral 2 6" xfId="1417" xr:uid="{06799F3C-DBB9-4DDD-924C-B916C8F4DF54}"/>
    <cellStyle name="Neutral 3" xfId="116" xr:uid="{00000000-0005-0000-0000-0000D7030000}"/>
    <cellStyle name="Neutral 3 2" xfId="1128" xr:uid="{00000000-0005-0000-0000-0000D8030000}"/>
    <cellStyle name="Neutral 3 3" xfId="1654" xr:uid="{4788936C-E94B-4613-BCC7-D424D48C639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86" xr:uid="{C9A33414-831B-4D60-8CBE-3AEB94BE4B1F}"/>
    <cellStyle name="Normal" xfId="0" builtinId="0"/>
    <cellStyle name="Normal 10" xfId="4" xr:uid="{00000000-0005-0000-0000-0000DD030000}"/>
    <cellStyle name="Normal 10 10" xfId="1533" xr:uid="{1D607276-CCAE-403A-92D1-A66281296C58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0 9" xfId="1618" xr:uid="{3A6F1589-ABCC-4A68-99B6-4C63F222A434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2 4" xfId="1623" xr:uid="{76767DB9-5D69-45D6-A51A-A12334E53BA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1 6" xfId="1622" xr:uid="{FBDE0602-7359-4610-B158-B0687C018B39}"/>
    <cellStyle name="Normal 12" xfId="351" xr:uid="{00000000-0005-0000-0000-000018040000}"/>
    <cellStyle name="Normal 12 2" xfId="352" xr:uid="{00000000-0005-0000-0000-000019040000}"/>
    <cellStyle name="Normal 12 2 2" xfId="1537" xr:uid="{150890C9-6E89-4F0E-AFE7-FBE950C58471}"/>
    <cellStyle name="Normal 12 3" xfId="891" xr:uid="{00000000-0005-0000-0000-00001A040000}"/>
    <cellStyle name="Normal 12 4" xfId="1292" xr:uid="{00000000-0005-0000-0000-00001B040000}"/>
    <cellStyle name="Normal 12 5" xfId="1626" xr:uid="{F0989DA9-5C21-41EF-9C5D-7E3EBC28500E}"/>
    <cellStyle name="Normal 13" xfId="1132" xr:uid="{00000000-0005-0000-0000-00001C040000}"/>
    <cellStyle name="Normal 13 2" xfId="1306" xr:uid="{00000000-0005-0000-0000-00001D040000}"/>
    <cellStyle name="Normal 13 3" xfId="1641" xr:uid="{3C4598A8-2FC3-4D7B-933F-4DE90B58084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605" xr:uid="{AFAE9C5E-2539-4E0D-9BD4-FE439D902339}"/>
    <cellStyle name="Normal 18" xfId="1458" xr:uid="{40BE7FB1-CD5A-4532-98B8-4CD7807FA199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2 3" xfId="1717" xr:uid="{61D1F3BB-B76C-4EEF-9742-E3A227EC62B1}"/>
    <cellStyle name="Normal 2 2 3" xfId="117" xr:uid="{00000000-0005-0000-0000-000026040000}"/>
    <cellStyle name="Normal 2 2 4" xfId="1138" xr:uid="{00000000-0005-0000-0000-000027040000}"/>
    <cellStyle name="Normal 2 2 5" xfId="1456" xr:uid="{2C7F7313-CCDF-4FB6-A755-623563A6553C}"/>
    <cellStyle name="Normal 2 2 6" xfId="1610" xr:uid="{5D5B5717-DC6C-41B6-9D55-6D4227D7F8B2}"/>
    <cellStyle name="Normal 2 3" xfId="118" xr:uid="{00000000-0005-0000-0000-000028040000}"/>
    <cellStyle name="Normal 2 3 2" xfId="1139" xr:uid="{00000000-0005-0000-0000-000029040000}"/>
    <cellStyle name="Normal 2 3 3" xfId="1716" xr:uid="{34BC0D17-8C3E-499C-839B-24145F3641EC}"/>
    <cellStyle name="Normal 2 3 5" xfId="1534" xr:uid="{D32695DC-FC91-49E6-8FC4-24FDA77448FF}"/>
    <cellStyle name="Normal 2 4" xfId="66" xr:uid="{00000000-0005-0000-0000-00002A040000}"/>
    <cellStyle name="Normal 2 4 2" xfId="1642" xr:uid="{CF0F613C-E989-42F9-9B04-6095C509EE92}"/>
    <cellStyle name="Normal 2 5" xfId="15" xr:uid="{00000000-0005-0000-0000-00002B040000}"/>
    <cellStyle name="Normal 2 6" xfId="1140" xr:uid="{00000000-0005-0000-0000-00002C040000}"/>
    <cellStyle name="Normal 2 6 2" xfId="1361" xr:uid="{00000000-0005-0000-0000-00002D040000}"/>
    <cellStyle name="Normal 2_3.Havelvacner_N1_12 23.01.2018" xfId="353" xr:uid="{00000000-0005-0000-0000-00002E040000}"/>
    <cellStyle name="Normal 22" xfId="1650" xr:uid="{6B7271D8-5658-489C-B9C2-F516781DD690}"/>
    <cellStyle name="Normal 28" xfId="1531" xr:uid="{EC6112BD-5866-45E5-9B5B-A304650B2A1B}"/>
    <cellStyle name="Normal 3" xfId="3" xr:uid="{00000000-0005-0000-0000-00002F040000}"/>
    <cellStyle name="Normal 3 2" xfId="54" xr:uid="{00000000-0005-0000-0000-000030040000}"/>
    <cellStyle name="Normal 3 2 2" xfId="119" xr:uid="{00000000-0005-0000-0000-000031040000}"/>
    <cellStyle name="Normal 3 2 2 2" xfId="1141" xr:uid="{00000000-0005-0000-0000-000032040000}"/>
    <cellStyle name="Normal 3 2 3" xfId="75" xr:uid="{00000000-0005-0000-0000-000033040000}"/>
    <cellStyle name="Normal 3 2 4" xfId="1718" xr:uid="{267258A4-5C46-41C5-BE5F-3FFCF2FE7367}"/>
    <cellStyle name="Normal 3 3" xfId="69" xr:uid="{00000000-0005-0000-0000-000034040000}"/>
    <cellStyle name="Normal 3 4" xfId="1142" xr:uid="{00000000-0005-0000-0000-000035040000}"/>
    <cellStyle name="Normal 3_HavelvacN2axjusakN3" xfId="78" xr:uid="{00000000-0005-0000-0000-000036040000}"/>
    <cellStyle name="Normal 30" xfId="1459" xr:uid="{B9741EC7-E0AD-4159-B938-A54E757D6019}"/>
    <cellStyle name="Normal 4" xfId="5" xr:uid="{00000000-0005-0000-0000-000037040000}"/>
    <cellStyle name="Normal 4 2" xfId="76" xr:uid="{00000000-0005-0000-0000-000038040000}"/>
    <cellStyle name="Normal 4 2 2" xfId="354" xr:uid="{00000000-0005-0000-0000-000039040000}"/>
    <cellStyle name="Normal 4 2 3" xfId="1143" xr:uid="{00000000-0005-0000-0000-00003A040000}"/>
    <cellStyle name="Normal 4 2 4" xfId="1144" xr:uid="{00000000-0005-0000-0000-00003B040000}"/>
    <cellStyle name="Normal 4 2 5" xfId="1719" xr:uid="{B5A8226D-8EAB-4EAA-A275-D2E1AE2D9D35}"/>
    <cellStyle name="Normal 4 3" xfId="72" xr:uid="{00000000-0005-0000-0000-00003C040000}"/>
    <cellStyle name="Normal 4 3 2" xfId="1145" xr:uid="{00000000-0005-0000-0000-00003D040000}"/>
    <cellStyle name="Normal 4 3 3" xfId="1646" xr:uid="{C27FB58B-EF7B-46EA-9D95-19734A9ECEB9}"/>
    <cellStyle name="Normal 4 4" xfId="1146" xr:uid="{00000000-0005-0000-0000-00003E040000}"/>
    <cellStyle name="Normal 4 7 4" xfId="1535" xr:uid="{FB5CDE87-9662-4F6C-90BB-0D1A1057815B}"/>
    <cellStyle name="Normal 5" xfId="8" xr:uid="{00000000-0005-0000-0000-00003F040000}"/>
    <cellStyle name="Normal 5 10" xfId="998" xr:uid="{00000000-0005-0000-0000-000040040000}"/>
    <cellStyle name="Normal 5 11" xfId="1606" xr:uid="{98895633-A384-4847-A7E4-306B3F100287}"/>
    <cellStyle name="Normal 5 2" xfId="55" xr:uid="{00000000-0005-0000-0000-000041040000}"/>
    <cellStyle name="Normal 5 2 2" xfId="120" xr:uid="{00000000-0005-0000-0000-000042040000}"/>
    <cellStyle name="Normal 5 2 2 2" xfId="428" xr:uid="{00000000-0005-0000-0000-000043040000}"/>
    <cellStyle name="Normal 5 2 2 2 2" xfId="1327" xr:uid="{00000000-0005-0000-0000-000044040000}"/>
    <cellStyle name="Normal 5 2 2 2 3" xfId="1303" xr:uid="{00000000-0005-0000-0000-000045040000}"/>
    <cellStyle name="Normal 5 2 2 3" xfId="663" xr:uid="{00000000-0005-0000-0000-000046040000}"/>
    <cellStyle name="Normal 5 2 2 3 2" xfId="1317" xr:uid="{00000000-0005-0000-0000-000047040000}"/>
    <cellStyle name="Normal 5 2 2 4" xfId="1291" xr:uid="{00000000-0005-0000-0000-000048040000}"/>
    <cellStyle name="Normal 5 2 2 5" xfId="1720" xr:uid="{0FE516C7-59CB-4140-9F8D-2813083C7F26}"/>
    <cellStyle name="Normal 5 2 3" xfId="942" xr:uid="{00000000-0005-0000-0000-000049040000}"/>
    <cellStyle name="Normal 5 2 3 2" xfId="1321" xr:uid="{00000000-0005-0000-0000-00004A040000}"/>
    <cellStyle name="Normal 5 2 3 3" xfId="1297" xr:uid="{00000000-0005-0000-0000-00004B040000}"/>
    <cellStyle name="Normal 5 2 4" xfId="943" xr:uid="{00000000-0005-0000-0000-00004C040000}"/>
    <cellStyle name="Normal 5 2 4 2" xfId="1311" xr:uid="{00000000-0005-0000-0000-00004D040000}"/>
    <cellStyle name="Normal 5 2 5" xfId="1147" xr:uid="{00000000-0005-0000-0000-00004E040000}"/>
    <cellStyle name="Normal 5 2 6" xfId="1282" xr:uid="{00000000-0005-0000-0000-00004F040000}"/>
    <cellStyle name="Normal 5 2 7" xfId="1611" xr:uid="{A6DB5E81-574A-412D-921E-3F50F16AC838}"/>
    <cellStyle name="Normal 5 3" xfId="355" xr:uid="{00000000-0005-0000-0000-000050040000}"/>
    <cellStyle name="Normal 5 3 2" xfId="356" xr:uid="{00000000-0005-0000-0000-000051040000}"/>
    <cellStyle name="Normal 5 3 2 2" xfId="357" xr:uid="{00000000-0005-0000-0000-000052040000}"/>
    <cellStyle name="Normal 5 3 2 2 2" xfId="625" xr:uid="{00000000-0005-0000-0000-000053040000}"/>
    <cellStyle name="Normal 5 3 2 2 3" xfId="858" xr:uid="{00000000-0005-0000-0000-000054040000}"/>
    <cellStyle name="Normal 5 3 2 3" xfId="358" xr:uid="{00000000-0005-0000-0000-000055040000}"/>
    <cellStyle name="Normal 5 3 2 3 2" xfId="626" xr:uid="{00000000-0005-0000-0000-000056040000}"/>
    <cellStyle name="Normal 5 3 2 3 3" xfId="859" xr:uid="{00000000-0005-0000-0000-000057040000}"/>
    <cellStyle name="Normal 5 3 2 4" xfId="624" xr:uid="{00000000-0005-0000-0000-000058040000}"/>
    <cellStyle name="Normal 5 3 2 5" xfId="857" xr:uid="{00000000-0005-0000-0000-000059040000}"/>
    <cellStyle name="Normal 5 3 3" xfId="359" xr:uid="{00000000-0005-0000-0000-00005A040000}"/>
    <cellStyle name="Normal 5 3 3 2" xfId="627" xr:uid="{00000000-0005-0000-0000-00005B040000}"/>
    <cellStyle name="Normal 5 3 3 3" xfId="860" xr:uid="{00000000-0005-0000-0000-00005C040000}"/>
    <cellStyle name="Normal 5 3 4" xfId="360" xr:uid="{00000000-0005-0000-0000-00005D040000}"/>
    <cellStyle name="Normal 5 3 4 2" xfId="628" xr:uid="{00000000-0005-0000-0000-00005E040000}"/>
    <cellStyle name="Normal 5 3 4 3" xfId="861" xr:uid="{00000000-0005-0000-0000-00005F040000}"/>
    <cellStyle name="Normal 5 3 5" xfId="623" xr:uid="{00000000-0005-0000-0000-000060040000}"/>
    <cellStyle name="Normal 5 3 6" xfId="856" xr:uid="{00000000-0005-0000-0000-000061040000}"/>
    <cellStyle name="Normal 5 3 7" xfId="1565" xr:uid="{5B8EF901-9754-434D-BD38-A96A03F59CBD}"/>
    <cellStyle name="Normal 5 4" xfId="361" xr:uid="{00000000-0005-0000-0000-000062040000}"/>
    <cellStyle name="Normal 5 4 2" xfId="362" xr:uid="{00000000-0005-0000-0000-000063040000}"/>
    <cellStyle name="Normal 5 4 2 2" xfId="363" xr:uid="{00000000-0005-0000-0000-000064040000}"/>
    <cellStyle name="Normal 5 4 2 2 2" xfId="631" xr:uid="{00000000-0005-0000-0000-000065040000}"/>
    <cellStyle name="Normal 5 4 2 2 3" xfId="864" xr:uid="{00000000-0005-0000-0000-000066040000}"/>
    <cellStyle name="Normal 5 4 2 3" xfId="364" xr:uid="{00000000-0005-0000-0000-000067040000}"/>
    <cellStyle name="Normal 5 4 2 3 2" xfId="632" xr:uid="{00000000-0005-0000-0000-000068040000}"/>
    <cellStyle name="Normal 5 4 2 3 3" xfId="865" xr:uid="{00000000-0005-0000-0000-000069040000}"/>
    <cellStyle name="Normal 5 4 2 4" xfId="630" xr:uid="{00000000-0005-0000-0000-00006A040000}"/>
    <cellStyle name="Normal 5 4 2 5" xfId="863" xr:uid="{00000000-0005-0000-0000-00006B040000}"/>
    <cellStyle name="Normal 5 4 3" xfId="365" xr:uid="{00000000-0005-0000-0000-00006C040000}"/>
    <cellStyle name="Normal 5 4 3 2" xfId="633" xr:uid="{00000000-0005-0000-0000-00006D040000}"/>
    <cellStyle name="Normal 5 4 3 3" xfId="866" xr:uid="{00000000-0005-0000-0000-00006E040000}"/>
    <cellStyle name="Normal 5 4 4" xfId="366" xr:uid="{00000000-0005-0000-0000-00006F040000}"/>
    <cellStyle name="Normal 5 4 4 2" xfId="634" xr:uid="{00000000-0005-0000-0000-000070040000}"/>
    <cellStyle name="Normal 5 4 4 3" xfId="867" xr:uid="{00000000-0005-0000-0000-000071040000}"/>
    <cellStyle name="Normal 5 4 5" xfId="629" xr:uid="{00000000-0005-0000-0000-000072040000}"/>
    <cellStyle name="Normal 5 4 6" xfId="862" xr:uid="{00000000-0005-0000-0000-000073040000}"/>
    <cellStyle name="Normal 5 5" xfId="367" xr:uid="{00000000-0005-0000-0000-000074040000}"/>
    <cellStyle name="Normal 5 5 2" xfId="368" xr:uid="{00000000-0005-0000-0000-000075040000}"/>
    <cellStyle name="Normal 5 5 2 2" xfId="636" xr:uid="{00000000-0005-0000-0000-000076040000}"/>
    <cellStyle name="Normal 5 5 2 3" xfId="869" xr:uid="{00000000-0005-0000-0000-000077040000}"/>
    <cellStyle name="Normal 5 5 3" xfId="369" xr:uid="{00000000-0005-0000-0000-000078040000}"/>
    <cellStyle name="Normal 5 5 3 2" xfId="637" xr:uid="{00000000-0005-0000-0000-000079040000}"/>
    <cellStyle name="Normal 5 5 3 3" xfId="870" xr:uid="{00000000-0005-0000-0000-00007A040000}"/>
    <cellStyle name="Normal 5 5 4" xfId="635" xr:uid="{00000000-0005-0000-0000-00007B040000}"/>
    <cellStyle name="Normal 5 5 5" xfId="868" xr:uid="{00000000-0005-0000-0000-00007C040000}"/>
    <cellStyle name="Normal 5 6" xfId="370" xr:uid="{00000000-0005-0000-0000-00007D040000}"/>
    <cellStyle name="Normal 5 6 2" xfId="371" xr:uid="{00000000-0005-0000-0000-00007E040000}"/>
    <cellStyle name="Normal 5 6 2 2" xfId="639" xr:uid="{00000000-0005-0000-0000-00007F040000}"/>
    <cellStyle name="Normal 5 6 2 3" xfId="872" xr:uid="{00000000-0005-0000-0000-000080040000}"/>
    <cellStyle name="Normal 5 6 3" xfId="372" xr:uid="{00000000-0005-0000-0000-000081040000}"/>
    <cellStyle name="Normal 5 6 3 2" xfId="640" xr:uid="{00000000-0005-0000-0000-000082040000}"/>
    <cellStyle name="Normal 5 6 3 3" xfId="873" xr:uid="{00000000-0005-0000-0000-000083040000}"/>
    <cellStyle name="Normal 5 6 4" xfId="638" xr:uid="{00000000-0005-0000-0000-000084040000}"/>
    <cellStyle name="Normal 5 6 5" xfId="871" xr:uid="{00000000-0005-0000-0000-000085040000}"/>
    <cellStyle name="Normal 5 7" xfId="373" xr:uid="{00000000-0005-0000-0000-000086040000}"/>
    <cellStyle name="Normal 5 7 2" xfId="641" xr:uid="{00000000-0005-0000-0000-000087040000}"/>
    <cellStyle name="Normal 5 7 3" xfId="874" xr:uid="{00000000-0005-0000-0000-000088040000}"/>
    <cellStyle name="Normal 5 8" xfId="374" xr:uid="{00000000-0005-0000-0000-000089040000}"/>
    <cellStyle name="Normal 5 8 2" xfId="642" xr:uid="{00000000-0005-0000-0000-00008A040000}"/>
    <cellStyle name="Normal 5 8 3" xfId="875" xr:uid="{00000000-0005-0000-0000-00008B040000}"/>
    <cellStyle name="Normal 5 9" xfId="375" xr:uid="{00000000-0005-0000-0000-00008C040000}"/>
    <cellStyle name="Normal 5 9 2" xfId="643" xr:uid="{00000000-0005-0000-0000-00008D040000}"/>
    <cellStyle name="Normal 5 9 3" xfId="876" xr:uid="{00000000-0005-0000-0000-00008E040000}"/>
    <cellStyle name="Normal 6" xfId="121" xr:uid="{00000000-0005-0000-0000-00008F040000}"/>
    <cellStyle name="Normal 6 2" xfId="944" xr:uid="{00000000-0005-0000-0000-000090040000}"/>
    <cellStyle name="Normal 6 2 2" xfId="1148" xr:uid="{00000000-0005-0000-0000-000091040000}"/>
    <cellStyle name="Normal 6 2 3" xfId="1643" xr:uid="{32ED7B74-B242-4A9C-A0DF-15D1BC7BF513}"/>
    <cellStyle name="Normal 6 3" xfId="1149" xr:uid="{00000000-0005-0000-0000-000092040000}"/>
    <cellStyle name="Normal 6 4" xfId="1607" xr:uid="{24B1B60E-9DF6-4EEB-A42A-7A86C02E7914}"/>
    <cellStyle name="Normal 7" xfId="122" xr:uid="{00000000-0005-0000-0000-000093040000}"/>
    <cellStyle name="Normal 7 2" xfId="999" xr:uid="{00000000-0005-0000-0000-000094040000}"/>
    <cellStyle name="Normal 7 3" xfId="1150" xr:uid="{00000000-0005-0000-0000-000095040000}"/>
    <cellStyle name="Normal 7 3 2" xfId="1648" xr:uid="{316D86CF-76FE-42BC-BB27-8F6FCD194C6C}"/>
    <cellStyle name="Normal 7 4" xfId="1608" xr:uid="{2566BC99-0B91-4CC1-A517-F32CA0810BAF}"/>
    <cellStyle name="Normal 8" xfId="7" xr:uid="{00000000-0005-0000-0000-000096040000}"/>
    <cellStyle name="Normal 8 2" xfId="133" xr:uid="{00000000-0005-0000-0000-000097040000}"/>
    <cellStyle name="Normal 8 2 2" xfId="1151" xr:uid="{00000000-0005-0000-0000-000098040000}"/>
    <cellStyle name="Normal 8 2 2 2" xfId="1318" xr:uid="{00000000-0005-0000-0000-000099040000}"/>
    <cellStyle name="Normal 8 2 3" xfId="1294" xr:uid="{00000000-0005-0000-0000-00009A040000}"/>
    <cellStyle name="Normal 8 2 4" xfId="1620" xr:uid="{F75A3E35-B005-4ADE-BB65-FAB91F96D883}"/>
    <cellStyle name="Normal 8 3" xfId="945" xr:uid="{00000000-0005-0000-0000-00009B040000}"/>
    <cellStyle name="Normal 8 3 2" xfId="1308" xr:uid="{00000000-0005-0000-0000-00009C040000}"/>
    <cellStyle name="Normal 8 3 3" xfId="1653" xr:uid="{30DE2467-208B-4C38-8172-E0B3A0303938}"/>
    <cellStyle name="Normal 8 4" xfId="946" xr:uid="{00000000-0005-0000-0000-00009D040000}"/>
    <cellStyle name="Normal 8 5" xfId="1277" xr:uid="{00000000-0005-0000-0000-00009E040000}"/>
    <cellStyle name="Normal 8 6" xfId="1612" xr:uid="{0B5DB43A-14EC-4603-9FEC-22DF20927B91}"/>
    <cellStyle name="Normal 88" xfId="1615" xr:uid="{10F73388-4389-4522-8B00-EB32A862DCE2}"/>
    <cellStyle name="Normal 89" xfId="1617" xr:uid="{ADF18733-8D2C-424F-A609-B489E5BFB623}"/>
    <cellStyle name="Normal 9" xfId="12" xr:uid="{00000000-0005-0000-0000-00009F040000}"/>
    <cellStyle name="Normal 9 2" xfId="421" xr:uid="{00000000-0005-0000-0000-0000A0040000}"/>
    <cellStyle name="Normal 9 2 2" xfId="1322" xr:uid="{00000000-0005-0000-0000-0000A1040000}"/>
    <cellStyle name="Normal 9 2 3" xfId="1298" xr:uid="{00000000-0005-0000-0000-0000A2040000}"/>
    <cellStyle name="Normal 9 2 4" xfId="1676" xr:uid="{95AD8CFE-5616-4D0C-8FFA-ED88182F82B5}"/>
    <cellStyle name="Normal 9 3" xfId="656" xr:uid="{00000000-0005-0000-0000-0000A3040000}"/>
    <cellStyle name="Normal 9 3 2" xfId="1312" xr:uid="{00000000-0005-0000-0000-0000A4040000}"/>
    <cellStyle name="Normal 9 4" xfId="1152" xr:uid="{00000000-0005-0000-0000-0000A5040000}"/>
    <cellStyle name="Normal 9 5" xfId="1286" xr:uid="{00000000-0005-0000-0000-0000A6040000}"/>
    <cellStyle name="Normal 9 6" xfId="1614" xr:uid="{A9F13EE8-225B-483B-A19B-4C0489C164CB}"/>
    <cellStyle name="Normal 90" xfId="1616" xr:uid="{B8DF28C9-D37D-4934-80E7-39E3AC1E319A}"/>
    <cellStyle name="Normal_Book2" xfId="1369" xr:uid="{AD71EF8D-4EE0-409E-8DCE-BF9D14CB637A}"/>
    <cellStyle name="Normal_General" xfId="1788" xr:uid="{D6A03429-2C6A-46AD-8085-FF4F1740F9D3}"/>
    <cellStyle name="Normal_General 17.02.04" xfId="1789" xr:uid="{63B345A6-0251-4624-A7B1-2525350C3E1F}"/>
    <cellStyle name="Normal_tax" xfId="1363" xr:uid="{00000000-0005-0000-0000-0000A8040000}"/>
    <cellStyle name="Normal_Total quartal 06.12.08" xfId="1362" xr:uid="{00000000-0005-0000-0000-0000A9040000}"/>
    <cellStyle name="Normal_Varabashxum-ynderk" xfId="1368" xr:uid="{6B0A4337-218A-4C6D-92B3-9214E95C328C}"/>
    <cellStyle name="Note 10" xfId="1383" xr:uid="{9AA7E4B7-9D94-41D7-9F4C-3664B7F7929B}"/>
    <cellStyle name="Note 11" xfId="1424" xr:uid="{360008F1-B2B2-49DF-A1A3-BE1F94689191}"/>
    <cellStyle name="Note 12" xfId="1460" xr:uid="{BAD4AF2F-37BF-490E-A2FF-018AC1A5AAB7}"/>
    <cellStyle name="Note 13" xfId="1486" xr:uid="{8B16ABC8-2A3D-435C-A72F-B87D4403E3D3}"/>
    <cellStyle name="Note 14" xfId="1538" xr:uid="{AEE6A09F-AB4E-4628-9482-770B54B50233}"/>
    <cellStyle name="Note 15" xfId="1551" xr:uid="{D938DD4F-03F0-45F2-840D-205494E1DF83}"/>
    <cellStyle name="Note 16" xfId="1566" xr:uid="{FD997B41-EC25-4F4F-81E9-A18C737AD2EC}"/>
    <cellStyle name="Note 17" xfId="1592" xr:uid="{86698189-2A87-4581-BE39-0D3831391EF7}"/>
    <cellStyle name="Note 18" xfId="1730" xr:uid="{3215391E-6DFD-418C-98B1-A9C7CC784C56}"/>
    <cellStyle name="Note 19" xfId="1756" xr:uid="{98D23A97-46AF-4134-BF92-A11A66240D34}"/>
    <cellStyle name="Note 2" xfId="56" xr:uid="{00000000-0005-0000-0000-0000AA040000}"/>
    <cellStyle name="Note 2 10" xfId="1579" xr:uid="{9EEA40DD-92F5-4BF7-9F61-43641C529D0E}"/>
    <cellStyle name="Note 2 11" xfId="1663" xr:uid="{6F598ADD-FD01-4BFB-A831-C14E8899BF4F}"/>
    <cellStyle name="Note 2 12" xfId="1743" xr:uid="{438313A3-0E46-4B42-B206-DC6144883210}"/>
    <cellStyle name="Note 2 13" xfId="1775" xr:uid="{1FBEBE07-B552-43BE-9FD2-3D5B9875E1F9}"/>
    <cellStyle name="Note 2 2" xfId="123" xr:uid="{00000000-0005-0000-0000-0000AB040000}"/>
    <cellStyle name="Note 2 2 2" xfId="429" xr:uid="{00000000-0005-0000-0000-0000AC040000}"/>
    <cellStyle name="Note 2 2 2 2" xfId="1153" xr:uid="{00000000-0005-0000-0000-0000AD040000}"/>
    <cellStyle name="Note 2 2 2 3" xfId="1154" xr:uid="{00000000-0005-0000-0000-0000AE040000}"/>
    <cellStyle name="Note 2 2 2 4" xfId="1155" xr:uid="{00000000-0005-0000-0000-0000AF040000}"/>
    <cellStyle name="Note 2 2 3" xfId="890" xr:uid="{00000000-0005-0000-0000-0000B0040000}"/>
    <cellStyle name="Note 2 2 4" xfId="1156" xr:uid="{00000000-0005-0000-0000-0000B1040000}"/>
    <cellStyle name="Note 2 2 5" xfId="1157" xr:uid="{00000000-0005-0000-0000-0000B2040000}"/>
    <cellStyle name="Note 2 2 6" xfId="1721" xr:uid="{B051703D-E4A3-4CB7-B1B6-7D8C1B217A62}"/>
    <cellStyle name="Note 2 3" xfId="997" xr:uid="{00000000-0005-0000-0000-0000B3040000}"/>
    <cellStyle name="Note 2 4" xfId="1251" xr:uid="{00000000-0005-0000-0000-0000B4040000}"/>
    <cellStyle name="Note 2 5" xfId="1283" xr:uid="{00000000-0005-0000-0000-0000B5040000}"/>
    <cellStyle name="Note 2 6" xfId="1401" xr:uid="{CA15C4E3-CE2C-4774-A8D3-292F4AC71016}"/>
    <cellStyle name="Note 2 7" xfId="1443" xr:uid="{C1FA776A-28E0-447D-AAB2-6AD80704D468}"/>
    <cellStyle name="Note 2 8" xfId="1473" xr:uid="{18CB4CBD-EE62-45C2-A747-5C5D62E37E42}"/>
    <cellStyle name="Note 2 9" xfId="1505" xr:uid="{A0500E73-534C-4841-A39F-8D5F12BAD0F1}"/>
    <cellStyle name="Note 20" xfId="1790" xr:uid="{BE66CA2F-3E4B-4563-83B0-0E1D4345A3E5}"/>
    <cellStyle name="Note 3" xfId="57" xr:uid="{00000000-0005-0000-0000-0000B6040000}"/>
    <cellStyle name="Note 3 2" xfId="423" xr:uid="{00000000-0005-0000-0000-0000B7040000}"/>
    <cellStyle name="Note 3 3" xfId="658" xr:uid="{00000000-0005-0000-0000-0000B8040000}"/>
    <cellStyle name="Note 3 4" xfId="1518" xr:uid="{406D0386-5E2E-40F4-B948-1C1B9C58CADE}"/>
    <cellStyle name="Note 3 5" xfId="1655" xr:uid="{B49BAFBA-7A4C-489A-9A1E-A1CB67451E62}"/>
    <cellStyle name="Note 4" xfId="947" xr:uid="{00000000-0005-0000-0000-0000B9040000}"/>
    <cellStyle name="Note 5" xfId="1250" xr:uid="{00000000-0005-0000-0000-0000BA040000}"/>
    <cellStyle name="Note 6" xfId="1264" xr:uid="{00000000-0005-0000-0000-0000BB040000}"/>
    <cellStyle name="Note 7" xfId="1335" xr:uid="{00000000-0005-0000-0000-0000BC040000}"/>
    <cellStyle name="Note 8" xfId="1348" xr:uid="{00000000-0005-0000-0000-0000BD040000}"/>
    <cellStyle name="Note 9" xfId="1370" xr:uid="{06DE292E-2D45-4704-8022-7F041CE09EEB}"/>
    <cellStyle name="Output" xfId="1225" builtinId="21" customBuiltin="1"/>
    <cellStyle name="Output 2" xfId="58" xr:uid="{00000000-0005-0000-0000-0000BF040000}"/>
    <cellStyle name="Output 2 2" xfId="124" xr:uid="{00000000-0005-0000-0000-0000C0040000}"/>
    <cellStyle name="Output 2 2 2" xfId="430" xr:uid="{00000000-0005-0000-0000-0000C1040000}"/>
    <cellStyle name="Output 2 2 2 2" xfId="1158" xr:uid="{00000000-0005-0000-0000-0000C2040000}"/>
    <cellStyle name="Output 2 2 2 3" xfId="1159" xr:uid="{00000000-0005-0000-0000-0000C3040000}"/>
    <cellStyle name="Output 2 2 2 4" xfId="1160" xr:uid="{00000000-0005-0000-0000-0000C4040000}"/>
    <cellStyle name="Output 2 2 3" xfId="661" xr:uid="{00000000-0005-0000-0000-0000C5040000}"/>
    <cellStyle name="Output 2 2 3 2" xfId="1161" xr:uid="{00000000-0005-0000-0000-0000C6040000}"/>
    <cellStyle name="Output 2 2 3 3" xfId="1162" xr:uid="{00000000-0005-0000-0000-0000C7040000}"/>
    <cellStyle name="Output 2 2 3 4" xfId="1163" xr:uid="{00000000-0005-0000-0000-0000C8040000}"/>
    <cellStyle name="Output 2 2 4" xfId="1164" xr:uid="{00000000-0005-0000-0000-0000C9040000}"/>
    <cellStyle name="Output 2 2 5" xfId="1165" xr:uid="{00000000-0005-0000-0000-0000CA040000}"/>
    <cellStyle name="Output 2 2 6" xfId="1166" xr:uid="{00000000-0005-0000-0000-0000CB040000}"/>
    <cellStyle name="Output 2 3" xfId="1167" xr:uid="{00000000-0005-0000-0000-0000CC040000}"/>
    <cellStyle name="Output 2 4" xfId="1284" xr:uid="{00000000-0005-0000-0000-0000CD040000}"/>
    <cellStyle name="Output 2 5" xfId="1722" xr:uid="{D0F6E496-B15E-473D-9724-75545C17EC77}"/>
    <cellStyle name="Output 3" xfId="416" xr:uid="{00000000-0005-0000-0000-0000CE040000}"/>
    <cellStyle name="Percent 2" xfId="2" xr:uid="{00000000-0005-0000-0000-0000CF040000}"/>
    <cellStyle name="Percent 2 2" xfId="68" xr:uid="{00000000-0005-0000-0000-0000D0040000}"/>
    <cellStyle name="Percent 2 2 2" xfId="376" xr:uid="{00000000-0005-0000-0000-0000D1040000}"/>
    <cellStyle name="Percent 2 2 3" xfId="1647" xr:uid="{BCAD1E39-28F7-4493-804B-562D9DD1555D}"/>
    <cellStyle name="Percent 2 3" xfId="59" xr:uid="{00000000-0005-0000-0000-0000D2040000}"/>
    <cellStyle name="Percent 2 3 2" xfId="1724" xr:uid="{8E2E2308-B711-4F76-87AF-E6E1F02F1144}"/>
    <cellStyle name="Percent 3" xfId="10" xr:uid="{00000000-0005-0000-0000-0000D3040000}"/>
    <cellStyle name="Percent 3 2" xfId="377" xr:uid="{00000000-0005-0000-0000-0000D4040000}"/>
    <cellStyle name="Percent 3 2 2" xfId="1723" xr:uid="{36763C0A-7D36-4B32-897D-606E8AB950DA}"/>
    <cellStyle name="Percent 4" xfId="1168" xr:uid="{00000000-0005-0000-0000-0000D5040000}"/>
    <cellStyle name="Percent 4 2" xfId="1169" xr:uid="{00000000-0005-0000-0000-0000D6040000}"/>
    <cellStyle name="Percent 4 2 2" xfId="1625" xr:uid="{DB5AD53F-6BF9-485D-BCB0-B34E4310BCFB}"/>
    <cellStyle name="Percent 4 3" xfId="1613" xr:uid="{E302886D-9EC0-452F-B7BD-926C1A3B33E2}"/>
    <cellStyle name="Percent 5" xfId="1170" xr:uid="{00000000-0005-0000-0000-0000D7040000}"/>
    <cellStyle name="Percent 5 2" xfId="1171" xr:uid="{00000000-0005-0000-0000-0000D8040000}"/>
    <cellStyle name="Percent 5 2 2" xfId="1172" xr:uid="{00000000-0005-0000-0000-0000D9040000}"/>
    <cellStyle name="Percent 5 3" xfId="1173" xr:uid="{00000000-0005-0000-0000-0000DA040000}"/>
    <cellStyle name="Percent 5 4" xfId="1652" xr:uid="{2351AD0A-B289-4E92-B095-69137E84A1E2}"/>
    <cellStyle name="RowLevel_1_N6+artabyuje" xfId="378" xr:uid="{00000000-0005-0000-0000-0000DB040000}"/>
    <cellStyle name="SN_241" xfId="6" xr:uid="{00000000-0005-0000-0000-0000DC040000}"/>
    <cellStyle name="SN_b" xfId="1365" xr:uid="{00000000-0005-0000-0000-0000DD040000}"/>
    <cellStyle name="SN_it" xfId="1366" xr:uid="{00000000-0005-0000-0000-0000DE040000}"/>
    <cellStyle name="Style 1" xfId="125" xr:uid="{00000000-0005-0000-0000-0000DF040000}"/>
    <cellStyle name="Style 1 2" xfId="126" xr:uid="{00000000-0005-0000-0000-0000E0040000}"/>
    <cellStyle name="Style 1 2 2" xfId="948" xr:uid="{00000000-0005-0000-0000-0000E1040000}"/>
    <cellStyle name="Style 1 2 3" xfId="1725" xr:uid="{48B411A7-96CF-469C-9C2C-4043C9A389B1}"/>
    <cellStyle name="Style 1_verchnakan_ax21-25_2018" xfId="127" xr:uid="{00000000-0005-0000-0000-0000E2040000}"/>
    <cellStyle name="Title" xfId="1217" builtinId="15" customBuiltin="1"/>
    <cellStyle name="Title 2" xfId="60" xr:uid="{00000000-0005-0000-0000-0000E4040000}"/>
    <cellStyle name="Title 2 2" xfId="128" xr:uid="{00000000-0005-0000-0000-0000E5040000}"/>
    <cellStyle name="Title 2 3" xfId="1174" xr:uid="{00000000-0005-0000-0000-0000E6040000}"/>
    <cellStyle name="Title 2 4" xfId="1726" xr:uid="{10BC8A50-3A41-49E3-B502-5C8C4A46A2E4}"/>
    <cellStyle name="Title 3" xfId="417" xr:uid="{00000000-0005-0000-0000-0000E7040000}"/>
    <cellStyle name="Total" xfId="1231" builtinId="25" customBuiltin="1"/>
    <cellStyle name="Total 2" xfId="61" xr:uid="{00000000-0005-0000-0000-0000E9040000}"/>
    <cellStyle name="Total 2 2" xfId="129" xr:uid="{00000000-0005-0000-0000-0000EA040000}"/>
    <cellStyle name="Total 2 2 2" xfId="431" xr:uid="{00000000-0005-0000-0000-0000EB040000}"/>
    <cellStyle name="Total 2 2 2 2" xfId="1175" xr:uid="{00000000-0005-0000-0000-0000EC040000}"/>
    <cellStyle name="Total 2 2 2 3" xfId="1176" xr:uid="{00000000-0005-0000-0000-0000ED040000}"/>
    <cellStyle name="Total 2 2 2 4" xfId="1177" xr:uid="{00000000-0005-0000-0000-0000EE040000}"/>
    <cellStyle name="Total 2 2 3" xfId="889" xr:uid="{00000000-0005-0000-0000-0000EF040000}"/>
    <cellStyle name="Total 2 2 3 2" xfId="1178" xr:uid="{00000000-0005-0000-0000-0000F0040000}"/>
    <cellStyle name="Total 2 2 3 3" xfId="1179" xr:uid="{00000000-0005-0000-0000-0000F1040000}"/>
    <cellStyle name="Total 2 2 3 4" xfId="1180" xr:uid="{00000000-0005-0000-0000-0000F2040000}"/>
    <cellStyle name="Total 2 2 4" xfId="1181" xr:uid="{00000000-0005-0000-0000-0000F3040000}"/>
    <cellStyle name="Total 2 2 5" xfId="1182" xr:uid="{00000000-0005-0000-0000-0000F4040000}"/>
    <cellStyle name="Total 2 2 6" xfId="1183" xr:uid="{00000000-0005-0000-0000-0000F5040000}"/>
    <cellStyle name="Total 2 3" xfId="1184" xr:uid="{00000000-0005-0000-0000-0000F6040000}"/>
    <cellStyle name="Total 2 4" xfId="1285" xr:uid="{00000000-0005-0000-0000-0000F7040000}"/>
    <cellStyle name="Total 2 5" xfId="1727" xr:uid="{772F770B-DD2C-4E62-AA6A-B10F3EAA28B2}"/>
    <cellStyle name="Total 3" xfId="418" xr:uid="{00000000-0005-0000-0000-0000F8040000}"/>
    <cellStyle name="Warning Text" xfId="1229" builtinId="11" customBuiltin="1"/>
    <cellStyle name="Warning Text 2" xfId="62" xr:uid="{00000000-0005-0000-0000-0000FA040000}"/>
    <cellStyle name="Warning Text 2 2" xfId="130" xr:uid="{00000000-0005-0000-0000-0000FB040000}"/>
    <cellStyle name="Warning Text 2 2 2" xfId="1185" xr:uid="{00000000-0005-0000-0000-0000FC040000}"/>
    <cellStyle name="Warning Text 2 3" xfId="1186" xr:uid="{00000000-0005-0000-0000-0000FD040000}"/>
    <cellStyle name="Warning Text 2 4" xfId="1728" xr:uid="{D5C864B6-D826-4A92-8F5F-822E34DDEDC2}"/>
    <cellStyle name="Warning Text 3" xfId="419" xr:uid="{00000000-0005-0000-0000-0000FE040000}"/>
    <cellStyle name="Акцент1 2" xfId="949" xr:uid="{00000000-0005-0000-0000-0000FF040000}"/>
    <cellStyle name="Акцент1 3" xfId="950" xr:uid="{00000000-0005-0000-0000-000000050000}"/>
    <cellStyle name="Акцент2 2" xfId="951" xr:uid="{00000000-0005-0000-0000-000001050000}"/>
    <cellStyle name="Акцент2 3" xfId="952" xr:uid="{00000000-0005-0000-0000-000002050000}"/>
    <cellStyle name="Акцент3 2" xfId="953" xr:uid="{00000000-0005-0000-0000-000003050000}"/>
    <cellStyle name="Акцент3 3" xfId="954" xr:uid="{00000000-0005-0000-0000-000004050000}"/>
    <cellStyle name="Акцент4 2" xfId="955" xr:uid="{00000000-0005-0000-0000-000005050000}"/>
    <cellStyle name="Акцент4 3" xfId="956" xr:uid="{00000000-0005-0000-0000-000006050000}"/>
    <cellStyle name="Акцент5 2" xfId="957" xr:uid="{00000000-0005-0000-0000-000007050000}"/>
    <cellStyle name="Акцент5 3" xfId="958" xr:uid="{00000000-0005-0000-0000-000008050000}"/>
    <cellStyle name="Акцент6 2" xfId="959" xr:uid="{00000000-0005-0000-0000-000009050000}"/>
    <cellStyle name="Акцент6 3" xfId="960" xr:uid="{00000000-0005-0000-0000-00000A050000}"/>
    <cellStyle name="Беззащитный" xfId="1187" xr:uid="{00000000-0005-0000-0000-00000B050000}"/>
    <cellStyle name="Ввод  2" xfId="961" xr:uid="{00000000-0005-0000-0000-00000C050000}"/>
    <cellStyle name="Ввод  3" xfId="962" xr:uid="{00000000-0005-0000-0000-00000D050000}"/>
    <cellStyle name="Вывод 2" xfId="963" xr:uid="{00000000-0005-0000-0000-00000E050000}"/>
    <cellStyle name="Вывод 3" xfId="964" xr:uid="{00000000-0005-0000-0000-00000F050000}"/>
    <cellStyle name="Вычисление 2" xfId="965" xr:uid="{00000000-0005-0000-0000-000010050000}"/>
    <cellStyle name="Вычисление 3" xfId="966" xr:uid="{00000000-0005-0000-0000-000011050000}"/>
    <cellStyle name="Заголовок 1 2" xfId="967" xr:uid="{00000000-0005-0000-0000-000012050000}"/>
    <cellStyle name="Заголовок 1 3" xfId="968" xr:uid="{00000000-0005-0000-0000-000013050000}"/>
    <cellStyle name="Заголовок 2 2" xfId="969" xr:uid="{00000000-0005-0000-0000-000014050000}"/>
    <cellStyle name="Заголовок 2 3" xfId="970" xr:uid="{00000000-0005-0000-0000-000015050000}"/>
    <cellStyle name="Заголовок 3 2" xfId="971" xr:uid="{00000000-0005-0000-0000-000016050000}"/>
    <cellStyle name="Заголовок 3 3" xfId="972" xr:uid="{00000000-0005-0000-0000-000017050000}"/>
    <cellStyle name="Заголовок 4 2" xfId="973" xr:uid="{00000000-0005-0000-0000-000018050000}"/>
    <cellStyle name="Заголовок 4 3" xfId="974" xr:uid="{00000000-0005-0000-0000-000019050000}"/>
    <cellStyle name="Защитный" xfId="1188" xr:uid="{00000000-0005-0000-0000-00001A050000}"/>
    <cellStyle name="Итог 2" xfId="975" xr:uid="{00000000-0005-0000-0000-00001B050000}"/>
    <cellStyle name="Итог 3" xfId="976" xr:uid="{00000000-0005-0000-0000-00001C050000}"/>
    <cellStyle name="Контрольная ячейка 2" xfId="977" xr:uid="{00000000-0005-0000-0000-00001D050000}"/>
    <cellStyle name="Контрольная ячейка 3" xfId="978" xr:uid="{00000000-0005-0000-0000-00001E050000}"/>
    <cellStyle name="Название 2" xfId="379" xr:uid="{00000000-0005-0000-0000-00001F050000}"/>
    <cellStyle name="Название 3" xfId="1189" xr:uid="{00000000-0005-0000-0000-000020050000}"/>
    <cellStyle name="Нейтральный 2" xfId="979" xr:uid="{00000000-0005-0000-0000-000021050000}"/>
    <cellStyle name="Нейтральный 3" xfId="980" xr:uid="{00000000-0005-0000-0000-000022050000}"/>
    <cellStyle name="Обычный 14" xfId="1532" xr:uid="{81AFE877-F198-4713-8712-4F2FEC10306C}"/>
    <cellStyle name="Обычный 2" xfId="13" xr:uid="{00000000-0005-0000-0000-000023050000}"/>
    <cellStyle name="Обычный 2 10" xfId="1190" xr:uid="{00000000-0005-0000-0000-000024050000}"/>
    <cellStyle name="Обычный 2 11" xfId="1191" xr:uid="{00000000-0005-0000-0000-000025050000}"/>
    <cellStyle name="Обычный 2 12" xfId="1192" xr:uid="{00000000-0005-0000-0000-000026050000}"/>
    <cellStyle name="Обычный 2 13" xfId="1193" xr:uid="{00000000-0005-0000-0000-000027050000}"/>
    <cellStyle name="Обычный 2 2" xfId="132" xr:uid="{00000000-0005-0000-0000-000028050000}"/>
    <cellStyle name="Обычный 2 2 2" xfId="1194" xr:uid="{00000000-0005-0000-0000-000029050000}"/>
    <cellStyle name="Обычный 2 2 4" xfId="1536" xr:uid="{8F6F6024-DDC3-4AF7-93D1-DDAD64FF4CB9}"/>
    <cellStyle name="Обычный 2 3" xfId="131" xr:uid="{00000000-0005-0000-0000-00002A050000}"/>
    <cellStyle name="Обычный 2 4" xfId="1195" xr:uid="{00000000-0005-0000-0000-00002B050000}"/>
    <cellStyle name="Обычный 2 4 2" xfId="1196" xr:uid="{00000000-0005-0000-0000-00002C050000}"/>
    <cellStyle name="Обычный 2 5" xfId="1197" xr:uid="{00000000-0005-0000-0000-00002D050000}"/>
    <cellStyle name="Обычный 2 5 2" xfId="1198" xr:uid="{00000000-0005-0000-0000-00002E050000}"/>
    <cellStyle name="Обычный 2 6" xfId="1199" xr:uid="{00000000-0005-0000-0000-00002F050000}"/>
    <cellStyle name="Обычный 2 6 2" xfId="1200" xr:uid="{00000000-0005-0000-0000-000030050000}"/>
    <cellStyle name="Обычный 2 7" xfId="1201" xr:uid="{00000000-0005-0000-0000-000031050000}"/>
    <cellStyle name="Обычный 2 7 2" xfId="1202" xr:uid="{00000000-0005-0000-0000-000032050000}"/>
    <cellStyle name="Обычный 2 8" xfId="1203" xr:uid="{00000000-0005-0000-0000-000033050000}"/>
    <cellStyle name="Обычный 2 8 2" xfId="1204" xr:uid="{00000000-0005-0000-0000-000034050000}"/>
    <cellStyle name="Обычный 2 9" xfId="1205" xr:uid="{00000000-0005-0000-0000-000035050000}"/>
    <cellStyle name="Обычный 2_900005052015" xfId="1206" xr:uid="{00000000-0005-0000-0000-000036050000}"/>
    <cellStyle name="Обычный 3" xfId="135" xr:uid="{00000000-0005-0000-0000-000037050000}"/>
    <cellStyle name="Обычный 3 2" xfId="432" xr:uid="{00000000-0005-0000-0000-000038050000}"/>
    <cellStyle name="Обычный 3 3" xfId="664" xr:uid="{00000000-0005-0000-0000-000039050000}"/>
    <cellStyle name="Обычный 3 4" xfId="1564" xr:uid="{642AF12D-8066-4BAE-BAA2-61F8D80AE2CE}"/>
    <cellStyle name="Обычный 4" xfId="136" xr:uid="{00000000-0005-0000-0000-00003A050000}"/>
    <cellStyle name="Обычный 5" xfId="137" xr:uid="{00000000-0005-0000-0000-00003B050000}"/>
    <cellStyle name="Обычный 6" xfId="138" xr:uid="{00000000-0005-0000-0000-00003C050000}"/>
    <cellStyle name="Обычный 7" xfId="981" xr:uid="{00000000-0005-0000-0000-00003D050000}"/>
    <cellStyle name="Обычный 7 2" xfId="1216" xr:uid="{00000000-0005-0000-0000-00003E050000}"/>
    <cellStyle name="Обычный 8" xfId="1207" xr:uid="{00000000-0005-0000-0000-00003F050000}"/>
    <cellStyle name="Обычный 9" xfId="1208" xr:uid="{00000000-0005-0000-0000-000040050000}"/>
    <cellStyle name="Обычный 9 2" xfId="1209" xr:uid="{00000000-0005-0000-0000-000041050000}"/>
    <cellStyle name="Обычный_PHEK-er artadrutyun lic." xfId="1729" xr:uid="{1D8E4C25-5CE7-46C3-8F44-E5206817CB27}"/>
    <cellStyle name="Плохой 2" xfId="982" xr:uid="{00000000-0005-0000-0000-000042050000}"/>
    <cellStyle name="Плохой 3" xfId="983" xr:uid="{00000000-0005-0000-0000-000043050000}"/>
    <cellStyle name="Пояснение 2" xfId="984" xr:uid="{00000000-0005-0000-0000-000044050000}"/>
    <cellStyle name="Пояснение 3" xfId="985" xr:uid="{00000000-0005-0000-0000-000045050000}"/>
    <cellStyle name="Примечание 2" xfId="986" xr:uid="{00000000-0005-0000-0000-000046050000}"/>
    <cellStyle name="Примечание 3" xfId="1210" xr:uid="{00000000-0005-0000-0000-000047050000}"/>
    <cellStyle name="Связанная ячейка 2" xfId="987" xr:uid="{00000000-0005-0000-0000-000048050000}"/>
    <cellStyle name="Связанная ячейка 3" xfId="988" xr:uid="{00000000-0005-0000-0000-000049050000}"/>
    <cellStyle name="Стиль 1" xfId="63" xr:uid="{00000000-0005-0000-0000-00004A050000}"/>
    <cellStyle name="Текст предупреждения 2" xfId="989" xr:uid="{00000000-0005-0000-0000-00004B050000}"/>
    <cellStyle name="Текст предупреждения 3" xfId="990" xr:uid="{00000000-0005-0000-0000-00004C050000}"/>
    <cellStyle name="Финансовый 2" xfId="64" xr:uid="{00000000-0005-0000-0000-00004D050000}"/>
    <cellStyle name="Финансовый 2 2" xfId="991" xr:uid="{00000000-0005-0000-0000-00004E050000}"/>
    <cellStyle name="Финансовый 2 3" xfId="1211" xr:uid="{00000000-0005-0000-0000-00004F050000}"/>
    <cellStyle name="Финансовый 3" xfId="892" xr:uid="{00000000-0005-0000-0000-000050050000}"/>
    <cellStyle name="Финансовый 3 2" xfId="1212" xr:uid="{00000000-0005-0000-0000-000051050000}"/>
    <cellStyle name="Финансовый 4" xfId="992" xr:uid="{00000000-0005-0000-0000-000052050000}"/>
    <cellStyle name="Финансовый 4 2" xfId="1213" xr:uid="{00000000-0005-0000-0000-000053050000}"/>
    <cellStyle name="Финансовый 5" xfId="1214" xr:uid="{00000000-0005-0000-0000-000054050000}"/>
    <cellStyle name="Финансовый 6" xfId="1215" xr:uid="{00000000-0005-0000-0000-000055050000}"/>
    <cellStyle name="Хороший 2" xfId="993" xr:uid="{00000000-0005-0000-0000-000056050000}"/>
    <cellStyle name="Хороший 3" xfId="994" xr:uid="{00000000-0005-0000-0000-000057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ownloads\3havelvac%20(3).xlsx" TargetMode="External"/><Relationship Id="rId1" Type="http://schemas.openxmlformats.org/officeDocument/2006/relationships/externalLinkPath" Target="/Siranush%20Chteyan/Downloads/3havelvac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>
        <row r="39">
          <cell r="C39">
            <v>12003</v>
          </cell>
        </row>
        <row r="40">
          <cell r="D40" t="str">
    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v>
          </cell>
        </row>
      </sheetData>
      <sheetData sheetId="1">
        <row r="38">
          <cell r="E38" t="str">
            <v xml:space="preserve"> 1040</v>
          </cell>
          <cell r="G38" t="str">
            <v xml:space="preserve"> Կոշտ թափոնների կառավարում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zoomScaleNormal="100" workbookViewId="0">
      <selection activeCell="C10" sqref="C10"/>
    </sheetView>
  </sheetViews>
  <sheetFormatPr defaultRowHeight="15"/>
  <cols>
    <col min="1" max="1" width="9.140625" style="7"/>
    <col min="2" max="2" width="53.85546875" style="7" customWidth="1"/>
    <col min="3" max="3" width="41" style="7" customWidth="1"/>
    <col min="4" max="4" width="11.5703125" style="7" bestFit="1" customWidth="1"/>
    <col min="5" max="5" width="9.140625" style="7"/>
    <col min="6" max="6" width="11.5703125" style="7" bestFit="1" customWidth="1"/>
    <col min="7" max="7" width="9.140625" style="7"/>
    <col min="8" max="8" width="11.5703125" style="7" bestFit="1" customWidth="1"/>
    <col min="9" max="16384" width="9.140625" style="7"/>
  </cols>
  <sheetData>
    <row r="1" spans="1:8" ht="17.25">
      <c r="B1" s="385" t="s">
        <v>34</v>
      </c>
      <c r="C1" s="385"/>
    </row>
    <row r="2" spans="1:8" ht="17.25">
      <c r="B2" s="385" t="s">
        <v>163</v>
      </c>
      <c r="C2" s="385"/>
    </row>
    <row r="3" spans="1:8" ht="17.25">
      <c r="B3" s="385" t="s">
        <v>0</v>
      </c>
      <c r="C3" s="385"/>
    </row>
    <row r="6" spans="1:8" ht="69" customHeight="1">
      <c r="B6" s="384" t="s">
        <v>183</v>
      </c>
      <c r="C6" s="384"/>
    </row>
    <row r="8" spans="1:8" ht="17.25">
      <c r="C8" s="8" t="s">
        <v>106</v>
      </c>
    </row>
    <row r="9" spans="1:8" ht="77.25" customHeight="1">
      <c r="B9" s="9"/>
      <c r="C9" s="10" t="s">
        <v>25</v>
      </c>
      <c r="F9" s="11"/>
    </row>
    <row r="10" spans="1:8" ht="17.25">
      <c r="B10" s="3" t="s">
        <v>42</v>
      </c>
      <c r="C10" s="13">
        <f>C11</f>
        <v>360584.69999999995</v>
      </c>
    </row>
    <row r="11" spans="1:8" ht="17.25">
      <c r="B11" s="3" t="s">
        <v>43</v>
      </c>
      <c r="C11" s="13">
        <f>'h2'!E10</f>
        <v>360584.69999999995</v>
      </c>
      <c r="D11" s="12"/>
      <c r="F11" s="12"/>
      <c r="H11" s="11"/>
    </row>
    <row r="12" spans="1:8" ht="17.25">
      <c r="B12" s="3" t="s">
        <v>44</v>
      </c>
      <c r="C12" s="104">
        <f>C10-C11</f>
        <v>0</v>
      </c>
      <c r="D12" s="11"/>
    </row>
    <row r="15" spans="1:8" ht="14.25" customHeight="1"/>
    <row r="16" spans="1:8">
      <c r="A16" s="21"/>
      <c r="B16" s="382" t="s">
        <v>45</v>
      </c>
      <c r="C16" s="383" t="s">
        <v>11</v>
      </c>
      <c r="D16" s="383"/>
    </row>
    <row r="17" spans="1:4" ht="45.75" customHeight="1">
      <c r="A17" s="21"/>
      <c r="B17" s="382"/>
      <c r="C17" s="383"/>
      <c r="D17" s="383"/>
    </row>
  </sheetData>
  <mergeCells count="6">
    <mergeCell ref="B16:B17"/>
    <mergeCell ref="C16:D17"/>
    <mergeCell ref="B6:C6"/>
    <mergeCell ref="B1:C1"/>
    <mergeCell ref="B2:C2"/>
    <mergeCell ref="B3:C3"/>
  </mergeCells>
  <pageMargins left="0" right="0" top="0" bottom="0" header="0" footer="0"/>
  <pageSetup paperSize="9" scale="85" orientation="portrait" verticalDpi="30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17"/>
  <sheetViews>
    <sheetView workbookViewId="0">
      <selection activeCell="C13" sqref="C13"/>
    </sheetView>
  </sheetViews>
  <sheetFormatPr defaultRowHeight="16.5"/>
  <cols>
    <col min="1" max="1" width="9.140625" style="29"/>
    <col min="2" max="2" width="58.7109375" style="29" customWidth="1"/>
    <col min="3" max="3" width="14" style="29" customWidth="1"/>
    <col min="4" max="4" width="13.7109375" style="29" customWidth="1"/>
    <col min="5" max="5" width="18.85546875" style="29" customWidth="1"/>
    <col min="6" max="16384" width="9.140625" style="29"/>
  </cols>
  <sheetData>
    <row r="1" spans="2:6" ht="17.25">
      <c r="B1" s="385" t="s">
        <v>41</v>
      </c>
      <c r="C1" s="385"/>
      <c r="D1" s="385"/>
      <c r="E1" s="385"/>
    </row>
    <row r="2" spans="2:6" ht="17.25">
      <c r="B2" s="385" t="s">
        <v>163</v>
      </c>
      <c r="C2" s="385"/>
      <c r="D2" s="385"/>
      <c r="E2" s="385"/>
    </row>
    <row r="3" spans="2:6" ht="17.25">
      <c r="B3" s="385" t="s">
        <v>0</v>
      </c>
      <c r="C3" s="385"/>
      <c r="D3" s="385"/>
      <c r="E3" s="385"/>
    </row>
    <row r="4" spans="2:6" ht="17.25">
      <c r="E4" s="8"/>
    </row>
    <row r="5" spans="2:6" ht="69.75" customHeight="1">
      <c r="B5" s="384" t="s">
        <v>246</v>
      </c>
      <c r="C5" s="384"/>
      <c r="D5" s="384"/>
      <c r="E5" s="384"/>
      <c r="F5" s="2"/>
    </row>
    <row r="6" spans="2:6" ht="17.25">
      <c r="E6" s="8"/>
    </row>
    <row r="7" spans="2:6" ht="17.25" customHeight="1">
      <c r="D7" s="389" t="s">
        <v>106</v>
      </c>
      <c r="E7" s="389"/>
    </row>
    <row r="8" spans="2:6" ht="48" customHeight="1">
      <c r="B8" s="386" t="s">
        <v>32</v>
      </c>
      <c r="C8" s="387" t="s">
        <v>25</v>
      </c>
      <c r="D8" s="387"/>
      <c r="E8" s="388"/>
    </row>
    <row r="9" spans="2:6" ht="33">
      <c r="B9" s="386"/>
      <c r="C9" s="96" t="s">
        <v>167</v>
      </c>
      <c r="D9" s="97" t="s">
        <v>104</v>
      </c>
      <c r="E9" s="97" t="s">
        <v>6</v>
      </c>
    </row>
    <row r="10" spans="2:6" s="30" customFormat="1" ht="17.25">
      <c r="B10" s="28" t="s">
        <v>33</v>
      </c>
      <c r="C10" s="13">
        <f t="shared" ref="C10:E10" si="0">C12</f>
        <v>360584.69999999995</v>
      </c>
      <c r="D10" s="13">
        <f t="shared" si="0"/>
        <v>360584.69999999995</v>
      </c>
      <c r="E10" s="13">
        <f t="shared" si="0"/>
        <v>360584.69999999995</v>
      </c>
    </row>
    <row r="11" spans="2:6" ht="17.25">
      <c r="B11" s="4" t="s">
        <v>13</v>
      </c>
      <c r="C11" s="13"/>
      <c r="D11" s="13"/>
      <c r="E11" s="13"/>
    </row>
    <row r="12" spans="2:6" ht="17.25">
      <c r="B12" s="6" t="s">
        <v>152</v>
      </c>
      <c r="C12" s="13">
        <f>'h7'!G10</f>
        <v>360584.69999999995</v>
      </c>
      <c r="D12" s="13">
        <f>C12</f>
        <v>360584.69999999995</v>
      </c>
      <c r="E12" s="13">
        <f>D12</f>
        <v>360584.69999999995</v>
      </c>
    </row>
    <row r="13" spans="2:6" ht="17.25">
      <c r="B13" s="5"/>
      <c r="C13" s="5"/>
      <c r="D13" s="5"/>
      <c r="E13" s="14"/>
    </row>
    <row r="14" spans="2:6" ht="33.75" customHeight="1"/>
    <row r="16" spans="2:6" ht="17.25">
      <c r="B16" s="382" t="s">
        <v>37</v>
      </c>
      <c r="C16" s="22"/>
      <c r="D16" s="22"/>
      <c r="E16" s="383" t="s">
        <v>11</v>
      </c>
      <c r="F16" s="383"/>
    </row>
    <row r="17" spans="2:6" ht="29.25" customHeight="1">
      <c r="B17" s="382"/>
      <c r="C17" s="22"/>
      <c r="D17" s="22"/>
      <c r="E17" s="383"/>
      <c r="F17" s="383"/>
    </row>
  </sheetData>
  <mergeCells count="9">
    <mergeCell ref="B16:B17"/>
    <mergeCell ref="E16:F17"/>
    <mergeCell ref="B8:B9"/>
    <mergeCell ref="B1:E1"/>
    <mergeCell ref="B2:E2"/>
    <mergeCell ref="B3:E3"/>
    <mergeCell ref="B5:E5"/>
    <mergeCell ref="C8:E8"/>
    <mergeCell ref="D7:E7"/>
  </mergeCells>
  <pageMargins left="0" right="0" top="0" bottom="0" header="0" footer="0"/>
  <pageSetup paperSize="9" scale="80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E6C0-C1A8-417F-9026-F50BAB771E0A}">
  <dimension ref="B1:K15"/>
  <sheetViews>
    <sheetView workbookViewId="0">
      <selection activeCell="O9" sqref="O9"/>
    </sheetView>
  </sheetViews>
  <sheetFormatPr defaultRowHeight="17.25"/>
  <cols>
    <col min="1" max="1" width="9.140625" style="34"/>
    <col min="2" max="2" width="11.140625" style="34" customWidth="1"/>
    <col min="3" max="3" width="41" style="34" customWidth="1"/>
    <col min="4" max="4" width="38.42578125" style="34" customWidth="1"/>
    <col min="5" max="5" width="17.140625" style="34" customWidth="1"/>
    <col min="6" max="6" width="16.42578125" style="34" customWidth="1"/>
    <col min="7" max="7" width="15.5703125" style="34" customWidth="1"/>
    <col min="8" max="258" width="9.140625" style="34"/>
    <col min="259" max="259" width="51.85546875" style="34" customWidth="1"/>
    <col min="260" max="260" width="17.85546875" style="34" customWidth="1"/>
    <col min="261" max="261" width="19.42578125" style="34" customWidth="1"/>
    <col min="262" max="514" width="9.140625" style="34"/>
    <col min="515" max="515" width="51.85546875" style="34" customWidth="1"/>
    <col min="516" max="516" width="17.85546875" style="34" customWidth="1"/>
    <col min="517" max="517" width="19.42578125" style="34" customWidth="1"/>
    <col min="518" max="770" width="9.140625" style="34"/>
    <col min="771" max="771" width="51.85546875" style="34" customWidth="1"/>
    <col min="772" max="772" width="17.85546875" style="34" customWidth="1"/>
    <col min="773" max="773" width="19.42578125" style="34" customWidth="1"/>
    <col min="774" max="1026" width="9.140625" style="34"/>
    <col min="1027" max="1027" width="51.85546875" style="34" customWidth="1"/>
    <col min="1028" max="1028" width="17.85546875" style="34" customWidth="1"/>
    <col min="1029" max="1029" width="19.42578125" style="34" customWidth="1"/>
    <col min="1030" max="1282" width="9.140625" style="34"/>
    <col min="1283" max="1283" width="51.85546875" style="34" customWidth="1"/>
    <col min="1284" max="1284" width="17.85546875" style="34" customWidth="1"/>
    <col min="1285" max="1285" width="19.42578125" style="34" customWidth="1"/>
    <col min="1286" max="1538" width="9.140625" style="34"/>
    <col min="1539" max="1539" width="51.85546875" style="34" customWidth="1"/>
    <col min="1540" max="1540" width="17.85546875" style="34" customWidth="1"/>
    <col min="1541" max="1541" width="19.42578125" style="34" customWidth="1"/>
    <col min="1542" max="1794" width="9.140625" style="34"/>
    <col min="1795" max="1795" width="51.85546875" style="34" customWidth="1"/>
    <col min="1796" max="1796" width="17.85546875" style="34" customWidth="1"/>
    <col min="1797" max="1797" width="19.42578125" style="34" customWidth="1"/>
    <col min="1798" max="2050" width="9.140625" style="34"/>
    <col min="2051" max="2051" width="51.85546875" style="34" customWidth="1"/>
    <col min="2052" max="2052" width="17.85546875" style="34" customWidth="1"/>
    <col min="2053" max="2053" width="19.42578125" style="34" customWidth="1"/>
    <col min="2054" max="2306" width="9.140625" style="34"/>
    <col min="2307" max="2307" width="51.85546875" style="34" customWidth="1"/>
    <col min="2308" max="2308" width="17.85546875" style="34" customWidth="1"/>
    <col min="2309" max="2309" width="19.42578125" style="34" customWidth="1"/>
    <col min="2310" max="2562" width="9.140625" style="34"/>
    <col min="2563" max="2563" width="51.85546875" style="34" customWidth="1"/>
    <col min="2564" max="2564" width="17.85546875" style="34" customWidth="1"/>
    <col min="2565" max="2565" width="19.42578125" style="34" customWidth="1"/>
    <col min="2566" max="2818" width="9.140625" style="34"/>
    <col min="2819" max="2819" width="51.85546875" style="34" customWidth="1"/>
    <col min="2820" max="2820" width="17.85546875" style="34" customWidth="1"/>
    <col min="2821" max="2821" width="19.42578125" style="34" customWidth="1"/>
    <col min="2822" max="3074" width="9.140625" style="34"/>
    <col min="3075" max="3075" width="51.85546875" style="34" customWidth="1"/>
    <col min="3076" max="3076" width="17.85546875" style="34" customWidth="1"/>
    <col min="3077" max="3077" width="19.42578125" style="34" customWidth="1"/>
    <col min="3078" max="3330" width="9.140625" style="34"/>
    <col min="3331" max="3331" width="51.85546875" style="34" customWidth="1"/>
    <col min="3332" max="3332" width="17.85546875" style="34" customWidth="1"/>
    <col min="3333" max="3333" width="19.42578125" style="34" customWidth="1"/>
    <col min="3334" max="3586" width="9.140625" style="34"/>
    <col min="3587" max="3587" width="51.85546875" style="34" customWidth="1"/>
    <col min="3588" max="3588" width="17.85546875" style="34" customWidth="1"/>
    <col min="3589" max="3589" width="19.42578125" style="34" customWidth="1"/>
    <col min="3590" max="3842" width="9.140625" style="34"/>
    <col min="3843" max="3843" width="51.85546875" style="34" customWidth="1"/>
    <col min="3844" max="3844" width="17.85546875" style="34" customWidth="1"/>
    <col min="3845" max="3845" width="19.42578125" style="34" customWidth="1"/>
    <col min="3846" max="4098" width="9.140625" style="34"/>
    <col min="4099" max="4099" width="51.85546875" style="34" customWidth="1"/>
    <col min="4100" max="4100" width="17.85546875" style="34" customWidth="1"/>
    <col min="4101" max="4101" width="19.42578125" style="34" customWidth="1"/>
    <col min="4102" max="4354" width="9.140625" style="34"/>
    <col min="4355" max="4355" width="51.85546875" style="34" customWidth="1"/>
    <col min="4356" max="4356" width="17.85546875" style="34" customWidth="1"/>
    <col min="4357" max="4357" width="19.42578125" style="34" customWidth="1"/>
    <col min="4358" max="4610" width="9.140625" style="34"/>
    <col min="4611" max="4611" width="51.85546875" style="34" customWidth="1"/>
    <col min="4612" max="4612" width="17.85546875" style="34" customWidth="1"/>
    <col min="4613" max="4613" width="19.42578125" style="34" customWidth="1"/>
    <col min="4614" max="4866" width="9.140625" style="34"/>
    <col min="4867" max="4867" width="51.85546875" style="34" customWidth="1"/>
    <col min="4868" max="4868" width="17.85546875" style="34" customWidth="1"/>
    <col min="4869" max="4869" width="19.42578125" style="34" customWidth="1"/>
    <col min="4870" max="5122" width="9.140625" style="34"/>
    <col min="5123" max="5123" width="51.85546875" style="34" customWidth="1"/>
    <col min="5124" max="5124" width="17.85546875" style="34" customWidth="1"/>
    <col min="5125" max="5125" width="19.42578125" style="34" customWidth="1"/>
    <col min="5126" max="5378" width="9.140625" style="34"/>
    <col min="5379" max="5379" width="51.85546875" style="34" customWidth="1"/>
    <col min="5380" max="5380" width="17.85546875" style="34" customWidth="1"/>
    <col min="5381" max="5381" width="19.42578125" style="34" customWidth="1"/>
    <col min="5382" max="5634" width="9.140625" style="34"/>
    <col min="5635" max="5635" width="51.85546875" style="34" customWidth="1"/>
    <col min="5636" max="5636" width="17.85546875" style="34" customWidth="1"/>
    <col min="5637" max="5637" width="19.42578125" style="34" customWidth="1"/>
    <col min="5638" max="5890" width="9.140625" style="34"/>
    <col min="5891" max="5891" width="51.85546875" style="34" customWidth="1"/>
    <col min="5892" max="5892" width="17.85546875" style="34" customWidth="1"/>
    <col min="5893" max="5893" width="19.42578125" style="34" customWidth="1"/>
    <col min="5894" max="6146" width="9.140625" style="34"/>
    <col min="6147" max="6147" width="51.85546875" style="34" customWidth="1"/>
    <col min="6148" max="6148" width="17.85546875" style="34" customWidth="1"/>
    <col min="6149" max="6149" width="19.42578125" style="34" customWidth="1"/>
    <col min="6150" max="6402" width="9.140625" style="34"/>
    <col min="6403" max="6403" width="51.85546875" style="34" customWidth="1"/>
    <col min="6404" max="6404" width="17.85546875" style="34" customWidth="1"/>
    <col min="6405" max="6405" width="19.42578125" style="34" customWidth="1"/>
    <col min="6406" max="6658" width="9.140625" style="34"/>
    <col min="6659" max="6659" width="51.85546875" style="34" customWidth="1"/>
    <col min="6660" max="6660" width="17.85546875" style="34" customWidth="1"/>
    <col min="6661" max="6661" width="19.42578125" style="34" customWidth="1"/>
    <col min="6662" max="6914" width="9.140625" style="34"/>
    <col min="6915" max="6915" width="51.85546875" style="34" customWidth="1"/>
    <col min="6916" max="6916" width="17.85546875" style="34" customWidth="1"/>
    <col min="6917" max="6917" width="19.42578125" style="34" customWidth="1"/>
    <col min="6918" max="7170" width="9.140625" style="34"/>
    <col min="7171" max="7171" width="51.85546875" style="34" customWidth="1"/>
    <col min="7172" max="7172" width="17.85546875" style="34" customWidth="1"/>
    <col min="7173" max="7173" width="19.42578125" style="34" customWidth="1"/>
    <col min="7174" max="7426" width="9.140625" style="34"/>
    <col min="7427" max="7427" width="51.85546875" style="34" customWidth="1"/>
    <col min="7428" max="7428" width="17.85546875" style="34" customWidth="1"/>
    <col min="7429" max="7429" width="19.42578125" style="34" customWidth="1"/>
    <col min="7430" max="7682" width="9.140625" style="34"/>
    <col min="7683" max="7683" width="51.85546875" style="34" customWidth="1"/>
    <col min="7684" max="7684" width="17.85546875" style="34" customWidth="1"/>
    <col min="7685" max="7685" width="19.42578125" style="34" customWidth="1"/>
    <col min="7686" max="7938" width="9.140625" style="34"/>
    <col min="7939" max="7939" width="51.85546875" style="34" customWidth="1"/>
    <col min="7940" max="7940" width="17.85546875" style="34" customWidth="1"/>
    <col min="7941" max="7941" width="19.42578125" style="34" customWidth="1"/>
    <col min="7942" max="8194" width="9.140625" style="34"/>
    <col min="8195" max="8195" width="51.85546875" style="34" customWidth="1"/>
    <col min="8196" max="8196" width="17.85546875" style="34" customWidth="1"/>
    <col min="8197" max="8197" width="19.42578125" style="34" customWidth="1"/>
    <col min="8198" max="8450" width="9.140625" style="34"/>
    <col min="8451" max="8451" width="51.85546875" style="34" customWidth="1"/>
    <col min="8452" max="8452" width="17.85546875" style="34" customWidth="1"/>
    <col min="8453" max="8453" width="19.42578125" style="34" customWidth="1"/>
    <col min="8454" max="8706" width="9.140625" style="34"/>
    <col min="8707" max="8707" width="51.85546875" style="34" customWidth="1"/>
    <col min="8708" max="8708" width="17.85546875" style="34" customWidth="1"/>
    <col min="8709" max="8709" width="19.42578125" style="34" customWidth="1"/>
    <col min="8710" max="8962" width="9.140625" style="34"/>
    <col min="8963" max="8963" width="51.85546875" style="34" customWidth="1"/>
    <col min="8964" max="8964" width="17.85546875" style="34" customWidth="1"/>
    <col min="8965" max="8965" width="19.42578125" style="34" customWidth="1"/>
    <col min="8966" max="9218" width="9.140625" style="34"/>
    <col min="9219" max="9219" width="51.85546875" style="34" customWidth="1"/>
    <col min="9220" max="9220" width="17.85546875" style="34" customWidth="1"/>
    <col min="9221" max="9221" width="19.42578125" style="34" customWidth="1"/>
    <col min="9222" max="9474" width="9.140625" style="34"/>
    <col min="9475" max="9475" width="51.85546875" style="34" customWidth="1"/>
    <col min="9476" max="9476" width="17.85546875" style="34" customWidth="1"/>
    <col min="9477" max="9477" width="19.42578125" style="34" customWidth="1"/>
    <col min="9478" max="9730" width="9.140625" style="34"/>
    <col min="9731" max="9731" width="51.85546875" style="34" customWidth="1"/>
    <col min="9732" max="9732" width="17.85546875" style="34" customWidth="1"/>
    <col min="9733" max="9733" width="19.42578125" style="34" customWidth="1"/>
    <col min="9734" max="9986" width="9.140625" style="34"/>
    <col min="9987" max="9987" width="51.85546875" style="34" customWidth="1"/>
    <col min="9988" max="9988" width="17.85546875" style="34" customWidth="1"/>
    <col min="9989" max="9989" width="19.42578125" style="34" customWidth="1"/>
    <col min="9990" max="10242" width="9.140625" style="34"/>
    <col min="10243" max="10243" width="51.85546875" style="34" customWidth="1"/>
    <col min="10244" max="10244" width="17.85546875" style="34" customWidth="1"/>
    <col min="10245" max="10245" width="19.42578125" style="34" customWidth="1"/>
    <col min="10246" max="10498" width="9.140625" style="34"/>
    <col min="10499" max="10499" width="51.85546875" style="34" customWidth="1"/>
    <col min="10500" max="10500" width="17.85546875" style="34" customWidth="1"/>
    <col min="10501" max="10501" width="19.42578125" style="34" customWidth="1"/>
    <col min="10502" max="10754" width="9.140625" style="34"/>
    <col min="10755" max="10755" width="51.85546875" style="34" customWidth="1"/>
    <col min="10756" max="10756" width="17.85546875" style="34" customWidth="1"/>
    <col min="10757" max="10757" width="19.42578125" style="34" customWidth="1"/>
    <col min="10758" max="11010" width="9.140625" style="34"/>
    <col min="11011" max="11011" width="51.85546875" style="34" customWidth="1"/>
    <col min="11012" max="11012" width="17.85546875" style="34" customWidth="1"/>
    <col min="11013" max="11013" width="19.42578125" style="34" customWidth="1"/>
    <col min="11014" max="11266" width="9.140625" style="34"/>
    <col min="11267" max="11267" width="51.85546875" style="34" customWidth="1"/>
    <col min="11268" max="11268" width="17.85546875" style="34" customWidth="1"/>
    <col min="11269" max="11269" width="19.42578125" style="34" customWidth="1"/>
    <col min="11270" max="11522" width="9.140625" style="34"/>
    <col min="11523" max="11523" width="51.85546875" style="34" customWidth="1"/>
    <col min="11524" max="11524" width="17.85546875" style="34" customWidth="1"/>
    <col min="11525" max="11525" width="19.42578125" style="34" customWidth="1"/>
    <col min="11526" max="11778" width="9.140625" style="34"/>
    <col min="11779" max="11779" width="51.85546875" style="34" customWidth="1"/>
    <col min="11780" max="11780" width="17.85546875" style="34" customWidth="1"/>
    <col min="11781" max="11781" width="19.42578125" style="34" customWidth="1"/>
    <col min="11782" max="12034" width="9.140625" style="34"/>
    <col min="12035" max="12035" width="51.85546875" style="34" customWidth="1"/>
    <col min="12036" max="12036" width="17.85546875" style="34" customWidth="1"/>
    <col min="12037" max="12037" width="19.42578125" style="34" customWidth="1"/>
    <col min="12038" max="12290" width="9.140625" style="34"/>
    <col min="12291" max="12291" width="51.85546875" style="34" customWidth="1"/>
    <col min="12292" max="12292" width="17.85546875" style="34" customWidth="1"/>
    <col min="12293" max="12293" width="19.42578125" style="34" customWidth="1"/>
    <col min="12294" max="12546" width="9.140625" style="34"/>
    <col min="12547" max="12547" width="51.85546875" style="34" customWidth="1"/>
    <col min="12548" max="12548" width="17.85546875" style="34" customWidth="1"/>
    <col min="12549" max="12549" width="19.42578125" style="34" customWidth="1"/>
    <col min="12550" max="12802" width="9.140625" style="34"/>
    <col min="12803" max="12803" width="51.85546875" style="34" customWidth="1"/>
    <col min="12804" max="12804" width="17.85546875" style="34" customWidth="1"/>
    <col min="12805" max="12805" width="19.42578125" style="34" customWidth="1"/>
    <col min="12806" max="13058" width="9.140625" style="34"/>
    <col min="13059" max="13059" width="51.85546875" style="34" customWidth="1"/>
    <col min="13060" max="13060" width="17.85546875" style="34" customWidth="1"/>
    <col min="13061" max="13061" width="19.42578125" style="34" customWidth="1"/>
    <col min="13062" max="13314" width="9.140625" style="34"/>
    <col min="13315" max="13315" width="51.85546875" style="34" customWidth="1"/>
    <col min="13316" max="13316" width="17.85546875" style="34" customWidth="1"/>
    <col min="13317" max="13317" width="19.42578125" style="34" customWidth="1"/>
    <col min="13318" max="13570" width="9.140625" style="34"/>
    <col min="13571" max="13571" width="51.85546875" style="34" customWidth="1"/>
    <col min="13572" max="13572" width="17.85546875" style="34" customWidth="1"/>
    <col min="13573" max="13573" width="19.42578125" style="34" customWidth="1"/>
    <col min="13574" max="13826" width="9.140625" style="34"/>
    <col min="13827" max="13827" width="51.85546875" style="34" customWidth="1"/>
    <col min="13828" max="13828" width="17.85546875" style="34" customWidth="1"/>
    <col min="13829" max="13829" width="19.42578125" style="34" customWidth="1"/>
    <col min="13830" max="14082" width="9.140625" style="34"/>
    <col min="14083" max="14083" width="51.85546875" style="34" customWidth="1"/>
    <col min="14084" max="14084" width="17.85546875" style="34" customWidth="1"/>
    <col min="14085" max="14085" width="19.42578125" style="34" customWidth="1"/>
    <col min="14086" max="14338" width="9.140625" style="34"/>
    <col min="14339" max="14339" width="51.85546875" style="34" customWidth="1"/>
    <col min="14340" max="14340" width="17.85546875" style="34" customWidth="1"/>
    <col min="14341" max="14341" width="19.42578125" style="34" customWidth="1"/>
    <col min="14342" max="14594" width="9.140625" style="34"/>
    <col min="14595" max="14595" width="51.85546875" style="34" customWidth="1"/>
    <col min="14596" max="14596" width="17.85546875" style="34" customWidth="1"/>
    <col min="14597" max="14597" width="19.42578125" style="34" customWidth="1"/>
    <col min="14598" max="14850" width="9.140625" style="34"/>
    <col min="14851" max="14851" width="51.85546875" style="34" customWidth="1"/>
    <col min="14852" max="14852" width="17.85546875" style="34" customWidth="1"/>
    <col min="14853" max="14853" width="19.42578125" style="34" customWidth="1"/>
    <col min="14854" max="15106" width="9.140625" style="34"/>
    <col min="15107" max="15107" width="51.85546875" style="34" customWidth="1"/>
    <col min="15108" max="15108" width="17.85546875" style="34" customWidth="1"/>
    <col min="15109" max="15109" width="19.42578125" style="34" customWidth="1"/>
    <col min="15110" max="15362" width="9.140625" style="34"/>
    <col min="15363" max="15363" width="51.85546875" style="34" customWidth="1"/>
    <col min="15364" max="15364" width="17.85546875" style="34" customWidth="1"/>
    <col min="15365" max="15365" width="19.42578125" style="34" customWidth="1"/>
    <col min="15366" max="15618" width="9.140625" style="34"/>
    <col min="15619" max="15619" width="51.85546875" style="34" customWidth="1"/>
    <col min="15620" max="15620" width="17.85546875" style="34" customWidth="1"/>
    <col min="15621" max="15621" width="19.42578125" style="34" customWidth="1"/>
    <col min="15622" max="15874" width="9.140625" style="34"/>
    <col min="15875" max="15875" width="51.85546875" style="34" customWidth="1"/>
    <col min="15876" max="15876" width="17.85546875" style="34" customWidth="1"/>
    <col min="15877" max="15877" width="19.42578125" style="34" customWidth="1"/>
    <col min="15878" max="16130" width="9.140625" style="34"/>
    <col min="16131" max="16131" width="51.85546875" style="34" customWidth="1"/>
    <col min="16132" max="16132" width="17.85546875" style="34" customWidth="1"/>
    <col min="16133" max="16133" width="19.42578125" style="34" customWidth="1"/>
    <col min="16134" max="16384" width="9.140625" style="34"/>
  </cols>
  <sheetData>
    <row r="1" spans="2:11" s="1" customFormat="1" ht="17.25" customHeight="1">
      <c r="D1" s="36" t="s">
        <v>153</v>
      </c>
      <c r="E1" s="36"/>
      <c r="F1" s="393" t="s">
        <v>154</v>
      </c>
      <c r="G1" s="393"/>
    </row>
    <row r="2" spans="2:11" s="1" customFormat="1">
      <c r="D2" s="398" t="s">
        <v>161</v>
      </c>
      <c r="E2" s="398"/>
      <c r="F2" s="398"/>
      <c r="G2" s="398"/>
    </row>
    <row r="3" spans="2:11" s="1" customFormat="1">
      <c r="B3" s="27"/>
      <c r="C3" s="27"/>
      <c r="D3" s="399" t="s">
        <v>0</v>
      </c>
      <c r="E3" s="399"/>
      <c r="F3" s="399"/>
      <c r="G3" s="399"/>
    </row>
    <row r="4" spans="2:11" s="1" customFormat="1"/>
    <row r="5" spans="2:11" s="1" customFormat="1" ht="47.25" customHeight="1">
      <c r="B5" s="400" t="s">
        <v>162</v>
      </c>
      <c r="C5" s="400"/>
      <c r="D5" s="400"/>
      <c r="E5" s="400"/>
      <c r="F5" s="400"/>
      <c r="G5" s="400"/>
      <c r="J5" s="390"/>
      <c r="K5" s="390"/>
    </row>
    <row r="6" spans="2:11">
      <c r="C6" s="82"/>
      <c r="D6" s="82"/>
      <c r="E6" s="82"/>
      <c r="F6" s="392" t="s">
        <v>106</v>
      </c>
      <c r="G6" s="392"/>
      <c r="H6" s="23"/>
    </row>
    <row r="7" spans="2:11" ht="60.75" customHeight="1">
      <c r="B7" s="40"/>
      <c r="C7" s="391" t="s">
        <v>155</v>
      </c>
      <c r="D7" s="391" t="s">
        <v>156</v>
      </c>
      <c r="E7" s="397" t="s">
        <v>25</v>
      </c>
      <c r="F7" s="397"/>
      <c r="G7" s="397"/>
    </row>
    <row r="8" spans="2:11" ht="33">
      <c r="B8" s="40"/>
      <c r="C8" s="391"/>
      <c r="D8" s="391"/>
      <c r="E8" s="97" t="s">
        <v>167</v>
      </c>
      <c r="F8" s="97" t="s">
        <v>104</v>
      </c>
      <c r="G8" s="97" t="s">
        <v>6</v>
      </c>
    </row>
    <row r="9" spans="2:11" s="33" customFormat="1" ht="29.25" customHeight="1">
      <c r="B9" s="394" t="s">
        <v>157</v>
      </c>
      <c r="C9" s="394"/>
      <c r="D9" s="83"/>
      <c r="E9" s="370">
        <f t="shared" ref="E9:G9" si="0">E11</f>
        <v>360584.69999999995</v>
      </c>
      <c r="F9" s="370">
        <f t="shared" si="0"/>
        <v>360584.69999999995</v>
      </c>
      <c r="G9" s="370">
        <f t="shared" si="0"/>
        <v>360584.69999999995</v>
      </c>
    </row>
    <row r="10" spans="2:11">
      <c r="B10" s="39"/>
      <c r="C10" s="39" t="s">
        <v>64</v>
      </c>
      <c r="D10" s="40"/>
      <c r="E10" s="371"/>
      <c r="F10" s="371"/>
      <c r="G10" s="371"/>
    </row>
    <row r="11" spans="2:11" s="33" customFormat="1" ht="72.75" customHeight="1">
      <c r="B11" s="99">
        <v>6</v>
      </c>
      <c r="C11" s="99" t="s">
        <v>158</v>
      </c>
      <c r="D11" s="83"/>
      <c r="E11" s="370">
        <f t="shared" ref="E11:G11" si="1">E12</f>
        <v>360584.69999999995</v>
      </c>
      <c r="F11" s="370">
        <f t="shared" si="1"/>
        <v>360584.69999999995</v>
      </c>
      <c r="G11" s="370">
        <f t="shared" si="1"/>
        <v>360584.69999999995</v>
      </c>
    </row>
    <row r="12" spans="2:11" ht="33" customHeight="1">
      <c r="B12" s="100">
        <v>6.7</v>
      </c>
      <c r="C12" s="100" t="s">
        <v>152</v>
      </c>
      <c r="D12" s="31" t="s">
        <v>159</v>
      </c>
      <c r="E12" s="371">
        <f>'h2'!C12</f>
        <v>360584.69999999995</v>
      </c>
      <c r="F12" s="371">
        <f>'h2'!D12</f>
        <v>360584.69999999995</v>
      </c>
      <c r="G12" s="371">
        <f>'h2'!E12</f>
        <v>360584.69999999995</v>
      </c>
    </row>
    <row r="15" spans="2:11" ht="75.75" customHeight="1">
      <c r="B15" s="395" t="s">
        <v>160</v>
      </c>
      <c r="C15" s="395"/>
      <c r="D15" s="396" t="s">
        <v>87</v>
      </c>
      <c r="E15" s="396"/>
      <c r="F15" s="396"/>
      <c r="G15" s="396"/>
    </row>
  </sheetData>
  <mergeCells count="12">
    <mergeCell ref="B9:C9"/>
    <mergeCell ref="B15:C15"/>
    <mergeCell ref="D15:G15"/>
    <mergeCell ref="E7:G7"/>
    <mergeCell ref="D2:G2"/>
    <mergeCell ref="D3:G3"/>
    <mergeCell ref="B5:G5"/>
    <mergeCell ref="J5:K5"/>
    <mergeCell ref="C7:C8"/>
    <mergeCell ref="D7:D8"/>
    <mergeCell ref="F6:G6"/>
    <mergeCell ref="F1:G1"/>
  </mergeCells>
  <pageMargins left="0" right="0" top="0" bottom="0" header="0" footer="0"/>
  <pageSetup paperSize="9" scale="6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2F20B-79A2-4096-A85C-48F37F298CDC}">
  <dimension ref="B1:L28"/>
  <sheetViews>
    <sheetView topLeftCell="B13" zoomScale="90" zoomScaleNormal="90" workbookViewId="0">
      <selection activeCell="C5" sqref="C5:I5"/>
    </sheetView>
  </sheetViews>
  <sheetFormatPr defaultColWidth="9.140625" defaultRowHeight="17.25"/>
  <cols>
    <col min="1" max="1" width="9.140625" style="16"/>
    <col min="2" max="2" width="7.140625" style="16" customWidth="1"/>
    <col min="3" max="3" width="10" style="16" customWidth="1"/>
    <col min="4" max="4" width="11.42578125" style="16" customWidth="1"/>
    <col min="5" max="5" width="52.85546875" style="16" customWidth="1"/>
    <col min="6" max="6" width="35.85546875" style="16" customWidth="1"/>
    <col min="7" max="7" width="28.5703125" style="16" customWidth="1"/>
    <col min="8" max="8" width="15.140625" style="16" customWidth="1"/>
    <col min="9" max="9" width="16.42578125" style="16" bestFit="1" customWidth="1"/>
    <col min="10" max="10" width="16" style="16" customWidth="1"/>
    <col min="11" max="11" width="9.140625" style="16"/>
    <col min="12" max="12" width="17" style="16" bestFit="1" customWidth="1"/>
    <col min="13" max="16384" width="9.140625" style="16"/>
  </cols>
  <sheetData>
    <row r="1" spans="2:12" s="17" customFormat="1">
      <c r="C1" s="23"/>
      <c r="D1" s="23"/>
      <c r="E1" s="23"/>
      <c r="F1" s="23"/>
      <c r="G1" s="23"/>
      <c r="H1" s="401"/>
      <c r="I1" s="401"/>
      <c r="J1" s="401"/>
    </row>
    <row r="2" spans="2:12" s="17" customFormat="1">
      <c r="C2" s="23"/>
      <c r="D2" s="23"/>
      <c r="E2" s="23"/>
      <c r="F2" s="23"/>
      <c r="G2" s="401" t="s">
        <v>111</v>
      </c>
      <c r="H2" s="401"/>
      <c r="I2" s="401"/>
      <c r="J2" s="401"/>
    </row>
    <row r="3" spans="2:12" s="17" customFormat="1">
      <c r="C3" s="23"/>
      <c r="D3" s="23"/>
      <c r="E3" s="23"/>
      <c r="F3" s="23"/>
      <c r="G3" s="401" t="s">
        <v>0</v>
      </c>
      <c r="H3" s="401"/>
      <c r="I3" s="401"/>
      <c r="J3" s="401"/>
    </row>
    <row r="4" spans="2:12" s="17" customFormat="1">
      <c r="C4" s="24"/>
      <c r="D4" s="24"/>
      <c r="E4" s="24"/>
      <c r="F4" s="24"/>
      <c r="G4" s="24"/>
      <c r="H4" s="24"/>
      <c r="I4" s="24"/>
      <c r="J4" s="24"/>
    </row>
    <row r="5" spans="2:12" s="17" customFormat="1" ht="55.35" customHeight="1">
      <c r="C5" s="402" t="s">
        <v>185</v>
      </c>
      <c r="D5" s="402"/>
      <c r="E5" s="402"/>
      <c r="F5" s="402"/>
      <c r="G5" s="402"/>
      <c r="H5" s="402"/>
      <c r="I5" s="402"/>
      <c r="J5" s="24"/>
    </row>
    <row r="6" spans="2:12" s="17" customFormat="1">
      <c r="C6" s="24"/>
      <c r="D6" s="24"/>
      <c r="E6" s="24"/>
      <c r="F6" s="24"/>
      <c r="G6" s="24"/>
      <c r="H6" s="24"/>
      <c r="I6" s="389" t="s">
        <v>106</v>
      </c>
      <c r="J6" s="389"/>
    </row>
    <row r="7" spans="2:12" s="17" customFormat="1" ht="80.25" customHeight="1">
      <c r="B7" s="406" t="s">
        <v>132</v>
      </c>
      <c r="C7" s="406" t="s">
        <v>23</v>
      </c>
      <c r="D7" s="406"/>
      <c r="E7" s="406" t="s">
        <v>133</v>
      </c>
      <c r="F7" s="406" t="s">
        <v>169</v>
      </c>
      <c r="G7" s="406" t="s">
        <v>135</v>
      </c>
      <c r="H7" s="403" t="s">
        <v>118</v>
      </c>
      <c r="I7" s="404"/>
      <c r="J7" s="405"/>
    </row>
    <row r="8" spans="2:12" s="17" customFormat="1" ht="39" customHeight="1">
      <c r="B8" s="406"/>
      <c r="C8" s="132" t="s">
        <v>5</v>
      </c>
      <c r="D8" s="132" t="s">
        <v>4</v>
      </c>
      <c r="E8" s="406"/>
      <c r="F8" s="406"/>
      <c r="G8" s="406"/>
      <c r="H8" s="101" t="s">
        <v>167</v>
      </c>
      <c r="I8" s="101" t="s">
        <v>104</v>
      </c>
      <c r="J8" s="101" t="s">
        <v>6</v>
      </c>
    </row>
    <row r="9" spans="2:12" s="17" customFormat="1">
      <c r="B9" s="407" t="s">
        <v>136</v>
      </c>
      <c r="C9" s="407"/>
      <c r="D9" s="133"/>
      <c r="E9" s="133"/>
      <c r="F9" s="133"/>
      <c r="G9" s="133"/>
      <c r="H9" s="128">
        <f t="shared" ref="H9:J9" si="0">H10</f>
        <v>0</v>
      </c>
      <c r="I9" s="128">
        <f t="shared" si="0"/>
        <v>0</v>
      </c>
      <c r="J9" s="128">
        <f t="shared" si="0"/>
        <v>0</v>
      </c>
    </row>
    <row r="10" spans="2:12" s="17" customFormat="1" ht="22.5" customHeight="1">
      <c r="B10" s="408" t="s">
        <v>71</v>
      </c>
      <c r="C10" s="409"/>
      <c r="D10" s="409"/>
      <c r="E10" s="409"/>
      <c r="F10" s="409"/>
      <c r="G10" s="410"/>
      <c r="H10" s="78">
        <f t="shared" ref="H10:J10" si="1">H11+H13</f>
        <v>0</v>
      </c>
      <c r="I10" s="78">
        <f t="shared" si="1"/>
        <v>0</v>
      </c>
      <c r="J10" s="78">
        <f t="shared" si="1"/>
        <v>0</v>
      </c>
    </row>
    <row r="11" spans="2:12" s="17" customFormat="1" ht="88.5" customHeight="1">
      <c r="B11" s="133"/>
      <c r="C11" s="132">
        <v>1040</v>
      </c>
      <c r="D11" s="134"/>
      <c r="E11" s="135" t="s">
        <v>79</v>
      </c>
      <c r="F11" s="135" t="s">
        <v>143</v>
      </c>
      <c r="G11" s="135" t="s">
        <v>144</v>
      </c>
      <c r="H11" s="136">
        <f t="shared" ref="H11:I11" si="2">H12</f>
        <v>236964.4</v>
      </c>
      <c r="I11" s="136">
        <f t="shared" si="2"/>
        <v>236964.4</v>
      </c>
      <c r="J11" s="136">
        <f>J12</f>
        <v>236964.4</v>
      </c>
      <c r="L11" s="137"/>
    </row>
    <row r="12" spans="2:12" s="17" customFormat="1" ht="120.75" customHeight="1">
      <c r="B12" s="133"/>
      <c r="C12" s="134"/>
      <c r="D12" s="138" t="s">
        <v>171</v>
      </c>
      <c r="E12" s="134" t="s">
        <v>170</v>
      </c>
      <c r="F12" s="134" t="s">
        <v>145</v>
      </c>
      <c r="G12" s="134" t="s">
        <v>74</v>
      </c>
      <c r="H12" s="71">
        <f>'h5'!D15</f>
        <v>236964.4</v>
      </c>
      <c r="I12" s="71">
        <f>'h5'!G15</f>
        <v>236964.4</v>
      </c>
      <c r="J12" s="71">
        <f>'h5'!J15</f>
        <v>236964.4</v>
      </c>
      <c r="L12" s="137"/>
    </row>
    <row r="13" spans="2:12" s="17" customFormat="1" ht="88.5" customHeight="1">
      <c r="B13" s="139"/>
      <c r="C13" s="132">
        <v>1157</v>
      </c>
      <c r="D13" s="134"/>
      <c r="E13" s="135" t="s">
        <v>210</v>
      </c>
      <c r="F13" s="135" t="s">
        <v>211</v>
      </c>
      <c r="G13" s="135" t="s">
        <v>212</v>
      </c>
      <c r="H13" s="140">
        <f t="shared" ref="H13:J13" si="3">H14</f>
        <v>-236964.4</v>
      </c>
      <c r="I13" s="140">
        <f t="shared" si="3"/>
        <v>-236964.4</v>
      </c>
      <c r="J13" s="140">
        <f t="shared" si="3"/>
        <v>-236964.4</v>
      </c>
    </row>
    <row r="14" spans="2:12" s="17" customFormat="1" ht="117" customHeight="1">
      <c r="B14" s="139"/>
      <c r="C14" s="134"/>
      <c r="D14" s="138" t="s">
        <v>213</v>
      </c>
      <c r="E14" s="134" t="s">
        <v>214</v>
      </c>
      <c r="F14" s="134" t="s">
        <v>215</v>
      </c>
      <c r="G14" s="183" t="s">
        <v>74</v>
      </c>
      <c r="H14" s="140">
        <f>'h5'!D24</f>
        <v>-236964.4</v>
      </c>
      <c r="I14" s="140">
        <f>'h5'!G24</f>
        <v>-236964.4</v>
      </c>
      <c r="J14" s="140">
        <f>'h5'!J24</f>
        <v>-236964.4</v>
      </c>
    </row>
    <row r="15" spans="2:12" s="166" customFormat="1" ht="21.75" customHeight="1"/>
    <row r="16" spans="2:12" s="17" customFormat="1"/>
    <row r="17" spans="3:10" s="17" customFormat="1"/>
    <row r="18" spans="3:10" s="17" customFormat="1">
      <c r="C18" s="24"/>
      <c r="D18" s="24"/>
      <c r="E18" s="24"/>
      <c r="F18" s="24"/>
      <c r="G18" s="24"/>
      <c r="H18" s="24"/>
      <c r="I18" s="24"/>
      <c r="J18" s="24"/>
    </row>
    <row r="19" spans="3:10" s="17" customFormat="1">
      <c r="C19" s="24"/>
      <c r="D19" s="24"/>
      <c r="E19" s="24"/>
      <c r="F19" s="24"/>
      <c r="G19" s="24"/>
      <c r="H19" s="24"/>
      <c r="I19" s="24"/>
      <c r="J19" s="24"/>
    </row>
    <row r="20" spans="3:10" s="17" customFormat="1">
      <c r="C20" s="24"/>
      <c r="D20" s="24"/>
      <c r="E20" s="24"/>
      <c r="F20" s="24"/>
      <c r="G20" s="24"/>
      <c r="H20" s="24"/>
      <c r="I20" s="24"/>
      <c r="J20" s="24"/>
    </row>
    <row r="21" spans="3:10">
      <c r="C21" s="15" t="s">
        <v>9</v>
      </c>
      <c r="D21" s="15"/>
      <c r="E21" s="15"/>
      <c r="F21" s="15"/>
      <c r="G21" s="15"/>
      <c r="H21" s="15"/>
      <c r="I21" s="15"/>
      <c r="J21" s="15"/>
    </row>
    <row r="22" spans="3:10">
      <c r="C22" s="15" t="s">
        <v>98</v>
      </c>
      <c r="D22" s="15"/>
      <c r="E22" s="142"/>
      <c r="F22" s="142"/>
      <c r="G22" s="142"/>
      <c r="H22" s="142"/>
      <c r="I22" s="142"/>
      <c r="J22" s="15"/>
    </row>
    <row r="23" spans="3:10">
      <c r="C23" s="111"/>
      <c r="D23" s="143" t="s">
        <v>40</v>
      </c>
      <c r="E23" s="142"/>
      <c r="F23" s="142"/>
      <c r="G23" s="142"/>
      <c r="H23" s="383"/>
      <c r="I23" s="383"/>
      <c r="J23" s="383"/>
    </row>
    <row r="24" spans="3:10">
      <c r="C24" s="15"/>
      <c r="D24" s="15"/>
      <c r="E24" s="15"/>
      <c r="F24" s="15"/>
      <c r="G24" s="15"/>
      <c r="H24" s="15"/>
      <c r="I24" s="15"/>
      <c r="J24" s="15"/>
    </row>
    <row r="25" spans="3:10">
      <c r="C25" s="15"/>
      <c r="D25" s="15"/>
      <c r="E25" s="15"/>
      <c r="F25" s="15"/>
      <c r="G25" s="15"/>
      <c r="H25" s="15"/>
      <c r="I25" s="15"/>
      <c r="J25" s="15"/>
    </row>
    <row r="26" spans="3:10">
      <c r="C26" s="15"/>
      <c r="D26" s="15"/>
      <c r="E26" s="15"/>
      <c r="F26" s="15"/>
      <c r="G26" s="15"/>
      <c r="H26" s="15"/>
      <c r="I26" s="15"/>
      <c r="J26" s="15"/>
    </row>
    <row r="27" spans="3:10">
      <c r="C27" s="1"/>
      <c r="D27" s="1"/>
      <c r="E27" s="1"/>
      <c r="F27" s="1"/>
      <c r="G27" s="1"/>
      <c r="H27" s="1"/>
      <c r="I27" s="1"/>
      <c r="J27" s="1"/>
    </row>
    <row r="28" spans="3:10">
      <c r="C28" s="1"/>
      <c r="D28" s="1"/>
      <c r="E28" s="1"/>
      <c r="F28" s="1"/>
      <c r="G28" s="1"/>
      <c r="H28" s="1"/>
      <c r="I28" s="1"/>
      <c r="J28" s="1"/>
    </row>
  </sheetData>
  <mergeCells count="14">
    <mergeCell ref="H23:J23"/>
    <mergeCell ref="H7:J7"/>
    <mergeCell ref="B7:B8"/>
    <mergeCell ref="C7:D7"/>
    <mergeCell ref="E7:E8"/>
    <mergeCell ref="B9:C9"/>
    <mergeCell ref="B10:G10"/>
    <mergeCell ref="F7:F8"/>
    <mergeCell ref="G7:G8"/>
    <mergeCell ref="H1:J1"/>
    <mergeCell ref="G2:J2"/>
    <mergeCell ref="G3:J3"/>
    <mergeCell ref="C5:I5"/>
    <mergeCell ref="I6:J6"/>
  </mergeCells>
  <phoneticPr fontId="156" type="noConversion"/>
  <pageMargins left="0" right="0" top="0" bottom="0" header="0" footer="0"/>
  <pageSetup paperSize="9" scale="6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FB4F4-7075-41CC-98BE-F75748969467}">
  <dimension ref="A1:L44"/>
  <sheetViews>
    <sheetView topLeftCell="A22" zoomScale="90" zoomScaleNormal="90" workbookViewId="0">
      <selection activeCell="E15" sqref="E15"/>
    </sheetView>
  </sheetViews>
  <sheetFormatPr defaultColWidth="9.140625" defaultRowHeight="17.25"/>
  <cols>
    <col min="1" max="1" width="11" style="1" bestFit="1" customWidth="1"/>
    <col min="2" max="2" width="12.5703125" style="1" customWidth="1"/>
    <col min="3" max="3" width="62.5703125" style="1" customWidth="1"/>
    <col min="4" max="4" width="15" style="1" customWidth="1"/>
    <col min="5" max="5" width="16.5703125" style="1" customWidth="1"/>
    <col min="6" max="6" width="14.140625" style="1" customWidth="1"/>
    <col min="7" max="7" width="16.5703125" style="1" customWidth="1"/>
    <col min="8" max="8" width="14.28515625" style="1" customWidth="1"/>
    <col min="9" max="9" width="14.85546875" style="1" customWidth="1"/>
    <col min="10" max="10" width="15.140625" style="1" customWidth="1"/>
    <col min="11" max="11" width="14.7109375" style="1" customWidth="1"/>
    <col min="12" max="12" width="14.140625" style="1" customWidth="1"/>
    <col min="13" max="16384" width="9.140625" style="1"/>
  </cols>
  <sheetData>
    <row r="1" spans="1:12" s="17" customFormat="1" ht="19.5" customHeight="1">
      <c r="G1" s="23"/>
      <c r="H1" s="24"/>
      <c r="I1" s="18"/>
      <c r="K1" s="392" t="s">
        <v>57</v>
      </c>
      <c r="L1" s="392"/>
    </row>
    <row r="2" spans="1:12" s="17" customFormat="1" ht="24.6" customHeight="1">
      <c r="G2" s="23"/>
      <c r="H2" s="413" t="s">
        <v>111</v>
      </c>
      <c r="I2" s="413"/>
      <c r="J2" s="413"/>
      <c r="K2" s="413"/>
      <c r="L2" s="413"/>
    </row>
    <row r="3" spans="1:12" s="17" customFormat="1">
      <c r="G3" s="23"/>
      <c r="H3" s="413" t="s">
        <v>0</v>
      </c>
      <c r="I3" s="413"/>
      <c r="J3" s="413"/>
      <c r="K3" s="413"/>
      <c r="L3" s="413"/>
    </row>
    <row r="4" spans="1:12" s="17" customFormat="1">
      <c r="G4" s="24"/>
      <c r="H4" s="24"/>
    </row>
    <row r="5" spans="1:12" s="17" customFormat="1" ht="55.35" customHeight="1">
      <c r="A5" s="402" t="s">
        <v>184</v>
      </c>
      <c r="B5" s="402"/>
      <c r="C5" s="402"/>
      <c r="D5" s="402"/>
      <c r="E5" s="402"/>
      <c r="F5" s="402"/>
      <c r="G5" s="402"/>
      <c r="H5" s="402"/>
      <c r="I5" s="402"/>
      <c r="J5" s="402"/>
      <c r="K5" s="402"/>
    </row>
    <row r="6" spans="1:12" s="17" customFormat="1" ht="21.75" customHeight="1">
      <c r="B6" s="24"/>
      <c r="C6" s="24"/>
      <c r="D6" s="24"/>
      <c r="E6" s="24"/>
      <c r="F6" s="24"/>
      <c r="I6" s="24"/>
      <c r="K6" s="389" t="s">
        <v>106</v>
      </c>
      <c r="L6" s="389"/>
    </row>
    <row r="7" spans="1:12" s="145" customFormat="1" ht="36" customHeight="1">
      <c r="A7" s="414" t="s">
        <v>65</v>
      </c>
      <c r="B7" s="414"/>
      <c r="C7" s="415" t="s">
        <v>70</v>
      </c>
      <c r="D7" s="411" t="s">
        <v>118</v>
      </c>
      <c r="E7" s="411"/>
      <c r="F7" s="411"/>
      <c r="G7" s="411"/>
      <c r="H7" s="411"/>
      <c r="I7" s="411"/>
      <c r="J7" s="411"/>
      <c r="K7" s="411"/>
      <c r="L7" s="412"/>
    </row>
    <row r="8" spans="1:12" s="145" customFormat="1" ht="18.75" customHeight="1">
      <c r="A8" s="414"/>
      <c r="B8" s="414"/>
      <c r="C8" s="415"/>
      <c r="D8" s="416" t="s">
        <v>172</v>
      </c>
      <c r="E8" s="416"/>
      <c r="F8" s="416"/>
      <c r="G8" s="416" t="s">
        <v>104</v>
      </c>
      <c r="H8" s="416"/>
      <c r="I8" s="416"/>
      <c r="J8" s="416" t="s">
        <v>6</v>
      </c>
      <c r="K8" s="416"/>
      <c r="L8" s="416"/>
    </row>
    <row r="9" spans="1:12" s="145" customFormat="1" ht="21.6" customHeight="1">
      <c r="A9" s="414"/>
      <c r="B9" s="414"/>
      <c r="C9" s="415"/>
      <c r="D9" s="417" t="s">
        <v>75</v>
      </c>
      <c r="E9" s="417" t="s">
        <v>76</v>
      </c>
      <c r="F9" s="417"/>
      <c r="G9" s="417" t="s">
        <v>75</v>
      </c>
      <c r="H9" s="417" t="s">
        <v>76</v>
      </c>
      <c r="I9" s="417"/>
      <c r="J9" s="417" t="s">
        <v>75</v>
      </c>
      <c r="K9" s="417" t="s">
        <v>76</v>
      </c>
      <c r="L9" s="417"/>
    </row>
    <row r="10" spans="1:12" s="145" customFormat="1" ht="41.45" customHeight="1">
      <c r="A10" s="144" t="s">
        <v>3</v>
      </c>
      <c r="B10" s="144" t="s">
        <v>4</v>
      </c>
      <c r="C10" s="415"/>
      <c r="D10" s="417"/>
      <c r="E10" s="48" t="s">
        <v>77</v>
      </c>
      <c r="F10" s="49" t="s">
        <v>78</v>
      </c>
      <c r="G10" s="417"/>
      <c r="H10" s="48" t="s">
        <v>77</v>
      </c>
      <c r="I10" s="49" t="s">
        <v>78</v>
      </c>
      <c r="J10" s="417"/>
      <c r="K10" s="48" t="s">
        <v>77</v>
      </c>
      <c r="L10" s="49" t="s">
        <v>78</v>
      </c>
    </row>
    <row r="11" spans="1:12" s="147" customFormat="1" ht="16.5" customHeight="1">
      <c r="A11" s="146"/>
      <c r="B11" s="146"/>
      <c r="C11" s="84" t="s">
        <v>8</v>
      </c>
      <c r="D11" s="84">
        <f t="shared" ref="D11:L11" si="0">D13</f>
        <v>0</v>
      </c>
      <c r="E11" s="84">
        <f t="shared" si="0"/>
        <v>0</v>
      </c>
      <c r="F11" s="84">
        <f t="shared" si="0"/>
        <v>0</v>
      </c>
      <c r="G11" s="84">
        <f t="shared" si="0"/>
        <v>0</v>
      </c>
      <c r="H11" s="84">
        <f t="shared" si="0"/>
        <v>0</v>
      </c>
      <c r="I11" s="84">
        <f t="shared" si="0"/>
        <v>0</v>
      </c>
      <c r="J11" s="84">
        <f t="shared" si="0"/>
        <v>0</v>
      </c>
      <c r="K11" s="84">
        <f t="shared" si="0"/>
        <v>0</v>
      </c>
      <c r="L11" s="84">
        <f t="shared" si="0"/>
        <v>0</v>
      </c>
    </row>
    <row r="12" spans="1:12" ht="16.5" customHeight="1">
      <c r="A12" s="45"/>
      <c r="B12" s="45"/>
      <c r="C12" s="148" t="s">
        <v>13</v>
      </c>
      <c r="D12" s="148"/>
      <c r="E12" s="148"/>
      <c r="F12" s="148"/>
      <c r="G12" s="148"/>
      <c r="H12" s="148"/>
      <c r="I12" s="148"/>
      <c r="J12" s="148"/>
      <c r="K12" s="148"/>
      <c r="L12" s="148"/>
    </row>
    <row r="13" spans="1:12" s="147" customFormat="1" ht="34.5">
      <c r="A13" s="149"/>
      <c r="B13" s="150"/>
      <c r="C13" s="151" t="s">
        <v>66</v>
      </c>
      <c r="D13" s="151">
        <f t="shared" ref="D13:L13" si="1">D14+D23</f>
        <v>0</v>
      </c>
      <c r="E13" s="151">
        <f t="shared" si="1"/>
        <v>0</v>
      </c>
      <c r="F13" s="151">
        <f t="shared" si="1"/>
        <v>0</v>
      </c>
      <c r="G13" s="151">
        <f t="shared" si="1"/>
        <v>0</v>
      </c>
      <c r="H13" s="151">
        <f t="shared" si="1"/>
        <v>0</v>
      </c>
      <c r="I13" s="151">
        <f t="shared" si="1"/>
        <v>0</v>
      </c>
      <c r="J13" s="151">
        <f t="shared" si="1"/>
        <v>0</v>
      </c>
      <c r="K13" s="151">
        <f t="shared" si="1"/>
        <v>0</v>
      </c>
      <c r="L13" s="151">
        <f t="shared" si="1"/>
        <v>0</v>
      </c>
    </row>
    <row r="14" spans="1:12" s="147" customFormat="1" ht="24" customHeight="1">
      <c r="A14" s="152" t="s">
        <v>72</v>
      </c>
      <c r="B14" s="153"/>
      <c r="C14" s="154" t="s">
        <v>79</v>
      </c>
      <c r="D14" s="154">
        <f t="shared" ref="D14:L14" si="2">D15</f>
        <v>236964.4</v>
      </c>
      <c r="E14" s="154">
        <f t="shared" si="2"/>
        <v>197470.3</v>
      </c>
      <c r="F14" s="154">
        <f t="shared" si="2"/>
        <v>39494.1</v>
      </c>
      <c r="G14" s="154">
        <f t="shared" si="2"/>
        <v>236964.4</v>
      </c>
      <c r="H14" s="154">
        <f t="shared" si="2"/>
        <v>197470.3</v>
      </c>
      <c r="I14" s="154">
        <f t="shared" si="2"/>
        <v>39494.1</v>
      </c>
      <c r="J14" s="154">
        <f t="shared" si="2"/>
        <v>236964.4</v>
      </c>
      <c r="K14" s="154">
        <f t="shared" si="2"/>
        <v>197470.3</v>
      </c>
      <c r="L14" s="154">
        <f t="shared" si="2"/>
        <v>39494.1</v>
      </c>
    </row>
    <row r="15" spans="1:12" s="147" customFormat="1" ht="105" customHeight="1">
      <c r="A15" s="184"/>
      <c r="B15" s="185" t="s">
        <v>73</v>
      </c>
      <c r="C15" s="186" t="s">
        <v>80</v>
      </c>
      <c r="D15" s="107">
        <f t="shared" ref="D15:D22" si="3">E15+F15</f>
        <v>236964.4</v>
      </c>
      <c r="E15" s="107">
        <f>E17</f>
        <v>197470.3</v>
      </c>
      <c r="F15" s="107">
        <f>F17</f>
        <v>39494.1</v>
      </c>
      <c r="G15" s="107">
        <f t="shared" ref="G15" si="4">H15+I15</f>
        <v>236964.4</v>
      </c>
      <c r="H15" s="107">
        <f>H17</f>
        <v>197470.3</v>
      </c>
      <c r="I15" s="107">
        <f>I17</f>
        <v>39494.1</v>
      </c>
      <c r="J15" s="107">
        <f t="shared" ref="J15" si="5">K15+L15</f>
        <v>236964.4</v>
      </c>
      <c r="K15" s="107">
        <f>K17</f>
        <v>197470.3</v>
      </c>
      <c r="L15" s="107">
        <f>L17</f>
        <v>39494.1</v>
      </c>
    </row>
    <row r="16" spans="1:12" s="145" customFormat="1" ht="21.75" customHeight="1">
      <c r="A16" s="418"/>
      <c r="B16" s="418"/>
      <c r="C16" s="155" t="s">
        <v>81</v>
      </c>
      <c r="D16" s="156"/>
      <c r="E16" s="156"/>
      <c r="F16" s="156"/>
      <c r="G16" s="156"/>
      <c r="H16" s="156"/>
      <c r="I16" s="156"/>
      <c r="J16" s="156"/>
      <c r="K16" s="156"/>
      <c r="L16" s="156"/>
    </row>
    <row r="17" spans="1:12" s="145" customFormat="1" ht="39" customHeight="1">
      <c r="A17" s="419"/>
      <c r="B17" s="419"/>
      <c r="C17" s="157" t="s">
        <v>15</v>
      </c>
      <c r="D17" s="156">
        <f t="shared" si="3"/>
        <v>236964.4</v>
      </c>
      <c r="E17" s="156">
        <f>E19</f>
        <v>197470.3</v>
      </c>
      <c r="F17" s="156">
        <f>F19</f>
        <v>39494.1</v>
      </c>
      <c r="G17" s="156">
        <f t="shared" ref="G17" si="6">H17+I17</f>
        <v>236964.4</v>
      </c>
      <c r="H17" s="156">
        <f>H19</f>
        <v>197470.3</v>
      </c>
      <c r="I17" s="156">
        <f>I19</f>
        <v>39494.1</v>
      </c>
      <c r="J17" s="156">
        <f t="shared" ref="J17" si="7">K17+L17</f>
        <v>236964.4</v>
      </c>
      <c r="K17" s="156">
        <f>K19</f>
        <v>197470.3</v>
      </c>
      <c r="L17" s="156">
        <f>L19</f>
        <v>39494.1</v>
      </c>
    </row>
    <row r="18" spans="1:12" s="145" customFormat="1" ht="39" customHeight="1">
      <c r="A18" s="419"/>
      <c r="B18" s="419"/>
      <c r="C18" s="157" t="s">
        <v>82</v>
      </c>
      <c r="D18" s="156"/>
      <c r="E18" s="156"/>
      <c r="F18" s="156"/>
      <c r="G18" s="156"/>
      <c r="H18" s="156"/>
      <c r="I18" s="156"/>
      <c r="J18" s="156"/>
      <c r="K18" s="156"/>
      <c r="L18" s="156"/>
    </row>
    <row r="19" spans="1:12" s="145" customFormat="1" ht="39" customHeight="1">
      <c r="A19" s="419"/>
      <c r="B19" s="419"/>
      <c r="C19" s="157" t="s">
        <v>83</v>
      </c>
      <c r="D19" s="156">
        <f t="shared" si="3"/>
        <v>236964.4</v>
      </c>
      <c r="E19" s="156">
        <f t="shared" ref="E19:F21" si="8">E20</f>
        <v>197470.3</v>
      </c>
      <c r="F19" s="156">
        <f t="shared" si="8"/>
        <v>39494.1</v>
      </c>
      <c r="G19" s="156">
        <f t="shared" ref="G19:G22" si="9">H19+I19</f>
        <v>236964.4</v>
      </c>
      <c r="H19" s="156">
        <f t="shared" ref="H19:I21" si="10">H20</f>
        <v>197470.3</v>
      </c>
      <c r="I19" s="156">
        <f t="shared" si="10"/>
        <v>39494.1</v>
      </c>
      <c r="J19" s="156">
        <f t="shared" ref="J19:J22" si="11">K19+L19</f>
        <v>236964.4</v>
      </c>
      <c r="K19" s="156">
        <f t="shared" ref="K19:L21" si="12">K20</f>
        <v>197470.3</v>
      </c>
      <c r="L19" s="156">
        <f t="shared" si="12"/>
        <v>39494.1</v>
      </c>
    </row>
    <row r="20" spans="1:12" s="145" customFormat="1" ht="39" customHeight="1">
      <c r="A20" s="419"/>
      <c r="B20" s="419"/>
      <c r="C20" s="157" t="s">
        <v>84</v>
      </c>
      <c r="D20" s="156">
        <f t="shared" si="3"/>
        <v>236964.4</v>
      </c>
      <c r="E20" s="156">
        <f t="shared" si="8"/>
        <v>197470.3</v>
      </c>
      <c r="F20" s="156">
        <f t="shared" si="8"/>
        <v>39494.1</v>
      </c>
      <c r="G20" s="156">
        <f t="shared" si="9"/>
        <v>236964.4</v>
      </c>
      <c r="H20" s="156">
        <f t="shared" si="10"/>
        <v>197470.3</v>
      </c>
      <c r="I20" s="156">
        <f t="shared" si="10"/>
        <v>39494.1</v>
      </c>
      <c r="J20" s="156">
        <f t="shared" si="11"/>
        <v>236964.4</v>
      </c>
      <c r="K20" s="156">
        <f t="shared" si="12"/>
        <v>197470.3</v>
      </c>
      <c r="L20" s="156">
        <f t="shared" si="12"/>
        <v>39494.1</v>
      </c>
    </row>
    <row r="21" spans="1:12" s="145" customFormat="1" ht="39" customHeight="1">
      <c r="A21" s="419"/>
      <c r="B21" s="419"/>
      <c r="C21" s="157" t="s">
        <v>85</v>
      </c>
      <c r="D21" s="156">
        <f t="shared" si="3"/>
        <v>236964.4</v>
      </c>
      <c r="E21" s="156">
        <f t="shared" si="8"/>
        <v>197470.3</v>
      </c>
      <c r="F21" s="156">
        <f t="shared" si="8"/>
        <v>39494.1</v>
      </c>
      <c r="G21" s="156">
        <f t="shared" si="9"/>
        <v>236964.4</v>
      </c>
      <c r="H21" s="156">
        <f t="shared" si="10"/>
        <v>197470.3</v>
      </c>
      <c r="I21" s="156">
        <f t="shared" si="10"/>
        <v>39494.1</v>
      </c>
      <c r="J21" s="156">
        <f t="shared" si="11"/>
        <v>236964.4</v>
      </c>
      <c r="K21" s="156">
        <f t="shared" si="12"/>
        <v>197470.3</v>
      </c>
      <c r="L21" s="156">
        <f t="shared" si="12"/>
        <v>39494.1</v>
      </c>
    </row>
    <row r="22" spans="1:12" s="145" customFormat="1" ht="23.25" customHeight="1">
      <c r="A22" s="420"/>
      <c r="B22" s="420"/>
      <c r="C22" s="157" t="s">
        <v>86</v>
      </c>
      <c r="D22" s="156">
        <f t="shared" si="3"/>
        <v>236964.4</v>
      </c>
      <c r="E22" s="156">
        <v>197470.3</v>
      </c>
      <c r="F22" s="156">
        <v>39494.1</v>
      </c>
      <c r="G22" s="156">
        <f t="shared" si="9"/>
        <v>236964.4</v>
      </c>
      <c r="H22" s="156">
        <v>197470.3</v>
      </c>
      <c r="I22" s="156">
        <v>39494.1</v>
      </c>
      <c r="J22" s="156">
        <f t="shared" si="11"/>
        <v>236964.4</v>
      </c>
      <c r="K22" s="156">
        <v>197470.3</v>
      </c>
      <c r="L22" s="156">
        <v>39494.1</v>
      </c>
    </row>
    <row r="23" spans="1:12" s="147" customFormat="1" ht="33" customHeight="1">
      <c r="A23" s="158">
        <v>1157</v>
      </c>
      <c r="B23" s="159"/>
      <c r="C23" s="160" t="s">
        <v>210</v>
      </c>
      <c r="D23" s="141">
        <f t="shared" ref="D23:L23" si="13">D24</f>
        <v>-236964.4</v>
      </c>
      <c r="E23" s="141">
        <f t="shared" si="13"/>
        <v>-197470.3</v>
      </c>
      <c r="F23" s="141">
        <f t="shared" si="13"/>
        <v>-39494.1</v>
      </c>
      <c r="G23" s="141">
        <f t="shared" si="13"/>
        <v>-236964.4</v>
      </c>
      <c r="H23" s="141">
        <f t="shared" si="13"/>
        <v>-197470.3</v>
      </c>
      <c r="I23" s="141">
        <f t="shared" si="13"/>
        <v>-39494.1</v>
      </c>
      <c r="J23" s="141">
        <f t="shared" si="13"/>
        <v>-236964.4</v>
      </c>
      <c r="K23" s="141">
        <f t="shared" si="13"/>
        <v>-197470.3</v>
      </c>
      <c r="L23" s="141">
        <f t="shared" si="13"/>
        <v>-39494.1</v>
      </c>
    </row>
    <row r="24" spans="1:12" s="147" customFormat="1" ht="95.25" customHeight="1">
      <c r="A24" s="158"/>
      <c r="B24" s="187">
        <v>42001</v>
      </c>
      <c r="C24" s="186" t="s">
        <v>216</v>
      </c>
      <c r="D24" s="107">
        <f t="shared" ref="D24" si="14">E24+F24</f>
        <v>-236964.4</v>
      </c>
      <c r="E24" s="107">
        <f>E26</f>
        <v>-197470.3</v>
      </c>
      <c r="F24" s="107">
        <f>F26</f>
        <v>-39494.1</v>
      </c>
      <c r="G24" s="107">
        <f t="shared" ref="G24" si="15">H24+I24</f>
        <v>-236964.4</v>
      </c>
      <c r="H24" s="107">
        <f>H26</f>
        <v>-197470.3</v>
      </c>
      <c r="I24" s="107">
        <f>I26</f>
        <v>-39494.1</v>
      </c>
      <c r="J24" s="107">
        <f t="shared" ref="J24" si="16">K24+L24</f>
        <v>-236964.4</v>
      </c>
      <c r="K24" s="107">
        <f>K26</f>
        <v>-197470.3</v>
      </c>
      <c r="L24" s="107">
        <f>L26</f>
        <v>-39494.1</v>
      </c>
    </row>
    <row r="25" spans="1:12" s="147" customFormat="1">
      <c r="A25" s="421"/>
      <c r="B25" s="421"/>
      <c r="C25" s="161" t="s">
        <v>81</v>
      </c>
      <c r="D25" s="60"/>
      <c r="E25" s="60"/>
      <c r="F25" s="60"/>
      <c r="G25" s="60"/>
      <c r="H25" s="60"/>
      <c r="I25" s="60"/>
      <c r="J25" s="60"/>
      <c r="K25" s="60"/>
      <c r="L25" s="60"/>
    </row>
    <row r="26" spans="1:12" s="147" customFormat="1" ht="34.5">
      <c r="A26" s="421"/>
      <c r="B26" s="421"/>
      <c r="C26" s="162" t="s">
        <v>15</v>
      </c>
      <c r="D26" s="60">
        <f t="shared" ref="D26" si="17">E26+F26</f>
        <v>-236964.4</v>
      </c>
      <c r="E26" s="60">
        <f>E28</f>
        <v>-197470.3</v>
      </c>
      <c r="F26" s="60">
        <f>F28</f>
        <v>-39494.1</v>
      </c>
      <c r="G26" s="60">
        <f t="shared" ref="G26" si="18">H26+I26</f>
        <v>-236964.4</v>
      </c>
      <c r="H26" s="60">
        <f>H28</f>
        <v>-197470.3</v>
      </c>
      <c r="I26" s="60">
        <f>I28</f>
        <v>-39494.1</v>
      </c>
      <c r="J26" s="60">
        <f t="shared" ref="J26" si="19">K26+L26</f>
        <v>-236964.4</v>
      </c>
      <c r="K26" s="60">
        <f>K28</f>
        <v>-197470.3</v>
      </c>
      <c r="L26" s="60">
        <f>L28</f>
        <v>-39494.1</v>
      </c>
    </row>
    <row r="27" spans="1:12" s="147" customFormat="1" ht="34.5">
      <c r="A27" s="421"/>
      <c r="B27" s="421"/>
      <c r="C27" s="148" t="s">
        <v>82</v>
      </c>
      <c r="D27" s="60"/>
      <c r="E27" s="60"/>
      <c r="F27" s="60"/>
      <c r="G27" s="60"/>
      <c r="H27" s="60"/>
      <c r="I27" s="60"/>
      <c r="J27" s="60"/>
      <c r="K27" s="60"/>
      <c r="L27" s="60"/>
    </row>
    <row r="28" spans="1:12" s="147" customFormat="1" ht="51.75">
      <c r="A28" s="421"/>
      <c r="B28" s="421"/>
      <c r="C28" s="148" t="s">
        <v>83</v>
      </c>
      <c r="D28" s="60">
        <f t="shared" ref="D28:D31" si="20">E28+F28</f>
        <v>-236964.4</v>
      </c>
      <c r="E28" s="60">
        <f t="shared" ref="E28:F30" si="21">E29</f>
        <v>-197470.3</v>
      </c>
      <c r="F28" s="60">
        <f t="shared" si="21"/>
        <v>-39494.1</v>
      </c>
      <c r="G28" s="60">
        <f t="shared" ref="G28:G30" si="22">H28+I28</f>
        <v>-236964.4</v>
      </c>
      <c r="H28" s="60">
        <f t="shared" ref="H28:I30" si="23">H29</f>
        <v>-197470.3</v>
      </c>
      <c r="I28" s="60">
        <f t="shared" si="23"/>
        <v>-39494.1</v>
      </c>
      <c r="J28" s="60">
        <f t="shared" ref="J28:J30" si="24">K28+L28</f>
        <v>-236964.4</v>
      </c>
      <c r="K28" s="60">
        <f t="shared" ref="K28:L30" si="25">K29</f>
        <v>-197470.3</v>
      </c>
      <c r="L28" s="60">
        <f t="shared" si="25"/>
        <v>-39494.1</v>
      </c>
    </row>
    <row r="29" spans="1:12" s="147" customFormat="1" ht="34.5">
      <c r="A29" s="421"/>
      <c r="B29" s="421"/>
      <c r="C29" s="148" t="s">
        <v>84</v>
      </c>
      <c r="D29" s="60">
        <f t="shared" si="20"/>
        <v>-236964.4</v>
      </c>
      <c r="E29" s="60">
        <f t="shared" si="21"/>
        <v>-197470.3</v>
      </c>
      <c r="F29" s="60">
        <f t="shared" si="21"/>
        <v>-39494.1</v>
      </c>
      <c r="G29" s="60">
        <f t="shared" si="22"/>
        <v>-236964.4</v>
      </c>
      <c r="H29" s="60">
        <f t="shared" si="23"/>
        <v>-197470.3</v>
      </c>
      <c r="I29" s="60">
        <f t="shared" si="23"/>
        <v>-39494.1</v>
      </c>
      <c r="J29" s="60">
        <f t="shared" si="24"/>
        <v>-236964.4</v>
      </c>
      <c r="K29" s="60">
        <f t="shared" si="25"/>
        <v>-197470.3</v>
      </c>
      <c r="L29" s="60">
        <f t="shared" si="25"/>
        <v>-39494.1</v>
      </c>
    </row>
    <row r="30" spans="1:12" s="147" customFormat="1" ht="27.75" customHeight="1">
      <c r="A30" s="421"/>
      <c r="B30" s="421"/>
      <c r="C30" s="148" t="s">
        <v>85</v>
      </c>
      <c r="D30" s="60">
        <f t="shared" si="20"/>
        <v>-236964.4</v>
      </c>
      <c r="E30" s="60">
        <f t="shared" si="21"/>
        <v>-197470.3</v>
      </c>
      <c r="F30" s="60">
        <f t="shared" si="21"/>
        <v>-39494.1</v>
      </c>
      <c r="G30" s="60">
        <f t="shared" si="22"/>
        <v>-236964.4</v>
      </c>
      <c r="H30" s="60">
        <f t="shared" si="23"/>
        <v>-197470.3</v>
      </c>
      <c r="I30" s="60">
        <f t="shared" si="23"/>
        <v>-39494.1</v>
      </c>
      <c r="J30" s="60">
        <f t="shared" si="24"/>
        <v>-236964.4</v>
      </c>
      <c r="K30" s="60">
        <f t="shared" si="25"/>
        <v>-197470.3</v>
      </c>
      <c r="L30" s="60">
        <f t="shared" si="25"/>
        <v>-39494.1</v>
      </c>
    </row>
    <row r="31" spans="1:12" s="147" customFormat="1" ht="20.25" customHeight="1">
      <c r="A31" s="421"/>
      <c r="B31" s="421"/>
      <c r="C31" s="148" t="s">
        <v>86</v>
      </c>
      <c r="D31" s="60">
        <f t="shared" si="20"/>
        <v>-236964.4</v>
      </c>
      <c r="E31" s="60">
        <f>-E22</f>
        <v>-197470.3</v>
      </c>
      <c r="F31" s="60">
        <f t="shared" ref="F31:L31" si="26">-F14</f>
        <v>-39494.1</v>
      </c>
      <c r="G31" s="60">
        <f>H31+I31</f>
        <v>-236964.4</v>
      </c>
      <c r="H31" s="60">
        <f>-H14</f>
        <v>-197470.3</v>
      </c>
      <c r="I31" s="60">
        <f t="shared" si="26"/>
        <v>-39494.1</v>
      </c>
      <c r="J31" s="60">
        <f>K31+L31</f>
        <v>-236964.4</v>
      </c>
      <c r="K31" s="60">
        <f>-K14</f>
        <v>-197470.3</v>
      </c>
      <c r="L31" s="60">
        <f t="shared" si="26"/>
        <v>-39494.1</v>
      </c>
    </row>
    <row r="37" spans="2:10" ht="19.5" customHeight="1">
      <c r="B37" s="396" t="s">
        <v>9</v>
      </c>
      <c r="C37" s="396"/>
      <c r="D37" s="15"/>
    </row>
    <row r="38" spans="2:10" ht="22.5" customHeight="1">
      <c r="B38" s="396" t="s">
        <v>39</v>
      </c>
      <c r="C38" s="396"/>
      <c r="D38" s="422"/>
      <c r="E38" s="422"/>
      <c r="F38" s="422"/>
      <c r="G38" s="422"/>
      <c r="H38" s="422"/>
      <c r="I38" s="422"/>
      <c r="J38" s="15"/>
    </row>
    <row r="39" spans="2:10">
      <c r="B39" s="111"/>
      <c r="C39" s="143" t="s">
        <v>40</v>
      </c>
      <c r="D39" s="143"/>
      <c r="E39" s="143"/>
      <c r="F39" s="143"/>
      <c r="G39" s="142"/>
      <c r="H39" s="383"/>
      <c r="I39" s="383"/>
      <c r="J39" s="383"/>
    </row>
    <row r="40" spans="2:10">
      <c r="B40" s="163"/>
      <c r="C40" s="163"/>
      <c r="D40" s="163"/>
      <c r="E40" s="163"/>
      <c r="F40" s="163"/>
      <c r="G40" s="163"/>
      <c r="H40" s="163"/>
      <c r="I40" s="163"/>
      <c r="J40" s="163"/>
    </row>
    <row r="41" spans="2:10">
      <c r="B41" s="163"/>
      <c r="C41" s="163"/>
      <c r="D41" s="163"/>
      <c r="E41" s="163"/>
      <c r="F41" s="163"/>
      <c r="G41" s="163"/>
      <c r="H41" s="163"/>
      <c r="I41" s="163"/>
      <c r="J41" s="163"/>
    </row>
    <row r="42" spans="2:10">
      <c r="B42" s="163"/>
      <c r="C42" s="163"/>
      <c r="D42" s="163"/>
      <c r="E42" s="163"/>
      <c r="F42" s="163"/>
      <c r="G42" s="163"/>
      <c r="H42" s="163"/>
      <c r="I42" s="163"/>
      <c r="J42" s="163"/>
    </row>
    <row r="43" spans="2:10">
      <c r="B43" s="164"/>
      <c r="C43" s="164"/>
      <c r="D43" s="164"/>
      <c r="E43" s="164"/>
      <c r="F43" s="164"/>
      <c r="G43" s="164"/>
      <c r="H43" s="164"/>
      <c r="I43" s="164"/>
      <c r="J43" s="164"/>
    </row>
    <row r="44" spans="2:10">
      <c r="B44" s="164"/>
      <c r="C44" s="164"/>
      <c r="D44" s="164"/>
      <c r="E44" s="164"/>
      <c r="F44" s="164"/>
      <c r="G44" s="164"/>
      <c r="H44" s="164"/>
      <c r="I44" s="164"/>
      <c r="J44" s="164"/>
    </row>
  </sheetData>
  <mergeCells count="25">
    <mergeCell ref="H39:J39"/>
    <mergeCell ref="D38:I38"/>
    <mergeCell ref="J8:L8"/>
    <mergeCell ref="J9:J10"/>
    <mergeCell ref="K9:L9"/>
    <mergeCell ref="A16:A22"/>
    <mergeCell ref="B16:B22"/>
    <mergeCell ref="B37:C37"/>
    <mergeCell ref="B38:C38"/>
    <mergeCell ref="B25:B31"/>
    <mergeCell ref="A25:A31"/>
    <mergeCell ref="D7:L7"/>
    <mergeCell ref="K1:L1"/>
    <mergeCell ref="H2:L2"/>
    <mergeCell ref="H3:L3"/>
    <mergeCell ref="K6:L6"/>
    <mergeCell ref="A5:K5"/>
    <mergeCell ref="A7:B9"/>
    <mergeCell ref="C7:C10"/>
    <mergeCell ref="G8:I8"/>
    <mergeCell ref="G9:G10"/>
    <mergeCell ref="H9:I9"/>
    <mergeCell ref="D9:D10"/>
    <mergeCell ref="D8:F8"/>
    <mergeCell ref="E9:F9"/>
  </mergeCells>
  <pageMargins left="0" right="0" top="0" bottom="0" header="0" footer="0"/>
  <pageSetup paperSize="9" scale="55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F8353-038A-46C4-A088-F379A2DAB290}">
  <dimension ref="B1:N30"/>
  <sheetViews>
    <sheetView topLeftCell="B1" workbookViewId="0">
      <selection activeCell="F12" sqref="F12:J12"/>
    </sheetView>
  </sheetViews>
  <sheetFormatPr defaultRowHeight="17.25"/>
  <cols>
    <col min="1" max="4" width="9.140625" style="1"/>
    <col min="5" max="5" width="13.85546875" style="1" customWidth="1"/>
    <col min="6" max="8" width="9.140625" style="1"/>
    <col min="9" max="9" width="18.140625" style="1" customWidth="1"/>
    <col min="10" max="10" width="58.140625" style="1" customWidth="1"/>
    <col min="11" max="11" width="15.42578125" style="1" customWidth="1"/>
    <col min="12" max="12" width="16.85546875" style="1" customWidth="1"/>
    <col min="13" max="13" width="15.28515625" style="1" customWidth="1"/>
    <col min="14" max="16384" width="9.140625" style="1"/>
  </cols>
  <sheetData>
    <row r="1" spans="2:14" ht="17.25" customHeight="1">
      <c r="J1" s="24"/>
      <c r="K1" s="17"/>
      <c r="L1" s="392" t="s">
        <v>181</v>
      </c>
      <c r="M1" s="392"/>
    </row>
    <row r="2" spans="2:14">
      <c r="J2" s="413" t="s">
        <v>111</v>
      </c>
      <c r="K2" s="413"/>
      <c r="L2" s="413"/>
      <c r="M2" s="413"/>
    </row>
    <row r="3" spans="2:14">
      <c r="J3" s="413" t="s">
        <v>0</v>
      </c>
      <c r="K3" s="413"/>
      <c r="L3" s="413"/>
      <c r="M3" s="413"/>
    </row>
    <row r="5" spans="2:14" ht="56.25" customHeight="1">
      <c r="B5" s="402" t="s">
        <v>244</v>
      </c>
      <c r="C5" s="402"/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85"/>
    </row>
    <row r="6" spans="2:14">
      <c r="L6" s="426" t="s">
        <v>106</v>
      </c>
      <c r="M6" s="426"/>
    </row>
    <row r="7" spans="2:14" ht="72.75" customHeight="1">
      <c r="B7" s="425" t="s">
        <v>113</v>
      </c>
      <c r="C7" s="425" t="s">
        <v>114</v>
      </c>
      <c r="D7" s="425"/>
      <c r="E7" s="425" t="s">
        <v>115</v>
      </c>
      <c r="F7" s="425"/>
      <c r="G7" s="425"/>
      <c r="H7" s="425"/>
      <c r="I7" s="425" t="s">
        <v>164</v>
      </c>
      <c r="J7" s="425" t="s">
        <v>117</v>
      </c>
      <c r="K7" s="425" t="s">
        <v>118</v>
      </c>
      <c r="L7" s="425"/>
      <c r="M7" s="425"/>
    </row>
    <row r="8" spans="2:14" ht="73.5" customHeight="1">
      <c r="B8" s="425"/>
      <c r="C8" s="87" t="s">
        <v>121</v>
      </c>
      <c r="D8" s="87" t="s">
        <v>165</v>
      </c>
      <c r="E8" s="87" t="s">
        <v>121</v>
      </c>
      <c r="F8" s="87" t="s">
        <v>165</v>
      </c>
      <c r="G8" s="87" t="s">
        <v>166</v>
      </c>
      <c r="H8" s="87" t="s">
        <v>123</v>
      </c>
      <c r="I8" s="425"/>
      <c r="J8" s="425"/>
      <c r="K8" s="86" t="s">
        <v>167</v>
      </c>
      <c r="L8" s="86" t="s">
        <v>104</v>
      </c>
      <c r="M8" s="86" t="s">
        <v>6</v>
      </c>
    </row>
    <row r="9" spans="2:14">
      <c r="B9" s="423" t="s">
        <v>99</v>
      </c>
      <c r="C9" s="423"/>
      <c r="D9" s="423"/>
      <c r="E9" s="423"/>
      <c r="F9" s="423"/>
      <c r="G9" s="423"/>
      <c r="H9" s="423"/>
      <c r="I9" s="423"/>
      <c r="J9" s="423"/>
      <c r="K9" s="92">
        <f t="shared" ref="K9:M9" si="0">K10</f>
        <v>0</v>
      </c>
      <c r="L9" s="98">
        <f t="shared" si="0"/>
        <v>0</v>
      </c>
      <c r="M9" s="92">
        <f t="shared" si="0"/>
        <v>0</v>
      </c>
    </row>
    <row r="10" spans="2:14">
      <c r="B10" s="423" t="s">
        <v>67</v>
      </c>
      <c r="C10" s="423"/>
      <c r="D10" s="423"/>
      <c r="E10" s="423"/>
      <c r="F10" s="423"/>
      <c r="G10" s="423"/>
      <c r="H10" s="423"/>
      <c r="I10" s="423"/>
      <c r="J10" s="423"/>
      <c r="K10" s="93">
        <f>+K11+K20</f>
        <v>0</v>
      </c>
      <c r="L10" s="93">
        <f>+L11+L20</f>
        <v>0</v>
      </c>
      <c r="M10" s="93">
        <f>+M11+M20</f>
        <v>0</v>
      </c>
    </row>
    <row r="11" spans="2:14" ht="21" customHeight="1">
      <c r="B11" s="88"/>
      <c r="C11" s="89">
        <v>1040</v>
      </c>
      <c r="D11" s="424" t="s">
        <v>79</v>
      </c>
      <c r="E11" s="424"/>
      <c r="F11" s="424"/>
      <c r="G11" s="424"/>
      <c r="H11" s="424"/>
      <c r="I11" s="424"/>
      <c r="J11" s="424"/>
      <c r="K11" s="94">
        <f t="shared" ref="K11:M11" si="1">K12</f>
        <v>236964.4</v>
      </c>
      <c r="L11" s="98">
        <f t="shared" si="1"/>
        <v>236964.4</v>
      </c>
      <c r="M11" s="94">
        <f t="shared" si="1"/>
        <v>236964.4</v>
      </c>
    </row>
    <row r="12" spans="2:14" ht="34.5">
      <c r="B12" s="88"/>
      <c r="C12" s="90"/>
      <c r="D12" s="90"/>
      <c r="E12" s="89" t="s">
        <v>171</v>
      </c>
      <c r="F12" s="424" t="s">
        <v>170</v>
      </c>
      <c r="G12" s="424"/>
      <c r="H12" s="424"/>
      <c r="I12" s="424"/>
      <c r="J12" s="424"/>
      <c r="K12" s="92">
        <f>'h5'!D15</f>
        <v>236964.4</v>
      </c>
      <c r="L12" s="92">
        <f>K12</f>
        <v>236964.4</v>
      </c>
      <c r="M12" s="92">
        <f>'h5'!J14</f>
        <v>236964.4</v>
      </c>
    </row>
    <row r="13" spans="2:14">
      <c r="B13" s="88"/>
      <c r="C13" s="90"/>
      <c r="D13" s="90"/>
      <c r="E13" s="90"/>
      <c r="F13" s="91"/>
      <c r="G13" s="424" t="s">
        <v>145</v>
      </c>
      <c r="H13" s="424"/>
      <c r="I13" s="424"/>
      <c r="J13" s="424"/>
      <c r="K13" s="89"/>
      <c r="L13" s="89"/>
      <c r="M13" s="90"/>
    </row>
    <row r="14" spans="2:14">
      <c r="B14" s="88"/>
      <c r="C14" s="90"/>
      <c r="D14" s="90"/>
      <c r="E14" s="90"/>
      <c r="F14" s="90"/>
      <c r="G14" s="90"/>
      <c r="H14" s="424" t="s">
        <v>74</v>
      </c>
      <c r="I14" s="424"/>
      <c r="J14" s="424"/>
      <c r="K14" s="424"/>
      <c r="L14" s="424"/>
      <c r="M14" s="424"/>
    </row>
    <row r="15" spans="2:14">
      <c r="B15" s="88"/>
      <c r="C15" s="90"/>
      <c r="D15" s="90"/>
      <c r="E15" s="90"/>
      <c r="F15" s="90"/>
      <c r="G15" s="90"/>
      <c r="H15" s="89"/>
      <c r="I15" s="424" t="s">
        <v>168</v>
      </c>
      <c r="J15" s="424"/>
      <c r="K15" s="424"/>
      <c r="L15" s="424"/>
      <c r="M15" s="424"/>
    </row>
    <row r="16" spans="2:14" s="171" customFormat="1" ht="36" customHeight="1">
      <c r="B16" s="168"/>
      <c r="C16" s="168"/>
      <c r="D16" s="168"/>
      <c r="E16" s="168"/>
      <c r="F16" s="168"/>
      <c r="G16" s="168"/>
      <c r="H16" s="168"/>
      <c r="I16" s="168"/>
      <c r="J16" s="169" t="s">
        <v>176</v>
      </c>
      <c r="K16" s="170">
        <v>1427</v>
      </c>
      <c r="L16" s="170"/>
      <c r="M16" s="170">
        <v>1427</v>
      </c>
    </row>
    <row r="17" spans="2:13" s="171" customFormat="1" ht="18.75" customHeight="1">
      <c r="B17" s="168"/>
      <c r="C17" s="168"/>
      <c r="D17" s="168"/>
      <c r="E17" s="168"/>
      <c r="F17" s="168"/>
      <c r="G17" s="168"/>
      <c r="H17" s="168"/>
      <c r="I17" s="168"/>
      <c r="J17" s="172" t="s">
        <v>175</v>
      </c>
      <c r="K17" s="170">
        <v>1</v>
      </c>
      <c r="L17" s="170"/>
      <c r="M17" s="170">
        <v>1</v>
      </c>
    </row>
    <row r="18" spans="2:13" s="171" customFormat="1" ht="20.25" customHeight="1">
      <c r="B18" s="168"/>
      <c r="C18" s="168"/>
      <c r="D18" s="168"/>
      <c r="E18" s="168"/>
      <c r="F18" s="168"/>
      <c r="G18" s="168"/>
      <c r="H18" s="168"/>
      <c r="I18" s="168"/>
      <c r="J18" s="173" t="s">
        <v>177</v>
      </c>
      <c r="K18" s="170">
        <v>2</v>
      </c>
      <c r="L18" s="170"/>
      <c r="M18" s="170">
        <v>2</v>
      </c>
    </row>
    <row r="19" spans="2:13" s="171" customFormat="1" ht="21" customHeight="1">
      <c r="B19" s="168"/>
      <c r="C19" s="168"/>
      <c r="D19" s="168"/>
      <c r="E19" s="168"/>
      <c r="F19" s="168"/>
      <c r="G19" s="168"/>
      <c r="H19" s="168"/>
      <c r="I19" s="168"/>
      <c r="J19" s="174" t="s">
        <v>174</v>
      </c>
      <c r="K19" s="170">
        <v>16</v>
      </c>
      <c r="L19" s="170"/>
      <c r="M19" s="170">
        <v>16</v>
      </c>
    </row>
    <row r="20" spans="2:13" s="15" customFormat="1" ht="21" customHeight="1">
      <c r="B20" s="103"/>
      <c r="C20" s="178">
        <v>1157</v>
      </c>
      <c r="D20" s="427" t="s">
        <v>210</v>
      </c>
      <c r="E20" s="427"/>
      <c r="F20" s="427"/>
      <c r="G20" s="427"/>
      <c r="H20" s="427"/>
      <c r="I20" s="427"/>
      <c r="J20" s="427"/>
      <c r="K20" s="179">
        <f t="shared" ref="K20:M20" si="2">+K21</f>
        <v>-236964.4</v>
      </c>
      <c r="L20" s="179">
        <f t="shared" si="2"/>
        <v>-236964.4</v>
      </c>
      <c r="M20" s="179">
        <f t="shared" si="2"/>
        <v>-236964.4</v>
      </c>
    </row>
    <row r="21" spans="2:13" s="15" customFormat="1" ht="51.75" customHeight="1">
      <c r="B21" s="103"/>
      <c r="C21" s="180"/>
      <c r="D21" s="180"/>
      <c r="E21" s="178" t="s">
        <v>213</v>
      </c>
      <c r="F21" s="427" t="s">
        <v>214</v>
      </c>
      <c r="G21" s="427"/>
      <c r="H21" s="427"/>
      <c r="I21" s="427"/>
      <c r="J21" s="427"/>
      <c r="K21" s="181">
        <f>'h4'!H13</f>
        <v>-236964.4</v>
      </c>
      <c r="L21" s="181">
        <f>'h4'!I13</f>
        <v>-236964.4</v>
      </c>
      <c r="M21" s="181">
        <f>'h4'!J13</f>
        <v>-236964.4</v>
      </c>
    </row>
    <row r="22" spans="2:13" s="15" customFormat="1" ht="23.25" customHeight="1">
      <c r="B22" s="103"/>
      <c r="C22" s="180"/>
      <c r="D22" s="180"/>
      <c r="E22" s="180"/>
      <c r="F22" s="182"/>
      <c r="G22" s="427" t="s">
        <v>215</v>
      </c>
      <c r="H22" s="427"/>
      <c r="I22" s="427"/>
      <c r="J22" s="427"/>
      <c r="K22" s="178"/>
      <c r="L22" s="178"/>
      <c r="M22" s="180"/>
    </row>
    <row r="23" spans="2:13" s="15" customFormat="1" ht="19.5" customHeight="1">
      <c r="B23" s="103"/>
      <c r="C23" s="180"/>
      <c r="D23" s="180"/>
      <c r="E23" s="180"/>
      <c r="F23" s="180"/>
      <c r="G23" s="180"/>
      <c r="H23" s="427" t="s">
        <v>173</v>
      </c>
      <c r="I23" s="427"/>
      <c r="J23" s="427"/>
      <c r="K23" s="427"/>
      <c r="L23" s="427"/>
      <c r="M23" s="427"/>
    </row>
    <row r="24" spans="2:13" s="15" customFormat="1" ht="38.25" customHeight="1">
      <c r="B24" s="103"/>
      <c r="C24" s="180"/>
      <c r="D24" s="180"/>
      <c r="E24" s="180"/>
      <c r="F24" s="180"/>
      <c r="G24" s="180"/>
      <c r="H24" s="178"/>
      <c r="I24" s="427" t="s">
        <v>168</v>
      </c>
      <c r="J24" s="427"/>
      <c r="K24" s="427"/>
      <c r="L24" s="427"/>
      <c r="M24" s="427"/>
    </row>
    <row r="27" spans="2:13" s="67" customFormat="1">
      <c r="B27" s="68"/>
      <c r="C27" s="37" t="s">
        <v>9</v>
      </c>
      <c r="D27" s="32"/>
      <c r="E27" s="32"/>
      <c r="F27" s="15"/>
      <c r="G27" s="15"/>
      <c r="H27" s="15"/>
      <c r="I27" s="15"/>
      <c r="J27" s="72"/>
    </row>
    <row r="28" spans="2:13" s="67" customFormat="1">
      <c r="B28" s="68"/>
      <c r="C28" s="37" t="s">
        <v>10</v>
      </c>
      <c r="D28" s="32"/>
      <c r="E28" s="32"/>
      <c r="F28" s="15"/>
      <c r="G28" s="15"/>
      <c r="H28" s="15"/>
      <c r="I28" s="15"/>
      <c r="J28" s="72"/>
    </row>
    <row r="29" spans="2:13" s="67" customFormat="1" ht="21.75" customHeight="1">
      <c r="B29" s="68"/>
      <c r="C29" s="384" t="s">
        <v>38</v>
      </c>
      <c r="D29" s="384"/>
      <c r="E29" s="384"/>
      <c r="F29" s="383" t="s">
        <v>11</v>
      </c>
      <c r="G29" s="383"/>
      <c r="H29" s="383"/>
      <c r="I29" s="383"/>
      <c r="J29" s="72"/>
    </row>
    <row r="30" spans="2:13" s="67" customFormat="1">
      <c r="B30" s="68"/>
      <c r="C30" s="68"/>
      <c r="D30" s="73"/>
      <c r="E30" s="73"/>
      <c r="F30" s="68"/>
      <c r="G30" s="68"/>
      <c r="H30" s="68"/>
      <c r="I30" s="68"/>
      <c r="J30" s="72"/>
    </row>
  </sheetData>
  <mergeCells count="25">
    <mergeCell ref="I15:M15"/>
    <mergeCell ref="G13:J13"/>
    <mergeCell ref="H14:M14"/>
    <mergeCell ref="C29:E29"/>
    <mergeCell ref="F29:I29"/>
    <mergeCell ref="D20:J20"/>
    <mergeCell ref="F21:J21"/>
    <mergeCell ref="G22:J22"/>
    <mergeCell ref="H23:M23"/>
    <mergeCell ref="I24:M24"/>
    <mergeCell ref="L1:M1"/>
    <mergeCell ref="B9:J9"/>
    <mergeCell ref="B10:J10"/>
    <mergeCell ref="D11:J11"/>
    <mergeCell ref="F12:J12"/>
    <mergeCell ref="B7:B8"/>
    <mergeCell ref="C7:D7"/>
    <mergeCell ref="E7:H7"/>
    <mergeCell ref="I7:I8"/>
    <mergeCell ref="J7:J8"/>
    <mergeCell ref="K7:M7"/>
    <mergeCell ref="J2:M2"/>
    <mergeCell ref="J3:M3"/>
    <mergeCell ref="B5:M5"/>
    <mergeCell ref="L6:M6"/>
  </mergeCells>
  <pageMargins left="0" right="0" top="0" bottom="0" header="0" footer="0"/>
  <pageSetup paperSize="9" scale="7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7ABF-73D6-47DB-B610-46D5D7F8D270}">
  <dimension ref="A1:I34"/>
  <sheetViews>
    <sheetView topLeftCell="A7" zoomScaleNormal="100" workbookViewId="0">
      <selection activeCell="G14" sqref="G14"/>
    </sheetView>
  </sheetViews>
  <sheetFormatPr defaultRowHeight="17.25"/>
  <cols>
    <col min="1" max="1" width="7.28515625" style="16" customWidth="1"/>
    <col min="2" max="2" width="12.5703125" style="16" customWidth="1"/>
    <col min="3" max="3" width="14" style="16" customWidth="1"/>
    <col min="4" max="4" width="48.28515625" style="16" customWidth="1"/>
    <col min="5" max="5" width="52.140625" style="16" customWidth="1"/>
    <col min="6" max="6" width="38.5703125" style="16" customWidth="1"/>
    <col min="7" max="7" width="17.140625" style="16" customWidth="1"/>
    <col min="8" max="8" width="17.28515625" style="16" customWidth="1"/>
    <col min="9" max="9" width="17" style="16" customWidth="1"/>
    <col min="10" max="16384" width="9.140625" style="16"/>
  </cols>
  <sheetData>
    <row r="1" spans="1:9">
      <c r="I1" s="8" t="s">
        <v>180</v>
      </c>
    </row>
    <row r="2" spans="1:9">
      <c r="E2" s="429" t="s">
        <v>108</v>
      </c>
      <c r="F2" s="429"/>
      <c r="G2" s="429"/>
      <c r="H2" s="429"/>
      <c r="I2" s="429"/>
    </row>
    <row r="3" spans="1:9">
      <c r="G3" s="304"/>
      <c r="H3" s="304"/>
      <c r="I3" s="8" t="s">
        <v>130</v>
      </c>
    </row>
    <row r="4" spans="1:9" ht="17.25" customHeight="1">
      <c r="B4" s="432" t="s">
        <v>131</v>
      </c>
      <c r="C4" s="432"/>
      <c r="D4" s="432"/>
      <c r="E4" s="432"/>
      <c r="F4" s="432"/>
      <c r="G4" s="432"/>
      <c r="H4" s="432"/>
      <c r="I4" s="8"/>
    </row>
    <row r="5" spans="1:9">
      <c r="B5" s="432"/>
      <c r="C5" s="432"/>
      <c r="D5" s="432"/>
      <c r="E5" s="432"/>
      <c r="F5" s="432"/>
      <c r="G5" s="432"/>
      <c r="H5" s="432"/>
      <c r="I5" s="8"/>
    </row>
    <row r="6" spans="1:9">
      <c r="B6" s="432"/>
      <c r="C6" s="432"/>
      <c r="D6" s="432"/>
      <c r="E6" s="432"/>
      <c r="F6" s="432"/>
      <c r="G6" s="432"/>
      <c r="H6" s="432"/>
      <c r="I6" s="8"/>
    </row>
    <row r="7" spans="1:9">
      <c r="G7" s="433" t="s">
        <v>106</v>
      </c>
      <c r="H7" s="433"/>
      <c r="I7" s="433"/>
    </row>
    <row r="8" spans="1:9" ht="55.5" customHeight="1">
      <c r="A8" s="434" t="s">
        <v>132</v>
      </c>
      <c r="B8" s="434" t="s">
        <v>23</v>
      </c>
      <c r="C8" s="434"/>
      <c r="D8" s="434" t="s">
        <v>133</v>
      </c>
      <c r="E8" s="434" t="s">
        <v>134</v>
      </c>
      <c r="F8" s="434" t="s">
        <v>135</v>
      </c>
      <c r="G8" s="435" t="s">
        <v>118</v>
      </c>
      <c r="H8" s="436"/>
      <c r="I8" s="437"/>
    </row>
    <row r="9" spans="1:9" ht="34.5">
      <c r="A9" s="434"/>
      <c r="B9" s="44" t="s">
        <v>3</v>
      </c>
      <c r="C9" s="44" t="s">
        <v>4</v>
      </c>
      <c r="D9" s="434"/>
      <c r="E9" s="434"/>
      <c r="F9" s="434"/>
      <c r="G9" s="44" t="s">
        <v>109</v>
      </c>
      <c r="H9" s="44" t="s">
        <v>110</v>
      </c>
      <c r="I9" s="44" t="s">
        <v>100</v>
      </c>
    </row>
    <row r="10" spans="1:9" s="25" customFormat="1">
      <c r="A10" s="428" t="s">
        <v>136</v>
      </c>
      <c r="B10" s="428"/>
      <c r="C10" s="428"/>
      <c r="D10" s="428"/>
      <c r="E10" s="428"/>
      <c r="F10" s="428"/>
      <c r="G10" s="205">
        <f>G11+G19</f>
        <v>360584.69999999995</v>
      </c>
      <c r="H10" s="205">
        <f t="shared" ref="H10:I10" si="0">H11+H19</f>
        <v>360584.69999999995</v>
      </c>
      <c r="I10" s="205">
        <f t="shared" si="0"/>
        <v>360584.69999999995</v>
      </c>
    </row>
    <row r="11" spans="1:9" s="25" customFormat="1">
      <c r="A11" s="430" t="s">
        <v>15</v>
      </c>
      <c r="B11" s="430"/>
      <c r="C11" s="430"/>
      <c r="D11" s="430"/>
      <c r="E11" s="430"/>
      <c r="F11" s="431"/>
      <c r="G11" s="205">
        <f>G12+G15+G17</f>
        <v>360584.69999999995</v>
      </c>
      <c r="H11" s="205">
        <f>H12+H15+H17</f>
        <v>360584.69999999995</v>
      </c>
      <c r="I11" s="205">
        <f>I12+I15+I17</f>
        <v>360584.69999999995</v>
      </c>
    </row>
    <row r="12" spans="1:9" s="361" customFormat="1" ht="54.75" customHeight="1">
      <c r="A12" s="357"/>
      <c r="B12" s="358" t="s">
        <v>72</v>
      </c>
      <c r="C12" s="359"/>
      <c r="D12" s="360" t="s">
        <v>79</v>
      </c>
      <c r="E12" s="360" t="s">
        <v>143</v>
      </c>
      <c r="F12" s="360" t="s">
        <v>144</v>
      </c>
      <c r="G12" s="206">
        <f>G13+G14</f>
        <v>756681.1</v>
      </c>
      <c r="H12" s="206">
        <f t="shared" ref="H12:I12" si="1">H13+H14</f>
        <v>756681.1</v>
      </c>
      <c r="I12" s="206">
        <f t="shared" si="1"/>
        <v>756681.1</v>
      </c>
    </row>
    <row r="13" spans="1:9" s="361" customFormat="1" ht="98.25" customHeight="1">
      <c r="A13" s="357"/>
      <c r="B13" s="357"/>
      <c r="C13" s="362" t="s">
        <v>146</v>
      </c>
      <c r="D13" s="357" t="s">
        <v>138</v>
      </c>
      <c r="E13" s="359" t="s">
        <v>147</v>
      </c>
      <c r="F13" s="359" t="s">
        <v>148</v>
      </c>
      <c r="G13" s="207">
        <f>'h8'!H69</f>
        <v>696096.4</v>
      </c>
      <c r="H13" s="207">
        <f>'h8'!I69</f>
        <v>696096.4</v>
      </c>
      <c r="I13" s="207">
        <f>'h8'!J69</f>
        <v>696096.4</v>
      </c>
    </row>
    <row r="14" spans="1:9" s="361" customFormat="1" ht="156.75" customHeight="1">
      <c r="A14" s="357"/>
      <c r="B14" s="357"/>
      <c r="C14" s="362" t="s">
        <v>248</v>
      </c>
      <c r="D14" s="357" t="s">
        <v>249</v>
      </c>
      <c r="E14" s="357" t="s">
        <v>250</v>
      </c>
      <c r="F14" s="359" t="s">
        <v>251</v>
      </c>
      <c r="G14" s="207">
        <f>'h8'!H60</f>
        <v>60584.7</v>
      </c>
      <c r="H14" s="207">
        <f>'h8'!I60</f>
        <v>60584.7</v>
      </c>
      <c r="I14" s="207">
        <f>'h8'!J60</f>
        <v>60584.7</v>
      </c>
    </row>
    <row r="15" spans="1:9" s="361" customFormat="1" ht="72" customHeight="1">
      <c r="A15" s="357"/>
      <c r="B15" s="363" t="s">
        <v>194</v>
      </c>
      <c r="C15" s="357"/>
      <c r="D15" s="364" t="s">
        <v>195</v>
      </c>
      <c r="E15" s="364" t="s">
        <v>196</v>
      </c>
      <c r="F15" s="364" t="s">
        <v>197</v>
      </c>
      <c r="G15" s="207">
        <f t="shared" ref="G15:I15" si="2">G16</f>
        <v>-333990.7</v>
      </c>
      <c r="H15" s="207">
        <f t="shared" si="2"/>
        <v>-396096.4</v>
      </c>
      <c r="I15" s="207">
        <f t="shared" si="2"/>
        <v>-396096.4</v>
      </c>
    </row>
    <row r="16" spans="1:9" s="361" customFormat="1" ht="105.75" customHeight="1">
      <c r="A16" s="357"/>
      <c r="B16" s="357"/>
      <c r="C16" s="362" t="s">
        <v>198</v>
      </c>
      <c r="D16" s="357" t="s">
        <v>199</v>
      </c>
      <c r="E16" s="357" t="s">
        <v>200</v>
      </c>
      <c r="F16" s="359" t="s">
        <v>103</v>
      </c>
      <c r="G16" s="207">
        <f>'h8'!H90</f>
        <v>-333990.7</v>
      </c>
      <c r="H16" s="207">
        <f>'h8'!I90</f>
        <v>-396096.4</v>
      </c>
      <c r="I16" s="207">
        <f>'h8'!J90</f>
        <v>-396096.4</v>
      </c>
    </row>
    <row r="17" spans="1:9" s="25" customFormat="1" ht="71.25" customHeight="1">
      <c r="A17" s="308"/>
      <c r="B17" s="44" t="s">
        <v>149</v>
      </c>
      <c r="C17" s="47"/>
      <c r="D17" s="47" t="s">
        <v>61</v>
      </c>
      <c r="E17" s="43" t="s">
        <v>150</v>
      </c>
      <c r="F17" s="43" t="s">
        <v>151</v>
      </c>
      <c r="G17" s="208">
        <f t="shared" ref="G17:I17" si="3">G18</f>
        <v>-62105.7</v>
      </c>
      <c r="H17" s="208">
        <f t="shared" si="3"/>
        <v>0</v>
      </c>
      <c r="I17" s="208">
        <f t="shared" si="3"/>
        <v>0</v>
      </c>
    </row>
    <row r="18" spans="1:9" ht="120.75">
      <c r="A18" s="45"/>
      <c r="B18" s="209"/>
      <c r="C18" s="365" t="s">
        <v>221</v>
      </c>
      <c r="D18" s="357" t="s">
        <v>141</v>
      </c>
      <c r="E18" s="357" t="s">
        <v>222</v>
      </c>
      <c r="F18" s="357" t="s">
        <v>103</v>
      </c>
      <c r="G18" s="210">
        <f>'h8'!H22</f>
        <v>-62105.7</v>
      </c>
      <c r="H18" s="210">
        <f>'h8'!I22</f>
        <v>0</v>
      </c>
      <c r="I18" s="210">
        <f>'h8'!J22</f>
        <v>0</v>
      </c>
    </row>
    <row r="19" spans="1:9" s="25" customFormat="1">
      <c r="A19" s="428" t="s">
        <v>265</v>
      </c>
      <c r="B19" s="428"/>
      <c r="C19" s="428"/>
      <c r="D19" s="428"/>
      <c r="E19" s="428"/>
      <c r="F19" s="428"/>
      <c r="G19" s="205">
        <f>G20</f>
        <v>0</v>
      </c>
      <c r="H19" s="205">
        <f t="shared" ref="H19:I19" si="4">H20</f>
        <v>0</v>
      </c>
      <c r="I19" s="205">
        <f t="shared" si="4"/>
        <v>0</v>
      </c>
    </row>
    <row r="20" spans="1:9" s="25" customFormat="1" ht="69">
      <c r="A20" s="43"/>
      <c r="B20" s="44" t="s">
        <v>266</v>
      </c>
      <c r="C20" s="43"/>
      <c r="D20" s="47" t="s">
        <v>267</v>
      </c>
      <c r="E20" s="43" t="s">
        <v>268</v>
      </c>
      <c r="F20" s="43" t="s">
        <v>269</v>
      </c>
      <c r="G20" s="205">
        <f>G21+G22</f>
        <v>0</v>
      </c>
      <c r="H20" s="205">
        <f t="shared" ref="H20:I20" si="5">H21+H22</f>
        <v>0</v>
      </c>
      <c r="I20" s="205">
        <f t="shared" si="5"/>
        <v>0</v>
      </c>
    </row>
    <row r="21" spans="1:9" ht="91.5" customHeight="1">
      <c r="A21" s="41"/>
      <c r="B21" s="41"/>
      <c r="C21" s="212" t="s">
        <v>270</v>
      </c>
      <c r="D21" s="122" t="s">
        <v>267</v>
      </c>
      <c r="E21" s="41" t="s">
        <v>271</v>
      </c>
      <c r="F21" s="212" t="s">
        <v>272</v>
      </c>
      <c r="G21" s="234">
        <f>'h8'!H117</f>
        <v>-60584.7</v>
      </c>
      <c r="H21" s="234">
        <f>'h8'!I117</f>
        <v>-60584.7</v>
      </c>
      <c r="I21" s="234">
        <f>'h8'!J117</f>
        <v>-60584.7</v>
      </c>
    </row>
    <row r="22" spans="1:9" ht="86.25">
      <c r="A22" s="41"/>
      <c r="B22" s="41"/>
      <c r="C22" s="212" t="s">
        <v>270</v>
      </c>
      <c r="D22" s="122" t="s">
        <v>267</v>
      </c>
      <c r="E22" s="41" t="s">
        <v>271</v>
      </c>
      <c r="F22" s="212" t="s">
        <v>272</v>
      </c>
      <c r="G22" s="233">
        <f>'h8'!H118</f>
        <v>60584.7</v>
      </c>
      <c r="H22" s="233">
        <f>'h8'!I118</f>
        <v>60584.7</v>
      </c>
      <c r="I22" s="233">
        <f>'h8'!J118</f>
        <v>60584.7</v>
      </c>
    </row>
    <row r="23" spans="1:9">
      <c r="B23" s="366"/>
      <c r="C23" s="367"/>
      <c r="D23" s="368"/>
      <c r="E23" s="26"/>
      <c r="F23" s="367"/>
      <c r="G23" s="211"/>
      <c r="H23" s="211"/>
      <c r="I23" s="211"/>
    </row>
    <row r="24" spans="1:9">
      <c r="B24" s="366"/>
      <c r="C24" s="367"/>
      <c r="D24" s="368"/>
      <c r="E24" s="26"/>
      <c r="F24" s="367"/>
      <c r="G24" s="211"/>
      <c r="H24" s="211"/>
      <c r="I24" s="211"/>
    </row>
    <row r="25" spans="1:9">
      <c r="B25" s="366"/>
      <c r="C25" s="367"/>
      <c r="D25" s="368"/>
      <c r="E25" s="26"/>
      <c r="F25" s="367"/>
      <c r="G25" s="211"/>
      <c r="H25" s="211"/>
      <c r="I25" s="211"/>
    </row>
    <row r="26" spans="1:9">
      <c r="B26" s="366"/>
      <c r="C26" s="367"/>
      <c r="D26" s="368"/>
      <c r="E26" s="26"/>
      <c r="F26" s="367"/>
      <c r="G26" s="211"/>
      <c r="H26" s="211"/>
      <c r="I26" s="211"/>
    </row>
    <row r="27" spans="1:9">
      <c r="B27" s="366"/>
      <c r="C27" s="367"/>
      <c r="D27" s="368"/>
      <c r="E27" s="26"/>
      <c r="F27" s="367"/>
      <c r="G27" s="211"/>
      <c r="H27" s="211"/>
      <c r="I27" s="211"/>
    </row>
    <row r="28" spans="1:9">
      <c r="B28" s="366"/>
      <c r="C28" s="367"/>
      <c r="D28" s="368"/>
      <c r="E28" s="26"/>
      <c r="F28" s="367"/>
      <c r="G28" s="211"/>
      <c r="H28" s="211"/>
      <c r="I28" s="211"/>
    </row>
    <row r="29" spans="1:9">
      <c r="A29" s="25"/>
      <c r="B29" s="46" t="s">
        <v>126</v>
      </c>
      <c r="C29" s="35"/>
      <c r="D29" s="42"/>
    </row>
    <row r="30" spans="1:9">
      <c r="A30" s="25"/>
      <c r="B30" s="46" t="s">
        <v>127</v>
      </c>
      <c r="C30" s="35"/>
      <c r="D30" s="42"/>
    </row>
    <row r="31" spans="1:9">
      <c r="A31" s="25"/>
      <c r="B31" s="15"/>
      <c r="C31" s="37" t="s">
        <v>128</v>
      </c>
      <c r="D31" s="42"/>
    </row>
    <row r="32" spans="1:9">
      <c r="D32" s="330"/>
    </row>
    <row r="33" s="16" customFormat="1"/>
    <row r="34" s="16" customFormat="1"/>
  </sheetData>
  <mergeCells count="12">
    <mergeCell ref="A19:F19"/>
    <mergeCell ref="E2:I2"/>
    <mergeCell ref="A10:F10"/>
    <mergeCell ref="A11:F11"/>
    <mergeCell ref="B4:H6"/>
    <mergeCell ref="G7:I7"/>
    <mergeCell ref="A8:A9"/>
    <mergeCell ref="B8:C8"/>
    <mergeCell ref="D8:D9"/>
    <mergeCell ref="E8:E9"/>
    <mergeCell ref="F8:F9"/>
    <mergeCell ref="G8:I8"/>
  </mergeCells>
  <pageMargins left="0" right="0" top="0" bottom="0" header="0" footer="0"/>
  <pageSetup paperSize="9" scale="6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L137"/>
  <sheetViews>
    <sheetView topLeftCell="A103" zoomScaleNormal="100" zoomScaleSheetLayoutView="100" workbookViewId="0">
      <selection activeCell="A127" sqref="A127:XFD128"/>
    </sheetView>
  </sheetViews>
  <sheetFormatPr defaultRowHeight="18" customHeight="1"/>
  <cols>
    <col min="1" max="1" width="7.85546875" style="67" customWidth="1"/>
    <col min="2" max="2" width="10" style="67" customWidth="1"/>
    <col min="3" max="3" width="9.5703125" style="67" customWidth="1"/>
    <col min="4" max="4" width="7.85546875" style="67" customWidth="1"/>
    <col min="5" max="5" width="12.42578125" style="253" customWidth="1"/>
    <col min="6" max="6" width="14.7109375" style="253" customWidth="1"/>
    <col min="7" max="7" width="70.5703125" style="67" customWidth="1"/>
    <col min="8" max="8" width="17.5703125" style="67" customWidth="1"/>
    <col min="9" max="9" width="16.42578125" style="67" customWidth="1"/>
    <col min="10" max="10" width="17.28515625" style="256" customWidth="1"/>
    <col min="11" max="11" width="9.140625" style="67"/>
    <col min="12" max="12" width="18.85546875" style="67" bestFit="1" customWidth="1"/>
    <col min="13" max="13" width="20.28515625" style="67" customWidth="1"/>
    <col min="14" max="16384" width="9.140625" style="67"/>
  </cols>
  <sheetData>
    <row r="1" spans="2:12" ht="18" customHeight="1">
      <c r="J1" s="254" t="s">
        <v>179</v>
      </c>
    </row>
    <row r="2" spans="2:12" ht="18" customHeight="1">
      <c r="B2" s="255" t="s">
        <v>12</v>
      </c>
      <c r="F2" s="429" t="s">
        <v>108</v>
      </c>
      <c r="G2" s="429"/>
      <c r="H2" s="429"/>
      <c r="I2" s="429"/>
      <c r="J2" s="429"/>
    </row>
    <row r="3" spans="2:12" ht="18" customHeight="1">
      <c r="F3" s="429" t="s">
        <v>16</v>
      </c>
      <c r="G3" s="429"/>
      <c r="H3" s="429"/>
      <c r="I3" s="429"/>
      <c r="J3" s="429"/>
    </row>
    <row r="4" spans="2:12" ht="45.75" customHeight="1">
      <c r="B4" s="438" t="s">
        <v>182</v>
      </c>
      <c r="C4" s="438"/>
      <c r="D4" s="438"/>
      <c r="E4" s="438"/>
      <c r="F4" s="438"/>
      <c r="G4" s="438"/>
      <c r="H4" s="438"/>
      <c r="I4" s="438"/>
      <c r="J4" s="438"/>
    </row>
    <row r="5" spans="2:12" ht="18" customHeight="1">
      <c r="J5" s="106" t="s">
        <v>106</v>
      </c>
    </row>
    <row r="6" spans="2:12" ht="54.75" customHeight="1">
      <c r="B6" s="439" t="s">
        <v>17</v>
      </c>
      <c r="C6" s="439"/>
      <c r="D6" s="439"/>
      <c r="E6" s="439" t="s">
        <v>50</v>
      </c>
      <c r="F6" s="439"/>
      <c r="G6" s="440" t="s">
        <v>18</v>
      </c>
      <c r="H6" s="441" t="s">
        <v>51</v>
      </c>
      <c r="I6" s="441"/>
      <c r="J6" s="442"/>
    </row>
    <row r="7" spans="2:12" ht="41.25" customHeight="1">
      <c r="B7" s="257" t="s">
        <v>19</v>
      </c>
      <c r="C7" s="257" t="s">
        <v>20</v>
      </c>
      <c r="D7" s="257" t="s">
        <v>21</v>
      </c>
      <c r="E7" s="258" t="s">
        <v>3</v>
      </c>
      <c r="F7" s="258" t="s">
        <v>4</v>
      </c>
      <c r="G7" s="440"/>
      <c r="H7" s="44" t="s">
        <v>109</v>
      </c>
      <c r="I7" s="44" t="s">
        <v>110</v>
      </c>
      <c r="J7" s="44" t="s">
        <v>100</v>
      </c>
    </row>
    <row r="8" spans="2:12" ht="17.25">
      <c r="B8" s="259"/>
      <c r="C8" s="259"/>
      <c r="D8" s="259"/>
      <c r="E8" s="260"/>
      <c r="F8" s="261"/>
      <c r="G8" s="262" t="s">
        <v>27</v>
      </c>
      <c r="H8" s="107">
        <f>H10+H99</f>
        <v>360584.7</v>
      </c>
      <c r="I8" s="107">
        <f t="shared" ref="I8:J8" si="0">I10+I99</f>
        <v>360584.69999999995</v>
      </c>
      <c r="J8" s="107">
        <f t="shared" si="0"/>
        <v>360584.69999999995</v>
      </c>
      <c r="L8" s="38"/>
    </row>
    <row r="9" spans="2:12" ht="17.25">
      <c r="B9" s="259"/>
      <c r="C9" s="259"/>
      <c r="D9" s="259"/>
      <c r="E9" s="260"/>
      <c r="F9" s="260"/>
      <c r="G9" s="263" t="s">
        <v>13</v>
      </c>
      <c r="H9" s="264"/>
      <c r="I9" s="264"/>
      <c r="J9" s="167"/>
    </row>
    <row r="10" spans="2:12" ht="36.75" customHeight="1">
      <c r="B10" s="265"/>
      <c r="C10" s="265"/>
      <c r="D10" s="265"/>
      <c r="E10" s="236"/>
      <c r="F10" s="236"/>
      <c r="G10" s="266" t="s">
        <v>58</v>
      </c>
      <c r="H10" s="107">
        <f>H12+H50+H80</f>
        <v>360584.7</v>
      </c>
      <c r="I10" s="107">
        <f>I12+I50+I80</f>
        <v>360584.69999999995</v>
      </c>
      <c r="J10" s="107">
        <f>J12+J50+J80</f>
        <v>360584.69999999995</v>
      </c>
      <c r="L10" s="267"/>
    </row>
    <row r="11" spans="2:12" ht="17.25">
      <c r="B11" s="52"/>
      <c r="C11" s="52"/>
      <c r="D11" s="52"/>
      <c r="E11" s="59"/>
      <c r="F11" s="59"/>
      <c r="G11" s="268" t="s">
        <v>1</v>
      </c>
      <c r="H11" s="269"/>
      <c r="I11" s="269"/>
      <c r="J11" s="20"/>
    </row>
    <row r="12" spans="2:12" ht="17.25">
      <c r="B12" s="51" t="s">
        <v>46</v>
      </c>
      <c r="C12" s="52"/>
      <c r="D12" s="52"/>
      <c r="E12" s="59"/>
      <c r="F12" s="59"/>
      <c r="G12" s="51" t="s">
        <v>47</v>
      </c>
      <c r="H12" s="107">
        <f>H14+H31</f>
        <v>-62105.7</v>
      </c>
      <c r="I12" s="107">
        <f>I14+I31</f>
        <v>0</v>
      </c>
      <c r="J12" s="107">
        <f>J14+J31</f>
        <v>0</v>
      </c>
    </row>
    <row r="13" spans="2:12" ht="17.25">
      <c r="B13" s="52"/>
      <c r="C13" s="52"/>
      <c r="D13" s="52"/>
      <c r="E13" s="59"/>
      <c r="F13" s="59"/>
      <c r="G13" s="52" t="s">
        <v>1</v>
      </c>
      <c r="H13" s="107"/>
      <c r="I13" s="107"/>
      <c r="J13" s="107"/>
    </row>
    <row r="14" spans="2:12" ht="34.5">
      <c r="B14" s="52"/>
      <c r="C14" s="51" t="s">
        <v>22</v>
      </c>
      <c r="D14" s="52"/>
      <c r="E14" s="59"/>
      <c r="F14" s="59"/>
      <c r="G14" s="51" t="s">
        <v>48</v>
      </c>
      <c r="H14" s="107">
        <f>H16</f>
        <v>-62105.7</v>
      </c>
      <c r="I14" s="107">
        <f t="shared" ref="I14:J14" si="1">I16</f>
        <v>0</v>
      </c>
      <c r="J14" s="107">
        <f t="shared" si="1"/>
        <v>0</v>
      </c>
    </row>
    <row r="15" spans="2:12" ht="17.25">
      <c r="B15" s="52"/>
      <c r="C15" s="52"/>
      <c r="D15" s="52"/>
      <c r="E15" s="59"/>
      <c r="F15" s="59"/>
      <c r="G15" s="52" t="s">
        <v>1</v>
      </c>
      <c r="H15" s="107"/>
      <c r="I15" s="107"/>
      <c r="J15" s="107"/>
    </row>
    <row r="16" spans="2:12" ht="34.5">
      <c r="B16" s="52"/>
      <c r="C16" s="52"/>
      <c r="D16" s="51" t="s">
        <v>22</v>
      </c>
      <c r="E16" s="59"/>
      <c r="F16" s="59"/>
      <c r="G16" s="51" t="s">
        <v>49</v>
      </c>
      <c r="H16" s="107">
        <f t="shared" ref="H16:J16" si="2">H18</f>
        <v>-62105.7</v>
      </c>
      <c r="I16" s="107">
        <f t="shared" si="2"/>
        <v>0</v>
      </c>
      <c r="J16" s="107">
        <f t="shared" si="2"/>
        <v>0</v>
      </c>
    </row>
    <row r="17" spans="2:10" ht="17.25">
      <c r="B17" s="52"/>
      <c r="C17" s="52"/>
      <c r="D17" s="52"/>
      <c r="E17" s="59"/>
      <c r="F17" s="59"/>
      <c r="G17" s="52" t="s">
        <v>1</v>
      </c>
      <c r="H17" s="60"/>
      <c r="I17" s="60"/>
      <c r="J17" s="74"/>
    </row>
    <row r="18" spans="2:10" ht="34.5">
      <c r="B18" s="270"/>
      <c r="C18" s="270"/>
      <c r="D18" s="271"/>
      <c r="E18" s="271"/>
      <c r="F18" s="271"/>
      <c r="G18" s="51" t="s">
        <v>15</v>
      </c>
      <c r="H18" s="107">
        <f t="shared" ref="H18:J18" si="3">H20</f>
        <v>-62105.7</v>
      </c>
      <c r="I18" s="107">
        <f t="shared" si="3"/>
        <v>0</v>
      </c>
      <c r="J18" s="107">
        <f t="shared" si="3"/>
        <v>0</v>
      </c>
    </row>
    <row r="19" spans="2:10" ht="17.25">
      <c r="B19" s="270"/>
      <c r="C19" s="270"/>
      <c r="D19" s="271"/>
      <c r="E19" s="271"/>
      <c r="F19" s="271"/>
      <c r="G19" s="272" t="s">
        <v>56</v>
      </c>
      <c r="H19" s="212"/>
      <c r="I19" s="212"/>
      <c r="J19" s="20"/>
    </row>
    <row r="20" spans="2:10" s="68" customFormat="1" ht="17.25">
      <c r="B20" s="273"/>
      <c r="C20" s="273"/>
      <c r="D20" s="274"/>
      <c r="E20" s="58" t="s">
        <v>52</v>
      </c>
      <c r="F20" s="58"/>
      <c r="G20" s="51" t="s">
        <v>53</v>
      </c>
      <c r="H20" s="75">
        <f t="shared" ref="H20:J20" si="4">H22</f>
        <v>-62105.7</v>
      </c>
      <c r="I20" s="75">
        <f t="shared" si="4"/>
        <v>0</v>
      </c>
      <c r="J20" s="110">
        <f t="shared" si="4"/>
        <v>0</v>
      </c>
    </row>
    <row r="21" spans="2:10" ht="17.25">
      <c r="B21" s="270"/>
      <c r="C21" s="270"/>
      <c r="D21" s="271"/>
      <c r="E21" s="59"/>
      <c r="F21" s="59"/>
      <c r="G21" s="52" t="s">
        <v>1</v>
      </c>
      <c r="H21" s="56"/>
      <c r="I21" s="56"/>
      <c r="J21" s="76"/>
    </row>
    <row r="22" spans="2:10" ht="69.75" customHeight="1">
      <c r="B22" s="275"/>
      <c r="C22" s="275"/>
      <c r="D22" s="275"/>
      <c r="E22" s="276"/>
      <c r="F22" s="209" t="s">
        <v>54</v>
      </c>
      <c r="G22" s="41" t="s">
        <v>55</v>
      </c>
      <c r="H22" s="71">
        <f>H24</f>
        <v>-62105.7</v>
      </c>
      <c r="I22" s="71">
        <f>I24</f>
        <v>0</v>
      </c>
      <c r="J22" s="79">
        <f>+J26</f>
        <v>0</v>
      </c>
    </row>
    <row r="23" spans="2:10" ht="17.25">
      <c r="B23" s="275"/>
      <c r="C23" s="275"/>
      <c r="D23" s="275"/>
      <c r="E23" s="276"/>
      <c r="F23" s="41"/>
      <c r="G23" s="41" t="s">
        <v>14</v>
      </c>
      <c r="H23" s="71"/>
      <c r="I23" s="71"/>
      <c r="J23" s="277"/>
    </row>
    <row r="24" spans="2:10" ht="34.5">
      <c r="B24" s="278"/>
      <c r="C24" s="278"/>
      <c r="D24" s="278"/>
      <c r="E24" s="279"/>
      <c r="F24" s="41"/>
      <c r="G24" s="108" t="s">
        <v>15</v>
      </c>
      <c r="H24" s="71">
        <f>H26</f>
        <v>-62105.7</v>
      </c>
      <c r="I24" s="71">
        <f>I26</f>
        <v>0</v>
      </c>
      <c r="J24" s="80">
        <f>+J26</f>
        <v>0</v>
      </c>
    </row>
    <row r="25" spans="2:10" ht="34.5">
      <c r="B25" s="278"/>
      <c r="C25" s="278"/>
      <c r="D25" s="278"/>
      <c r="E25" s="279"/>
      <c r="F25" s="41"/>
      <c r="G25" s="41" t="s">
        <v>7</v>
      </c>
      <c r="H25" s="71"/>
      <c r="I25" s="71"/>
      <c r="J25" s="280"/>
    </row>
    <row r="26" spans="2:10" ht="17.25">
      <c r="B26" s="278"/>
      <c r="C26" s="278"/>
      <c r="D26" s="278"/>
      <c r="E26" s="279"/>
      <c r="F26" s="41"/>
      <c r="G26" s="41" t="s">
        <v>2</v>
      </c>
      <c r="H26" s="71">
        <f t="shared" ref="H26:I29" si="5">H27</f>
        <v>-62105.7</v>
      </c>
      <c r="I26" s="71">
        <f t="shared" si="5"/>
        <v>0</v>
      </c>
      <c r="J26" s="74">
        <f>+J27</f>
        <v>0</v>
      </c>
    </row>
    <row r="27" spans="2:10" ht="17.25">
      <c r="B27" s="278"/>
      <c r="C27" s="278"/>
      <c r="D27" s="278"/>
      <c r="E27" s="279"/>
      <c r="F27" s="41"/>
      <c r="G27" s="41" t="s">
        <v>28</v>
      </c>
      <c r="H27" s="71">
        <f t="shared" si="5"/>
        <v>-62105.7</v>
      </c>
      <c r="I27" s="71">
        <f t="shared" si="5"/>
        <v>0</v>
      </c>
      <c r="J27" s="74">
        <f>+J28</f>
        <v>0</v>
      </c>
    </row>
    <row r="28" spans="2:10" ht="17.25">
      <c r="B28" s="278"/>
      <c r="C28" s="278"/>
      <c r="D28" s="278"/>
      <c r="E28" s="279"/>
      <c r="F28" s="41"/>
      <c r="G28" s="41" t="s">
        <v>29</v>
      </c>
      <c r="H28" s="71">
        <f t="shared" si="5"/>
        <v>-62105.7</v>
      </c>
      <c r="I28" s="71">
        <f t="shared" si="5"/>
        <v>0</v>
      </c>
      <c r="J28" s="74">
        <f>J29</f>
        <v>0</v>
      </c>
    </row>
    <row r="29" spans="2:10" ht="17.25">
      <c r="B29" s="278"/>
      <c r="C29" s="278"/>
      <c r="D29" s="278"/>
      <c r="E29" s="279"/>
      <c r="F29" s="41"/>
      <c r="G29" s="41" t="s">
        <v>30</v>
      </c>
      <c r="H29" s="71">
        <f t="shared" si="5"/>
        <v>-62105.7</v>
      </c>
      <c r="I29" s="71">
        <f t="shared" si="5"/>
        <v>0</v>
      </c>
      <c r="J29" s="74">
        <f>J30</f>
        <v>0</v>
      </c>
    </row>
    <row r="30" spans="2:10" ht="17.25">
      <c r="B30" s="278"/>
      <c r="C30" s="278"/>
      <c r="D30" s="278"/>
      <c r="E30" s="279"/>
      <c r="F30" s="41"/>
      <c r="G30" s="41" t="s">
        <v>31</v>
      </c>
      <c r="H30" s="71">
        <f>'h10.'!D40</f>
        <v>-62105.7</v>
      </c>
      <c r="I30" s="71">
        <f>'h10.'!G50</f>
        <v>0</v>
      </c>
      <c r="J30" s="74">
        <f>'h10.'!J50</f>
        <v>0</v>
      </c>
    </row>
    <row r="31" spans="2:10" ht="20.25" customHeight="1">
      <c r="B31" s="281"/>
      <c r="C31" s="282" t="s">
        <v>233</v>
      </c>
      <c r="D31" s="41"/>
      <c r="E31" s="209"/>
      <c r="F31" s="209"/>
      <c r="G31" s="47" t="s">
        <v>234</v>
      </c>
      <c r="H31" s="71">
        <f t="shared" ref="H31:J31" si="6">H33</f>
        <v>0</v>
      </c>
      <c r="I31" s="71">
        <f t="shared" si="6"/>
        <v>0</v>
      </c>
      <c r="J31" s="71">
        <f t="shared" si="6"/>
        <v>0</v>
      </c>
    </row>
    <row r="32" spans="2:10" ht="17.25">
      <c r="B32" s="281"/>
      <c r="C32" s="41"/>
      <c r="D32" s="41"/>
      <c r="E32" s="209"/>
      <c r="F32" s="209"/>
      <c r="G32" s="41" t="s">
        <v>1</v>
      </c>
      <c r="H32" s="71"/>
      <c r="I32" s="71"/>
      <c r="J32" s="71"/>
    </row>
    <row r="33" spans="2:10" ht="15.75" customHeight="1">
      <c r="B33" s="281"/>
      <c r="C33" s="41"/>
      <c r="D33" s="43" t="s">
        <v>22</v>
      </c>
      <c r="E33" s="209"/>
      <c r="F33" s="209"/>
      <c r="G33" s="47" t="s">
        <v>234</v>
      </c>
      <c r="H33" s="71">
        <f t="shared" ref="H33:J33" si="7">H35</f>
        <v>0</v>
      </c>
      <c r="I33" s="71">
        <f t="shared" si="7"/>
        <v>0</v>
      </c>
      <c r="J33" s="71">
        <f t="shared" si="7"/>
        <v>0</v>
      </c>
    </row>
    <row r="34" spans="2:10" ht="17.25">
      <c r="B34" s="281"/>
      <c r="C34" s="41"/>
      <c r="D34" s="41"/>
      <c r="E34" s="209"/>
      <c r="F34" s="209"/>
      <c r="G34" s="41" t="s">
        <v>1</v>
      </c>
      <c r="H34" s="71"/>
      <c r="I34" s="71"/>
      <c r="J34" s="71"/>
    </row>
    <row r="35" spans="2:10" ht="34.5">
      <c r="B35" s="281"/>
      <c r="C35" s="283"/>
      <c r="D35" s="204"/>
      <c r="E35" s="204"/>
      <c r="F35" s="204"/>
      <c r="G35" s="43" t="s">
        <v>15</v>
      </c>
      <c r="H35" s="71">
        <f t="shared" ref="H35:J35" si="8">H37</f>
        <v>0</v>
      </c>
      <c r="I35" s="71">
        <f t="shared" si="8"/>
        <v>0</v>
      </c>
      <c r="J35" s="71">
        <f t="shared" si="8"/>
        <v>0</v>
      </c>
    </row>
    <row r="36" spans="2:10" ht="17.25">
      <c r="B36" s="281"/>
      <c r="C36" s="283"/>
      <c r="D36" s="204"/>
      <c r="E36" s="204"/>
      <c r="F36" s="204"/>
      <c r="G36" s="122" t="s">
        <v>56</v>
      </c>
      <c r="H36" s="71"/>
      <c r="I36" s="71"/>
      <c r="J36" s="71"/>
    </row>
    <row r="37" spans="2:10" ht="21" customHeight="1">
      <c r="B37" s="281"/>
      <c r="C37" s="284"/>
      <c r="D37" s="187"/>
      <c r="E37" s="237">
        <v>1019</v>
      </c>
      <c r="F37" s="237"/>
      <c r="G37" s="47" t="s">
        <v>217</v>
      </c>
      <c r="H37" s="71">
        <f t="shared" ref="H37:J37" si="9">H39</f>
        <v>0</v>
      </c>
      <c r="I37" s="71">
        <f t="shared" si="9"/>
        <v>0</v>
      </c>
      <c r="J37" s="71">
        <f t="shared" si="9"/>
        <v>0</v>
      </c>
    </row>
    <row r="38" spans="2:10" ht="17.25">
      <c r="B38" s="281"/>
      <c r="C38" s="283"/>
      <c r="D38" s="204"/>
      <c r="E38" s="209"/>
      <c r="F38" s="209"/>
      <c r="G38" s="41" t="s">
        <v>1</v>
      </c>
      <c r="H38" s="71"/>
      <c r="I38" s="71"/>
      <c r="J38" s="71"/>
    </row>
    <row r="39" spans="2:10" s="68" customFormat="1" ht="90" customHeight="1">
      <c r="B39" s="285"/>
      <c r="C39" s="285"/>
      <c r="D39" s="285"/>
      <c r="E39" s="286"/>
      <c r="F39" s="209">
        <v>12004</v>
      </c>
      <c r="G39" s="122" t="s">
        <v>235</v>
      </c>
      <c r="H39" s="75">
        <f t="shared" ref="H39:J39" si="10">H41</f>
        <v>0</v>
      </c>
      <c r="I39" s="75">
        <f t="shared" si="10"/>
        <v>0</v>
      </c>
      <c r="J39" s="75">
        <f t="shared" si="10"/>
        <v>0</v>
      </c>
    </row>
    <row r="40" spans="2:10" ht="17.25">
      <c r="B40" s="281"/>
      <c r="C40" s="285"/>
      <c r="D40" s="285"/>
      <c r="E40" s="286"/>
      <c r="F40" s="41"/>
      <c r="G40" s="41" t="s">
        <v>14</v>
      </c>
      <c r="H40" s="71"/>
      <c r="I40" s="71"/>
      <c r="J40" s="71"/>
    </row>
    <row r="41" spans="2:10" ht="34.5">
      <c r="B41" s="281"/>
      <c r="C41" s="281"/>
      <c r="D41" s="281"/>
      <c r="E41" s="287"/>
      <c r="F41" s="41"/>
      <c r="G41" s="108" t="s">
        <v>15</v>
      </c>
      <c r="H41" s="71">
        <f t="shared" ref="H41:J41" si="11">H43</f>
        <v>0</v>
      </c>
      <c r="I41" s="71">
        <f t="shared" si="11"/>
        <v>0</v>
      </c>
      <c r="J41" s="71">
        <f t="shared" si="11"/>
        <v>0</v>
      </c>
    </row>
    <row r="42" spans="2:10" ht="34.5">
      <c r="B42" s="281"/>
      <c r="C42" s="281"/>
      <c r="D42" s="281"/>
      <c r="E42" s="287"/>
      <c r="F42" s="41"/>
      <c r="G42" s="41" t="s">
        <v>7</v>
      </c>
      <c r="H42" s="71"/>
      <c r="I42" s="71"/>
      <c r="J42" s="71"/>
    </row>
    <row r="43" spans="2:10" ht="17.25">
      <c r="B43" s="281"/>
      <c r="C43" s="281"/>
      <c r="D43" s="281"/>
      <c r="E43" s="287"/>
      <c r="F43" s="41"/>
      <c r="G43" s="41" t="s">
        <v>2</v>
      </c>
      <c r="H43" s="71">
        <f t="shared" ref="H43:J44" si="12">H44</f>
        <v>0</v>
      </c>
      <c r="I43" s="71">
        <f t="shared" si="12"/>
        <v>0</v>
      </c>
      <c r="J43" s="71">
        <f t="shared" si="12"/>
        <v>0</v>
      </c>
    </row>
    <row r="44" spans="2:10" ht="17.25">
      <c r="B44" s="281"/>
      <c r="C44" s="281"/>
      <c r="D44" s="281"/>
      <c r="E44" s="287"/>
      <c r="F44" s="41"/>
      <c r="G44" s="41" t="s">
        <v>28</v>
      </c>
      <c r="H44" s="71">
        <f t="shared" si="12"/>
        <v>0</v>
      </c>
      <c r="I44" s="71">
        <f t="shared" si="12"/>
        <v>0</v>
      </c>
      <c r="J44" s="71">
        <f t="shared" si="12"/>
        <v>0</v>
      </c>
    </row>
    <row r="45" spans="2:10" ht="17.25">
      <c r="B45" s="281"/>
      <c r="C45" s="281"/>
      <c r="D45" s="281"/>
      <c r="E45" s="287"/>
      <c r="F45" s="41"/>
      <c r="G45" s="41" t="s">
        <v>29</v>
      </c>
      <c r="H45" s="71">
        <f t="shared" ref="H45:J45" si="13">H46+H48</f>
        <v>0</v>
      </c>
      <c r="I45" s="71">
        <f t="shared" si="13"/>
        <v>0</v>
      </c>
      <c r="J45" s="71">
        <f t="shared" si="13"/>
        <v>0</v>
      </c>
    </row>
    <row r="46" spans="2:10" ht="17.25">
      <c r="B46" s="281"/>
      <c r="C46" s="281"/>
      <c r="D46" s="281"/>
      <c r="E46" s="287"/>
      <c r="F46" s="41"/>
      <c r="G46" s="41" t="s">
        <v>30</v>
      </c>
      <c r="H46" s="71">
        <f>H47</f>
        <v>-184650</v>
      </c>
      <c r="I46" s="71">
        <f t="shared" ref="I46:J46" si="14">I47</f>
        <v>-184650</v>
      </c>
      <c r="J46" s="71">
        <f t="shared" si="14"/>
        <v>-184650</v>
      </c>
    </row>
    <row r="47" spans="2:10" ht="17.25">
      <c r="B47" s="281"/>
      <c r="C47" s="281"/>
      <c r="D47" s="281"/>
      <c r="E47" s="287"/>
      <c r="F47" s="41"/>
      <c r="G47" s="41" t="s">
        <v>31</v>
      </c>
      <c r="H47" s="71">
        <f>'h9.'!D26</f>
        <v>-184650</v>
      </c>
      <c r="I47" s="71">
        <f>'h9.'!G26</f>
        <v>-184650</v>
      </c>
      <c r="J47" s="71">
        <f>I47</f>
        <v>-184650</v>
      </c>
    </row>
    <row r="48" spans="2:10" ht="17.25">
      <c r="B48" s="281"/>
      <c r="C48" s="281"/>
      <c r="D48" s="281"/>
      <c r="E48" s="287"/>
      <c r="F48" s="41"/>
      <c r="G48" s="41" t="s">
        <v>68</v>
      </c>
      <c r="H48" s="71">
        <f t="shared" ref="H48:J48" si="15">H49</f>
        <v>184650</v>
      </c>
      <c r="I48" s="71">
        <f t="shared" si="15"/>
        <v>184650</v>
      </c>
      <c r="J48" s="71">
        <f t="shared" si="15"/>
        <v>184650</v>
      </c>
    </row>
    <row r="49" spans="2:10" ht="17.25">
      <c r="B49" s="281"/>
      <c r="C49" s="281"/>
      <c r="D49" s="281"/>
      <c r="E49" s="287"/>
      <c r="F49" s="41"/>
      <c r="G49" s="41" t="s">
        <v>69</v>
      </c>
      <c r="H49" s="71">
        <f>'h9.'!D28</f>
        <v>184650</v>
      </c>
      <c r="I49" s="71">
        <f>'h9.'!G28</f>
        <v>184650</v>
      </c>
      <c r="J49" s="71">
        <f>'h9.'!J28</f>
        <v>184650</v>
      </c>
    </row>
    <row r="50" spans="2:10" s="68" customFormat="1" ht="17.25">
      <c r="B50" s="213" t="s">
        <v>93</v>
      </c>
      <c r="C50" s="213"/>
      <c r="D50" s="213"/>
      <c r="E50" s="214"/>
      <c r="F50" s="214"/>
      <c r="G50" s="213" t="s">
        <v>94</v>
      </c>
      <c r="H50" s="77">
        <f t="shared" ref="H50" si="16">H52</f>
        <v>756681.1</v>
      </c>
      <c r="I50" s="77">
        <f t="shared" ref="I50:J50" si="17">I52</f>
        <v>756681.1</v>
      </c>
      <c r="J50" s="77">
        <f t="shared" si="17"/>
        <v>756681.1</v>
      </c>
    </row>
    <row r="51" spans="2:10" ht="17.25">
      <c r="B51" s="53"/>
      <c r="C51" s="53"/>
      <c r="D51" s="53"/>
      <c r="E51" s="215"/>
      <c r="F51" s="215"/>
      <c r="G51" s="53" t="s">
        <v>1</v>
      </c>
      <c r="H51" s="54"/>
      <c r="I51" s="54"/>
      <c r="J51" s="54"/>
    </row>
    <row r="52" spans="2:10" s="68" customFormat="1" ht="17.25">
      <c r="B52" s="213"/>
      <c r="C52" s="213" t="s">
        <v>22</v>
      </c>
      <c r="D52" s="213"/>
      <c r="E52" s="214"/>
      <c r="F52" s="214"/>
      <c r="G52" s="213" t="s">
        <v>95</v>
      </c>
      <c r="H52" s="77">
        <f>H54</f>
        <v>756681.1</v>
      </c>
      <c r="I52" s="77">
        <f t="shared" ref="I52:J52" si="18">I54</f>
        <v>756681.1</v>
      </c>
      <c r="J52" s="77">
        <f t="shared" si="18"/>
        <v>756681.1</v>
      </c>
    </row>
    <row r="53" spans="2:10" ht="17.25">
      <c r="B53" s="53"/>
      <c r="C53" s="53"/>
      <c r="D53" s="53"/>
      <c r="E53" s="215"/>
      <c r="F53" s="215"/>
      <c r="G53" s="53" t="s">
        <v>1</v>
      </c>
      <c r="H53" s="54"/>
      <c r="I53" s="54"/>
      <c r="J53" s="54"/>
    </row>
    <row r="54" spans="2:10" s="68" customFormat="1" ht="17.25">
      <c r="B54" s="213"/>
      <c r="C54" s="213"/>
      <c r="D54" s="213" t="s">
        <v>22</v>
      </c>
      <c r="E54" s="214"/>
      <c r="F54" s="214"/>
      <c r="G54" s="213" t="s">
        <v>95</v>
      </c>
      <c r="H54" s="77">
        <f t="shared" ref="H54" si="19">H58</f>
        <v>756681.1</v>
      </c>
      <c r="I54" s="77">
        <f t="shared" ref="I54:J54" si="20">I58</f>
        <v>756681.1</v>
      </c>
      <c r="J54" s="77">
        <f t="shared" si="20"/>
        <v>756681.1</v>
      </c>
    </row>
    <row r="55" spans="2:10" ht="17.25">
      <c r="B55" s="53"/>
      <c r="C55" s="53"/>
      <c r="D55" s="53"/>
      <c r="E55" s="215"/>
      <c r="F55" s="215"/>
      <c r="G55" s="53" t="s">
        <v>1</v>
      </c>
      <c r="H55" s="54"/>
      <c r="I55" s="54"/>
      <c r="J55" s="81"/>
    </row>
    <row r="56" spans="2:10" ht="34.5">
      <c r="B56" s="41"/>
      <c r="C56" s="41"/>
      <c r="D56" s="41"/>
      <c r="E56" s="209"/>
      <c r="F56" s="209"/>
      <c r="G56" s="41" t="s">
        <v>15</v>
      </c>
      <c r="H56" s="54">
        <f>H58</f>
        <v>756681.1</v>
      </c>
      <c r="I56" s="54">
        <f t="shared" ref="I56:J56" si="21">I58</f>
        <v>756681.1</v>
      </c>
      <c r="J56" s="54">
        <f t="shared" si="21"/>
        <v>756681.1</v>
      </c>
    </row>
    <row r="57" spans="2:10" ht="17.25">
      <c r="B57" s="41"/>
      <c r="C57" s="41"/>
      <c r="D57" s="41"/>
      <c r="E57" s="209"/>
      <c r="F57" s="209"/>
      <c r="G57" s="41" t="s">
        <v>1</v>
      </c>
      <c r="H57" s="54"/>
      <c r="I57" s="54"/>
      <c r="J57" s="81"/>
    </row>
    <row r="58" spans="2:10" s="68" customFormat="1" ht="17.25">
      <c r="B58" s="213"/>
      <c r="C58" s="213"/>
      <c r="D58" s="213"/>
      <c r="E58" s="216">
        <v>1040</v>
      </c>
      <c r="F58" s="216"/>
      <c r="G58" s="217" t="s">
        <v>90</v>
      </c>
      <c r="H58" s="69">
        <f>H69+H60</f>
        <v>756681.1</v>
      </c>
      <c r="I58" s="69">
        <f t="shared" ref="I58:J58" si="22">I69+I60</f>
        <v>756681.1</v>
      </c>
      <c r="J58" s="69">
        <f t="shared" si="22"/>
        <v>756681.1</v>
      </c>
    </row>
    <row r="59" spans="2:10" ht="17.25">
      <c r="B59" s="53"/>
      <c r="C59" s="53"/>
      <c r="D59" s="53"/>
      <c r="E59" s="218"/>
      <c r="F59" s="218"/>
      <c r="G59" s="219" t="s">
        <v>1</v>
      </c>
      <c r="H59" s="70"/>
      <c r="I59" s="70"/>
      <c r="J59" s="70"/>
    </row>
    <row r="60" spans="2:10" ht="103.5">
      <c r="B60" s="41"/>
      <c r="C60" s="41"/>
      <c r="D60" s="41"/>
      <c r="E60" s="39"/>
      <c r="F60" s="288">
        <v>12003</v>
      </c>
      <c r="G60" s="288" t="s">
        <v>249</v>
      </c>
      <c r="H60" s="289">
        <f>H62</f>
        <v>60584.7</v>
      </c>
      <c r="I60" s="289">
        <f t="shared" ref="I60:J60" si="23">I62</f>
        <v>60584.7</v>
      </c>
      <c r="J60" s="289">
        <f t="shared" si="23"/>
        <v>60584.7</v>
      </c>
    </row>
    <row r="61" spans="2:10" ht="17.25">
      <c r="B61" s="41"/>
      <c r="C61" s="41"/>
      <c r="D61" s="41"/>
      <c r="E61" s="39"/>
      <c r="F61" s="220"/>
      <c r="G61" s="220" t="s">
        <v>14</v>
      </c>
      <c r="H61" s="70"/>
      <c r="I61" s="70"/>
      <c r="J61" s="70"/>
    </row>
    <row r="62" spans="2:10" ht="34.5">
      <c r="B62" s="41"/>
      <c r="C62" s="41"/>
      <c r="D62" s="41"/>
      <c r="E62" s="39"/>
      <c r="F62" s="220"/>
      <c r="G62" s="221" t="s">
        <v>15</v>
      </c>
      <c r="H62" s="70">
        <f>H64</f>
        <v>60584.7</v>
      </c>
      <c r="I62" s="70">
        <f t="shared" ref="I62:J62" si="24">I64</f>
        <v>60584.7</v>
      </c>
      <c r="J62" s="70">
        <f t="shared" si="24"/>
        <v>60584.7</v>
      </c>
    </row>
    <row r="63" spans="2:10" ht="34.5">
      <c r="B63" s="41"/>
      <c r="C63" s="41"/>
      <c r="D63" s="41"/>
      <c r="E63" s="39"/>
      <c r="F63" s="220"/>
      <c r="G63" s="220" t="s">
        <v>7</v>
      </c>
      <c r="H63" s="70"/>
      <c r="I63" s="70"/>
      <c r="J63" s="70"/>
    </row>
    <row r="64" spans="2:10" ht="17.25">
      <c r="B64" s="41"/>
      <c r="C64" s="41"/>
      <c r="D64" s="41"/>
      <c r="E64" s="39"/>
      <c r="F64" s="220"/>
      <c r="G64" s="220" t="s">
        <v>252</v>
      </c>
      <c r="H64" s="70">
        <f>H65</f>
        <v>60584.7</v>
      </c>
      <c r="I64" s="70">
        <f t="shared" ref="I64:J67" si="25">I65</f>
        <v>60584.7</v>
      </c>
      <c r="J64" s="70">
        <f t="shared" si="25"/>
        <v>60584.7</v>
      </c>
    </row>
    <row r="65" spans="2:12" ht="17.25">
      <c r="B65" s="41"/>
      <c r="C65" s="41"/>
      <c r="D65" s="41"/>
      <c r="E65" s="39"/>
      <c r="F65" s="220"/>
      <c r="G65" s="220" t="s">
        <v>253</v>
      </c>
      <c r="H65" s="70">
        <f>H66</f>
        <v>60584.7</v>
      </c>
      <c r="I65" s="70">
        <f t="shared" si="25"/>
        <v>60584.7</v>
      </c>
      <c r="J65" s="70">
        <f t="shared" si="25"/>
        <v>60584.7</v>
      </c>
    </row>
    <row r="66" spans="2:12" ht="17.25">
      <c r="B66" s="41"/>
      <c r="C66" s="41"/>
      <c r="D66" s="41"/>
      <c r="E66" s="39"/>
      <c r="F66" s="220"/>
      <c r="G66" s="220" t="s">
        <v>254</v>
      </c>
      <c r="H66" s="70">
        <f>H67</f>
        <v>60584.7</v>
      </c>
      <c r="I66" s="70">
        <f t="shared" si="25"/>
        <v>60584.7</v>
      </c>
      <c r="J66" s="70">
        <f t="shared" si="25"/>
        <v>60584.7</v>
      </c>
    </row>
    <row r="67" spans="2:12" ht="34.5">
      <c r="B67" s="41"/>
      <c r="C67" s="41"/>
      <c r="D67" s="41"/>
      <c r="E67" s="39"/>
      <c r="F67" s="220"/>
      <c r="G67" s="222" t="s">
        <v>255</v>
      </c>
      <c r="H67" s="70">
        <f>H68</f>
        <v>60584.7</v>
      </c>
      <c r="I67" s="70">
        <f t="shared" si="25"/>
        <v>60584.7</v>
      </c>
      <c r="J67" s="70">
        <f t="shared" si="25"/>
        <v>60584.7</v>
      </c>
    </row>
    <row r="68" spans="2:12" ht="17.25">
      <c r="B68" s="41"/>
      <c r="C68" s="41"/>
      <c r="D68" s="41"/>
      <c r="E68" s="39"/>
      <c r="F68" s="220"/>
      <c r="G68" s="248" t="s">
        <v>256</v>
      </c>
      <c r="H68" s="70">
        <v>60584.7</v>
      </c>
      <c r="I68" s="70">
        <f>H68</f>
        <v>60584.7</v>
      </c>
      <c r="J68" s="70">
        <f>I68</f>
        <v>60584.7</v>
      </c>
    </row>
    <row r="69" spans="2:12" ht="69">
      <c r="B69" s="53"/>
      <c r="C69" s="53"/>
      <c r="D69" s="53"/>
      <c r="E69" s="218"/>
      <c r="F69" s="215" t="s">
        <v>91</v>
      </c>
      <c r="G69" s="53" t="s">
        <v>92</v>
      </c>
      <c r="H69" s="71">
        <f t="shared" ref="H69" si="26">H71</f>
        <v>696096.4</v>
      </c>
      <c r="I69" s="71">
        <f t="shared" ref="I69:J69" si="27">I71</f>
        <v>696096.4</v>
      </c>
      <c r="J69" s="71">
        <f t="shared" si="27"/>
        <v>696096.4</v>
      </c>
    </row>
    <row r="70" spans="2:12" ht="17.25">
      <c r="B70" s="53"/>
      <c r="C70" s="53"/>
      <c r="D70" s="53"/>
      <c r="E70" s="218"/>
      <c r="F70" s="215"/>
      <c r="G70" s="53" t="s">
        <v>14</v>
      </c>
      <c r="H70" s="71"/>
      <c r="I70" s="71"/>
      <c r="J70" s="71"/>
    </row>
    <row r="71" spans="2:12" ht="34.5">
      <c r="B71" s="53"/>
      <c r="C71" s="53"/>
      <c r="D71" s="53"/>
      <c r="E71" s="218"/>
      <c r="F71" s="215"/>
      <c r="G71" s="290" t="s">
        <v>15</v>
      </c>
      <c r="H71" s="71">
        <f>H73</f>
        <v>696096.4</v>
      </c>
      <c r="I71" s="71">
        <f t="shared" ref="I71:J71" si="28">I73</f>
        <v>696096.4</v>
      </c>
      <c r="J71" s="71">
        <f t="shared" si="28"/>
        <v>696096.4</v>
      </c>
    </row>
    <row r="72" spans="2:12" ht="34.5">
      <c r="B72" s="53"/>
      <c r="C72" s="53"/>
      <c r="D72" s="53"/>
      <c r="E72" s="218"/>
      <c r="F72" s="215"/>
      <c r="G72" s="53" t="s">
        <v>7</v>
      </c>
      <c r="H72" s="71"/>
      <c r="I72" s="71"/>
      <c r="J72" s="71"/>
    </row>
    <row r="73" spans="2:12" ht="17.25">
      <c r="B73" s="53"/>
      <c r="C73" s="53"/>
      <c r="D73" s="53"/>
      <c r="E73" s="218"/>
      <c r="F73" s="215"/>
      <c r="G73" s="53" t="s">
        <v>2</v>
      </c>
      <c r="H73" s="78">
        <f t="shared" ref="H73:H76" si="29">H74</f>
        <v>696096.4</v>
      </c>
      <c r="I73" s="78">
        <f t="shared" ref="I73:I74" si="30">I74</f>
        <v>696096.4</v>
      </c>
      <c r="J73" s="71">
        <f t="shared" ref="J73:J74" si="31">J74</f>
        <v>696096.4</v>
      </c>
    </row>
    <row r="74" spans="2:12" ht="17.25">
      <c r="B74" s="53"/>
      <c r="C74" s="53"/>
      <c r="D74" s="53"/>
      <c r="E74" s="218"/>
      <c r="F74" s="215"/>
      <c r="G74" s="53" t="s">
        <v>28</v>
      </c>
      <c r="H74" s="78">
        <f t="shared" si="29"/>
        <v>696096.4</v>
      </c>
      <c r="I74" s="78">
        <f t="shared" si="30"/>
        <v>696096.4</v>
      </c>
      <c r="J74" s="71">
        <f t="shared" si="31"/>
        <v>696096.4</v>
      </c>
    </row>
    <row r="75" spans="2:12" ht="17.25">
      <c r="B75" s="53"/>
      <c r="C75" s="53"/>
      <c r="D75" s="53"/>
      <c r="E75" s="218"/>
      <c r="F75" s="215"/>
      <c r="G75" s="53" t="s">
        <v>29</v>
      </c>
      <c r="H75" s="78">
        <f>H76+H78</f>
        <v>696096.4</v>
      </c>
      <c r="I75" s="78">
        <f>I76+I78</f>
        <v>696096.4</v>
      </c>
      <c r="J75" s="78">
        <f>J76+J78</f>
        <v>696096.4</v>
      </c>
      <c r="L75" s="267"/>
    </row>
    <row r="76" spans="2:12" ht="17.25">
      <c r="B76" s="53"/>
      <c r="C76" s="53"/>
      <c r="D76" s="53"/>
      <c r="E76" s="218"/>
      <c r="F76" s="215"/>
      <c r="G76" s="53" t="s">
        <v>68</v>
      </c>
      <c r="H76" s="78">
        <f t="shared" si="29"/>
        <v>293413</v>
      </c>
      <c r="I76" s="78">
        <f t="shared" ref="I76" si="32">I77</f>
        <v>293413</v>
      </c>
      <c r="J76" s="78">
        <f t="shared" ref="J76" si="33">J77</f>
        <v>293413</v>
      </c>
      <c r="L76" s="267"/>
    </row>
    <row r="77" spans="2:12" ht="17.25">
      <c r="B77" s="53"/>
      <c r="C77" s="53"/>
      <c r="D77" s="53"/>
      <c r="E77" s="218"/>
      <c r="F77" s="215"/>
      <c r="G77" s="53" t="s">
        <v>69</v>
      </c>
      <c r="H77" s="63">
        <f>'h10.'!D26</f>
        <v>293413</v>
      </c>
      <c r="I77" s="63">
        <f>H77</f>
        <v>293413</v>
      </c>
      <c r="J77" s="63">
        <f>I77</f>
        <v>293413</v>
      </c>
    </row>
    <row r="78" spans="2:12" ht="17.25">
      <c r="B78" s="281"/>
      <c r="C78" s="281"/>
      <c r="D78" s="281"/>
      <c r="E78" s="287"/>
      <c r="F78" s="287"/>
      <c r="G78" s="41" t="s">
        <v>30</v>
      </c>
      <c r="H78" s="63">
        <f>'h10.'!D27</f>
        <v>402683.4</v>
      </c>
      <c r="I78" s="63">
        <f>I79</f>
        <v>402683.4</v>
      </c>
      <c r="J78" s="63">
        <f>J79</f>
        <v>402683.4</v>
      </c>
    </row>
    <row r="79" spans="2:12" ht="17.25">
      <c r="B79" s="281"/>
      <c r="C79" s="281"/>
      <c r="D79" s="281"/>
      <c r="E79" s="287"/>
      <c r="F79" s="287"/>
      <c r="G79" s="41" t="s">
        <v>31</v>
      </c>
      <c r="H79" s="63">
        <f>'h10.'!D28</f>
        <v>402683.4</v>
      </c>
      <c r="I79" s="63">
        <f>'h8'!H79</f>
        <v>402683.4</v>
      </c>
      <c r="J79" s="63">
        <f>I79</f>
        <v>402683.4</v>
      </c>
    </row>
    <row r="80" spans="2:12" s="68" customFormat="1" ht="33" customHeight="1">
      <c r="B80" s="44" t="s">
        <v>190</v>
      </c>
      <c r="C80" s="44"/>
      <c r="D80" s="44"/>
      <c r="E80" s="44"/>
      <c r="F80" s="44"/>
      <c r="G80" s="43" t="s">
        <v>191</v>
      </c>
      <c r="H80" s="61">
        <f t="shared" ref="H80:J80" si="34">H82</f>
        <v>-333990.7</v>
      </c>
      <c r="I80" s="61">
        <f t="shared" si="34"/>
        <v>-396096.4</v>
      </c>
      <c r="J80" s="61">
        <f t="shared" si="34"/>
        <v>-396096.4</v>
      </c>
    </row>
    <row r="81" spans="2:10" ht="17.25">
      <c r="B81" s="212"/>
      <c r="C81" s="212"/>
      <c r="D81" s="212"/>
      <c r="E81" s="212"/>
      <c r="F81" s="212"/>
      <c r="G81" s="41" t="s">
        <v>1</v>
      </c>
      <c r="H81" s="62"/>
      <c r="I81" s="62"/>
      <c r="J81" s="62"/>
    </row>
    <row r="82" spans="2:10" s="68" customFormat="1" ht="17.25">
      <c r="B82" s="44"/>
      <c r="C82" s="44" t="s">
        <v>192</v>
      </c>
      <c r="D82" s="44"/>
      <c r="E82" s="44"/>
      <c r="F82" s="44"/>
      <c r="G82" s="43" t="s">
        <v>193</v>
      </c>
      <c r="H82" s="61">
        <f t="shared" ref="H82:J82" si="35">H84</f>
        <v>-333990.7</v>
      </c>
      <c r="I82" s="61">
        <f t="shared" si="35"/>
        <v>-396096.4</v>
      </c>
      <c r="J82" s="61">
        <f t="shared" si="35"/>
        <v>-396096.4</v>
      </c>
    </row>
    <row r="83" spans="2:10" ht="17.25">
      <c r="B83" s="212"/>
      <c r="C83" s="212"/>
      <c r="D83" s="212"/>
      <c r="E83" s="212"/>
      <c r="F83" s="212"/>
      <c r="G83" s="41" t="s">
        <v>1</v>
      </c>
      <c r="H83" s="62"/>
      <c r="I83" s="62"/>
      <c r="J83" s="62"/>
    </row>
    <row r="84" spans="2:10" s="68" customFormat="1" ht="17.25">
      <c r="B84" s="285"/>
      <c r="C84" s="44"/>
      <c r="D84" s="44" t="s">
        <v>22</v>
      </c>
      <c r="E84" s="44"/>
      <c r="F84" s="44"/>
      <c r="G84" s="43" t="s">
        <v>193</v>
      </c>
      <c r="H84" s="61">
        <f t="shared" ref="H84:J84" si="36">H88</f>
        <v>-333990.7</v>
      </c>
      <c r="I84" s="61">
        <f t="shared" si="36"/>
        <v>-396096.4</v>
      </c>
      <c r="J84" s="61">
        <f t="shared" si="36"/>
        <v>-396096.4</v>
      </c>
    </row>
    <row r="85" spans="2:10" ht="17.25">
      <c r="B85" s="281"/>
      <c r="C85" s="212"/>
      <c r="D85" s="212"/>
      <c r="E85" s="212"/>
      <c r="F85" s="212"/>
      <c r="G85" s="41" t="s">
        <v>1</v>
      </c>
      <c r="H85" s="62"/>
      <c r="I85" s="62"/>
      <c r="J85" s="62"/>
    </row>
    <row r="86" spans="2:10" ht="34.5">
      <c r="B86" s="281"/>
      <c r="C86" s="212"/>
      <c r="D86" s="212"/>
      <c r="E86" s="212"/>
      <c r="F86" s="212"/>
      <c r="G86" s="41" t="s">
        <v>15</v>
      </c>
      <c r="H86" s="62">
        <f t="shared" ref="H86:J86" si="37">H88</f>
        <v>-333990.7</v>
      </c>
      <c r="I86" s="62">
        <f t="shared" si="37"/>
        <v>-396096.4</v>
      </c>
      <c r="J86" s="62">
        <f t="shared" si="37"/>
        <v>-396096.4</v>
      </c>
    </row>
    <row r="87" spans="2:10" ht="17.25">
      <c r="B87" s="281"/>
      <c r="C87" s="212"/>
      <c r="D87" s="212"/>
      <c r="E87" s="212"/>
      <c r="F87" s="212"/>
      <c r="G87" s="41" t="s">
        <v>1</v>
      </c>
      <c r="H87" s="62"/>
      <c r="I87" s="62"/>
      <c r="J87" s="62"/>
    </row>
    <row r="88" spans="2:10" s="68" customFormat="1" ht="23.25" customHeight="1">
      <c r="B88" s="285"/>
      <c r="C88" s="285"/>
      <c r="D88" s="285"/>
      <c r="E88" s="291" t="s">
        <v>186</v>
      </c>
      <c r="F88" s="291"/>
      <c r="G88" s="291" t="s">
        <v>187</v>
      </c>
      <c r="H88" s="61">
        <f t="shared" ref="H88:J88" si="38">H90</f>
        <v>-333990.7</v>
      </c>
      <c r="I88" s="61">
        <f t="shared" si="38"/>
        <v>-396096.4</v>
      </c>
      <c r="J88" s="61">
        <f t="shared" si="38"/>
        <v>-396096.4</v>
      </c>
    </row>
    <row r="89" spans="2:10" ht="17.25">
      <c r="B89" s="281"/>
      <c r="C89" s="281"/>
      <c r="D89" s="281"/>
      <c r="E89" s="292"/>
      <c r="F89" s="292"/>
      <c r="G89" s="292" t="s">
        <v>1</v>
      </c>
      <c r="H89" s="62"/>
      <c r="I89" s="62"/>
      <c r="J89" s="62"/>
    </row>
    <row r="90" spans="2:10" ht="66">
      <c r="B90" s="281"/>
      <c r="C90" s="281"/>
      <c r="D90" s="281"/>
      <c r="E90" s="41"/>
      <c r="F90" s="292" t="s">
        <v>54</v>
      </c>
      <c r="G90" s="292" t="s">
        <v>188</v>
      </c>
      <c r="H90" s="62">
        <f t="shared" ref="H90:J90" si="39">H92</f>
        <v>-333990.7</v>
      </c>
      <c r="I90" s="62">
        <f t="shared" si="39"/>
        <v>-396096.4</v>
      </c>
      <c r="J90" s="62">
        <f t="shared" si="39"/>
        <v>-396096.4</v>
      </c>
    </row>
    <row r="91" spans="2:10" ht="17.25">
      <c r="B91" s="281"/>
      <c r="C91" s="281"/>
      <c r="D91" s="281"/>
      <c r="E91" s="41"/>
      <c r="F91" s="292"/>
      <c r="G91" s="292" t="s">
        <v>14</v>
      </c>
      <c r="H91" s="62"/>
      <c r="I91" s="62"/>
      <c r="J91" s="62"/>
    </row>
    <row r="92" spans="2:10" ht="35.25" customHeight="1">
      <c r="B92" s="281"/>
      <c r="C92" s="281"/>
      <c r="D92" s="281"/>
      <c r="E92" s="41"/>
      <c r="F92" s="292"/>
      <c r="G92" s="293" t="s">
        <v>189</v>
      </c>
      <c r="H92" s="62">
        <f t="shared" ref="H92:J92" si="40">H94</f>
        <v>-333990.7</v>
      </c>
      <c r="I92" s="62">
        <f t="shared" si="40"/>
        <v>-396096.4</v>
      </c>
      <c r="J92" s="62">
        <f t="shared" si="40"/>
        <v>-396096.4</v>
      </c>
    </row>
    <row r="93" spans="2:10" ht="33">
      <c r="B93" s="281"/>
      <c r="C93" s="281"/>
      <c r="D93" s="281"/>
      <c r="E93" s="41"/>
      <c r="F93" s="292"/>
      <c r="G93" s="292" t="s">
        <v>7</v>
      </c>
      <c r="H93" s="62"/>
      <c r="I93" s="62"/>
      <c r="J93" s="62"/>
    </row>
    <row r="94" spans="2:10" ht="17.25">
      <c r="B94" s="281"/>
      <c r="C94" s="281"/>
      <c r="D94" s="281"/>
      <c r="E94" s="41"/>
      <c r="F94" s="292"/>
      <c r="G94" s="292" t="s">
        <v>2</v>
      </c>
      <c r="H94" s="62">
        <f t="shared" ref="H94:J97" si="41">H95</f>
        <v>-333990.7</v>
      </c>
      <c r="I94" s="62">
        <f t="shared" si="41"/>
        <v>-396096.4</v>
      </c>
      <c r="J94" s="62">
        <f t="shared" si="41"/>
        <v>-396096.4</v>
      </c>
    </row>
    <row r="95" spans="2:10" ht="17.25">
      <c r="B95" s="281"/>
      <c r="C95" s="281"/>
      <c r="D95" s="281"/>
      <c r="E95" s="41"/>
      <c r="F95" s="292"/>
      <c r="G95" s="292" t="s">
        <v>28</v>
      </c>
      <c r="H95" s="62">
        <f t="shared" si="41"/>
        <v>-333990.7</v>
      </c>
      <c r="I95" s="62">
        <f t="shared" si="41"/>
        <v>-396096.4</v>
      </c>
      <c r="J95" s="62">
        <f t="shared" si="41"/>
        <v>-396096.4</v>
      </c>
    </row>
    <row r="96" spans="2:10" ht="17.25">
      <c r="B96" s="281"/>
      <c r="C96" s="281"/>
      <c r="D96" s="281"/>
      <c r="E96" s="41"/>
      <c r="F96" s="292"/>
      <c r="G96" s="292" t="s">
        <v>29</v>
      </c>
      <c r="H96" s="62">
        <f t="shared" si="41"/>
        <v>-333990.7</v>
      </c>
      <c r="I96" s="62">
        <f t="shared" si="41"/>
        <v>-396096.4</v>
      </c>
      <c r="J96" s="62">
        <f t="shared" si="41"/>
        <v>-396096.4</v>
      </c>
    </row>
    <row r="97" spans="2:10" ht="17.25">
      <c r="B97" s="281"/>
      <c r="C97" s="281"/>
      <c r="D97" s="281"/>
      <c r="E97" s="41"/>
      <c r="F97" s="292"/>
      <c r="G97" s="292" t="s">
        <v>30</v>
      </c>
      <c r="H97" s="62">
        <f t="shared" si="41"/>
        <v>-333990.7</v>
      </c>
      <c r="I97" s="62">
        <f t="shared" si="41"/>
        <v>-396096.4</v>
      </c>
      <c r="J97" s="62">
        <f>J98</f>
        <v>-396096.4</v>
      </c>
    </row>
    <row r="98" spans="2:10" ht="17.25">
      <c r="B98" s="281"/>
      <c r="C98" s="281"/>
      <c r="D98" s="281"/>
      <c r="E98" s="41"/>
      <c r="F98" s="292"/>
      <c r="G98" s="292" t="s">
        <v>31</v>
      </c>
      <c r="H98" s="62">
        <f>'h10.'!D39</f>
        <v>-333990.7</v>
      </c>
      <c r="I98" s="62">
        <f>'h10.'!G39</f>
        <v>-396096.4</v>
      </c>
      <c r="J98" s="62">
        <f>'h10.'!J39</f>
        <v>-396096.4</v>
      </c>
    </row>
    <row r="99" spans="2:10" ht="17.25">
      <c r="B99" s="294"/>
      <c r="C99" s="47"/>
      <c r="D99" s="295"/>
      <c r="E99" s="294"/>
      <c r="F99" s="47"/>
      <c r="G99" s="296" t="s">
        <v>273</v>
      </c>
      <c r="H99" s="63">
        <f>H100</f>
        <v>0</v>
      </c>
      <c r="I99" s="63">
        <f t="shared" ref="I99:J99" si="42">I100</f>
        <v>0</v>
      </c>
      <c r="J99" s="63">
        <f t="shared" si="42"/>
        <v>0</v>
      </c>
    </row>
    <row r="100" spans="2:10" ht="34.5">
      <c r="B100" s="83" t="s">
        <v>274</v>
      </c>
      <c r="C100" s="40"/>
      <c r="D100" s="40"/>
      <c r="E100" s="39"/>
      <c r="F100" s="39"/>
      <c r="G100" s="83" t="s">
        <v>275</v>
      </c>
      <c r="H100" s="63">
        <f>H102</f>
        <v>0</v>
      </c>
      <c r="I100" s="63">
        <f t="shared" ref="I100:J100" si="43">I102</f>
        <v>0</v>
      </c>
      <c r="J100" s="63">
        <f t="shared" si="43"/>
        <v>0</v>
      </c>
    </row>
    <row r="101" spans="2:10" ht="17.25">
      <c r="B101" s="40"/>
      <c r="C101" s="40"/>
      <c r="D101" s="40"/>
      <c r="E101" s="39"/>
      <c r="F101" s="39"/>
      <c r="G101" s="40" t="s">
        <v>1</v>
      </c>
      <c r="H101" s="63"/>
      <c r="I101" s="63"/>
      <c r="J101" s="63"/>
    </row>
    <row r="102" spans="2:10" ht="17.25">
      <c r="B102" s="40"/>
      <c r="C102" s="83" t="s">
        <v>22</v>
      </c>
      <c r="D102" s="40"/>
      <c r="E102" s="39"/>
      <c r="F102" s="39"/>
      <c r="G102" s="83" t="s">
        <v>276</v>
      </c>
      <c r="H102" s="63">
        <f>H104</f>
        <v>0</v>
      </c>
      <c r="I102" s="63">
        <f t="shared" ref="I102:J102" si="44">I104</f>
        <v>0</v>
      </c>
      <c r="J102" s="63">
        <f t="shared" si="44"/>
        <v>0</v>
      </c>
    </row>
    <row r="103" spans="2:10" ht="17.25">
      <c r="B103" s="40"/>
      <c r="C103" s="40"/>
      <c r="D103" s="40"/>
      <c r="E103" s="39"/>
      <c r="F103" s="39"/>
      <c r="G103" s="40" t="s">
        <v>1</v>
      </c>
      <c r="H103" s="63"/>
      <c r="I103" s="63"/>
      <c r="J103" s="63"/>
    </row>
    <row r="104" spans="2:10" ht="17.25">
      <c r="B104" s="40"/>
      <c r="C104" s="40"/>
      <c r="D104" s="83" t="s">
        <v>22</v>
      </c>
      <c r="E104" s="39"/>
      <c r="F104" s="39"/>
      <c r="G104" s="83" t="s">
        <v>277</v>
      </c>
      <c r="H104" s="63">
        <f>H106</f>
        <v>0</v>
      </c>
      <c r="I104" s="63">
        <f t="shared" ref="I104:J104" si="45">I106</f>
        <v>0</v>
      </c>
      <c r="J104" s="63">
        <f t="shared" si="45"/>
        <v>0</v>
      </c>
    </row>
    <row r="105" spans="2:10" ht="17.25">
      <c r="B105" s="40"/>
      <c r="C105" s="40"/>
      <c r="D105" s="40"/>
      <c r="E105" s="39"/>
      <c r="F105" s="39"/>
      <c r="G105" s="40" t="s">
        <v>1</v>
      </c>
      <c r="H105" s="63"/>
      <c r="I105" s="63"/>
      <c r="J105" s="63"/>
    </row>
    <row r="106" spans="2:10" ht="17.25">
      <c r="B106" s="40"/>
      <c r="C106" s="40"/>
      <c r="D106" s="83"/>
      <c r="E106" s="39"/>
      <c r="F106" s="39"/>
      <c r="G106" s="83" t="s">
        <v>273</v>
      </c>
      <c r="H106" s="63">
        <f>H108</f>
        <v>0</v>
      </c>
      <c r="I106" s="63">
        <f t="shared" ref="I106:J106" si="46">I108</f>
        <v>0</v>
      </c>
      <c r="J106" s="63">
        <f t="shared" si="46"/>
        <v>0</v>
      </c>
    </row>
    <row r="107" spans="2:10" ht="17.25">
      <c r="B107" s="40"/>
      <c r="C107" s="40"/>
      <c r="D107" s="40"/>
      <c r="E107" s="39"/>
      <c r="F107" s="39"/>
      <c r="G107" s="40" t="s">
        <v>1</v>
      </c>
      <c r="H107" s="63"/>
      <c r="I107" s="63"/>
      <c r="J107" s="63"/>
    </row>
    <row r="108" spans="2:10" s="68" customFormat="1" ht="17.25">
      <c r="B108" s="83"/>
      <c r="C108" s="83"/>
      <c r="D108" s="83"/>
      <c r="E108" s="297">
        <v>1139</v>
      </c>
      <c r="F108" s="297"/>
      <c r="G108" s="83" t="s">
        <v>267</v>
      </c>
      <c r="H108" s="298">
        <f>H110+H118</f>
        <v>0</v>
      </c>
      <c r="I108" s="298">
        <f t="shared" ref="I108:J108" si="47">I110+I118</f>
        <v>0</v>
      </c>
      <c r="J108" s="298">
        <f t="shared" si="47"/>
        <v>0</v>
      </c>
    </row>
    <row r="109" spans="2:10" ht="17.25">
      <c r="B109" s="40"/>
      <c r="C109" s="40"/>
      <c r="D109" s="40"/>
      <c r="E109" s="39"/>
      <c r="F109" s="39"/>
      <c r="G109" s="40" t="s">
        <v>1</v>
      </c>
      <c r="H109" s="63"/>
      <c r="I109" s="63"/>
      <c r="J109" s="63"/>
    </row>
    <row r="110" spans="2:10" ht="17.25">
      <c r="B110" s="40"/>
      <c r="C110" s="40"/>
      <c r="D110" s="40"/>
      <c r="E110" s="39"/>
      <c r="F110" s="39">
        <v>11001</v>
      </c>
      <c r="G110" s="40" t="s">
        <v>267</v>
      </c>
      <c r="H110" s="63">
        <f>H112</f>
        <v>-60584.7</v>
      </c>
      <c r="I110" s="63">
        <f t="shared" ref="I110:J110" si="48">I112</f>
        <v>-60584.7</v>
      </c>
      <c r="J110" s="63">
        <f t="shared" si="48"/>
        <v>-60584.7</v>
      </c>
    </row>
    <row r="111" spans="2:10" ht="17.25">
      <c r="B111" s="40"/>
      <c r="C111" s="40"/>
      <c r="D111" s="40"/>
      <c r="E111" s="39"/>
      <c r="F111" s="39"/>
      <c r="G111" s="40" t="s">
        <v>14</v>
      </c>
      <c r="H111" s="63"/>
      <c r="I111" s="63"/>
      <c r="J111" s="63"/>
    </row>
    <row r="112" spans="2:10" ht="17.25">
      <c r="B112" s="40"/>
      <c r="C112" s="40"/>
      <c r="D112" s="40"/>
      <c r="E112" s="39"/>
      <c r="F112" s="39"/>
      <c r="G112" s="299" t="s">
        <v>273</v>
      </c>
      <c r="H112" s="63">
        <f>H114</f>
        <v>-60584.7</v>
      </c>
      <c r="I112" s="63">
        <f t="shared" ref="I112:J112" si="49">I114</f>
        <v>-60584.7</v>
      </c>
      <c r="J112" s="63">
        <f t="shared" si="49"/>
        <v>-60584.7</v>
      </c>
    </row>
    <row r="113" spans="2:10" ht="34.5">
      <c r="B113" s="40"/>
      <c r="C113" s="40"/>
      <c r="D113" s="40"/>
      <c r="E113" s="39"/>
      <c r="F113" s="39"/>
      <c r="G113" s="40" t="s">
        <v>7</v>
      </c>
      <c r="H113" s="63"/>
      <c r="I113" s="63"/>
      <c r="J113" s="63"/>
    </row>
    <row r="114" spans="2:10" ht="17.25">
      <c r="B114" s="40"/>
      <c r="C114" s="40"/>
      <c r="D114" s="40"/>
      <c r="E114" s="39"/>
      <c r="F114" s="39"/>
      <c r="G114" s="40" t="s">
        <v>2</v>
      </c>
      <c r="H114" s="63">
        <f>H115</f>
        <v>-60584.7</v>
      </c>
      <c r="I114" s="63">
        <f t="shared" ref="I114:J116" si="50">I115</f>
        <v>-60584.7</v>
      </c>
      <c r="J114" s="63">
        <f t="shared" si="50"/>
        <v>-60584.7</v>
      </c>
    </row>
    <row r="115" spans="2:10" ht="17.25">
      <c r="B115" s="40"/>
      <c r="C115" s="40"/>
      <c r="D115" s="40"/>
      <c r="E115" s="39"/>
      <c r="F115" s="39"/>
      <c r="G115" s="40" t="s">
        <v>278</v>
      </c>
      <c r="H115" s="63">
        <f>H116</f>
        <v>-60584.7</v>
      </c>
      <c r="I115" s="63">
        <f t="shared" si="50"/>
        <v>-60584.7</v>
      </c>
      <c r="J115" s="63">
        <f t="shared" si="50"/>
        <v>-60584.7</v>
      </c>
    </row>
    <row r="116" spans="2:10" ht="17.25">
      <c r="B116" s="40"/>
      <c r="C116" s="40"/>
      <c r="D116" s="40"/>
      <c r="E116" s="39"/>
      <c r="F116" s="39"/>
      <c r="G116" s="40" t="s">
        <v>279</v>
      </c>
      <c r="H116" s="63">
        <f>H117</f>
        <v>-60584.7</v>
      </c>
      <c r="I116" s="63">
        <f t="shared" si="50"/>
        <v>-60584.7</v>
      </c>
      <c r="J116" s="63">
        <f t="shared" si="50"/>
        <v>-60584.7</v>
      </c>
    </row>
    <row r="117" spans="2:10" ht="17.25">
      <c r="B117" s="40"/>
      <c r="C117" s="40"/>
      <c r="D117" s="40"/>
      <c r="E117" s="39"/>
      <c r="F117" s="39"/>
      <c r="G117" s="40" t="s">
        <v>280</v>
      </c>
      <c r="H117" s="63">
        <f>-H60</f>
        <v>-60584.7</v>
      </c>
      <c r="I117" s="63">
        <f>H117</f>
        <v>-60584.7</v>
      </c>
      <c r="J117" s="63">
        <f>I117</f>
        <v>-60584.7</v>
      </c>
    </row>
    <row r="118" spans="2:10" ht="17.25">
      <c r="B118" s="281"/>
      <c r="C118" s="281"/>
      <c r="D118" s="281"/>
      <c r="E118" s="287"/>
      <c r="F118" s="39">
        <v>11001</v>
      </c>
      <c r="G118" s="40" t="s">
        <v>267</v>
      </c>
      <c r="H118" s="63">
        <f>H120</f>
        <v>60584.7</v>
      </c>
      <c r="I118" s="63">
        <f t="shared" ref="I118:J118" si="51">I120</f>
        <v>60584.7</v>
      </c>
      <c r="J118" s="63">
        <f t="shared" si="51"/>
        <v>60584.7</v>
      </c>
    </row>
    <row r="119" spans="2:10" ht="17.25">
      <c r="B119" s="281"/>
      <c r="C119" s="281"/>
      <c r="D119" s="281"/>
      <c r="E119" s="287"/>
      <c r="F119" s="39"/>
      <c r="G119" s="40" t="s">
        <v>14</v>
      </c>
      <c r="H119" s="63"/>
      <c r="I119" s="63"/>
      <c r="J119" s="63"/>
    </row>
    <row r="120" spans="2:10" ht="17.25">
      <c r="B120" s="281"/>
      <c r="C120" s="281"/>
      <c r="D120" s="281"/>
      <c r="E120" s="287"/>
      <c r="F120" s="39"/>
      <c r="G120" s="299" t="s">
        <v>273</v>
      </c>
      <c r="H120" s="63">
        <f>H122</f>
        <v>60584.7</v>
      </c>
      <c r="I120" s="63">
        <f t="shared" ref="I120:J120" si="52">I122</f>
        <v>60584.7</v>
      </c>
      <c r="J120" s="63">
        <f t="shared" si="52"/>
        <v>60584.7</v>
      </c>
    </row>
    <row r="121" spans="2:10" ht="34.5">
      <c r="B121" s="281"/>
      <c r="C121" s="281"/>
      <c r="D121" s="281"/>
      <c r="E121" s="287"/>
      <c r="F121" s="39"/>
      <c r="G121" s="40" t="s">
        <v>7</v>
      </c>
      <c r="H121" s="63"/>
      <c r="I121" s="63"/>
      <c r="J121" s="63"/>
    </row>
    <row r="122" spans="2:10" ht="17.25">
      <c r="B122" s="281"/>
      <c r="C122" s="281"/>
      <c r="D122" s="281"/>
      <c r="E122" s="287"/>
      <c r="F122" s="39"/>
      <c r="G122" s="40" t="s">
        <v>2</v>
      </c>
      <c r="H122" s="63">
        <f>H123</f>
        <v>60584.7</v>
      </c>
      <c r="I122" s="63">
        <f t="shared" ref="I122:J124" si="53">I123</f>
        <v>60584.7</v>
      </c>
      <c r="J122" s="63">
        <f t="shared" si="53"/>
        <v>60584.7</v>
      </c>
    </row>
    <row r="123" spans="2:10" ht="17.25">
      <c r="B123" s="281"/>
      <c r="C123" s="281"/>
      <c r="D123" s="281"/>
      <c r="E123" s="287"/>
      <c r="F123" s="39"/>
      <c r="G123" s="40" t="s">
        <v>278</v>
      </c>
      <c r="H123" s="63">
        <f>H124</f>
        <v>60584.7</v>
      </c>
      <c r="I123" s="63">
        <f t="shared" si="53"/>
        <v>60584.7</v>
      </c>
      <c r="J123" s="63">
        <f t="shared" si="53"/>
        <v>60584.7</v>
      </c>
    </row>
    <row r="124" spans="2:10" ht="17.25">
      <c r="B124" s="281"/>
      <c r="C124" s="281"/>
      <c r="D124" s="281"/>
      <c r="E124" s="287"/>
      <c r="F124" s="39"/>
      <c r="G124" s="40" t="s">
        <v>279</v>
      </c>
      <c r="H124" s="63">
        <f>H125</f>
        <v>60584.7</v>
      </c>
      <c r="I124" s="63">
        <f t="shared" si="53"/>
        <v>60584.7</v>
      </c>
      <c r="J124" s="63">
        <f t="shared" si="53"/>
        <v>60584.7</v>
      </c>
    </row>
    <row r="125" spans="2:10" ht="17.25">
      <c r="B125" s="281"/>
      <c r="C125" s="281"/>
      <c r="D125" s="281"/>
      <c r="E125" s="287"/>
      <c r="F125" s="39"/>
      <c r="G125" s="40" t="s">
        <v>280</v>
      </c>
      <c r="H125" s="63">
        <f>H60</f>
        <v>60584.7</v>
      </c>
      <c r="I125" s="63">
        <f>H125</f>
        <v>60584.7</v>
      </c>
      <c r="J125" s="63">
        <f>I125</f>
        <v>60584.7</v>
      </c>
    </row>
    <row r="126" spans="2:10" ht="17.25">
      <c r="B126" s="300"/>
      <c r="C126" s="300"/>
      <c r="D126" s="300"/>
      <c r="E126" s="301"/>
      <c r="F126" s="301"/>
      <c r="G126" s="26"/>
      <c r="H126" s="95"/>
      <c r="I126" s="95"/>
      <c r="J126" s="95"/>
    </row>
    <row r="127" spans="2:10" ht="17.25">
      <c r="B127" s="300"/>
      <c r="C127" s="300"/>
      <c r="D127" s="300"/>
      <c r="E127" s="301"/>
      <c r="F127" s="301"/>
      <c r="G127" s="26"/>
      <c r="H127" s="95"/>
      <c r="I127" s="95"/>
      <c r="J127" s="95"/>
    </row>
    <row r="128" spans="2:10" ht="17.25">
      <c r="C128" s="68"/>
      <c r="D128" s="37" t="s">
        <v>9</v>
      </c>
      <c r="E128" s="32"/>
      <c r="F128" s="32"/>
      <c r="G128" s="15"/>
      <c r="H128" s="15"/>
      <c r="I128" s="15"/>
      <c r="J128" s="72"/>
    </row>
    <row r="129" spans="3:10" ht="17.25">
      <c r="C129" s="68"/>
      <c r="D129" s="37" t="s">
        <v>10</v>
      </c>
      <c r="E129" s="32"/>
      <c r="F129" s="32"/>
      <c r="G129" s="15"/>
      <c r="H129" s="15"/>
      <c r="I129" s="15"/>
      <c r="J129" s="72"/>
    </row>
    <row r="130" spans="3:10" ht="17.25">
      <c r="C130" s="68"/>
      <c r="D130" s="384" t="s">
        <v>38</v>
      </c>
      <c r="E130" s="384"/>
      <c r="F130" s="384"/>
      <c r="G130" s="235" t="s">
        <v>11</v>
      </c>
      <c r="H130" s="235"/>
      <c r="I130" s="235"/>
      <c r="J130" s="72"/>
    </row>
    <row r="131" spans="3:10" ht="17.25">
      <c r="C131" s="68"/>
      <c r="D131" s="68"/>
      <c r="E131" s="73"/>
      <c r="F131" s="73"/>
      <c r="G131" s="68"/>
      <c r="H131" s="68"/>
      <c r="I131" s="68"/>
      <c r="J131" s="72"/>
    </row>
    <row r="132" spans="3:10" ht="17.25">
      <c r="C132" s="68"/>
      <c r="D132" s="68"/>
      <c r="E132" s="73"/>
      <c r="F132" s="73"/>
      <c r="G132" s="68"/>
      <c r="H132" s="68"/>
      <c r="I132" s="68"/>
      <c r="J132" s="72"/>
    </row>
    <row r="133" spans="3:10" ht="17.25"/>
    <row r="134" spans="3:10" ht="17.25"/>
    <row r="135" spans="3:10" ht="17.25"/>
    <row r="136" spans="3:10" ht="17.25"/>
    <row r="137" spans="3:10" ht="17.25"/>
  </sheetData>
  <mergeCells count="8">
    <mergeCell ref="D130:F130"/>
    <mergeCell ref="F2:J2"/>
    <mergeCell ref="F3:J3"/>
    <mergeCell ref="B4:J4"/>
    <mergeCell ref="B6:D6"/>
    <mergeCell ref="E6:F6"/>
    <mergeCell ref="G6:G7"/>
    <mergeCell ref="H6:J6"/>
  </mergeCells>
  <pageMargins left="0" right="0" top="0" bottom="0" header="0" footer="0"/>
  <pageSetup paperSize="9"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4FC0-1AD8-4897-8E33-0A80C69184CA}">
  <dimension ref="A1:L32"/>
  <sheetViews>
    <sheetView zoomScale="90" zoomScaleNormal="90" workbookViewId="0">
      <selection activeCell="C34" sqref="C34"/>
    </sheetView>
  </sheetViews>
  <sheetFormatPr defaultRowHeight="17.25"/>
  <cols>
    <col min="1" max="1" width="10" style="124" customWidth="1"/>
    <col min="2" max="2" width="8.85546875" style="124" customWidth="1"/>
    <col min="3" max="3" width="62.28515625" style="1" customWidth="1"/>
    <col min="4" max="4" width="16.85546875" style="1" customWidth="1"/>
    <col min="5" max="5" width="20.5703125" style="1" customWidth="1"/>
    <col min="6" max="6" width="15.7109375" style="1" customWidth="1"/>
    <col min="7" max="7" width="16.7109375" style="1" customWidth="1"/>
    <col min="8" max="8" width="21.42578125" style="1" customWidth="1"/>
    <col min="9" max="9" width="16.5703125" style="1" customWidth="1"/>
    <col min="10" max="10" width="17.140625" style="1" customWidth="1"/>
    <col min="11" max="11" width="21.140625" style="1" customWidth="1"/>
    <col min="12" max="12" width="17.28515625" style="1" customWidth="1"/>
    <col min="13" max="13" width="12.85546875" style="1" bestFit="1" customWidth="1"/>
    <col min="14" max="14" width="9.140625" style="1"/>
    <col min="15" max="15" width="14" style="1" bestFit="1" customWidth="1"/>
    <col min="16" max="16384" width="9.140625" style="1"/>
  </cols>
  <sheetData>
    <row r="1" spans="1:12">
      <c r="A1" s="398" t="s">
        <v>178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</row>
    <row r="2" spans="1:12">
      <c r="A2" s="398" t="s">
        <v>108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</row>
    <row r="3" spans="1:12">
      <c r="A3" s="398" t="s">
        <v>16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</row>
    <row r="5" spans="1:12" ht="63" customHeight="1">
      <c r="A5" s="400" t="s">
        <v>247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175"/>
    </row>
    <row r="6" spans="1:12">
      <c r="A6" s="112"/>
      <c r="B6" s="112"/>
      <c r="C6" s="112"/>
      <c r="D6" s="112"/>
      <c r="E6" s="112"/>
      <c r="F6" s="112"/>
      <c r="G6" s="112"/>
      <c r="H6" s="112"/>
      <c r="I6" s="112"/>
      <c r="J6" s="112"/>
      <c r="L6" s="112"/>
    </row>
    <row r="7" spans="1:12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444" t="s">
        <v>106</v>
      </c>
      <c r="L7" s="444"/>
    </row>
    <row r="8" spans="1:12" ht="34.5" customHeight="1">
      <c r="A8" s="443" t="s">
        <v>23</v>
      </c>
      <c r="B8" s="443"/>
      <c r="C8" s="443" t="s">
        <v>35</v>
      </c>
      <c r="D8" s="449" t="s">
        <v>59</v>
      </c>
      <c r="E8" s="449"/>
      <c r="F8" s="449"/>
      <c r="G8" s="449"/>
      <c r="H8" s="449"/>
      <c r="I8" s="449"/>
      <c r="J8" s="449"/>
      <c r="K8" s="449"/>
      <c r="L8" s="450"/>
    </row>
    <row r="9" spans="1:12" ht="15.75" customHeight="1">
      <c r="A9" s="443"/>
      <c r="B9" s="443"/>
      <c r="C9" s="443"/>
      <c r="D9" s="416" t="s">
        <v>109</v>
      </c>
      <c r="E9" s="416"/>
      <c r="F9" s="416"/>
      <c r="G9" s="416" t="s">
        <v>104</v>
      </c>
      <c r="H9" s="416"/>
      <c r="I9" s="416"/>
      <c r="J9" s="416" t="s">
        <v>6</v>
      </c>
      <c r="K9" s="416"/>
      <c r="L9" s="416"/>
    </row>
    <row r="10" spans="1:12" ht="17.25" customHeight="1">
      <c r="A10" s="445" t="s">
        <v>3</v>
      </c>
      <c r="B10" s="445" t="s">
        <v>24</v>
      </c>
      <c r="C10" s="443"/>
      <c r="D10" s="446" t="s">
        <v>75</v>
      </c>
      <c r="E10" s="446" t="s">
        <v>1</v>
      </c>
      <c r="F10" s="446"/>
      <c r="G10" s="446" t="s">
        <v>75</v>
      </c>
      <c r="H10" s="446" t="s">
        <v>1</v>
      </c>
      <c r="I10" s="446"/>
      <c r="J10" s="446" t="s">
        <v>75</v>
      </c>
      <c r="K10" s="446" t="s">
        <v>1</v>
      </c>
      <c r="L10" s="446"/>
    </row>
    <row r="11" spans="1:12" ht="61.5" customHeight="1">
      <c r="A11" s="445"/>
      <c r="B11" s="445"/>
      <c r="C11" s="443"/>
      <c r="D11" s="446"/>
      <c r="E11" s="176" t="s">
        <v>223</v>
      </c>
      <c r="F11" s="176" t="s">
        <v>78</v>
      </c>
      <c r="G11" s="446"/>
      <c r="H11" s="176" t="s">
        <v>223</v>
      </c>
      <c r="I11" s="176" t="s">
        <v>78</v>
      </c>
      <c r="J11" s="446"/>
      <c r="K11" s="176" t="s">
        <v>223</v>
      </c>
      <c r="L11" s="176" t="s">
        <v>78</v>
      </c>
    </row>
    <row r="12" spans="1:12">
      <c r="A12" s="113"/>
      <c r="B12" s="113"/>
      <c r="C12" s="51" t="s">
        <v>27</v>
      </c>
      <c r="D12" s="107">
        <f>D15</f>
        <v>0</v>
      </c>
      <c r="E12" s="61">
        <f t="shared" ref="E12:L12" si="0">E15</f>
        <v>0</v>
      </c>
      <c r="F12" s="61">
        <f t="shared" si="0"/>
        <v>0</v>
      </c>
      <c r="G12" s="61">
        <f t="shared" si="0"/>
        <v>0</v>
      </c>
      <c r="H12" s="61">
        <f t="shared" si="0"/>
        <v>0</v>
      </c>
      <c r="I12" s="61">
        <f t="shared" si="0"/>
        <v>0</v>
      </c>
      <c r="J12" s="61">
        <f t="shared" si="0"/>
        <v>0</v>
      </c>
      <c r="K12" s="61">
        <f t="shared" si="0"/>
        <v>0</v>
      </c>
      <c r="L12" s="115">
        <f t="shared" si="0"/>
        <v>0</v>
      </c>
    </row>
    <row r="13" spans="1:12">
      <c r="A13" s="113"/>
      <c r="B13" s="113"/>
      <c r="C13" s="52" t="s">
        <v>1</v>
      </c>
      <c r="D13" s="60"/>
      <c r="E13" s="62"/>
      <c r="F13" s="62"/>
      <c r="G13" s="62"/>
      <c r="H13" s="62"/>
      <c r="I13" s="62"/>
      <c r="J13" s="116"/>
      <c r="K13" s="66"/>
      <c r="L13" s="65"/>
    </row>
    <row r="14" spans="1:12">
      <c r="A14" s="113"/>
      <c r="B14" s="113"/>
      <c r="C14" s="239" t="s">
        <v>28</v>
      </c>
      <c r="D14" s="61">
        <f t="shared" ref="D14:L14" si="1">D24</f>
        <v>0</v>
      </c>
      <c r="E14" s="61">
        <f t="shared" si="1"/>
        <v>0</v>
      </c>
      <c r="F14" s="61">
        <f t="shared" si="1"/>
        <v>0</v>
      </c>
      <c r="G14" s="61">
        <f t="shared" si="1"/>
        <v>0</v>
      </c>
      <c r="H14" s="61">
        <f t="shared" si="1"/>
        <v>0</v>
      </c>
      <c r="I14" s="61">
        <f t="shared" si="1"/>
        <v>0</v>
      </c>
      <c r="J14" s="61">
        <f t="shared" si="1"/>
        <v>0</v>
      </c>
      <c r="K14" s="61">
        <f t="shared" si="1"/>
        <v>0</v>
      </c>
      <c r="L14" s="61">
        <f t="shared" si="1"/>
        <v>0</v>
      </c>
    </row>
    <row r="15" spans="1:12" ht="36.75" customHeight="1">
      <c r="A15" s="113"/>
      <c r="B15" s="113"/>
      <c r="C15" s="51" t="s">
        <v>15</v>
      </c>
      <c r="D15" s="61">
        <f t="shared" ref="D15:L15" si="2">D16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0</v>
      </c>
      <c r="K15" s="61">
        <f t="shared" si="2"/>
        <v>0</v>
      </c>
      <c r="L15" s="61">
        <f t="shared" si="2"/>
        <v>0</v>
      </c>
    </row>
    <row r="16" spans="1:12" s="15" customFormat="1" ht="21" customHeight="1">
      <c r="A16" s="43" t="s">
        <v>219</v>
      </c>
      <c r="B16" s="43"/>
      <c r="C16" s="43" t="s">
        <v>217</v>
      </c>
      <c r="D16" s="118">
        <f t="shared" ref="D16" si="3">E16+F16</f>
        <v>0</v>
      </c>
      <c r="E16" s="118">
        <f>E18</f>
        <v>0</v>
      </c>
      <c r="F16" s="240">
        <f>F18</f>
        <v>0</v>
      </c>
      <c r="G16" s="118">
        <f t="shared" ref="G16" si="4">H16+I16</f>
        <v>0</v>
      </c>
      <c r="H16" s="118">
        <f>H18</f>
        <v>0</v>
      </c>
      <c r="I16" s="240">
        <f>I18</f>
        <v>0</v>
      </c>
      <c r="J16" s="118">
        <f t="shared" ref="J16" si="5">K16+L16</f>
        <v>0</v>
      </c>
      <c r="K16" s="118">
        <f>K18</f>
        <v>0</v>
      </c>
      <c r="L16" s="240">
        <f>L18</f>
        <v>0</v>
      </c>
    </row>
    <row r="17" spans="1:12">
      <c r="A17" s="41"/>
      <c r="B17" s="41"/>
      <c r="C17" s="41" t="s">
        <v>1</v>
      </c>
      <c r="D17" s="64"/>
      <c r="E17" s="64"/>
      <c r="F17" s="117"/>
      <c r="G17" s="64"/>
      <c r="H17" s="64"/>
      <c r="I17" s="117"/>
      <c r="J17" s="64"/>
      <c r="K17" s="64"/>
      <c r="L17" s="117"/>
    </row>
    <row r="18" spans="1:12" ht="120.75">
      <c r="A18" s="59"/>
      <c r="B18" s="41" t="s">
        <v>218</v>
      </c>
      <c r="C18" s="41" t="s">
        <v>220</v>
      </c>
      <c r="D18" s="64">
        <f t="shared" ref="D18" si="6">E18+F18</f>
        <v>0</v>
      </c>
      <c r="E18" s="64">
        <f>E20</f>
        <v>0</v>
      </c>
      <c r="F18" s="64">
        <f>F20</f>
        <v>0</v>
      </c>
      <c r="G18" s="64">
        <f t="shared" ref="G18" si="7">H18+I18</f>
        <v>0</v>
      </c>
      <c r="H18" s="64">
        <f>H20</f>
        <v>0</v>
      </c>
      <c r="I18" s="64">
        <f>I20</f>
        <v>0</v>
      </c>
      <c r="J18" s="64">
        <f t="shared" ref="J18" si="8">K18+L18</f>
        <v>0</v>
      </c>
      <c r="K18" s="64">
        <f>K20</f>
        <v>0</v>
      </c>
      <c r="L18" s="64">
        <f>L20</f>
        <v>0</v>
      </c>
    </row>
    <row r="19" spans="1:12">
      <c r="A19" s="59"/>
      <c r="B19" s="41"/>
      <c r="C19" s="41" t="s">
        <v>14</v>
      </c>
      <c r="D19" s="64"/>
      <c r="E19" s="64"/>
      <c r="F19" s="64"/>
      <c r="G19" s="64"/>
      <c r="H19" s="64"/>
      <c r="I19" s="64"/>
      <c r="J19" s="64"/>
      <c r="K19" s="64"/>
      <c r="L19" s="64"/>
    </row>
    <row r="20" spans="1:12" ht="34.5">
      <c r="A20" s="59"/>
      <c r="B20" s="41"/>
      <c r="C20" s="108" t="s">
        <v>15</v>
      </c>
      <c r="D20" s="64">
        <f t="shared" ref="D20" si="9">E20+F20</f>
        <v>0</v>
      </c>
      <c r="E20" s="64">
        <f>E22</f>
        <v>0</v>
      </c>
      <c r="F20" s="64">
        <f>F22</f>
        <v>0</v>
      </c>
      <c r="G20" s="64">
        <f t="shared" ref="G20" si="10">H20+I20</f>
        <v>0</v>
      </c>
      <c r="H20" s="64">
        <f>H22</f>
        <v>0</v>
      </c>
      <c r="I20" s="64">
        <f>I22</f>
        <v>0</v>
      </c>
      <c r="J20" s="64">
        <f t="shared" ref="J20" si="11">K20+L20</f>
        <v>0</v>
      </c>
      <c r="K20" s="64">
        <f>K22</f>
        <v>0</v>
      </c>
      <c r="L20" s="64">
        <f>L22</f>
        <v>0</v>
      </c>
    </row>
    <row r="21" spans="1:12" ht="34.5">
      <c r="A21" s="59"/>
      <c r="B21" s="41"/>
      <c r="C21" s="41" t="s">
        <v>7</v>
      </c>
      <c r="D21" s="64"/>
      <c r="E21" s="64"/>
      <c r="F21" s="64"/>
      <c r="G21" s="64"/>
      <c r="H21" s="64"/>
      <c r="I21" s="64"/>
      <c r="J21" s="64"/>
      <c r="K21" s="64"/>
      <c r="L21" s="64"/>
    </row>
    <row r="22" spans="1:12">
      <c r="A22" s="59"/>
      <c r="B22" s="41"/>
      <c r="C22" s="41" t="s">
        <v>2</v>
      </c>
      <c r="D22" s="62">
        <f>D23</f>
        <v>0</v>
      </c>
      <c r="E22" s="62">
        <f t="shared" ref="E22" si="12">E23</f>
        <v>0</v>
      </c>
      <c r="F22" s="62">
        <f t="shared" ref="F22" si="13">F23</f>
        <v>0</v>
      </c>
      <c r="G22" s="62">
        <f>G23</f>
        <v>0</v>
      </c>
      <c r="H22" s="64">
        <f t="shared" ref="H22" si="14">H23</f>
        <v>0</v>
      </c>
      <c r="I22" s="62">
        <f t="shared" ref="I22" si="15">I23</f>
        <v>0</v>
      </c>
      <c r="J22" s="62">
        <f>J23</f>
        <v>0</v>
      </c>
      <c r="K22" s="62">
        <f t="shared" ref="K22" si="16">K23</f>
        <v>0</v>
      </c>
      <c r="L22" s="62">
        <f t="shared" ref="L22" si="17">L23</f>
        <v>0</v>
      </c>
    </row>
    <row r="23" spans="1:12">
      <c r="A23" s="59"/>
      <c r="B23" s="41"/>
      <c r="C23" s="41" t="s">
        <v>28</v>
      </c>
      <c r="D23" s="62">
        <f t="shared" ref="D23" si="18">E23+F23</f>
        <v>0</v>
      </c>
      <c r="E23" s="64">
        <f>E24</f>
        <v>0</v>
      </c>
      <c r="F23" s="64">
        <f>F24</f>
        <v>0</v>
      </c>
      <c r="G23" s="62">
        <f t="shared" ref="G23" si="19">H23+I23</f>
        <v>0</v>
      </c>
      <c r="H23" s="64">
        <f>H24</f>
        <v>0</v>
      </c>
      <c r="I23" s="64">
        <f>I24</f>
        <v>0</v>
      </c>
      <c r="J23" s="62">
        <f t="shared" ref="J23" si="20">K23+L23</f>
        <v>0</v>
      </c>
      <c r="K23" s="62">
        <f>K24</f>
        <v>0</v>
      </c>
      <c r="L23" s="64">
        <f>L24</f>
        <v>0</v>
      </c>
    </row>
    <row r="24" spans="1:12">
      <c r="A24" s="59"/>
      <c r="B24" s="41"/>
      <c r="C24" s="41" t="s">
        <v>29</v>
      </c>
      <c r="D24" s="62">
        <f>D25+D27</f>
        <v>0</v>
      </c>
      <c r="E24" s="64">
        <f t="shared" ref="E24" si="21">E25+E27</f>
        <v>0</v>
      </c>
      <c r="F24" s="62">
        <f t="shared" ref="F24" si="22">F25+F27</f>
        <v>0</v>
      </c>
      <c r="G24" s="62">
        <f>G25+G27</f>
        <v>0</v>
      </c>
      <c r="H24" s="64">
        <f t="shared" ref="H24" si="23">H25+H27</f>
        <v>0</v>
      </c>
      <c r="I24" s="62">
        <f t="shared" ref="I24" si="24">I25+I27</f>
        <v>0</v>
      </c>
      <c r="J24" s="62">
        <f>J25+J27</f>
        <v>0</v>
      </c>
      <c r="K24" s="62">
        <f t="shared" ref="K24" si="25">K25+K27</f>
        <v>0</v>
      </c>
      <c r="L24" s="62">
        <f t="shared" ref="L24" si="26">L25+L27</f>
        <v>0</v>
      </c>
    </row>
    <row r="25" spans="1:12">
      <c r="A25" s="59"/>
      <c r="B25" s="41"/>
      <c r="C25" s="41" t="s">
        <v>30</v>
      </c>
      <c r="D25" s="62">
        <f t="shared" ref="D25" si="27">E25+F25</f>
        <v>-184650</v>
      </c>
      <c r="E25" s="64">
        <f>E26</f>
        <v>-160000</v>
      </c>
      <c r="F25" s="64">
        <f>F26</f>
        <v>-24650</v>
      </c>
      <c r="G25" s="62">
        <f t="shared" ref="G25" si="28">H25+I25</f>
        <v>-184650</v>
      </c>
      <c r="H25" s="64">
        <f>H26</f>
        <v>-160000</v>
      </c>
      <c r="I25" s="64">
        <f>I26</f>
        <v>-24650</v>
      </c>
      <c r="J25" s="62">
        <f t="shared" ref="J25" si="29">K25+L25</f>
        <v>-184650</v>
      </c>
      <c r="K25" s="62">
        <f>K26</f>
        <v>-160000</v>
      </c>
      <c r="L25" s="64">
        <f>L26</f>
        <v>-24650</v>
      </c>
    </row>
    <row r="26" spans="1:12">
      <c r="A26" s="59"/>
      <c r="B26" s="41"/>
      <c r="C26" s="41" t="s">
        <v>31</v>
      </c>
      <c r="D26" s="62">
        <f>-D27</f>
        <v>-184650</v>
      </c>
      <c r="E26" s="64">
        <f t="shared" ref="E26" si="30">-E27</f>
        <v>-160000</v>
      </c>
      <c r="F26" s="62">
        <f t="shared" ref="F26" si="31">-F27</f>
        <v>-24650</v>
      </c>
      <c r="G26" s="62">
        <f>-G27</f>
        <v>-184650</v>
      </c>
      <c r="H26" s="64">
        <f t="shared" ref="H26" si="32">-H27</f>
        <v>-160000</v>
      </c>
      <c r="I26" s="62">
        <f t="shared" ref="I26" si="33">-I27</f>
        <v>-24650</v>
      </c>
      <c r="J26" s="62">
        <f>-J27</f>
        <v>-184650</v>
      </c>
      <c r="K26" s="62">
        <f t="shared" ref="K26" si="34">-K27</f>
        <v>-160000</v>
      </c>
      <c r="L26" s="62">
        <f t="shared" ref="L26" si="35">-L27</f>
        <v>-24650</v>
      </c>
    </row>
    <row r="27" spans="1:12">
      <c r="A27" s="241"/>
      <c r="B27" s="41"/>
      <c r="C27" s="41" t="s">
        <v>68</v>
      </c>
      <c r="D27" s="242">
        <f>D28</f>
        <v>184650</v>
      </c>
      <c r="E27" s="64">
        <f t="shared" ref="E27" si="36">E28</f>
        <v>160000</v>
      </c>
      <c r="F27" s="243">
        <f t="shared" ref="F27" si="37">F28</f>
        <v>24650</v>
      </c>
      <c r="G27" s="243">
        <f>G28</f>
        <v>184650</v>
      </c>
      <c r="H27" s="64">
        <f t="shared" ref="H27" si="38">H28</f>
        <v>160000</v>
      </c>
      <c r="I27" s="243">
        <f t="shared" ref="I27" si="39">I28</f>
        <v>24650</v>
      </c>
      <c r="J27" s="242">
        <f>J28</f>
        <v>184650</v>
      </c>
      <c r="K27" s="62">
        <f t="shared" ref="K27" si="40">K28</f>
        <v>160000</v>
      </c>
      <c r="L27" s="244">
        <f t="shared" ref="L27" si="41">L28</f>
        <v>24650</v>
      </c>
    </row>
    <row r="28" spans="1:12">
      <c r="A28" s="241"/>
      <c r="B28" s="41"/>
      <c r="C28" s="41" t="s">
        <v>69</v>
      </c>
      <c r="D28" s="242">
        <f>E28+F28</f>
        <v>184650</v>
      </c>
      <c r="E28" s="64">
        <v>160000</v>
      </c>
      <c r="F28" s="244">
        <v>24650</v>
      </c>
      <c r="G28" s="243">
        <f>H28+I28</f>
        <v>184650</v>
      </c>
      <c r="H28" s="64">
        <f>E28</f>
        <v>160000</v>
      </c>
      <c r="I28" s="244">
        <f>F28</f>
        <v>24650</v>
      </c>
      <c r="J28" s="242">
        <f>K28+L28</f>
        <v>184650</v>
      </c>
      <c r="K28" s="62">
        <f>H28</f>
        <v>160000</v>
      </c>
      <c r="L28" s="244">
        <f>I28</f>
        <v>24650</v>
      </c>
    </row>
    <row r="29" spans="1:12">
      <c r="B29" s="26"/>
      <c r="C29" s="26"/>
      <c r="D29" s="245"/>
      <c r="E29" s="376"/>
      <c r="F29" s="377"/>
      <c r="G29" s="378"/>
      <c r="H29" s="376"/>
      <c r="I29" s="377"/>
      <c r="J29" s="245"/>
      <c r="K29" s="379"/>
      <c r="L29" s="377"/>
    </row>
    <row r="30" spans="1:12">
      <c r="B30" s="26"/>
      <c r="C30" s="26"/>
      <c r="D30" s="245"/>
      <c r="E30" s="245"/>
      <c r="F30" s="246"/>
      <c r="G30" s="245"/>
      <c r="H30" s="245"/>
      <c r="I30" s="246"/>
      <c r="J30" s="245"/>
      <c r="K30" s="245"/>
      <c r="L30" s="246"/>
    </row>
    <row r="31" spans="1:12" ht="15" customHeight="1">
      <c r="B31" s="32"/>
      <c r="C31" s="447" t="s">
        <v>36</v>
      </c>
      <c r="D31" s="125"/>
      <c r="E31" s="125"/>
      <c r="F31" s="247"/>
      <c r="G31" s="125"/>
      <c r="H31" s="125"/>
      <c r="I31" s="125"/>
      <c r="J31" s="448"/>
      <c r="K31" s="448"/>
    </row>
    <row r="32" spans="1:12" ht="23.25" customHeight="1">
      <c r="B32" s="32"/>
      <c r="C32" s="447"/>
      <c r="D32" s="125"/>
      <c r="E32" s="125"/>
      <c r="F32" s="125"/>
      <c r="G32" s="125"/>
      <c r="H32" s="125"/>
      <c r="I32" s="125"/>
      <c r="J32" s="448"/>
      <c r="K32" s="448"/>
    </row>
  </sheetData>
  <mergeCells count="21">
    <mergeCell ref="C31:C32"/>
    <mergeCell ref="J31:K32"/>
    <mergeCell ref="D8:L8"/>
    <mergeCell ref="D9:F9"/>
    <mergeCell ref="G9:I9"/>
    <mergeCell ref="J9:L9"/>
    <mergeCell ref="E10:F10"/>
    <mergeCell ref="G10:G11"/>
    <mergeCell ref="H10:I10"/>
    <mergeCell ref="J10:J11"/>
    <mergeCell ref="K10:L10"/>
    <mergeCell ref="A8:B9"/>
    <mergeCell ref="C8:C11"/>
    <mergeCell ref="A1:L1"/>
    <mergeCell ref="A2:L2"/>
    <mergeCell ref="A3:L3"/>
    <mergeCell ref="A5:K5"/>
    <mergeCell ref="K7:L7"/>
    <mergeCell ref="A10:A11"/>
    <mergeCell ref="B10:B11"/>
    <mergeCell ref="D10:D11"/>
  </mergeCells>
  <pageMargins left="0" right="0" top="0" bottom="0" header="0" footer="0"/>
  <pageSetup paperSize="9" scale="55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00000"/>
  </sheetPr>
  <dimension ref="A1:L54"/>
  <sheetViews>
    <sheetView zoomScale="90" zoomScaleNormal="90" zoomScaleSheetLayoutView="80" workbookViewId="0">
      <selection activeCell="A5" sqref="A5:K5"/>
    </sheetView>
  </sheetViews>
  <sheetFormatPr defaultRowHeight="17.25"/>
  <cols>
    <col min="1" max="1" width="8.28515625" style="124" customWidth="1"/>
    <col min="2" max="2" width="8.5703125" style="124" customWidth="1"/>
    <col min="3" max="3" width="62.28515625" style="1" customWidth="1"/>
    <col min="4" max="4" width="15.5703125" style="1" customWidth="1"/>
    <col min="5" max="5" width="18.42578125" style="1" customWidth="1"/>
    <col min="6" max="6" width="15.7109375" style="1" customWidth="1"/>
    <col min="7" max="7" width="16.7109375" style="1" customWidth="1"/>
    <col min="8" max="8" width="18" style="1" customWidth="1"/>
    <col min="9" max="9" width="16.5703125" style="1" customWidth="1"/>
    <col min="10" max="10" width="17.140625" style="1" customWidth="1"/>
    <col min="11" max="11" width="18.28515625" style="1" customWidth="1"/>
    <col min="12" max="12" width="17.28515625" style="1" customWidth="1"/>
    <col min="13" max="13" width="12.85546875" style="1" bestFit="1" customWidth="1"/>
    <col min="14" max="14" width="9.140625" style="1"/>
    <col min="15" max="15" width="14" style="1" bestFit="1" customWidth="1"/>
    <col min="16" max="16384" width="9.140625" style="1"/>
  </cols>
  <sheetData>
    <row r="1" spans="1:12">
      <c r="A1" s="398" t="s">
        <v>236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</row>
    <row r="2" spans="1:12">
      <c r="A2" s="398" t="s">
        <v>108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</row>
    <row r="3" spans="1:12">
      <c r="A3" s="398" t="s">
        <v>16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</row>
    <row r="5" spans="1:12" ht="70.5" customHeight="1">
      <c r="A5" s="400" t="s">
        <v>107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175"/>
    </row>
    <row r="6" spans="1:12">
      <c r="A6" s="112"/>
      <c r="B6" s="112"/>
      <c r="C6" s="112"/>
      <c r="D6" s="112"/>
      <c r="E6" s="112"/>
      <c r="F6" s="112"/>
      <c r="G6" s="112"/>
      <c r="H6" s="112"/>
      <c r="I6" s="112"/>
      <c r="J6" s="112"/>
      <c r="L6" s="112"/>
    </row>
    <row r="7" spans="1:12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444" t="s">
        <v>106</v>
      </c>
      <c r="L7" s="444"/>
    </row>
    <row r="8" spans="1:12" ht="40.5" customHeight="1">
      <c r="A8" s="443" t="s">
        <v>23</v>
      </c>
      <c r="B8" s="443"/>
      <c r="C8" s="443" t="s">
        <v>35</v>
      </c>
      <c r="D8" s="449" t="s">
        <v>59</v>
      </c>
      <c r="E8" s="449"/>
      <c r="F8" s="449"/>
      <c r="G8" s="449"/>
      <c r="H8" s="449"/>
      <c r="I8" s="449"/>
      <c r="J8" s="449"/>
      <c r="K8" s="449"/>
      <c r="L8" s="450"/>
    </row>
    <row r="9" spans="1:12" ht="21" customHeight="1">
      <c r="A9" s="443"/>
      <c r="B9" s="443"/>
      <c r="C9" s="443"/>
      <c r="D9" s="416" t="s">
        <v>109</v>
      </c>
      <c r="E9" s="416"/>
      <c r="F9" s="416"/>
      <c r="G9" s="416" t="s">
        <v>104</v>
      </c>
      <c r="H9" s="416"/>
      <c r="I9" s="416"/>
      <c r="J9" s="416" t="s">
        <v>6</v>
      </c>
      <c r="K9" s="416"/>
      <c r="L9" s="416"/>
    </row>
    <row r="10" spans="1:12" ht="20.25" customHeight="1">
      <c r="A10" s="445" t="s">
        <v>3</v>
      </c>
      <c r="B10" s="445" t="s">
        <v>24</v>
      </c>
      <c r="C10" s="443"/>
      <c r="D10" s="446" t="s">
        <v>75</v>
      </c>
      <c r="E10" s="446" t="s">
        <v>1</v>
      </c>
      <c r="F10" s="446"/>
      <c r="G10" s="446" t="s">
        <v>75</v>
      </c>
      <c r="H10" s="446" t="s">
        <v>1</v>
      </c>
      <c r="I10" s="446"/>
      <c r="J10" s="446" t="s">
        <v>75</v>
      </c>
      <c r="K10" s="446" t="s">
        <v>1</v>
      </c>
      <c r="L10" s="446"/>
    </row>
    <row r="11" spans="1:12" ht="66.75" customHeight="1">
      <c r="A11" s="445"/>
      <c r="B11" s="445"/>
      <c r="C11" s="443"/>
      <c r="D11" s="446"/>
      <c r="E11" s="176" t="s">
        <v>105</v>
      </c>
      <c r="F11" s="176" t="s">
        <v>78</v>
      </c>
      <c r="G11" s="446"/>
      <c r="H11" s="176" t="s">
        <v>105</v>
      </c>
      <c r="I11" s="176" t="s">
        <v>78</v>
      </c>
      <c r="J11" s="446"/>
      <c r="K11" s="176" t="s">
        <v>105</v>
      </c>
      <c r="L11" s="176" t="s">
        <v>78</v>
      </c>
    </row>
    <row r="12" spans="1:12" ht="17.25" customHeight="1">
      <c r="A12" s="113"/>
      <c r="B12" s="113"/>
      <c r="C12" s="51" t="s">
        <v>27</v>
      </c>
      <c r="D12" s="107">
        <f t="shared" ref="D12:L12" si="0">D15</f>
        <v>300000.00000000006</v>
      </c>
      <c r="E12" s="61">
        <f t="shared" si="0"/>
        <v>0</v>
      </c>
      <c r="F12" s="61">
        <f t="shared" si="0"/>
        <v>300000</v>
      </c>
      <c r="G12" s="61">
        <f t="shared" si="0"/>
        <v>300000</v>
      </c>
      <c r="H12" s="61">
        <f t="shared" si="0"/>
        <v>0</v>
      </c>
      <c r="I12" s="61">
        <f t="shared" si="0"/>
        <v>300000</v>
      </c>
      <c r="J12" s="61">
        <f t="shared" si="0"/>
        <v>300000</v>
      </c>
      <c r="K12" s="61">
        <f t="shared" si="0"/>
        <v>0</v>
      </c>
      <c r="L12" s="115">
        <f t="shared" si="0"/>
        <v>300000</v>
      </c>
    </row>
    <row r="13" spans="1:12">
      <c r="A13" s="113"/>
      <c r="B13" s="113"/>
      <c r="C13" s="52" t="s">
        <v>1</v>
      </c>
      <c r="D13" s="60"/>
      <c r="E13" s="62"/>
      <c r="F13" s="62"/>
      <c r="G13" s="62"/>
      <c r="H13" s="62"/>
      <c r="I13" s="62"/>
      <c r="J13" s="116"/>
      <c r="K13" s="66"/>
      <c r="L13" s="65"/>
    </row>
    <row r="14" spans="1:12">
      <c r="A14" s="113"/>
      <c r="B14" s="113"/>
      <c r="C14" s="51" t="s">
        <v>28</v>
      </c>
      <c r="D14" s="107">
        <f t="shared" ref="D14:L14" si="1">D23+D47+D36</f>
        <v>300000.00000000006</v>
      </c>
      <c r="E14" s="114">
        <f t="shared" si="1"/>
        <v>0</v>
      </c>
      <c r="F14" s="61">
        <f t="shared" si="1"/>
        <v>300000</v>
      </c>
      <c r="G14" s="61">
        <f t="shared" si="1"/>
        <v>300000</v>
      </c>
      <c r="H14" s="114">
        <f t="shared" si="1"/>
        <v>0</v>
      </c>
      <c r="I14" s="61">
        <f t="shared" si="1"/>
        <v>300000</v>
      </c>
      <c r="J14" s="61">
        <f t="shared" si="1"/>
        <v>300000</v>
      </c>
      <c r="K14" s="114">
        <f t="shared" si="1"/>
        <v>0</v>
      </c>
      <c r="L14" s="61">
        <f t="shared" si="1"/>
        <v>300000</v>
      </c>
    </row>
    <row r="15" spans="1:12" ht="34.5" customHeight="1">
      <c r="A15" s="113"/>
      <c r="B15" s="113"/>
      <c r="C15" s="51" t="s">
        <v>15</v>
      </c>
      <c r="D15" s="107">
        <f t="shared" ref="D15:L15" si="2">D16+D40+D29</f>
        <v>300000.00000000006</v>
      </c>
      <c r="E15" s="114">
        <f t="shared" si="2"/>
        <v>0</v>
      </c>
      <c r="F15" s="61">
        <f t="shared" si="2"/>
        <v>300000</v>
      </c>
      <c r="G15" s="61">
        <f t="shared" si="2"/>
        <v>300000</v>
      </c>
      <c r="H15" s="114">
        <f t="shared" si="2"/>
        <v>0</v>
      </c>
      <c r="I15" s="61">
        <f t="shared" si="2"/>
        <v>300000</v>
      </c>
      <c r="J15" s="61">
        <f t="shared" si="2"/>
        <v>300000</v>
      </c>
      <c r="K15" s="114">
        <f t="shared" si="2"/>
        <v>0</v>
      </c>
      <c r="L15" s="61">
        <f t="shared" si="2"/>
        <v>300000</v>
      </c>
    </row>
    <row r="16" spans="1:12" s="129" customFormat="1" ht="20.25" customHeight="1">
      <c r="A16" s="127" t="s">
        <v>89</v>
      </c>
      <c r="B16" s="127"/>
      <c r="C16" s="127" t="s">
        <v>90</v>
      </c>
      <c r="D16" s="128">
        <f t="shared" ref="D16:L16" si="3">D18</f>
        <v>696096.4</v>
      </c>
      <c r="E16" s="128">
        <f t="shared" si="3"/>
        <v>253990.7</v>
      </c>
      <c r="F16" s="128">
        <f>F18</f>
        <v>442105.7</v>
      </c>
      <c r="G16" s="128">
        <f t="shared" si="3"/>
        <v>696096.4</v>
      </c>
      <c r="H16" s="128">
        <f t="shared" si="3"/>
        <v>253990.7</v>
      </c>
      <c r="I16" s="128">
        <f t="shared" si="3"/>
        <v>442105.7</v>
      </c>
      <c r="J16" s="128">
        <f t="shared" si="3"/>
        <v>696096.4</v>
      </c>
      <c r="K16" s="128">
        <f t="shared" si="3"/>
        <v>253990.7</v>
      </c>
      <c r="L16" s="105">
        <f t="shared" si="3"/>
        <v>442105.7</v>
      </c>
    </row>
    <row r="17" spans="1:12" s="27" customFormat="1">
      <c r="A17" s="130"/>
      <c r="B17" s="130"/>
      <c r="C17" s="130" t="s">
        <v>1</v>
      </c>
      <c r="D17" s="122"/>
      <c r="E17" s="122"/>
      <c r="F17" s="122"/>
      <c r="G17" s="122"/>
      <c r="H17" s="122"/>
      <c r="I17" s="122"/>
      <c r="J17" s="19"/>
      <c r="K17" s="19"/>
      <c r="L17" s="19"/>
    </row>
    <row r="18" spans="1:12" s="27" customFormat="1" ht="69">
      <c r="A18" s="130"/>
      <c r="B18" s="122" t="s">
        <v>91</v>
      </c>
      <c r="C18" s="122" t="s">
        <v>92</v>
      </c>
      <c r="D18" s="131">
        <f t="shared" ref="D18:D27" si="4">E18+F18</f>
        <v>696096.4</v>
      </c>
      <c r="E18" s="131">
        <f>E20</f>
        <v>253990.7</v>
      </c>
      <c r="F18" s="131">
        <f>F20</f>
        <v>442105.7</v>
      </c>
      <c r="G18" s="131">
        <f t="shared" ref="G18:G25" si="5">H18+I18</f>
        <v>696096.4</v>
      </c>
      <c r="H18" s="131">
        <f>H20</f>
        <v>253990.7</v>
      </c>
      <c r="I18" s="131">
        <f>I20</f>
        <v>442105.7</v>
      </c>
      <c r="J18" s="19">
        <f t="shared" ref="J18:J24" si="6">K18+L18</f>
        <v>696096.4</v>
      </c>
      <c r="K18" s="19">
        <f>K20</f>
        <v>253990.7</v>
      </c>
      <c r="L18" s="19">
        <f>L20</f>
        <v>442105.7</v>
      </c>
    </row>
    <row r="19" spans="1:12">
      <c r="A19" s="53"/>
      <c r="B19" s="41"/>
      <c r="C19" s="41" t="s">
        <v>14</v>
      </c>
      <c r="D19" s="55"/>
      <c r="E19" s="55"/>
      <c r="F19" s="55"/>
      <c r="G19" s="55"/>
      <c r="H19" s="55"/>
      <c r="I19" s="55"/>
      <c r="J19" s="19"/>
      <c r="K19" s="19"/>
      <c r="L19" s="19"/>
    </row>
    <row r="20" spans="1:12" s="27" customFormat="1" ht="34.5">
      <c r="A20" s="130"/>
      <c r="B20" s="122"/>
      <c r="C20" s="177" t="s">
        <v>15</v>
      </c>
      <c r="D20" s="131">
        <f t="shared" si="4"/>
        <v>696096.4</v>
      </c>
      <c r="E20" s="131">
        <f>E22</f>
        <v>253990.7</v>
      </c>
      <c r="F20" s="131">
        <f>F22</f>
        <v>442105.7</v>
      </c>
      <c r="G20" s="131">
        <f t="shared" si="5"/>
        <v>696096.4</v>
      </c>
      <c r="H20" s="131">
        <f>H22</f>
        <v>253990.7</v>
      </c>
      <c r="I20" s="131">
        <f>I22</f>
        <v>442105.7</v>
      </c>
      <c r="J20" s="19">
        <f t="shared" si="6"/>
        <v>696096.4</v>
      </c>
      <c r="K20" s="19">
        <f>K22</f>
        <v>253990.7</v>
      </c>
      <c r="L20" s="19">
        <f>L22</f>
        <v>442105.7</v>
      </c>
    </row>
    <row r="21" spans="1:12" ht="34.5">
      <c r="A21" s="53"/>
      <c r="B21" s="41"/>
      <c r="C21" s="41" t="s">
        <v>7</v>
      </c>
      <c r="D21" s="41"/>
      <c r="E21" s="41"/>
      <c r="F21" s="41"/>
      <c r="G21" s="55"/>
      <c r="H21" s="55"/>
      <c r="I21" s="55"/>
      <c r="J21" s="19"/>
      <c r="K21" s="19"/>
      <c r="L21" s="19"/>
    </row>
    <row r="22" spans="1:12">
      <c r="A22" s="53"/>
      <c r="B22" s="41"/>
      <c r="C22" s="41" t="s">
        <v>2</v>
      </c>
      <c r="D22" s="54">
        <f t="shared" si="4"/>
        <v>696096.4</v>
      </c>
      <c r="E22" s="54">
        <f>E23</f>
        <v>253990.7</v>
      </c>
      <c r="F22" s="54">
        <f>F23</f>
        <v>442105.7</v>
      </c>
      <c r="G22" s="55">
        <f t="shared" si="5"/>
        <v>696096.4</v>
      </c>
      <c r="H22" s="55">
        <f t="shared" ref="H22:I23" si="7">H23</f>
        <v>253990.7</v>
      </c>
      <c r="I22" s="55">
        <f t="shared" si="7"/>
        <v>442105.7</v>
      </c>
      <c r="J22" s="19">
        <f t="shared" si="6"/>
        <v>696096.4</v>
      </c>
      <c r="K22" s="19">
        <f t="shared" ref="K22:L23" si="8">K23</f>
        <v>253990.7</v>
      </c>
      <c r="L22" s="19">
        <f t="shared" si="8"/>
        <v>442105.7</v>
      </c>
    </row>
    <row r="23" spans="1:12">
      <c r="A23" s="53"/>
      <c r="B23" s="41"/>
      <c r="C23" s="41" t="s">
        <v>28</v>
      </c>
      <c r="D23" s="54">
        <f>E23+F23</f>
        <v>696096.4</v>
      </c>
      <c r="E23" s="54">
        <f>E24</f>
        <v>253990.7</v>
      </c>
      <c r="F23" s="54">
        <f>F24</f>
        <v>442105.7</v>
      </c>
      <c r="G23" s="55">
        <f t="shared" si="5"/>
        <v>696096.4</v>
      </c>
      <c r="H23" s="55">
        <f t="shared" si="7"/>
        <v>253990.7</v>
      </c>
      <c r="I23" s="55">
        <f t="shared" si="7"/>
        <v>442105.7</v>
      </c>
      <c r="J23" s="19">
        <f t="shared" si="6"/>
        <v>696096.4</v>
      </c>
      <c r="K23" s="19">
        <f t="shared" si="8"/>
        <v>253990.7</v>
      </c>
      <c r="L23" s="19">
        <f>L24</f>
        <v>442105.7</v>
      </c>
    </row>
    <row r="24" spans="1:12">
      <c r="A24" s="53"/>
      <c r="B24" s="41"/>
      <c r="C24" s="41" t="s">
        <v>29</v>
      </c>
      <c r="D24" s="55">
        <f>E24+F24</f>
        <v>696096.4</v>
      </c>
      <c r="E24" s="55">
        <f>E25+E27</f>
        <v>253990.7</v>
      </c>
      <c r="F24" s="55">
        <f>F25+F27</f>
        <v>442105.7</v>
      </c>
      <c r="G24" s="55">
        <f t="shared" si="5"/>
        <v>696096.4</v>
      </c>
      <c r="H24" s="55">
        <f>H25+H27</f>
        <v>253990.7</v>
      </c>
      <c r="I24" s="55">
        <f>I25+I27</f>
        <v>442105.7</v>
      </c>
      <c r="J24" s="19">
        <f t="shared" si="6"/>
        <v>696096.4</v>
      </c>
      <c r="K24" s="19">
        <f>K25+K27</f>
        <v>253990.7</v>
      </c>
      <c r="L24" s="19">
        <f>L25+L27</f>
        <v>442105.7</v>
      </c>
    </row>
    <row r="25" spans="1:12">
      <c r="A25" s="53"/>
      <c r="B25" s="41"/>
      <c r="C25" s="41" t="s">
        <v>68</v>
      </c>
      <c r="D25" s="55">
        <f t="shared" si="4"/>
        <v>293413</v>
      </c>
      <c r="E25" s="55">
        <f>E26</f>
        <v>141146</v>
      </c>
      <c r="F25" s="55">
        <f>F26</f>
        <v>152267</v>
      </c>
      <c r="G25" s="55">
        <f t="shared" si="5"/>
        <v>293413</v>
      </c>
      <c r="H25" s="55">
        <f>H26</f>
        <v>141146</v>
      </c>
      <c r="I25" s="55">
        <f>I26</f>
        <v>152267</v>
      </c>
      <c r="J25" s="19">
        <f>K25+L25</f>
        <v>293413</v>
      </c>
      <c r="K25" s="19">
        <f>K26</f>
        <v>141146</v>
      </c>
      <c r="L25" s="19">
        <f>L26</f>
        <v>152267</v>
      </c>
    </row>
    <row r="26" spans="1:12">
      <c r="A26" s="53"/>
      <c r="B26" s="41"/>
      <c r="C26" s="41" t="s">
        <v>69</v>
      </c>
      <c r="D26" s="55">
        <f t="shared" si="4"/>
        <v>293413</v>
      </c>
      <c r="E26" s="55">
        <v>141146</v>
      </c>
      <c r="F26" s="55">
        <v>152267</v>
      </c>
      <c r="G26" s="55">
        <f>H26+I26</f>
        <v>293413</v>
      </c>
      <c r="H26" s="55">
        <f>E26</f>
        <v>141146</v>
      </c>
      <c r="I26" s="55">
        <f>F26</f>
        <v>152267</v>
      </c>
      <c r="J26" s="19">
        <f>K26+L26</f>
        <v>293413</v>
      </c>
      <c r="K26" s="19">
        <f>E26</f>
        <v>141146</v>
      </c>
      <c r="L26" s="19">
        <f>I26</f>
        <v>152267</v>
      </c>
    </row>
    <row r="27" spans="1:12">
      <c r="A27" s="41"/>
      <c r="B27" s="41"/>
      <c r="C27" s="41" t="s">
        <v>30</v>
      </c>
      <c r="D27" s="55">
        <f t="shared" si="4"/>
        <v>402683.4</v>
      </c>
      <c r="E27" s="55">
        <f>E28</f>
        <v>112844.7</v>
      </c>
      <c r="F27" s="55">
        <f>F28</f>
        <v>289838.7</v>
      </c>
      <c r="G27" s="55">
        <f>G28</f>
        <v>402683.4</v>
      </c>
      <c r="H27" s="55">
        <f>H28</f>
        <v>112844.7</v>
      </c>
      <c r="I27" s="55">
        <f>I28</f>
        <v>289838.7</v>
      </c>
      <c r="J27" s="50">
        <f>K27+L27</f>
        <v>402683.4</v>
      </c>
      <c r="K27" s="50">
        <f>K28</f>
        <v>112844.7</v>
      </c>
      <c r="L27" s="50">
        <f>L28</f>
        <v>289838.7</v>
      </c>
    </row>
    <row r="28" spans="1:12">
      <c r="A28" s="41"/>
      <c r="B28" s="41"/>
      <c r="C28" s="41" t="s">
        <v>31</v>
      </c>
      <c r="D28" s="55">
        <f>E28+F28</f>
        <v>402683.4</v>
      </c>
      <c r="E28" s="55">
        <v>112844.7</v>
      </c>
      <c r="F28" s="57">
        <v>289838.7</v>
      </c>
      <c r="G28" s="55">
        <f>H28+I28</f>
        <v>402683.4</v>
      </c>
      <c r="H28" s="55">
        <f>E28</f>
        <v>112844.7</v>
      </c>
      <c r="I28" s="55">
        <f>F28</f>
        <v>289838.7</v>
      </c>
      <c r="J28" s="50">
        <f>K28+L28</f>
        <v>402683.4</v>
      </c>
      <c r="K28" s="50">
        <f>H28</f>
        <v>112844.7</v>
      </c>
      <c r="L28" s="50">
        <f>I28</f>
        <v>289838.7</v>
      </c>
    </row>
    <row r="29" spans="1:12" s="15" customFormat="1" ht="34.5">
      <c r="A29" s="43" t="s">
        <v>186</v>
      </c>
      <c r="B29" s="43"/>
      <c r="C29" s="43" t="s">
        <v>187</v>
      </c>
      <c r="D29" s="126">
        <f t="shared" ref="D29" si="9">E29+F29</f>
        <v>-333990.7</v>
      </c>
      <c r="E29" s="126">
        <f>E31</f>
        <v>-253990.7</v>
      </c>
      <c r="F29" s="118">
        <f>F31</f>
        <v>-80000</v>
      </c>
      <c r="G29" s="126">
        <f t="shared" ref="G29" si="10">H29+I29</f>
        <v>-396096.4</v>
      </c>
      <c r="H29" s="126">
        <f>H31</f>
        <v>-253990.7</v>
      </c>
      <c r="I29" s="118">
        <f>I31</f>
        <v>-142105.70000000001</v>
      </c>
      <c r="J29" s="126">
        <f t="shared" ref="J29" si="11">K29+L29</f>
        <v>-396096.4</v>
      </c>
      <c r="K29" s="126">
        <f>K31</f>
        <v>-253990.7</v>
      </c>
      <c r="L29" s="118">
        <f>L31</f>
        <v>-142105.70000000001</v>
      </c>
    </row>
    <row r="30" spans="1:12">
      <c r="A30" s="41"/>
      <c r="B30" s="41"/>
      <c r="C30" s="41" t="s">
        <v>1</v>
      </c>
      <c r="D30" s="121"/>
      <c r="E30" s="120"/>
      <c r="F30" s="64"/>
      <c r="G30" s="120"/>
      <c r="H30" s="120"/>
      <c r="I30" s="64"/>
      <c r="J30" s="120"/>
      <c r="K30" s="120"/>
      <c r="L30" s="64"/>
    </row>
    <row r="31" spans="1:12" ht="86.25">
      <c r="A31" s="41"/>
      <c r="B31" s="41" t="s">
        <v>54</v>
      </c>
      <c r="C31" s="41" t="s">
        <v>188</v>
      </c>
      <c r="D31" s="120">
        <f t="shared" ref="D31" si="12">E31+F31</f>
        <v>-333990.7</v>
      </c>
      <c r="E31" s="120">
        <f>E33</f>
        <v>-253990.7</v>
      </c>
      <c r="F31" s="64">
        <f>F33</f>
        <v>-80000</v>
      </c>
      <c r="G31" s="120">
        <f t="shared" ref="G31" si="13">H31+I31</f>
        <v>-396096.4</v>
      </c>
      <c r="H31" s="120">
        <f>H33</f>
        <v>-253990.7</v>
      </c>
      <c r="I31" s="64">
        <f>I33</f>
        <v>-142105.70000000001</v>
      </c>
      <c r="J31" s="120">
        <f t="shared" ref="J31" si="14">K31+L31</f>
        <v>-396096.4</v>
      </c>
      <c r="K31" s="120">
        <f>K33</f>
        <v>-253990.7</v>
      </c>
      <c r="L31" s="64">
        <f>L33</f>
        <v>-142105.70000000001</v>
      </c>
    </row>
    <row r="32" spans="1:12">
      <c r="A32" s="41"/>
      <c r="B32" s="41"/>
      <c r="C32" s="41" t="s">
        <v>14</v>
      </c>
      <c r="D32" s="120"/>
      <c r="E32" s="120"/>
      <c r="F32" s="64"/>
      <c r="G32" s="120"/>
      <c r="H32" s="120"/>
      <c r="I32" s="64"/>
      <c r="J32" s="121"/>
      <c r="K32" s="122"/>
      <c r="L32" s="64"/>
    </row>
    <row r="33" spans="1:12" ht="51.75">
      <c r="A33" s="41"/>
      <c r="B33" s="41"/>
      <c r="C33" s="108" t="s">
        <v>189</v>
      </c>
      <c r="D33" s="120">
        <f t="shared" ref="D33" si="15">E33+F33</f>
        <v>-333990.7</v>
      </c>
      <c r="E33" s="123">
        <f>E35</f>
        <v>-253990.7</v>
      </c>
      <c r="F33" s="64">
        <f>F35</f>
        <v>-80000</v>
      </c>
      <c r="G33" s="120">
        <f t="shared" ref="G33" si="16">H33+I33</f>
        <v>-396096.4</v>
      </c>
      <c r="H33" s="123">
        <f>H35</f>
        <v>-253990.7</v>
      </c>
      <c r="I33" s="64">
        <f>I35</f>
        <v>-142105.70000000001</v>
      </c>
      <c r="J33" s="120">
        <f t="shared" ref="J33" si="17">K33+L33</f>
        <v>-396096.4</v>
      </c>
      <c r="K33" s="120">
        <f>K35</f>
        <v>-253990.7</v>
      </c>
      <c r="L33" s="64">
        <f>L35</f>
        <v>-142105.70000000001</v>
      </c>
    </row>
    <row r="34" spans="1:12" ht="34.5">
      <c r="A34" s="41"/>
      <c r="B34" s="41"/>
      <c r="C34" s="41" t="s">
        <v>7</v>
      </c>
      <c r="D34" s="120"/>
      <c r="E34" s="120"/>
      <c r="F34" s="64"/>
      <c r="G34" s="120"/>
      <c r="H34" s="120"/>
      <c r="I34" s="64"/>
      <c r="J34" s="120"/>
      <c r="K34" s="120"/>
      <c r="L34" s="64"/>
    </row>
    <row r="35" spans="1:12">
      <c r="A35" s="41"/>
      <c r="B35" s="41"/>
      <c r="C35" s="41" t="s">
        <v>2</v>
      </c>
      <c r="D35" s="120">
        <f t="shared" ref="D35:D38" si="18">E35+F35</f>
        <v>-333990.7</v>
      </c>
      <c r="E35" s="120">
        <f t="shared" ref="E35:F38" si="19">E36</f>
        <v>-253990.7</v>
      </c>
      <c r="F35" s="64">
        <f t="shared" si="19"/>
        <v>-80000</v>
      </c>
      <c r="G35" s="120">
        <f t="shared" ref="G35:G38" si="20">H35+I35</f>
        <v>-396096.4</v>
      </c>
      <c r="H35" s="120">
        <f t="shared" ref="H35:I38" si="21">H36</f>
        <v>-253990.7</v>
      </c>
      <c r="I35" s="64">
        <f t="shared" si="21"/>
        <v>-142105.70000000001</v>
      </c>
      <c r="J35" s="120">
        <f t="shared" ref="J35:J38" si="22">K35+L35</f>
        <v>-396096.4</v>
      </c>
      <c r="K35" s="120">
        <f t="shared" ref="K35:L38" si="23">K36</f>
        <v>-253990.7</v>
      </c>
      <c r="L35" s="64">
        <f t="shared" si="23"/>
        <v>-142105.70000000001</v>
      </c>
    </row>
    <row r="36" spans="1:12">
      <c r="A36" s="41"/>
      <c r="B36" s="41"/>
      <c r="C36" s="41" t="s">
        <v>28</v>
      </c>
      <c r="D36" s="120">
        <f t="shared" si="18"/>
        <v>-333990.7</v>
      </c>
      <c r="E36" s="120">
        <f t="shared" si="19"/>
        <v>-253990.7</v>
      </c>
      <c r="F36" s="64">
        <f t="shared" si="19"/>
        <v>-80000</v>
      </c>
      <c r="G36" s="120">
        <f t="shared" si="20"/>
        <v>-396096.4</v>
      </c>
      <c r="H36" s="120">
        <f t="shared" si="21"/>
        <v>-253990.7</v>
      </c>
      <c r="I36" s="64">
        <f t="shared" si="21"/>
        <v>-142105.70000000001</v>
      </c>
      <c r="J36" s="120">
        <f t="shared" si="22"/>
        <v>-396096.4</v>
      </c>
      <c r="K36" s="120">
        <f t="shared" si="23"/>
        <v>-253990.7</v>
      </c>
      <c r="L36" s="64">
        <f t="shared" si="23"/>
        <v>-142105.70000000001</v>
      </c>
    </row>
    <row r="37" spans="1:12">
      <c r="A37" s="41"/>
      <c r="B37" s="41"/>
      <c r="C37" s="41" t="s">
        <v>29</v>
      </c>
      <c r="D37" s="120">
        <f t="shared" si="18"/>
        <v>-333990.7</v>
      </c>
      <c r="E37" s="120">
        <f t="shared" si="19"/>
        <v>-253990.7</v>
      </c>
      <c r="F37" s="64">
        <f t="shared" si="19"/>
        <v>-80000</v>
      </c>
      <c r="G37" s="120">
        <f t="shared" si="20"/>
        <v>-396096.4</v>
      </c>
      <c r="H37" s="120">
        <f t="shared" si="21"/>
        <v>-253990.7</v>
      </c>
      <c r="I37" s="64">
        <f t="shared" si="21"/>
        <v>-142105.70000000001</v>
      </c>
      <c r="J37" s="120">
        <f t="shared" si="22"/>
        <v>-396096.4</v>
      </c>
      <c r="K37" s="120">
        <f t="shared" si="23"/>
        <v>-253990.7</v>
      </c>
      <c r="L37" s="64">
        <f t="shared" si="23"/>
        <v>-142105.70000000001</v>
      </c>
    </row>
    <row r="38" spans="1:12">
      <c r="A38" s="41"/>
      <c r="B38" s="41"/>
      <c r="C38" s="41" t="s">
        <v>30</v>
      </c>
      <c r="D38" s="120">
        <f t="shared" si="18"/>
        <v>-333990.7</v>
      </c>
      <c r="E38" s="120">
        <f t="shared" si="19"/>
        <v>-253990.7</v>
      </c>
      <c r="F38" s="64">
        <f t="shared" si="19"/>
        <v>-80000</v>
      </c>
      <c r="G38" s="120">
        <f t="shared" si="20"/>
        <v>-396096.4</v>
      </c>
      <c r="H38" s="120">
        <f t="shared" si="21"/>
        <v>-253990.7</v>
      </c>
      <c r="I38" s="64">
        <f t="shared" si="21"/>
        <v>-142105.70000000001</v>
      </c>
      <c r="J38" s="120">
        <f t="shared" si="22"/>
        <v>-396096.4</v>
      </c>
      <c r="K38" s="120">
        <f t="shared" si="23"/>
        <v>-253990.7</v>
      </c>
      <c r="L38" s="64">
        <f t="shared" si="23"/>
        <v>-142105.70000000001</v>
      </c>
    </row>
    <row r="39" spans="1:12">
      <c r="A39" s="41"/>
      <c r="B39" s="41"/>
      <c r="C39" s="41" t="s">
        <v>31</v>
      </c>
      <c r="D39" s="120">
        <f>E39+F39</f>
        <v>-333990.7</v>
      </c>
      <c r="E39" s="120">
        <f>-E16</f>
        <v>-253990.7</v>
      </c>
      <c r="F39" s="64">
        <v>-80000</v>
      </c>
      <c r="G39" s="120">
        <f>H39+I39</f>
        <v>-396096.4</v>
      </c>
      <c r="H39" s="120">
        <f>E39</f>
        <v>-253990.7</v>
      </c>
      <c r="I39" s="64">
        <f>F31+F42</f>
        <v>-142105.70000000001</v>
      </c>
      <c r="J39" s="120">
        <f>K39+L39</f>
        <v>-396096.4</v>
      </c>
      <c r="K39" s="120">
        <f>H39</f>
        <v>-253990.7</v>
      </c>
      <c r="L39" s="64">
        <f>I39</f>
        <v>-142105.70000000001</v>
      </c>
    </row>
    <row r="40" spans="1:12" s="15" customFormat="1">
      <c r="A40" s="58" t="s">
        <v>52</v>
      </c>
      <c r="B40" s="58"/>
      <c r="C40" s="51" t="s">
        <v>53</v>
      </c>
      <c r="D40" s="126">
        <f t="shared" ref="D40:D49" si="24">E40+F40</f>
        <v>-62105.7</v>
      </c>
      <c r="E40" s="126">
        <f>E42</f>
        <v>0</v>
      </c>
      <c r="F40" s="118">
        <f>F42</f>
        <v>-62105.7</v>
      </c>
      <c r="G40" s="126">
        <f t="shared" ref="G40:G49" si="25">H40+I40</f>
        <v>0</v>
      </c>
      <c r="H40" s="126">
        <f>H42</f>
        <v>0</v>
      </c>
      <c r="I40" s="118">
        <f>I42</f>
        <v>0</v>
      </c>
      <c r="J40" s="126">
        <f t="shared" ref="J40" si="26">K40+L40</f>
        <v>0</v>
      </c>
      <c r="K40" s="126">
        <f>K42</f>
        <v>0</v>
      </c>
      <c r="L40" s="120">
        <f>L42</f>
        <v>0</v>
      </c>
    </row>
    <row r="41" spans="1:12">
      <c r="A41" s="59"/>
      <c r="B41" s="59"/>
      <c r="C41" s="52" t="s">
        <v>1</v>
      </c>
      <c r="D41" s="121"/>
      <c r="E41" s="120"/>
      <c r="F41" s="64"/>
      <c r="G41" s="120"/>
      <c r="H41" s="120"/>
      <c r="I41" s="64"/>
      <c r="J41" s="120"/>
      <c r="K41" s="120"/>
      <c r="L41" s="120"/>
    </row>
    <row r="42" spans="1:12" ht="86.25">
      <c r="A42" s="59"/>
      <c r="B42" s="41" t="s">
        <v>54</v>
      </c>
      <c r="C42" s="41" t="s">
        <v>55</v>
      </c>
      <c r="D42" s="120">
        <f t="shared" si="24"/>
        <v>-62105.7</v>
      </c>
      <c r="E42" s="120">
        <f>E44</f>
        <v>0</v>
      </c>
      <c r="F42" s="64">
        <f>F44</f>
        <v>-62105.7</v>
      </c>
      <c r="G42" s="120">
        <f t="shared" si="25"/>
        <v>0</v>
      </c>
      <c r="H42" s="120">
        <f>H44</f>
        <v>0</v>
      </c>
      <c r="I42" s="64">
        <f>I44</f>
        <v>0</v>
      </c>
      <c r="J42" s="120">
        <f t="shared" ref="J42" si="27">K42+L42</f>
        <v>0</v>
      </c>
      <c r="K42" s="120">
        <f>K44</f>
        <v>0</v>
      </c>
      <c r="L42" s="120">
        <f>L44</f>
        <v>0</v>
      </c>
    </row>
    <row r="43" spans="1:12">
      <c r="A43" s="59"/>
      <c r="B43" s="41"/>
      <c r="C43" s="41" t="s">
        <v>14</v>
      </c>
      <c r="D43" s="120"/>
      <c r="E43" s="120"/>
      <c r="F43" s="64"/>
      <c r="G43" s="120"/>
      <c r="H43" s="120"/>
      <c r="I43" s="117"/>
      <c r="J43" s="121"/>
      <c r="K43" s="122"/>
      <c r="L43" s="120"/>
    </row>
    <row r="44" spans="1:12" ht="34.5">
      <c r="A44" s="59"/>
      <c r="B44" s="41"/>
      <c r="C44" s="108" t="s">
        <v>15</v>
      </c>
      <c r="D44" s="120">
        <f t="shared" si="24"/>
        <v>-62105.7</v>
      </c>
      <c r="E44" s="123">
        <f>E46</f>
        <v>0</v>
      </c>
      <c r="F44" s="64">
        <f>F46</f>
        <v>-62105.7</v>
      </c>
      <c r="G44" s="120">
        <f t="shared" si="25"/>
        <v>0</v>
      </c>
      <c r="H44" s="123">
        <f>H46</f>
        <v>0</v>
      </c>
      <c r="I44" s="120">
        <f>I46</f>
        <v>0</v>
      </c>
      <c r="J44" s="120">
        <f t="shared" ref="J44" si="28">K44+L44</f>
        <v>0</v>
      </c>
      <c r="K44" s="120">
        <f>K46</f>
        <v>0</v>
      </c>
      <c r="L44" s="120">
        <f>L46</f>
        <v>0</v>
      </c>
    </row>
    <row r="45" spans="1:12" ht="34.5">
      <c r="A45" s="59"/>
      <c r="B45" s="41"/>
      <c r="C45" s="41" t="s">
        <v>7</v>
      </c>
      <c r="D45" s="120"/>
      <c r="E45" s="120"/>
      <c r="F45" s="64"/>
      <c r="G45" s="120"/>
      <c r="H45" s="120"/>
      <c r="I45" s="120"/>
      <c r="J45" s="120"/>
      <c r="K45" s="120"/>
      <c r="L45" s="120"/>
    </row>
    <row r="46" spans="1:12">
      <c r="A46" s="59"/>
      <c r="B46" s="41"/>
      <c r="C46" s="41" t="s">
        <v>2</v>
      </c>
      <c r="D46" s="119">
        <f t="shared" si="24"/>
        <v>-62105.7</v>
      </c>
      <c r="E46" s="119">
        <f t="shared" ref="E46:F49" si="29">E47</f>
        <v>0</v>
      </c>
      <c r="F46" s="64">
        <f t="shared" si="29"/>
        <v>-62105.7</v>
      </c>
      <c r="G46" s="119">
        <f t="shared" si="25"/>
        <v>0</v>
      </c>
      <c r="H46" s="119">
        <f t="shared" ref="H46:I49" si="30">H47</f>
        <v>0</v>
      </c>
      <c r="I46" s="119">
        <f t="shared" si="30"/>
        <v>0</v>
      </c>
      <c r="J46" s="119">
        <f t="shared" ref="J46:J49" si="31">K46+L46</f>
        <v>0</v>
      </c>
      <c r="K46" s="119">
        <f t="shared" ref="K46:L49" si="32">K47</f>
        <v>0</v>
      </c>
      <c r="L46" s="119">
        <f t="shared" si="32"/>
        <v>0</v>
      </c>
    </row>
    <row r="47" spans="1:12">
      <c r="A47" s="59"/>
      <c r="B47" s="41"/>
      <c r="C47" s="41" t="s">
        <v>28</v>
      </c>
      <c r="D47" s="119">
        <f t="shared" si="24"/>
        <v>-62105.7</v>
      </c>
      <c r="E47" s="119">
        <f t="shared" si="29"/>
        <v>0</v>
      </c>
      <c r="F47" s="64">
        <f t="shared" si="29"/>
        <v>-62105.7</v>
      </c>
      <c r="G47" s="119">
        <f t="shared" si="25"/>
        <v>0</v>
      </c>
      <c r="H47" s="119">
        <f t="shared" si="30"/>
        <v>0</v>
      </c>
      <c r="I47" s="119">
        <f t="shared" si="30"/>
        <v>0</v>
      </c>
      <c r="J47" s="119">
        <f t="shared" si="31"/>
        <v>0</v>
      </c>
      <c r="K47" s="119">
        <f t="shared" si="32"/>
        <v>0</v>
      </c>
      <c r="L47" s="119">
        <f t="shared" si="32"/>
        <v>0</v>
      </c>
    </row>
    <row r="48" spans="1:12">
      <c r="A48" s="59"/>
      <c r="B48" s="41"/>
      <c r="C48" s="41" t="s">
        <v>29</v>
      </c>
      <c r="D48" s="119">
        <f t="shared" si="24"/>
        <v>-62105.7</v>
      </c>
      <c r="E48" s="119">
        <f t="shared" si="29"/>
        <v>0</v>
      </c>
      <c r="F48" s="64">
        <f t="shared" si="29"/>
        <v>-62105.7</v>
      </c>
      <c r="G48" s="119">
        <f t="shared" si="25"/>
        <v>0</v>
      </c>
      <c r="H48" s="119">
        <f t="shared" si="30"/>
        <v>0</v>
      </c>
      <c r="I48" s="119">
        <f t="shared" si="30"/>
        <v>0</v>
      </c>
      <c r="J48" s="119">
        <f t="shared" si="31"/>
        <v>0</v>
      </c>
      <c r="K48" s="119">
        <f t="shared" si="32"/>
        <v>0</v>
      </c>
      <c r="L48" s="119">
        <f t="shared" si="32"/>
        <v>0</v>
      </c>
    </row>
    <row r="49" spans="1:12">
      <c r="A49" s="59"/>
      <c r="B49" s="41"/>
      <c r="C49" s="41" t="s">
        <v>30</v>
      </c>
      <c r="D49" s="119">
        <f t="shared" si="24"/>
        <v>-62105.7</v>
      </c>
      <c r="E49" s="119">
        <f t="shared" si="29"/>
        <v>0</v>
      </c>
      <c r="F49" s="64">
        <f t="shared" si="29"/>
        <v>-62105.7</v>
      </c>
      <c r="G49" s="119">
        <f t="shared" si="25"/>
        <v>0</v>
      </c>
      <c r="H49" s="119">
        <f t="shared" si="30"/>
        <v>0</v>
      </c>
      <c r="I49" s="119">
        <f t="shared" si="30"/>
        <v>0</v>
      </c>
      <c r="J49" s="119">
        <f t="shared" si="31"/>
        <v>0</v>
      </c>
      <c r="K49" s="119">
        <f t="shared" si="32"/>
        <v>0</v>
      </c>
      <c r="L49" s="119">
        <f t="shared" si="32"/>
        <v>0</v>
      </c>
    </row>
    <row r="50" spans="1:12">
      <c r="A50" s="59"/>
      <c r="B50" s="41"/>
      <c r="C50" s="41" t="s">
        <v>31</v>
      </c>
      <c r="D50" s="119">
        <f>E50+F50</f>
        <v>-62105.7</v>
      </c>
      <c r="E50" s="119">
        <v>0</v>
      </c>
      <c r="F50" s="64">
        <v>-62105.7</v>
      </c>
      <c r="G50" s="119">
        <f>H50+I50</f>
        <v>0</v>
      </c>
      <c r="H50" s="119">
        <v>0</v>
      </c>
      <c r="I50" s="119">
        <v>0</v>
      </c>
      <c r="J50" s="119">
        <f>K50+L50</f>
        <v>0</v>
      </c>
      <c r="K50" s="119">
        <v>0</v>
      </c>
      <c r="L50" s="119">
        <v>0</v>
      </c>
    </row>
    <row r="53" spans="1:12" ht="15" customHeight="1">
      <c r="B53" s="32"/>
      <c r="C53" s="447" t="s">
        <v>36</v>
      </c>
      <c r="D53" s="125"/>
      <c r="E53" s="125"/>
      <c r="F53" s="125"/>
      <c r="G53" s="125"/>
      <c r="H53" s="125"/>
      <c r="I53" s="125"/>
      <c r="J53" s="448"/>
      <c r="K53" s="448"/>
    </row>
    <row r="54" spans="1:12" ht="23.25" customHeight="1">
      <c r="B54" s="32"/>
      <c r="C54" s="447"/>
      <c r="D54" s="125"/>
      <c r="E54" s="125"/>
      <c r="F54" s="125"/>
      <c r="G54" s="125"/>
      <c r="H54" s="125"/>
      <c r="I54" s="125"/>
      <c r="J54" s="448"/>
      <c r="K54" s="448"/>
    </row>
  </sheetData>
  <mergeCells count="21">
    <mergeCell ref="A1:L1"/>
    <mergeCell ref="A2:L2"/>
    <mergeCell ref="A3:L3"/>
    <mergeCell ref="A8:B9"/>
    <mergeCell ref="G9:I9"/>
    <mergeCell ref="J9:L9"/>
    <mergeCell ref="K7:L7"/>
    <mergeCell ref="D8:L8"/>
    <mergeCell ref="A5:K5"/>
    <mergeCell ref="A10:A11"/>
    <mergeCell ref="B10:B11"/>
    <mergeCell ref="C53:C54"/>
    <mergeCell ref="J53:K54"/>
    <mergeCell ref="C8:C11"/>
    <mergeCell ref="H10:I10"/>
    <mergeCell ref="J10:J11"/>
    <mergeCell ref="K10:L10"/>
    <mergeCell ref="D9:F9"/>
    <mergeCell ref="D10:D11"/>
    <mergeCell ref="E10:F10"/>
    <mergeCell ref="G10:G11"/>
  </mergeCells>
  <pageMargins left="0" right="0" top="0" bottom="0" header="0" footer="0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F25B-58DD-4852-9DF3-AE9AC5C3B5C3}">
  <dimension ref="A1:H19"/>
  <sheetViews>
    <sheetView workbookViewId="0">
      <selection activeCell="B10" sqref="B10:G10"/>
    </sheetView>
  </sheetViews>
  <sheetFormatPr defaultRowHeight="16.5"/>
  <cols>
    <col min="1" max="1" width="7.28515625" style="224" customWidth="1"/>
    <col min="2" max="2" width="12" style="224" customWidth="1"/>
    <col min="3" max="3" width="15.140625" style="224" customWidth="1"/>
    <col min="4" max="4" width="43" style="224" customWidth="1"/>
    <col min="5" max="5" width="22" style="224" customWidth="1"/>
    <col min="6" max="6" width="11.85546875" style="224" customWidth="1"/>
    <col min="7" max="7" width="50.85546875" style="224" customWidth="1"/>
    <col min="8" max="8" width="27.42578125" style="224" customWidth="1"/>
    <col min="9" max="16384" width="9.140625" style="224"/>
  </cols>
  <sheetData>
    <row r="1" spans="1:8" ht="17.25">
      <c r="A1" s="223"/>
      <c r="B1" s="223"/>
      <c r="C1" s="223"/>
      <c r="D1" s="223"/>
      <c r="E1" s="223"/>
      <c r="F1" s="223"/>
      <c r="H1" s="225" t="s">
        <v>288</v>
      </c>
    </row>
    <row r="2" spans="1:8" ht="17.25">
      <c r="A2" s="223"/>
      <c r="B2" s="223"/>
      <c r="C2" s="223"/>
      <c r="D2" s="223"/>
      <c r="E2" s="223"/>
      <c r="F2" s="223"/>
      <c r="H2" s="225" t="s">
        <v>111</v>
      </c>
    </row>
    <row r="3" spans="1:8" ht="17.25">
      <c r="A3" s="223"/>
      <c r="B3" s="223"/>
      <c r="C3" s="223"/>
      <c r="D3" s="223"/>
      <c r="E3" s="223"/>
      <c r="F3" s="223"/>
      <c r="H3" s="225" t="s">
        <v>0</v>
      </c>
    </row>
    <row r="4" spans="1:8" ht="17.25">
      <c r="A4" s="223"/>
      <c r="B4" s="223"/>
      <c r="C4" s="223"/>
      <c r="D4" s="223"/>
      <c r="E4" s="223"/>
      <c r="F4" s="223"/>
      <c r="G4" s="223"/>
    </row>
    <row r="5" spans="1:8" ht="57.75" customHeight="1">
      <c r="A5" s="452" t="s">
        <v>262</v>
      </c>
      <c r="B5" s="452"/>
      <c r="C5" s="452"/>
      <c r="D5" s="452"/>
      <c r="E5" s="452"/>
      <c r="F5" s="452"/>
      <c r="G5" s="452"/>
      <c r="H5" s="452"/>
    </row>
    <row r="6" spans="1:8" ht="17.25">
      <c r="A6" s="34"/>
      <c r="B6" s="223"/>
      <c r="C6" s="223"/>
      <c r="D6" s="223"/>
      <c r="E6" s="223"/>
      <c r="F6" s="223"/>
      <c r="G6" s="223"/>
      <c r="H6" s="225" t="s">
        <v>106</v>
      </c>
    </row>
    <row r="7" spans="1:8" ht="69.75" customHeight="1">
      <c r="A7" s="34"/>
      <c r="B7" s="453" t="s">
        <v>65</v>
      </c>
      <c r="C7" s="454"/>
      <c r="D7" s="394" t="s">
        <v>257</v>
      </c>
      <c r="E7" s="394"/>
      <c r="F7" s="394"/>
      <c r="G7" s="394" t="s">
        <v>258</v>
      </c>
      <c r="H7" s="230" t="s">
        <v>259</v>
      </c>
    </row>
    <row r="8" spans="1:8" ht="17.25">
      <c r="A8" s="34"/>
      <c r="B8" s="231" t="s">
        <v>3</v>
      </c>
      <c r="C8" s="231" t="s">
        <v>4</v>
      </c>
      <c r="D8" s="455"/>
      <c r="E8" s="455"/>
      <c r="F8" s="455"/>
      <c r="G8" s="455"/>
      <c r="H8" s="232" t="s">
        <v>6</v>
      </c>
    </row>
    <row r="9" spans="1:8" s="227" customFormat="1" ht="19.5" customHeight="1">
      <c r="A9" s="33"/>
      <c r="B9" s="456" t="s">
        <v>136</v>
      </c>
      <c r="C9" s="457"/>
      <c r="D9" s="457"/>
      <c r="E9" s="457"/>
      <c r="F9" s="457"/>
      <c r="G9" s="458"/>
      <c r="H9" s="226">
        <f>H10</f>
        <v>60584.7</v>
      </c>
    </row>
    <row r="10" spans="1:8" s="227" customFormat="1" ht="21.75" customHeight="1">
      <c r="A10" s="33"/>
      <c r="B10" s="456" t="s">
        <v>71</v>
      </c>
      <c r="C10" s="457"/>
      <c r="D10" s="457"/>
      <c r="E10" s="457"/>
      <c r="F10" s="457"/>
      <c r="G10" s="458"/>
      <c r="H10" s="226">
        <f>H11</f>
        <v>60584.7</v>
      </c>
    </row>
    <row r="11" spans="1:8" ht="22.5" customHeight="1">
      <c r="A11" s="34"/>
      <c r="B11" s="228" t="str">
        <f>+'[1]2'!E38</f>
        <v xml:space="preserve"> 1040</v>
      </c>
      <c r="C11" s="459" t="str">
        <f>+'[1]2'!G38</f>
        <v xml:space="preserve"> Կոշտ թափոնների կառավարում</v>
      </c>
      <c r="D11" s="460"/>
      <c r="E11" s="460"/>
      <c r="F11" s="461"/>
      <c r="G11" s="249"/>
      <c r="H11" s="226">
        <f>H12</f>
        <v>60584.7</v>
      </c>
    </row>
    <row r="12" spans="1:8" ht="90.75" customHeight="1">
      <c r="A12" s="34"/>
      <c r="B12" s="455"/>
      <c r="C12" s="187">
        <f>+'[1]1'!C39</f>
        <v>12003</v>
      </c>
      <c r="D12" s="463" t="str">
        <f>+'[1]1'!D40</f>
        <v xml:space="preserve"> Վերակառուցման և զարգացման եվրոպական բանկի աջակցությամբ իրականացվող «Կոտայքի և Գեղարքունիքի մարզի կոշտ թափոնների կառավարման ծրագրի շրջանակներում  «Կոտայքի և Գեղարքունիքի Կոշտ կենցաղային թափոնների կառավարում» ՍՊԸ-ին  ֆինանսական աջակցության տրամադրում» </v>
      </c>
      <c r="E12" s="463"/>
      <c r="F12" s="463"/>
      <c r="G12" s="44" t="str">
        <f>+B10</f>
        <v xml:space="preserve">ՀՀ տարածքային կառավարման և ենթակառուցվածքների նախարարություն </v>
      </c>
      <c r="H12" s="229">
        <f>H13</f>
        <v>60584.7</v>
      </c>
    </row>
    <row r="13" spans="1:8" ht="34.5" customHeight="1">
      <c r="A13" s="34"/>
      <c r="B13" s="462"/>
      <c r="C13" s="250"/>
      <c r="D13" s="464"/>
      <c r="E13" s="465"/>
      <c r="F13" s="466"/>
      <c r="G13" s="251" t="s">
        <v>260</v>
      </c>
      <c r="H13" s="252">
        <f>'h8'!H60</f>
        <v>60584.7</v>
      </c>
    </row>
    <row r="14" spans="1:8">
      <c r="B14" s="227"/>
      <c r="C14" s="227"/>
      <c r="D14" s="227"/>
      <c r="E14" s="227"/>
      <c r="F14" s="227"/>
      <c r="G14" s="227"/>
      <c r="H14" s="227"/>
    </row>
    <row r="16" spans="1:8" s="16" customFormat="1" ht="17.25">
      <c r="B16" s="46" t="s">
        <v>126</v>
      </c>
      <c r="C16" s="35"/>
      <c r="D16" s="46"/>
      <c r="E16" s="42"/>
      <c r="F16" s="25"/>
      <c r="G16" s="25"/>
      <c r="H16" s="25"/>
    </row>
    <row r="17" spans="2:8" s="16" customFormat="1" ht="17.25">
      <c r="B17" s="46" t="s">
        <v>127</v>
      </c>
      <c r="C17" s="35"/>
      <c r="D17" s="46"/>
      <c r="E17" s="42"/>
      <c r="F17" s="25"/>
      <c r="G17" s="25"/>
      <c r="H17" s="25"/>
    </row>
    <row r="18" spans="2:8" s="16" customFormat="1" ht="17.25">
      <c r="B18" s="15"/>
      <c r="C18" s="451" t="s">
        <v>261</v>
      </c>
      <c r="D18" s="451"/>
      <c r="E18" s="451"/>
      <c r="F18" s="451"/>
      <c r="G18" s="451"/>
      <c r="H18" s="451"/>
    </row>
    <row r="19" spans="2:8">
      <c r="B19" s="227"/>
      <c r="C19" s="227"/>
      <c r="D19" s="227"/>
      <c r="E19" s="227"/>
      <c r="F19" s="227"/>
      <c r="G19" s="227"/>
      <c r="H19" s="227"/>
    </row>
  </sheetData>
  <mergeCells count="11">
    <mergeCell ref="C18:H18"/>
    <mergeCell ref="A5:H5"/>
    <mergeCell ref="B7:C7"/>
    <mergeCell ref="D7:F8"/>
    <mergeCell ref="G7:G8"/>
    <mergeCell ref="B9:G9"/>
    <mergeCell ref="B10:G10"/>
    <mergeCell ref="C11:F11"/>
    <mergeCell ref="B12:B13"/>
    <mergeCell ref="D12:F12"/>
    <mergeCell ref="D13:F13"/>
  </mergeCells>
  <pageMargins left="0" right="0" top="0" bottom="0" header="0" footer="0"/>
  <pageSetup paperSize="9" scale="7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D3F9D-5B3A-4C72-8D9B-9600223EA73F}">
  <dimension ref="B1:I19"/>
  <sheetViews>
    <sheetView workbookViewId="0">
      <selection activeCell="D2" sqref="D2:E2"/>
    </sheetView>
  </sheetViews>
  <sheetFormatPr defaultRowHeight="17.25"/>
  <cols>
    <col min="1" max="1" width="9.140625" style="1"/>
    <col min="2" max="2" width="11" style="1" customWidth="1"/>
    <col min="3" max="3" width="15.42578125" style="1" customWidth="1"/>
    <col min="4" max="4" width="65.5703125" style="1" customWidth="1"/>
    <col min="5" max="5" width="31.7109375" style="1" customWidth="1"/>
    <col min="6" max="7" width="9.140625" style="1"/>
    <col min="8" max="8" width="13.42578125" style="1" bestFit="1" customWidth="1"/>
    <col min="9" max="16384" width="9.140625" style="1"/>
  </cols>
  <sheetData>
    <row r="1" spans="2:9">
      <c r="E1" s="106" t="s">
        <v>289</v>
      </c>
    </row>
    <row r="2" spans="2:9">
      <c r="D2" s="398" t="s">
        <v>111</v>
      </c>
      <c r="E2" s="398"/>
    </row>
    <row r="3" spans="2:9">
      <c r="D3" s="398" t="s">
        <v>0</v>
      </c>
      <c r="E3" s="398"/>
    </row>
    <row r="5" spans="2:9" s="15" customFormat="1" ht="36.75" customHeight="1">
      <c r="B5" s="384" t="s">
        <v>242</v>
      </c>
      <c r="C5" s="384"/>
      <c r="D5" s="384"/>
      <c r="E5" s="384"/>
    </row>
    <row r="6" spans="2:9">
      <c r="E6" s="106" t="s">
        <v>106</v>
      </c>
    </row>
    <row r="7" spans="2:9" ht="26.25" customHeight="1">
      <c r="B7" s="470" t="s">
        <v>23</v>
      </c>
      <c r="C7" s="471"/>
      <c r="D7" s="467" t="s">
        <v>245</v>
      </c>
      <c r="E7" s="394" t="s">
        <v>241</v>
      </c>
    </row>
    <row r="8" spans="2:9" ht="48.75" customHeight="1">
      <c r="B8" s="44" t="s">
        <v>5</v>
      </c>
      <c r="C8" s="44" t="s">
        <v>4</v>
      </c>
      <c r="D8" s="468"/>
      <c r="E8" s="394"/>
    </row>
    <row r="9" spans="2:9">
      <c r="B9" s="190"/>
      <c r="C9" s="190"/>
      <c r="D9" s="191" t="s">
        <v>8</v>
      </c>
      <c r="E9" s="192">
        <f>E12</f>
        <v>-236964.4</v>
      </c>
    </row>
    <row r="10" spans="2:9">
      <c r="B10" s="190"/>
      <c r="C10" s="190"/>
      <c r="D10" s="193" t="s">
        <v>13</v>
      </c>
      <c r="E10" s="192"/>
    </row>
    <row r="11" spans="2:9" s="15" customFormat="1" ht="18" customHeight="1">
      <c r="B11" s="86" t="s">
        <v>239</v>
      </c>
      <c r="C11" s="194"/>
      <c r="D11" s="195" t="s">
        <v>240</v>
      </c>
      <c r="E11" s="202">
        <f>E12</f>
        <v>-236964.4</v>
      </c>
    </row>
    <row r="12" spans="2:9" ht="68.25" customHeight="1">
      <c r="B12" s="196"/>
      <c r="C12" s="203">
        <v>42001</v>
      </c>
      <c r="D12" s="122" t="s">
        <v>214</v>
      </c>
      <c r="E12" s="197">
        <f>'h4'!J13</f>
        <v>-236964.4</v>
      </c>
    </row>
    <row r="15" spans="2:9">
      <c r="B15" s="15"/>
      <c r="C15" s="15"/>
      <c r="D15" s="15"/>
      <c r="E15" s="15"/>
      <c r="F15" s="15"/>
      <c r="G15" s="15"/>
    </row>
    <row r="16" spans="2:9" s="198" customFormat="1">
      <c r="C16" s="199" t="s">
        <v>9</v>
      </c>
      <c r="E16" s="199"/>
      <c r="F16" s="199"/>
      <c r="G16" s="199"/>
      <c r="H16" s="199"/>
      <c r="I16" s="200"/>
    </row>
    <row r="17" spans="3:8" s="198" customFormat="1">
      <c r="C17" s="199" t="s">
        <v>237</v>
      </c>
      <c r="E17" s="469" t="s">
        <v>238</v>
      </c>
      <c r="F17" s="469"/>
      <c r="G17" s="469"/>
      <c r="H17" s="199"/>
    </row>
    <row r="18" spans="3:8" s="201" customFormat="1"/>
    <row r="19" spans="3:8" s="171" customFormat="1"/>
  </sheetData>
  <mergeCells count="7">
    <mergeCell ref="D7:D8"/>
    <mergeCell ref="E7:E8"/>
    <mergeCell ref="E17:G17"/>
    <mergeCell ref="D2:E2"/>
    <mergeCell ref="D3:E3"/>
    <mergeCell ref="B5:E5"/>
    <mergeCell ref="B7:C7"/>
  </mergeCells>
  <pageMargins left="0" right="0" top="0" bottom="0" header="0" footer="0"/>
  <pageSetup paperSize="9" scale="8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9FEE-B5C3-4006-AA93-C0E9215CD156}">
  <dimension ref="B1:CG57"/>
  <sheetViews>
    <sheetView topLeftCell="A34" workbookViewId="0">
      <selection activeCell="G21" sqref="G21:M21"/>
    </sheetView>
  </sheetViews>
  <sheetFormatPr defaultRowHeight="17.25"/>
  <cols>
    <col min="1" max="1" width="9.140625" style="16"/>
    <col min="2" max="2" width="8.140625" style="16" customWidth="1"/>
    <col min="3" max="3" width="10.5703125" style="16" customWidth="1"/>
    <col min="4" max="4" width="13.140625" style="16" customWidth="1"/>
    <col min="5" max="5" width="17.28515625" style="16" customWidth="1"/>
    <col min="6" max="6" width="13.7109375" style="16" customWidth="1"/>
    <col min="7" max="7" width="21.140625" style="16" customWidth="1"/>
    <col min="8" max="8" width="10.7109375" style="16" customWidth="1"/>
    <col min="9" max="9" width="21" style="16" customWidth="1"/>
    <col min="10" max="10" width="40.42578125" style="16" customWidth="1"/>
    <col min="11" max="11" width="16" style="16" customWidth="1"/>
    <col min="12" max="12" width="15.7109375" style="16" customWidth="1"/>
    <col min="13" max="13" width="17" style="16" customWidth="1"/>
    <col min="14" max="14" width="9.140625" style="16"/>
    <col min="15" max="15" width="10.7109375" style="16" bestFit="1" customWidth="1"/>
    <col min="16" max="16384" width="9.140625" style="16"/>
  </cols>
  <sheetData>
    <row r="1" spans="2:85">
      <c r="L1" s="478" t="s">
        <v>243</v>
      </c>
      <c r="M1" s="478"/>
    </row>
    <row r="2" spans="2:85">
      <c r="K2" s="385" t="s">
        <v>111</v>
      </c>
      <c r="L2" s="385"/>
      <c r="M2" s="385"/>
    </row>
    <row r="3" spans="2:85">
      <c r="D3" s="303"/>
      <c r="H3" s="304"/>
      <c r="I3" s="304"/>
      <c r="J3" s="304"/>
      <c r="K3" s="479" t="s">
        <v>112</v>
      </c>
      <c r="L3" s="479"/>
      <c r="M3" s="479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  <c r="BX3" s="304"/>
      <c r="BY3" s="304"/>
      <c r="BZ3" s="304"/>
      <c r="CA3" s="304"/>
      <c r="CB3" s="304"/>
      <c r="CC3" s="304"/>
      <c r="CD3" s="304"/>
      <c r="CE3" s="304"/>
      <c r="CF3" s="304"/>
      <c r="CG3" s="304"/>
    </row>
    <row r="5" spans="2:85" ht="34.5" customHeight="1">
      <c r="B5" s="432" t="s">
        <v>208</v>
      </c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</row>
    <row r="7" spans="2:85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302" t="s">
        <v>106</v>
      </c>
    </row>
    <row r="8" spans="2:85" s="25" customFormat="1" ht="50.25" customHeight="1">
      <c r="B8" s="434" t="s">
        <v>113</v>
      </c>
      <c r="C8" s="434" t="s">
        <v>114</v>
      </c>
      <c r="D8" s="434"/>
      <c r="E8" s="434" t="s">
        <v>115</v>
      </c>
      <c r="F8" s="434"/>
      <c r="G8" s="434"/>
      <c r="H8" s="434"/>
      <c r="I8" s="434" t="s">
        <v>116</v>
      </c>
      <c r="J8" s="434" t="s">
        <v>117</v>
      </c>
      <c r="K8" s="434" t="s">
        <v>118</v>
      </c>
      <c r="L8" s="434"/>
      <c r="M8" s="434"/>
    </row>
    <row r="9" spans="2:85" s="25" customFormat="1" ht="34.5">
      <c r="B9" s="434"/>
      <c r="C9" s="44" t="s">
        <v>119</v>
      </c>
      <c r="D9" s="44" t="s">
        <v>120</v>
      </c>
      <c r="E9" s="44" t="s">
        <v>121</v>
      </c>
      <c r="F9" s="44" t="s">
        <v>120</v>
      </c>
      <c r="G9" s="44" t="s">
        <v>122</v>
      </c>
      <c r="H9" s="44" t="s">
        <v>123</v>
      </c>
      <c r="I9" s="434"/>
      <c r="J9" s="434"/>
      <c r="K9" s="44" t="s">
        <v>167</v>
      </c>
      <c r="L9" s="44" t="s">
        <v>104</v>
      </c>
      <c r="M9" s="44" t="s">
        <v>6</v>
      </c>
    </row>
    <row r="10" spans="2:85" s="25" customFormat="1">
      <c r="B10" s="305" t="s">
        <v>99</v>
      </c>
      <c r="C10" s="306"/>
      <c r="D10" s="306"/>
      <c r="E10" s="306"/>
      <c r="F10" s="306"/>
      <c r="G10" s="307"/>
      <c r="H10" s="308"/>
      <c r="I10" s="308"/>
      <c r="J10" s="308"/>
      <c r="K10" s="309">
        <f>K11+K42</f>
        <v>360584.69999999995</v>
      </c>
      <c r="L10" s="309">
        <f t="shared" ref="L10:M10" si="0">L11+L42</f>
        <v>360584.69999999995</v>
      </c>
      <c r="M10" s="309">
        <f t="shared" si="0"/>
        <v>360584.69999999995</v>
      </c>
    </row>
    <row r="11" spans="2:85" s="25" customFormat="1" ht="21" customHeight="1">
      <c r="B11" s="310" t="s">
        <v>67</v>
      </c>
      <c r="C11" s="311"/>
      <c r="D11" s="311"/>
      <c r="E11" s="312"/>
      <c r="F11" s="308"/>
      <c r="G11" s="308"/>
      <c r="H11" s="308"/>
      <c r="I11" s="308"/>
      <c r="J11" s="308"/>
      <c r="K11" s="309">
        <f>K19+K32+K37+K12</f>
        <v>360584.69999999995</v>
      </c>
      <c r="L11" s="309">
        <f>L19+L32+L37+L12</f>
        <v>360584.69999999995</v>
      </c>
      <c r="M11" s="309">
        <f>M19+M32+M37+M12</f>
        <v>360584.69999999995</v>
      </c>
    </row>
    <row r="12" spans="2:85" s="25" customFormat="1" ht="21" customHeight="1">
      <c r="B12" s="313"/>
      <c r="C12" s="43" t="s">
        <v>224</v>
      </c>
      <c r="D12" s="428" t="s">
        <v>225</v>
      </c>
      <c r="E12" s="428"/>
      <c r="F12" s="428"/>
      <c r="G12" s="428"/>
      <c r="H12" s="428"/>
      <c r="I12" s="428"/>
      <c r="J12" s="428"/>
      <c r="K12" s="314">
        <f t="shared" ref="K12:M12" si="1">K13</f>
        <v>0</v>
      </c>
      <c r="L12" s="314">
        <f t="shared" si="1"/>
        <v>0</v>
      </c>
      <c r="M12" s="314">
        <f t="shared" si="1"/>
        <v>0</v>
      </c>
    </row>
    <row r="13" spans="2:85" s="25" customFormat="1" ht="21" customHeight="1">
      <c r="B13" s="313"/>
      <c r="C13" s="313"/>
      <c r="D13" s="313"/>
      <c r="E13" s="43" t="s">
        <v>226</v>
      </c>
      <c r="F13" s="428" t="s">
        <v>227</v>
      </c>
      <c r="G13" s="428"/>
      <c r="H13" s="428"/>
      <c r="I13" s="428"/>
      <c r="J13" s="428"/>
      <c r="K13" s="314">
        <f>'h8'!H39</f>
        <v>0</v>
      </c>
      <c r="L13" s="314">
        <f>'h8'!I39</f>
        <v>0</v>
      </c>
      <c r="M13" s="314">
        <f>'h8'!J39</f>
        <v>0</v>
      </c>
    </row>
    <row r="14" spans="2:85" s="25" customFormat="1" ht="21" customHeight="1">
      <c r="B14" s="313"/>
      <c r="C14" s="313"/>
      <c r="D14" s="313"/>
      <c r="E14" s="41"/>
      <c r="F14" s="41"/>
      <c r="G14" s="428" t="s">
        <v>228</v>
      </c>
      <c r="H14" s="428"/>
      <c r="I14" s="428"/>
      <c r="J14" s="428"/>
      <c r="K14" s="428"/>
      <c r="L14" s="428"/>
      <c r="M14" s="428"/>
    </row>
    <row r="15" spans="2:85" s="25" customFormat="1" ht="18.75" customHeight="1">
      <c r="B15" s="313"/>
      <c r="C15" s="313"/>
      <c r="D15" s="313"/>
      <c r="E15" s="41"/>
      <c r="F15" s="41"/>
      <c r="G15" s="41"/>
      <c r="H15" s="428" t="s">
        <v>26</v>
      </c>
      <c r="I15" s="428"/>
      <c r="J15" s="428"/>
      <c r="K15" s="428"/>
      <c r="L15" s="428"/>
      <c r="M15" s="428"/>
    </row>
    <row r="16" spans="2:85" s="25" customFormat="1" ht="21" customHeight="1">
      <c r="B16" s="313"/>
      <c r="C16" s="313"/>
      <c r="D16" s="313"/>
      <c r="E16" s="41"/>
      <c r="F16" s="41"/>
      <c r="G16" s="41"/>
      <c r="H16" s="41"/>
      <c r="I16" s="428" t="s">
        <v>229</v>
      </c>
      <c r="J16" s="428"/>
      <c r="K16" s="428"/>
      <c r="L16" s="428"/>
      <c r="M16" s="428"/>
    </row>
    <row r="17" spans="2:15" s="25" customFormat="1" ht="38.25" customHeight="1">
      <c r="B17" s="313"/>
      <c r="C17" s="313"/>
      <c r="D17" s="313"/>
      <c r="E17" s="313"/>
      <c r="F17" s="308"/>
      <c r="G17" s="308"/>
      <c r="H17" s="308"/>
      <c r="I17" s="308"/>
      <c r="J17" s="315" t="s">
        <v>230</v>
      </c>
      <c r="K17" s="188">
        <v>-1</v>
      </c>
      <c r="L17" s="189" t="s">
        <v>231</v>
      </c>
      <c r="M17" s="189">
        <v>-1</v>
      </c>
    </row>
    <row r="18" spans="2:15" s="25" customFormat="1" ht="51" customHeight="1">
      <c r="B18" s="313"/>
      <c r="C18" s="313"/>
      <c r="D18" s="313"/>
      <c r="E18" s="313"/>
      <c r="F18" s="308"/>
      <c r="G18" s="308"/>
      <c r="H18" s="308"/>
      <c r="I18" s="308"/>
      <c r="J18" s="122" t="s">
        <v>232</v>
      </c>
      <c r="K18" s="316">
        <v>1</v>
      </c>
      <c r="L18" s="189" t="s">
        <v>231</v>
      </c>
      <c r="M18" s="189">
        <v>1</v>
      </c>
    </row>
    <row r="19" spans="2:15" ht="17.25" customHeight="1">
      <c r="B19" s="373"/>
      <c r="C19" s="374" t="s">
        <v>96</v>
      </c>
      <c r="D19" s="481" t="s">
        <v>102</v>
      </c>
      <c r="E19" s="481"/>
      <c r="F19" s="481"/>
      <c r="G19" s="481"/>
      <c r="H19" s="481"/>
      <c r="I19" s="481"/>
      <c r="J19" s="481"/>
      <c r="K19" s="317">
        <f>K24+K20</f>
        <v>756681.1</v>
      </c>
      <c r="L19" s="317">
        <f t="shared" ref="L19:M19" si="2">L24+L20</f>
        <v>756681.1</v>
      </c>
      <c r="M19" s="317">
        <f t="shared" si="2"/>
        <v>756681.1</v>
      </c>
    </row>
    <row r="20" spans="2:15" s="1" customFormat="1" ht="68.25" customHeight="1">
      <c r="B20" s="375"/>
      <c r="C20" s="236"/>
      <c r="D20" s="83"/>
      <c r="E20" s="83" t="s">
        <v>264</v>
      </c>
      <c r="F20" s="472" t="s">
        <v>249</v>
      </c>
      <c r="G20" s="473"/>
      <c r="H20" s="473"/>
      <c r="I20" s="473"/>
      <c r="J20" s="474"/>
      <c r="K20" s="318">
        <f>'h7'!G14</f>
        <v>60584.7</v>
      </c>
      <c r="L20" s="318">
        <f>'h7'!H14</f>
        <v>60584.7</v>
      </c>
      <c r="M20" s="318">
        <f>'h7'!I14</f>
        <v>60584.7</v>
      </c>
    </row>
    <row r="21" spans="2:15" s="1" customFormat="1" ht="57" customHeight="1">
      <c r="B21" s="375"/>
      <c r="C21" s="236"/>
      <c r="D21" s="83"/>
      <c r="E21" s="83"/>
      <c r="F21" s="83"/>
      <c r="G21" s="472" t="s">
        <v>250</v>
      </c>
      <c r="H21" s="473"/>
      <c r="I21" s="473"/>
      <c r="J21" s="473"/>
      <c r="K21" s="473"/>
      <c r="L21" s="473"/>
      <c r="M21" s="474"/>
    </row>
    <row r="22" spans="2:15" s="1" customFormat="1" ht="17.25" customHeight="1">
      <c r="B22" s="375"/>
      <c r="C22" s="236"/>
      <c r="D22" s="83"/>
      <c r="E22" s="83"/>
      <c r="F22" s="83"/>
      <c r="G22" s="83"/>
      <c r="H22" s="475" t="s">
        <v>26</v>
      </c>
      <c r="I22" s="476"/>
      <c r="J22" s="476"/>
      <c r="K22" s="476"/>
      <c r="L22" s="476"/>
      <c r="M22" s="477"/>
    </row>
    <row r="23" spans="2:15" s="1" customFormat="1" ht="17.25" customHeight="1">
      <c r="B23" s="375"/>
      <c r="C23" s="236"/>
      <c r="D23" s="83"/>
      <c r="E23" s="83"/>
      <c r="F23" s="83"/>
      <c r="G23" s="83"/>
      <c r="H23" s="83"/>
      <c r="I23" s="475" t="s">
        <v>263</v>
      </c>
      <c r="J23" s="476"/>
      <c r="K23" s="476"/>
      <c r="L23" s="476"/>
      <c r="M23" s="477"/>
    </row>
    <row r="24" spans="2:15" ht="49.5" customHeight="1">
      <c r="B24" s="45"/>
      <c r="C24" s="45"/>
      <c r="D24" s="45"/>
      <c r="E24" s="47" t="s">
        <v>137</v>
      </c>
      <c r="F24" s="428" t="s">
        <v>138</v>
      </c>
      <c r="G24" s="428"/>
      <c r="H24" s="428"/>
      <c r="I24" s="428"/>
      <c r="J24" s="428"/>
      <c r="K24" s="109">
        <f>'h8'!H69</f>
        <v>696096.4</v>
      </c>
      <c r="L24" s="109">
        <f>'h8'!I69</f>
        <v>696096.4</v>
      </c>
      <c r="M24" s="109">
        <f>'h8'!J69</f>
        <v>696096.4</v>
      </c>
      <c r="O24" s="319"/>
    </row>
    <row r="25" spans="2:15">
      <c r="B25" s="45"/>
      <c r="C25" s="45"/>
      <c r="D25" s="45"/>
      <c r="E25" s="41"/>
      <c r="F25" s="41"/>
      <c r="G25" s="428" t="s">
        <v>97</v>
      </c>
      <c r="H25" s="428"/>
      <c r="I25" s="428"/>
      <c r="J25" s="428"/>
      <c r="K25" s="428"/>
      <c r="L25" s="428"/>
      <c r="M25" s="428"/>
    </row>
    <row r="26" spans="2:15" ht="19.5" customHeight="1">
      <c r="B26" s="45"/>
      <c r="C26" s="45"/>
      <c r="D26" s="45"/>
      <c r="E26" s="41"/>
      <c r="F26" s="41"/>
      <c r="G26" s="41"/>
      <c r="H26" s="428" t="s">
        <v>88</v>
      </c>
      <c r="I26" s="428"/>
      <c r="J26" s="428"/>
      <c r="K26" s="428"/>
      <c r="L26" s="428"/>
      <c r="M26" s="428"/>
    </row>
    <row r="27" spans="2:15" ht="35.25" customHeight="1">
      <c r="B27" s="45"/>
      <c r="C27" s="45"/>
      <c r="D27" s="45"/>
      <c r="E27" s="41"/>
      <c r="F27" s="41"/>
      <c r="G27" s="41"/>
      <c r="H27" s="41"/>
      <c r="I27" s="428" t="s">
        <v>139</v>
      </c>
      <c r="J27" s="428"/>
      <c r="K27" s="428"/>
      <c r="L27" s="428"/>
      <c r="M27" s="428"/>
    </row>
    <row r="28" spans="2:15" ht="52.5" customHeight="1">
      <c r="B28" s="45"/>
      <c r="C28" s="45"/>
      <c r="D28" s="45"/>
      <c r="E28" s="41"/>
      <c r="F28" s="41"/>
      <c r="G28" s="41"/>
      <c r="H28" s="41"/>
      <c r="I28" s="41"/>
      <c r="J28" s="315" t="s">
        <v>176</v>
      </c>
      <c r="K28" s="320">
        <v>5591</v>
      </c>
      <c r="L28" s="321"/>
      <c r="M28" s="321">
        <v>5591</v>
      </c>
    </row>
    <row r="29" spans="2:15" s="324" customFormat="1" ht="34.5">
      <c r="B29" s="322"/>
      <c r="C29" s="322"/>
      <c r="D29" s="322"/>
      <c r="E29" s="323"/>
      <c r="F29" s="323"/>
      <c r="G29" s="323"/>
      <c r="H29" s="323"/>
      <c r="I29" s="323"/>
      <c r="J29" s="122" t="s">
        <v>207</v>
      </c>
      <c r="K29" s="204">
        <v>918</v>
      </c>
      <c r="L29" s="321"/>
      <c r="M29" s="321">
        <v>918</v>
      </c>
    </row>
    <row r="30" spans="2:15" ht="21.75" customHeight="1">
      <c r="B30" s="45"/>
      <c r="C30" s="45"/>
      <c r="D30" s="45"/>
      <c r="E30" s="41"/>
      <c r="F30" s="41"/>
      <c r="G30" s="41"/>
      <c r="H30" s="41"/>
      <c r="I30" s="41"/>
      <c r="J30" s="315" t="s">
        <v>175</v>
      </c>
      <c r="K30" s="320">
        <v>1</v>
      </c>
      <c r="L30" s="325"/>
      <c r="M30" s="326">
        <v>1</v>
      </c>
    </row>
    <row r="31" spans="2:15" ht="36" customHeight="1">
      <c r="B31" s="45"/>
      <c r="C31" s="45"/>
      <c r="D31" s="45"/>
      <c r="E31" s="41"/>
      <c r="F31" s="41"/>
      <c r="G31" s="41"/>
      <c r="H31" s="41"/>
      <c r="I31" s="41"/>
      <c r="J31" s="315" t="s">
        <v>177</v>
      </c>
      <c r="K31" s="320">
        <v>2</v>
      </c>
      <c r="L31" s="321"/>
      <c r="M31" s="321">
        <v>2</v>
      </c>
    </row>
    <row r="32" spans="2:15" ht="20.25" customHeight="1">
      <c r="B32" s="45"/>
      <c r="C32" s="43" t="s">
        <v>201</v>
      </c>
      <c r="D32" s="463" t="s">
        <v>202</v>
      </c>
      <c r="E32" s="463"/>
      <c r="F32" s="463"/>
      <c r="G32" s="463"/>
      <c r="H32" s="463"/>
      <c r="I32" s="463"/>
      <c r="J32" s="463"/>
      <c r="K32" s="102">
        <f>K33</f>
        <v>-333990.7</v>
      </c>
      <c r="L32" s="102">
        <f>L33</f>
        <v>-396096.4</v>
      </c>
      <c r="M32" s="102">
        <f>M33</f>
        <v>-396096.4</v>
      </c>
    </row>
    <row r="33" spans="2:13" ht="52.5" customHeight="1">
      <c r="B33" s="45"/>
      <c r="C33" s="45"/>
      <c r="D33" s="45"/>
      <c r="E33" s="43" t="s">
        <v>203</v>
      </c>
      <c r="F33" s="428" t="s">
        <v>199</v>
      </c>
      <c r="G33" s="428"/>
      <c r="H33" s="428"/>
      <c r="I33" s="428"/>
      <c r="J33" s="428"/>
      <c r="K33" s="102">
        <f>'h7'!G15</f>
        <v>-333990.7</v>
      </c>
      <c r="L33" s="102">
        <f>'h7'!H15</f>
        <v>-396096.4</v>
      </c>
      <c r="M33" s="102">
        <f>'h7'!I15</f>
        <v>-396096.4</v>
      </c>
    </row>
    <row r="34" spans="2:13" ht="35.25" customHeight="1">
      <c r="B34" s="45"/>
      <c r="C34" s="45"/>
      <c r="D34" s="45"/>
      <c r="E34" s="41"/>
      <c r="F34" s="41"/>
      <c r="G34" s="428" t="s">
        <v>204</v>
      </c>
      <c r="H34" s="428"/>
      <c r="I34" s="428"/>
      <c r="J34" s="428"/>
      <c r="K34" s="428"/>
      <c r="L34" s="428"/>
      <c r="M34" s="428"/>
    </row>
    <row r="35" spans="2:13" ht="19.5" customHeight="1">
      <c r="B35" s="45"/>
      <c r="C35" s="45"/>
      <c r="D35" s="45"/>
      <c r="E35" s="41"/>
      <c r="F35" s="41"/>
      <c r="G35" s="41"/>
      <c r="H35" s="428" t="s">
        <v>26</v>
      </c>
      <c r="I35" s="428"/>
      <c r="J35" s="428"/>
      <c r="K35" s="428"/>
      <c r="L35" s="428"/>
      <c r="M35" s="428"/>
    </row>
    <row r="36" spans="2:13" ht="18.75" customHeight="1">
      <c r="B36" s="45"/>
      <c r="C36" s="45"/>
      <c r="D36" s="45"/>
      <c r="E36" s="41"/>
      <c r="F36" s="41"/>
      <c r="G36" s="41"/>
      <c r="H36" s="41"/>
      <c r="I36" s="428" t="s">
        <v>205</v>
      </c>
      <c r="J36" s="428"/>
      <c r="K36" s="428"/>
      <c r="L36" s="428"/>
      <c r="M36" s="428"/>
    </row>
    <row r="37" spans="2:13" s="25" customFormat="1" ht="24" customHeight="1">
      <c r="B37" s="308"/>
      <c r="C37" s="44" t="s">
        <v>62</v>
      </c>
      <c r="D37" s="428" t="s">
        <v>101</v>
      </c>
      <c r="E37" s="428"/>
      <c r="F37" s="428"/>
      <c r="G37" s="428"/>
      <c r="H37" s="428"/>
      <c r="I37" s="428"/>
      <c r="J37" s="428"/>
      <c r="K37" s="327">
        <f t="shared" ref="K37:M37" si="3">K38</f>
        <v>-62105.7</v>
      </c>
      <c r="L37" s="327">
        <f t="shared" si="3"/>
        <v>0</v>
      </c>
      <c r="M37" s="327">
        <f t="shared" si="3"/>
        <v>0</v>
      </c>
    </row>
    <row r="38" spans="2:13" ht="57" customHeight="1">
      <c r="B38" s="45"/>
      <c r="C38" s="45"/>
      <c r="D38" s="45"/>
      <c r="E38" s="47" t="s">
        <v>140</v>
      </c>
      <c r="F38" s="463" t="s">
        <v>141</v>
      </c>
      <c r="G38" s="463"/>
      <c r="H38" s="463"/>
      <c r="I38" s="463"/>
      <c r="J38" s="463"/>
      <c r="K38" s="109">
        <f>'h8'!H22</f>
        <v>-62105.7</v>
      </c>
      <c r="L38" s="102">
        <f>'h8'!I22</f>
        <v>0</v>
      </c>
      <c r="M38" s="102">
        <f>'h8'!J22</f>
        <v>0</v>
      </c>
    </row>
    <row r="39" spans="2:13" ht="43.5" customHeight="1">
      <c r="B39" s="45"/>
      <c r="C39" s="45"/>
      <c r="D39" s="45"/>
      <c r="E39" s="41"/>
      <c r="F39" s="41"/>
      <c r="G39" s="428" t="s">
        <v>63</v>
      </c>
      <c r="H39" s="428"/>
      <c r="I39" s="428"/>
      <c r="J39" s="428"/>
      <c r="K39" s="428"/>
      <c r="L39" s="428"/>
      <c r="M39" s="428"/>
    </row>
    <row r="40" spans="2:13" ht="18.75" customHeight="1">
      <c r="B40" s="45"/>
      <c r="C40" s="45"/>
      <c r="D40" s="45"/>
      <c r="E40" s="41"/>
      <c r="F40" s="41"/>
      <c r="G40" s="41"/>
      <c r="H40" s="428" t="s">
        <v>26</v>
      </c>
      <c r="I40" s="428"/>
      <c r="J40" s="428"/>
      <c r="K40" s="428"/>
      <c r="L40" s="428"/>
      <c r="M40" s="428"/>
    </row>
    <row r="41" spans="2:13" ht="33.75" customHeight="1">
      <c r="B41" s="45"/>
      <c r="C41" s="45"/>
      <c r="D41" s="45"/>
      <c r="E41" s="41"/>
      <c r="F41" s="41"/>
      <c r="G41" s="41"/>
      <c r="H41" s="41"/>
      <c r="I41" s="428" t="s">
        <v>142</v>
      </c>
      <c r="J41" s="428"/>
      <c r="K41" s="428"/>
      <c r="L41" s="428"/>
      <c r="M41" s="428"/>
    </row>
    <row r="42" spans="2:13">
      <c r="B42" s="480" t="s">
        <v>281</v>
      </c>
      <c r="C42" s="480"/>
      <c r="D42" s="480"/>
      <c r="E42" s="480"/>
      <c r="F42" s="480"/>
      <c r="G42" s="480"/>
      <c r="H42" s="480"/>
      <c r="I42" s="480"/>
      <c r="J42" s="480"/>
      <c r="K42" s="102">
        <f>K43</f>
        <v>0</v>
      </c>
      <c r="L42" s="102">
        <f t="shared" ref="L42:M42" si="4">L43</f>
        <v>0</v>
      </c>
      <c r="M42" s="102">
        <f t="shared" si="4"/>
        <v>0</v>
      </c>
    </row>
    <row r="43" spans="2:13" ht="17.25" customHeight="1">
      <c r="B43" s="41"/>
      <c r="C43" s="43" t="s">
        <v>282</v>
      </c>
      <c r="D43" s="428" t="s">
        <v>283</v>
      </c>
      <c r="E43" s="428"/>
      <c r="F43" s="428"/>
      <c r="G43" s="428"/>
      <c r="H43" s="428"/>
      <c r="I43" s="428"/>
      <c r="J43" s="428"/>
      <c r="K43" s="102">
        <f>K44+K48</f>
        <v>0</v>
      </c>
      <c r="L43" s="102">
        <f t="shared" ref="L43:M43" si="5">L44+L48</f>
        <v>0</v>
      </c>
      <c r="M43" s="102">
        <f t="shared" si="5"/>
        <v>0</v>
      </c>
    </row>
    <row r="44" spans="2:13" ht="17.25" customHeight="1">
      <c r="B44" s="41"/>
      <c r="C44" s="41"/>
      <c r="D44" s="41"/>
      <c r="E44" s="43" t="s">
        <v>284</v>
      </c>
      <c r="F44" s="428" t="s">
        <v>267</v>
      </c>
      <c r="G44" s="428"/>
      <c r="H44" s="428"/>
      <c r="I44" s="428"/>
      <c r="J44" s="428"/>
      <c r="K44" s="102">
        <f>'h7'!G21</f>
        <v>-60584.7</v>
      </c>
      <c r="L44" s="102">
        <f>'h7'!H21</f>
        <v>-60584.7</v>
      </c>
      <c r="M44" s="102">
        <f>'h7'!I21</f>
        <v>-60584.7</v>
      </c>
    </row>
    <row r="45" spans="2:13" ht="39" customHeight="1">
      <c r="B45" s="41"/>
      <c r="C45" s="41"/>
      <c r="D45" s="41"/>
      <c r="E45" s="41"/>
      <c r="F45" s="41"/>
      <c r="G45" s="483" t="s">
        <v>285</v>
      </c>
      <c r="H45" s="484"/>
      <c r="I45" s="484"/>
      <c r="J45" s="484"/>
      <c r="K45" s="484"/>
      <c r="L45" s="484"/>
      <c r="M45" s="485"/>
    </row>
    <row r="46" spans="2:13" ht="17.25" customHeight="1">
      <c r="B46" s="41"/>
      <c r="C46" s="41"/>
      <c r="D46" s="41"/>
      <c r="E46" s="41"/>
      <c r="F46" s="41"/>
      <c r="G46" s="41"/>
      <c r="H46" s="428" t="s">
        <v>286</v>
      </c>
      <c r="I46" s="428"/>
      <c r="J46" s="428"/>
      <c r="K46" s="428"/>
      <c r="L46" s="428"/>
      <c r="M46" s="428"/>
    </row>
    <row r="47" spans="2:13" ht="17.25" customHeight="1">
      <c r="B47" s="41"/>
      <c r="C47" s="41"/>
      <c r="D47" s="41"/>
      <c r="E47" s="41"/>
      <c r="F47" s="41"/>
      <c r="G47" s="41"/>
      <c r="H47" s="41"/>
      <c r="I47" s="428" t="s">
        <v>287</v>
      </c>
      <c r="J47" s="428"/>
      <c r="K47" s="428"/>
      <c r="L47" s="328"/>
      <c r="M47" s="328"/>
    </row>
    <row r="48" spans="2:13" ht="17.25" customHeight="1">
      <c r="B48" s="329"/>
      <c r="C48" s="329"/>
      <c r="D48" s="329"/>
      <c r="E48" s="43" t="s">
        <v>284</v>
      </c>
      <c r="F48" s="428" t="s">
        <v>267</v>
      </c>
      <c r="G48" s="428"/>
      <c r="H48" s="428"/>
      <c r="I48" s="428"/>
      <c r="J48" s="428"/>
      <c r="K48" s="102">
        <f>'h7'!G22</f>
        <v>60584.7</v>
      </c>
      <c r="L48" s="102">
        <f>'h7'!H22</f>
        <v>60584.7</v>
      </c>
      <c r="M48" s="102">
        <f>'h7'!I22</f>
        <v>60584.7</v>
      </c>
    </row>
    <row r="49" spans="2:13" ht="36.75" customHeight="1">
      <c r="B49" s="329"/>
      <c r="C49" s="329"/>
      <c r="D49" s="329"/>
      <c r="E49" s="41"/>
      <c r="F49" s="41"/>
      <c r="G49" s="482" t="s">
        <v>285</v>
      </c>
      <c r="H49" s="482"/>
      <c r="I49" s="482"/>
      <c r="J49" s="482"/>
      <c r="K49" s="482"/>
      <c r="L49" s="482"/>
      <c r="M49" s="482"/>
    </row>
    <row r="50" spans="2:13" ht="17.25" customHeight="1">
      <c r="B50" s="329"/>
      <c r="C50" s="329"/>
      <c r="D50" s="329"/>
      <c r="E50" s="41"/>
      <c r="F50" s="41"/>
      <c r="G50" s="41"/>
      <c r="H50" s="428" t="s">
        <v>286</v>
      </c>
      <c r="I50" s="428"/>
      <c r="J50" s="428"/>
      <c r="K50" s="428"/>
      <c r="L50" s="428"/>
      <c r="M50" s="428"/>
    </row>
    <row r="51" spans="2:13" ht="19.5" customHeight="1">
      <c r="B51" s="329"/>
      <c r="C51" s="329"/>
      <c r="D51" s="329"/>
      <c r="E51" s="41"/>
      <c r="F51" s="41"/>
      <c r="G51" s="41"/>
      <c r="H51" s="41"/>
      <c r="I51" s="428" t="s">
        <v>287</v>
      </c>
      <c r="J51" s="428"/>
      <c r="K51" s="428"/>
      <c r="L51" s="328"/>
      <c r="M51" s="328"/>
    </row>
    <row r="54" spans="2:13">
      <c r="D54" s="46" t="s">
        <v>126</v>
      </c>
      <c r="E54" s="35"/>
      <c r="F54" s="42"/>
    </row>
    <row r="55" spans="2:13">
      <c r="D55" s="46" t="s">
        <v>127</v>
      </c>
      <c r="E55" s="35"/>
      <c r="F55" s="42"/>
    </row>
    <row r="56" spans="2:13">
      <c r="D56" s="15"/>
      <c r="E56" s="37" t="s">
        <v>128</v>
      </c>
      <c r="F56" s="42"/>
    </row>
    <row r="57" spans="2:13">
      <c r="F57" s="330"/>
    </row>
  </sheetData>
  <mergeCells count="44">
    <mergeCell ref="G49:M49"/>
    <mergeCell ref="H50:M50"/>
    <mergeCell ref="I51:K51"/>
    <mergeCell ref="G45:M45"/>
    <mergeCell ref="H46:M46"/>
    <mergeCell ref="I47:K47"/>
    <mergeCell ref="F48:J48"/>
    <mergeCell ref="B42:J42"/>
    <mergeCell ref="D43:J43"/>
    <mergeCell ref="F44:J44"/>
    <mergeCell ref="D12:J12"/>
    <mergeCell ref="F13:J13"/>
    <mergeCell ref="G14:M14"/>
    <mergeCell ref="H15:M15"/>
    <mergeCell ref="I16:M16"/>
    <mergeCell ref="H35:M35"/>
    <mergeCell ref="I36:M36"/>
    <mergeCell ref="D32:J32"/>
    <mergeCell ref="F33:J33"/>
    <mergeCell ref="G34:M34"/>
    <mergeCell ref="D19:J19"/>
    <mergeCell ref="F24:J24"/>
    <mergeCell ref="G25:M25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  <mergeCell ref="H26:M26"/>
    <mergeCell ref="I27:M27"/>
    <mergeCell ref="F20:J20"/>
    <mergeCell ref="G21:M21"/>
    <mergeCell ref="H22:M22"/>
    <mergeCell ref="I23:M23"/>
    <mergeCell ref="D37:J37"/>
    <mergeCell ref="F38:J38"/>
    <mergeCell ref="G39:M39"/>
    <mergeCell ref="H40:M40"/>
    <mergeCell ref="I41:M41"/>
  </mergeCells>
  <pageMargins left="0" right="0" top="0" bottom="0" header="0" footer="0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F1464-A860-4471-9C98-05371F21D5CB}">
  <dimension ref="B1:CG63"/>
  <sheetViews>
    <sheetView topLeftCell="A31" workbookViewId="0">
      <selection activeCell="M6" sqref="M6"/>
    </sheetView>
  </sheetViews>
  <sheetFormatPr defaultRowHeight="30" customHeight="1"/>
  <cols>
    <col min="1" max="1" width="9.140625" style="16"/>
    <col min="2" max="2" width="8.140625" style="16" customWidth="1"/>
    <col min="3" max="3" width="10.5703125" style="16" customWidth="1"/>
    <col min="4" max="4" width="13.140625" style="16" customWidth="1"/>
    <col min="5" max="5" width="16.28515625" style="16" customWidth="1"/>
    <col min="6" max="6" width="13.7109375" style="16" customWidth="1"/>
    <col min="7" max="7" width="21.140625" style="16" customWidth="1"/>
    <col min="8" max="8" width="10.7109375" style="16" customWidth="1"/>
    <col min="9" max="9" width="27.42578125" style="16" customWidth="1"/>
    <col min="10" max="10" width="34.85546875" style="16" customWidth="1"/>
    <col min="11" max="11" width="16" style="16" customWidth="1"/>
    <col min="12" max="12" width="15.28515625" style="16" customWidth="1"/>
    <col min="13" max="13" width="17" style="16" customWidth="1"/>
    <col min="14" max="14" width="9.140625" style="16"/>
    <col min="15" max="15" width="13.5703125" style="16" bestFit="1" customWidth="1"/>
    <col min="16" max="16" width="19.28515625" style="16" customWidth="1"/>
    <col min="17" max="17" width="19.7109375" style="16" customWidth="1"/>
    <col min="18" max="16384" width="9.140625" style="16"/>
  </cols>
  <sheetData>
    <row r="1" spans="2:85" ht="17.25">
      <c r="L1" s="478" t="s">
        <v>290</v>
      </c>
      <c r="M1" s="478"/>
    </row>
    <row r="2" spans="2:85" ht="17.25">
      <c r="K2" s="385" t="s">
        <v>111</v>
      </c>
      <c r="L2" s="385"/>
      <c r="M2" s="385"/>
    </row>
    <row r="3" spans="2:85" ht="24.75" customHeight="1">
      <c r="D3" s="303"/>
      <c r="H3" s="304"/>
      <c r="I3" s="304"/>
      <c r="J3" s="304"/>
      <c r="K3" s="479" t="s">
        <v>112</v>
      </c>
      <c r="L3" s="479"/>
      <c r="M3" s="479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4"/>
      <c r="BS3" s="304"/>
      <c r="BT3" s="304"/>
      <c r="BU3" s="304"/>
      <c r="BV3" s="304"/>
      <c r="BW3" s="304"/>
      <c r="BX3" s="304"/>
      <c r="BY3" s="304"/>
      <c r="BZ3" s="304"/>
      <c r="CA3" s="304"/>
      <c r="CB3" s="304"/>
      <c r="CC3" s="304"/>
      <c r="CD3" s="304"/>
      <c r="CE3" s="304"/>
      <c r="CF3" s="304"/>
      <c r="CG3" s="304"/>
    </row>
    <row r="5" spans="2:85" ht="42.75" customHeight="1">
      <c r="B5" s="432" t="s">
        <v>209</v>
      </c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</row>
    <row r="6" spans="2:85" ht="30" customHeight="1"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302" t="s">
        <v>106</v>
      </c>
    </row>
    <row r="7" spans="2:85" s="25" customFormat="1" ht="69" customHeight="1">
      <c r="B7" s="434" t="s">
        <v>129</v>
      </c>
      <c r="C7" s="434" t="s">
        <v>114</v>
      </c>
      <c r="D7" s="434"/>
      <c r="E7" s="434" t="s">
        <v>115</v>
      </c>
      <c r="F7" s="434"/>
      <c r="G7" s="434"/>
      <c r="H7" s="434"/>
      <c r="I7" s="434" t="s">
        <v>116</v>
      </c>
      <c r="J7" s="434" t="s">
        <v>117</v>
      </c>
      <c r="K7" s="434" t="s">
        <v>118</v>
      </c>
      <c r="L7" s="434"/>
      <c r="M7" s="434"/>
    </row>
    <row r="8" spans="2:85" s="25" customFormat="1" ht="38.25" customHeight="1">
      <c r="B8" s="434"/>
      <c r="C8" s="44" t="s">
        <v>119</v>
      </c>
      <c r="D8" s="44" t="s">
        <v>120</v>
      </c>
      <c r="E8" s="44" t="s">
        <v>121</v>
      </c>
      <c r="F8" s="44" t="s">
        <v>120</v>
      </c>
      <c r="G8" s="44" t="s">
        <v>122</v>
      </c>
      <c r="H8" s="44" t="s">
        <v>123</v>
      </c>
      <c r="I8" s="434"/>
      <c r="J8" s="434"/>
      <c r="K8" s="44" t="s">
        <v>124</v>
      </c>
      <c r="L8" s="44" t="s">
        <v>125</v>
      </c>
      <c r="M8" s="44" t="s">
        <v>60</v>
      </c>
    </row>
    <row r="9" spans="2:85" s="25" customFormat="1" ht="21.75" customHeight="1">
      <c r="B9" s="486" t="s">
        <v>99</v>
      </c>
      <c r="C9" s="487"/>
      <c r="D9" s="488"/>
      <c r="E9" s="308"/>
      <c r="F9" s="308"/>
      <c r="G9" s="308"/>
      <c r="H9" s="308"/>
      <c r="I9" s="308"/>
      <c r="J9" s="308"/>
      <c r="K9" s="309">
        <f>K10+K36+K42</f>
        <v>360584.7</v>
      </c>
      <c r="L9" s="309">
        <f t="shared" ref="L9:M9" si="0">L10+L36+L42</f>
        <v>360584.69999999995</v>
      </c>
      <c r="M9" s="309">
        <f t="shared" si="0"/>
        <v>360584.69999999995</v>
      </c>
    </row>
    <row r="10" spans="2:85" s="25" customFormat="1" ht="19.5" customHeight="1">
      <c r="B10" s="310" t="s">
        <v>67</v>
      </c>
      <c r="C10" s="313"/>
      <c r="D10" s="313"/>
      <c r="E10" s="313"/>
      <c r="F10" s="308"/>
      <c r="G10" s="308"/>
      <c r="H10" s="308"/>
      <c r="I10" s="308"/>
      <c r="J10" s="308"/>
      <c r="K10" s="309">
        <f>K18+K31</f>
        <v>694575.4</v>
      </c>
      <c r="L10" s="309">
        <f>L18+L31</f>
        <v>756681.1</v>
      </c>
      <c r="M10" s="309">
        <f>M18+M31</f>
        <v>756681.1</v>
      </c>
    </row>
    <row r="11" spans="2:85" s="25" customFormat="1" ht="19.5" customHeight="1">
      <c r="B11" s="331"/>
      <c r="C11" s="43" t="s">
        <v>224</v>
      </c>
      <c r="D11" s="428" t="s">
        <v>225</v>
      </c>
      <c r="E11" s="428"/>
      <c r="F11" s="428"/>
      <c r="G11" s="428"/>
      <c r="H11" s="428"/>
      <c r="I11" s="428"/>
      <c r="J11" s="428"/>
      <c r="K11" s="332">
        <f t="shared" ref="K11:M11" si="1">K12</f>
        <v>0</v>
      </c>
      <c r="L11" s="332">
        <f t="shared" si="1"/>
        <v>0</v>
      </c>
      <c r="M11" s="332">
        <f t="shared" si="1"/>
        <v>0</v>
      </c>
    </row>
    <row r="12" spans="2:85" s="25" customFormat="1" ht="21.75" customHeight="1">
      <c r="B12" s="331"/>
      <c r="C12" s="313"/>
      <c r="D12" s="313"/>
      <c r="E12" s="43" t="s">
        <v>226</v>
      </c>
      <c r="F12" s="428" t="s">
        <v>227</v>
      </c>
      <c r="G12" s="428"/>
      <c r="H12" s="428"/>
      <c r="I12" s="428"/>
      <c r="J12" s="428"/>
      <c r="K12" s="102">
        <f>'h8'!H39</f>
        <v>0</v>
      </c>
      <c r="L12" s="102">
        <f>'h8'!I39</f>
        <v>0</v>
      </c>
      <c r="M12" s="102">
        <f>'h8'!J39</f>
        <v>0</v>
      </c>
    </row>
    <row r="13" spans="2:85" s="25" customFormat="1" ht="21.75" customHeight="1">
      <c r="B13" s="331"/>
      <c r="C13" s="313"/>
      <c r="D13" s="313"/>
      <c r="E13" s="41"/>
      <c r="F13" s="41"/>
      <c r="G13" s="428" t="s">
        <v>228</v>
      </c>
      <c r="H13" s="428"/>
      <c r="I13" s="428"/>
      <c r="J13" s="428"/>
      <c r="K13" s="428"/>
      <c r="L13" s="428"/>
      <c r="M13" s="428"/>
    </row>
    <row r="14" spans="2:85" s="25" customFormat="1" ht="21.75" customHeight="1">
      <c r="B14" s="331"/>
      <c r="C14" s="313"/>
      <c r="D14" s="313"/>
      <c r="E14" s="41"/>
      <c r="F14" s="41"/>
      <c r="G14" s="41"/>
      <c r="H14" s="428" t="s">
        <v>26</v>
      </c>
      <c r="I14" s="428"/>
      <c r="J14" s="428"/>
      <c r="K14" s="428"/>
      <c r="L14" s="428"/>
      <c r="M14" s="428"/>
    </row>
    <row r="15" spans="2:85" s="25" customFormat="1" ht="21.75" customHeight="1">
      <c r="B15" s="331"/>
      <c r="C15" s="313"/>
      <c r="D15" s="313"/>
      <c r="E15" s="41"/>
      <c r="F15" s="41"/>
      <c r="G15" s="41"/>
      <c r="H15" s="41"/>
      <c r="I15" s="428" t="s">
        <v>229</v>
      </c>
      <c r="J15" s="428"/>
      <c r="K15" s="428"/>
      <c r="L15" s="428"/>
      <c r="M15" s="428"/>
    </row>
    <row r="16" spans="2:85" s="25" customFormat="1" ht="38.25" customHeight="1">
      <c r="B16" s="331"/>
      <c r="C16" s="313"/>
      <c r="D16" s="313"/>
      <c r="E16" s="313"/>
      <c r="F16" s="308"/>
      <c r="G16" s="308"/>
      <c r="H16" s="308"/>
      <c r="I16" s="308"/>
      <c r="J16" s="315" t="s">
        <v>230</v>
      </c>
      <c r="K16" s="188">
        <v>-1</v>
      </c>
      <c r="L16" s="189" t="s">
        <v>231</v>
      </c>
      <c r="M16" s="189">
        <v>-1</v>
      </c>
    </row>
    <row r="17" spans="2:15" s="25" customFormat="1" ht="53.25" customHeight="1">
      <c r="B17" s="331"/>
      <c r="C17" s="313"/>
      <c r="D17" s="313"/>
      <c r="E17" s="313"/>
      <c r="F17" s="308"/>
      <c r="G17" s="308"/>
      <c r="H17" s="308"/>
      <c r="I17" s="308"/>
      <c r="J17" s="122" t="s">
        <v>232</v>
      </c>
      <c r="K17" s="316">
        <v>1</v>
      </c>
      <c r="L17" s="189" t="s">
        <v>231</v>
      </c>
      <c r="M17" s="189">
        <v>1</v>
      </c>
    </row>
    <row r="18" spans="2:15" s="25" customFormat="1" ht="19.5" customHeight="1">
      <c r="B18" s="333"/>
      <c r="C18" s="334" t="s">
        <v>96</v>
      </c>
      <c r="D18" s="481" t="s">
        <v>102</v>
      </c>
      <c r="E18" s="481"/>
      <c r="F18" s="481"/>
      <c r="G18" s="481"/>
      <c r="H18" s="481"/>
      <c r="I18" s="481"/>
      <c r="J18" s="481"/>
      <c r="K18" s="335">
        <f>K23+K19</f>
        <v>756681.1</v>
      </c>
      <c r="L18" s="335">
        <f t="shared" ref="L18:M18" si="2">L23+L19</f>
        <v>756681.1</v>
      </c>
      <c r="M18" s="335">
        <f t="shared" si="2"/>
        <v>756681.1</v>
      </c>
    </row>
    <row r="19" spans="2:15" s="25" customFormat="1" ht="70.5" customHeight="1">
      <c r="B19" s="45"/>
      <c r="C19" s="43"/>
      <c r="D19" s="43"/>
      <c r="E19" s="83" t="s">
        <v>264</v>
      </c>
      <c r="F19" s="475" t="s">
        <v>249</v>
      </c>
      <c r="G19" s="476"/>
      <c r="H19" s="476"/>
      <c r="I19" s="476"/>
      <c r="J19" s="477"/>
      <c r="K19" s="318">
        <f>'h13'!K20</f>
        <v>60584.7</v>
      </c>
      <c r="L19" s="318">
        <f>'h13'!L20</f>
        <v>60584.7</v>
      </c>
      <c r="M19" s="318">
        <f>'h13'!M20</f>
        <v>60584.7</v>
      </c>
    </row>
    <row r="20" spans="2:15" s="25" customFormat="1" ht="55.5" customHeight="1">
      <c r="B20" s="45"/>
      <c r="C20" s="43"/>
      <c r="D20" s="43"/>
      <c r="E20" s="83"/>
      <c r="F20" s="83"/>
      <c r="G20" s="475" t="s">
        <v>250</v>
      </c>
      <c r="H20" s="476"/>
      <c r="I20" s="476"/>
      <c r="J20" s="476"/>
      <c r="K20" s="476"/>
      <c r="L20" s="476"/>
      <c r="M20" s="477"/>
    </row>
    <row r="21" spans="2:15" s="25" customFormat="1" ht="19.5" customHeight="1">
      <c r="B21" s="45"/>
      <c r="C21" s="43"/>
      <c r="D21" s="43"/>
      <c r="E21" s="83"/>
      <c r="F21" s="83"/>
      <c r="G21" s="83"/>
      <c r="H21" s="475" t="s">
        <v>26</v>
      </c>
      <c r="I21" s="476"/>
      <c r="J21" s="476"/>
      <c r="K21" s="476"/>
      <c r="L21" s="476"/>
      <c r="M21" s="477"/>
    </row>
    <row r="22" spans="2:15" s="25" customFormat="1" ht="22.5" customHeight="1">
      <c r="B22" s="45"/>
      <c r="C22" s="43"/>
      <c r="D22" s="43"/>
      <c r="E22" s="83"/>
      <c r="F22" s="83"/>
      <c r="G22" s="83"/>
      <c r="H22" s="83"/>
      <c r="I22" s="475" t="s">
        <v>263</v>
      </c>
      <c r="J22" s="476"/>
      <c r="K22" s="476"/>
      <c r="L22" s="476"/>
      <c r="M22" s="477"/>
    </row>
    <row r="23" spans="2:15" s="25" customFormat="1" ht="36" customHeight="1">
      <c r="B23" s="45"/>
      <c r="C23" s="45"/>
      <c r="D23" s="45"/>
      <c r="E23" s="43" t="s">
        <v>137</v>
      </c>
      <c r="F23" s="428" t="s">
        <v>138</v>
      </c>
      <c r="G23" s="428"/>
      <c r="H23" s="428"/>
      <c r="I23" s="428"/>
      <c r="J23" s="428"/>
      <c r="K23" s="165">
        <f>'h8'!H69</f>
        <v>696096.4</v>
      </c>
      <c r="L23" s="165">
        <f>'h8'!I69</f>
        <v>696096.4</v>
      </c>
      <c r="M23" s="165">
        <f>'h8'!J69</f>
        <v>696096.4</v>
      </c>
      <c r="O23" s="336"/>
    </row>
    <row r="24" spans="2:15" s="25" customFormat="1" ht="25.5" customHeight="1">
      <c r="B24" s="45"/>
      <c r="C24" s="45"/>
      <c r="D24" s="45"/>
      <c r="E24" s="41"/>
      <c r="F24" s="41"/>
      <c r="G24" s="428" t="s">
        <v>97</v>
      </c>
      <c r="H24" s="428"/>
      <c r="I24" s="428"/>
      <c r="J24" s="428"/>
      <c r="K24" s="428"/>
      <c r="L24" s="428"/>
      <c r="M24" s="428"/>
    </row>
    <row r="25" spans="2:15" s="25" customFormat="1" ht="39" customHeight="1">
      <c r="B25" s="45"/>
      <c r="C25" s="45"/>
      <c r="D25" s="45"/>
      <c r="E25" s="41"/>
      <c r="F25" s="41"/>
      <c r="G25" s="41"/>
      <c r="H25" s="428" t="s">
        <v>88</v>
      </c>
      <c r="I25" s="428"/>
      <c r="J25" s="428"/>
      <c r="K25" s="428"/>
      <c r="L25" s="428"/>
      <c r="M25" s="428"/>
    </row>
    <row r="26" spans="2:15" s="25" customFormat="1" ht="37.5" customHeight="1">
      <c r="B26" s="45"/>
      <c r="C26" s="45"/>
      <c r="D26" s="45"/>
      <c r="E26" s="41"/>
      <c r="F26" s="41"/>
      <c r="G26" s="41"/>
      <c r="H26" s="41"/>
      <c r="I26" s="428" t="s">
        <v>139</v>
      </c>
      <c r="J26" s="428"/>
      <c r="K26" s="428"/>
      <c r="L26" s="428"/>
      <c r="M26" s="428"/>
    </row>
    <row r="27" spans="2:15" s="25" customFormat="1" ht="48" customHeight="1">
      <c r="B27" s="45"/>
      <c r="C27" s="45"/>
      <c r="D27" s="45"/>
      <c r="E27" s="41"/>
      <c r="F27" s="41"/>
      <c r="G27" s="41"/>
      <c r="H27" s="41"/>
      <c r="I27" s="41"/>
      <c r="J27" s="315" t="s">
        <v>176</v>
      </c>
      <c r="K27" s="320">
        <v>5591</v>
      </c>
      <c r="L27" s="321"/>
      <c r="M27" s="321">
        <v>5591</v>
      </c>
    </row>
    <row r="28" spans="2:15" s="337" customFormat="1" ht="34.5" customHeight="1">
      <c r="B28" s="322"/>
      <c r="C28" s="322"/>
      <c r="D28" s="322"/>
      <c r="E28" s="323"/>
      <c r="F28" s="323"/>
      <c r="G28" s="323"/>
      <c r="H28" s="323"/>
      <c r="I28" s="323"/>
      <c r="J28" s="122" t="s">
        <v>207</v>
      </c>
      <c r="K28" s="204">
        <v>918</v>
      </c>
      <c r="L28" s="321"/>
      <c r="M28" s="321">
        <v>918</v>
      </c>
    </row>
    <row r="29" spans="2:15" s="25" customFormat="1" ht="30" customHeight="1">
      <c r="B29" s="45"/>
      <c r="C29" s="45"/>
      <c r="D29" s="45"/>
      <c r="E29" s="41"/>
      <c r="F29" s="41"/>
      <c r="G29" s="41"/>
      <c r="H29" s="41"/>
      <c r="I29" s="41"/>
      <c r="J29" s="315" t="s">
        <v>175</v>
      </c>
      <c r="K29" s="320">
        <v>1</v>
      </c>
      <c r="L29" s="325"/>
      <c r="M29" s="326">
        <v>1</v>
      </c>
    </row>
    <row r="30" spans="2:15" s="25" customFormat="1" ht="39" customHeight="1">
      <c r="B30" s="45"/>
      <c r="C30" s="45"/>
      <c r="D30" s="45"/>
      <c r="E30" s="41"/>
      <c r="F30" s="41"/>
      <c r="G30" s="41"/>
      <c r="H30" s="41"/>
      <c r="I30" s="41"/>
      <c r="J30" s="315" t="s">
        <v>177</v>
      </c>
      <c r="K30" s="320">
        <v>2</v>
      </c>
      <c r="L30" s="321"/>
      <c r="M30" s="321">
        <v>2</v>
      </c>
    </row>
    <row r="31" spans="2:15" s="25" customFormat="1" ht="24" customHeight="1">
      <c r="B31" s="308"/>
      <c r="C31" s="43" t="s">
        <v>62</v>
      </c>
      <c r="D31" s="428" t="s">
        <v>101</v>
      </c>
      <c r="E31" s="428"/>
      <c r="F31" s="428"/>
      <c r="G31" s="428"/>
      <c r="H31" s="428"/>
      <c r="I31" s="428"/>
      <c r="J31" s="428"/>
      <c r="K31" s="327">
        <f t="shared" ref="K31:M31" si="3">K32</f>
        <v>-62105.7</v>
      </c>
      <c r="L31" s="327">
        <f t="shared" si="3"/>
        <v>0</v>
      </c>
      <c r="M31" s="327">
        <f t="shared" si="3"/>
        <v>0</v>
      </c>
    </row>
    <row r="32" spans="2:15" s="25" customFormat="1" ht="35.25" customHeight="1">
      <c r="B32" s="45"/>
      <c r="C32" s="45"/>
      <c r="D32" s="45"/>
      <c r="E32" s="43" t="s">
        <v>140</v>
      </c>
      <c r="F32" s="428" t="s">
        <v>141</v>
      </c>
      <c r="G32" s="428"/>
      <c r="H32" s="428"/>
      <c r="I32" s="428"/>
      <c r="J32" s="428"/>
      <c r="K32" s="102">
        <f>'h8'!H22</f>
        <v>-62105.7</v>
      </c>
      <c r="L32" s="102">
        <f>'h8'!I22</f>
        <v>0</v>
      </c>
      <c r="M32" s="102">
        <f>'h8'!J22</f>
        <v>0</v>
      </c>
    </row>
    <row r="33" spans="2:13" s="25" customFormat="1" ht="36" customHeight="1">
      <c r="B33" s="45"/>
      <c r="C33" s="45"/>
      <c r="D33" s="45"/>
      <c r="E33" s="41"/>
      <c r="F33" s="41"/>
      <c r="G33" s="428" t="s">
        <v>63</v>
      </c>
      <c r="H33" s="428"/>
      <c r="I33" s="428"/>
      <c r="J33" s="428"/>
      <c r="K33" s="428"/>
      <c r="L33" s="428"/>
      <c r="M33" s="428"/>
    </row>
    <row r="34" spans="2:13" s="25" customFormat="1" ht="22.5" customHeight="1">
      <c r="B34" s="45"/>
      <c r="C34" s="45"/>
      <c r="D34" s="45"/>
      <c r="E34" s="41"/>
      <c r="F34" s="41"/>
      <c r="G34" s="41"/>
      <c r="H34" s="428" t="s">
        <v>26</v>
      </c>
      <c r="I34" s="428"/>
      <c r="J34" s="428"/>
      <c r="K34" s="428"/>
      <c r="L34" s="428"/>
      <c r="M34" s="428"/>
    </row>
    <row r="35" spans="2:13" s="25" customFormat="1" ht="36.75" customHeight="1">
      <c r="B35" s="45"/>
      <c r="C35" s="45"/>
      <c r="D35" s="45"/>
      <c r="E35" s="41"/>
      <c r="F35" s="41"/>
      <c r="G35" s="41"/>
      <c r="H35" s="41"/>
      <c r="I35" s="428" t="s">
        <v>142</v>
      </c>
      <c r="J35" s="428"/>
      <c r="K35" s="428"/>
      <c r="L35" s="428"/>
      <c r="M35" s="428"/>
    </row>
    <row r="36" spans="2:13" s="25" customFormat="1" ht="23.25" customHeight="1">
      <c r="B36" s="489" t="s">
        <v>206</v>
      </c>
      <c r="C36" s="490"/>
      <c r="D36" s="490"/>
      <c r="E36" s="490"/>
      <c r="F36" s="490"/>
      <c r="G36" s="490"/>
      <c r="H36" s="490"/>
      <c r="I36" s="490"/>
      <c r="J36" s="491"/>
      <c r="K36" s="327">
        <f t="shared" ref="K36:M36" si="4">K37</f>
        <v>-333990.7</v>
      </c>
      <c r="L36" s="338">
        <f t="shared" si="4"/>
        <v>-396096.4</v>
      </c>
      <c r="M36" s="338">
        <f t="shared" si="4"/>
        <v>-396096.4</v>
      </c>
    </row>
    <row r="37" spans="2:13" s="25" customFormat="1" ht="23.25" customHeight="1">
      <c r="B37" s="329"/>
      <c r="C37" s="43" t="s">
        <v>201</v>
      </c>
      <c r="D37" s="428" t="s">
        <v>202</v>
      </c>
      <c r="E37" s="428"/>
      <c r="F37" s="428"/>
      <c r="G37" s="428"/>
      <c r="H37" s="428"/>
      <c r="I37" s="428"/>
      <c r="J37" s="428"/>
      <c r="K37" s="327">
        <f>K38</f>
        <v>-333990.7</v>
      </c>
      <c r="L37" s="327">
        <f>L38</f>
        <v>-396096.4</v>
      </c>
      <c r="M37" s="327">
        <f>M38</f>
        <v>-396096.4</v>
      </c>
    </row>
    <row r="38" spans="2:13" s="25" customFormat="1" ht="36.75" customHeight="1">
      <c r="B38" s="329"/>
      <c r="C38" s="45"/>
      <c r="D38" s="45"/>
      <c r="E38" s="43" t="s">
        <v>203</v>
      </c>
      <c r="F38" s="428" t="s">
        <v>199</v>
      </c>
      <c r="G38" s="428"/>
      <c r="H38" s="428"/>
      <c r="I38" s="428"/>
      <c r="J38" s="428"/>
      <c r="K38" s="327">
        <f>'h13'!K33</f>
        <v>-333990.7</v>
      </c>
      <c r="L38" s="327">
        <f>'h13'!L33</f>
        <v>-396096.4</v>
      </c>
      <c r="M38" s="327">
        <f>'h13'!M33</f>
        <v>-396096.4</v>
      </c>
    </row>
    <row r="39" spans="2:13" s="25" customFormat="1" ht="39" customHeight="1">
      <c r="B39" s="329"/>
      <c r="C39" s="45"/>
      <c r="D39" s="45"/>
      <c r="E39" s="41"/>
      <c r="F39" s="41"/>
      <c r="G39" s="428" t="s">
        <v>204</v>
      </c>
      <c r="H39" s="428"/>
      <c r="I39" s="428"/>
      <c r="J39" s="428"/>
      <c r="K39" s="428"/>
      <c r="L39" s="428"/>
      <c r="M39" s="428"/>
    </row>
    <row r="40" spans="2:13" s="25" customFormat="1" ht="20.25" customHeight="1">
      <c r="B40" s="329"/>
      <c r="C40" s="45"/>
      <c r="D40" s="45"/>
      <c r="E40" s="41"/>
      <c r="F40" s="41"/>
      <c r="G40" s="41"/>
      <c r="H40" s="428" t="s">
        <v>26</v>
      </c>
      <c r="I40" s="428"/>
      <c r="J40" s="428"/>
      <c r="K40" s="428"/>
      <c r="L40" s="428"/>
      <c r="M40" s="428"/>
    </row>
    <row r="41" spans="2:13" s="25" customFormat="1" ht="21.75" customHeight="1">
      <c r="B41" s="329"/>
      <c r="C41" s="45"/>
      <c r="D41" s="45"/>
      <c r="E41" s="41"/>
      <c r="F41" s="41"/>
      <c r="G41" s="41"/>
      <c r="H41" s="41"/>
      <c r="I41" s="428" t="s">
        <v>205</v>
      </c>
      <c r="J41" s="428"/>
      <c r="K41" s="428"/>
      <c r="L41" s="428"/>
      <c r="M41" s="428"/>
    </row>
    <row r="42" spans="2:13" s="25" customFormat="1" ht="17.25">
      <c r="B42" s="480" t="s">
        <v>281</v>
      </c>
      <c r="C42" s="480"/>
      <c r="D42" s="480"/>
      <c r="E42" s="480"/>
      <c r="F42" s="480"/>
      <c r="G42" s="480"/>
      <c r="H42" s="480"/>
      <c r="I42" s="480"/>
      <c r="J42" s="480"/>
      <c r="K42" s="102">
        <f>K43</f>
        <v>0</v>
      </c>
      <c r="L42" s="102">
        <f t="shared" ref="L42:M42" si="5">L43</f>
        <v>0</v>
      </c>
      <c r="M42" s="102">
        <f t="shared" si="5"/>
        <v>0</v>
      </c>
    </row>
    <row r="43" spans="2:13" s="25" customFormat="1" ht="17.25">
      <c r="B43" s="41"/>
      <c r="C43" s="43" t="s">
        <v>282</v>
      </c>
      <c r="D43" s="428" t="s">
        <v>283</v>
      </c>
      <c r="E43" s="428"/>
      <c r="F43" s="428"/>
      <c r="G43" s="428"/>
      <c r="H43" s="428"/>
      <c r="I43" s="428"/>
      <c r="J43" s="428"/>
      <c r="K43" s="102">
        <f>K44+K48</f>
        <v>0</v>
      </c>
      <c r="L43" s="102">
        <f t="shared" ref="L43:M43" si="6">L44+L48</f>
        <v>0</v>
      </c>
      <c r="M43" s="102">
        <f t="shared" si="6"/>
        <v>0</v>
      </c>
    </row>
    <row r="44" spans="2:13" s="25" customFormat="1" ht="17.25">
      <c r="B44" s="41"/>
      <c r="C44" s="41"/>
      <c r="D44" s="41"/>
      <c r="E44" s="43" t="s">
        <v>284</v>
      </c>
      <c r="F44" s="428" t="s">
        <v>267</v>
      </c>
      <c r="G44" s="428"/>
      <c r="H44" s="428"/>
      <c r="I44" s="428"/>
      <c r="J44" s="428"/>
      <c r="K44" s="102">
        <f>'h7'!G21</f>
        <v>-60584.7</v>
      </c>
      <c r="L44" s="102">
        <f>'h7'!H21</f>
        <v>-60584.7</v>
      </c>
      <c r="M44" s="102">
        <f>'h7'!I21</f>
        <v>-60584.7</v>
      </c>
    </row>
    <row r="45" spans="2:13" s="25" customFormat="1" ht="17.25" customHeight="1">
      <c r="B45" s="41"/>
      <c r="C45" s="41"/>
      <c r="D45" s="41"/>
      <c r="E45" s="41"/>
      <c r="F45" s="41"/>
      <c r="G45" s="483" t="s">
        <v>285</v>
      </c>
      <c r="H45" s="484"/>
      <c r="I45" s="484"/>
      <c r="J45" s="484"/>
      <c r="K45" s="484"/>
      <c r="L45" s="484"/>
      <c r="M45" s="485"/>
    </row>
    <row r="46" spans="2:13" s="25" customFormat="1" ht="17.25" customHeight="1">
      <c r="B46" s="41"/>
      <c r="C46" s="41"/>
      <c r="D46" s="41"/>
      <c r="E46" s="41"/>
      <c r="F46" s="41"/>
      <c r="G46" s="41"/>
      <c r="H46" s="428" t="s">
        <v>286</v>
      </c>
      <c r="I46" s="428"/>
      <c r="J46" s="428"/>
      <c r="K46" s="428"/>
      <c r="L46" s="428"/>
      <c r="M46" s="428"/>
    </row>
    <row r="47" spans="2:13" s="25" customFormat="1" ht="17.25" customHeight="1">
      <c r="B47" s="41"/>
      <c r="C47" s="41"/>
      <c r="D47" s="41"/>
      <c r="E47" s="41"/>
      <c r="F47" s="41"/>
      <c r="G47" s="41"/>
      <c r="H47" s="41"/>
      <c r="I47" s="428" t="s">
        <v>287</v>
      </c>
      <c r="J47" s="428"/>
      <c r="K47" s="428"/>
      <c r="L47" s="328"/>
      <c r="M47" s="328"/>
    </row>
    <row r="48" spans="2:13" s="25" customFormat="1" ht="17.25" customHeight="1">
      <c r="B48" s="329"/>
      <c r="C48" s="329"/>
      <c r="D48" s="329"/>
      <c r="E48" s="43" t="s">
        <v>284</v>
      </c>
      <c r="F48" s="428" t="s">
        <v>267</v>
      </c>
      <c r="G48" s="428"/>
      <c r="H48" s="428"/>
      <c r="I48" s="428"/>
      <c r="J48" s="428"/>
      <c r="K48" s="102">
        <f>'h7'!G22</f>
        <v>60584.7</v>
      </c>
      <c r="L48" s="102">
        <f>'h7'!H22</f>
        <v>60584.7</v>
      </c>
      <c r="M48" s="102">
        <f>'h7'!I22</f>
        <v>60584.7</v>
      </c>
    </row>
    <row r="49" spans="2:13" s="25" customFormat="1" ht="17.25" customHeight="1">
      <c r="B49" s="329"/>
      <c r="C49" s="329"/>
      <c r="D49" s="329"/>
      <c r="E49" s="41"/>
      <c r="F49" s="41"/>
      <c r="G49" s="482" t="s">
        <v>285</v>
      </c>
      <c r="H49" s="482"/>
      <c r="I49" s="482"/>
      <c r="J49" s="482"/>
      <c r="K49" s="482"/>
      <c r="L49" s="482"/>
      <c r="M49" s="482"/>
    </row>
    <row r="50" spans="2:13" s="25" customFormat="1" ht="17.25" customHeight="1">
      <c r="B50" s="329"/>
      <c r="C50" s="329"/>
      <c r="D50" s="329"/>
      <c r="E50" s="41"/>
      <c r="F50" s="41"/>
      <c r="G50" s="41"/>
      <c r="H50" s="428" t="s">
        <v>286</v>
      </c>
      <c r="I50" s="428"/>
      <c r="J50" s="428"/>
      <c r="K50" s="428"/>
      <c r="L50" s="428"/>
      <c r="M50" s="428"/>
    </row>
    <row r="51" spans="2:13" s="25" customFormat="1" ht="17.25" customHeight="1">
      <c r="B51" s="329"/>
      <c r="C51" s="329"/>
      <c r="D51" s="329"/>
      <c r="E51" s="41"/>
      <c r="F51" s="41"/>
      <c r="G51" s="41"/>
      <c r="H51" s="41"/>
      <c r="I51" s="428" t="s">
        <v>287</v>
      </c>
      <c r="J51" s="428"/>
      <c r="K51" s="428"/>
      <c r="L51" s="328"/>
      <c r="M51" s="328"/>
    </row>
    <row r="52" spans="2:13" s="25" customFormat="1" ht="17.25">
      <c r="B52" s="339"/>
      <c r="C52" s="339"/>
      <c r="D52" s="339"/>
      <c r="E52" s="339"/>
      <c r="F52" s="339"/>
      <c r="G52" s="339"/>
      <c r="H52" s="339"/>
      <c r="K52" s="340"/>
      <c r="L52" s="340"/>
      <c r="M52" s="340"/>
    </row>
    <row r="53" spans="2:13" s="25" customFormat="1" ht="17.25">
      <c r="B53" s="339"/>
      <c r="C53" s="339"/>
      <c r="D53" s="339"/>
      <c r="E53" s="339"/>
      <c r="F53" s="339"/>
      <c r="G53" s="339"/>
      <c r="H53" s="339"/>
      <c r="K53" s="340"/>
      <c r="L53" s="340"/>
      <c r="M53" s="340"/>
    </row>
    <row r="54" spans="2:13" s="25" customFormat="1" ht="17.25">
      <c r="B54" s="339"/>
      <c r="C54" s="339"/>
      <c r="D54" s="339"/>
      <c r="E54" s="339"/>
      <c r="F54" s="339"/>
      <c r="G54" s="339"/>
      <c r="H54" s="339"/>
      <c r="K54" s="340"/>
      <c r="L54" s="340"/>
      <c r="M54" s="340"/>
    </row>
    <row r="55" spans="2:13" s="25" customFormat="1" ht="17.25">
      <c r="B55" s="339"/>
      <c r="C55" s="339"/>
      <c r="D55" s="339"/>
      <c r="E55" s="339"/>
      <c r="F55" s="339"/>
      <c r="G55" s="339"/>
      <c r="H55" s="339"/>
      <c r="K55" s="340"/>
      <c r="L55" s="340"/>
      <c r="M55" s="340"/>
    </row>
    <row r="56" spans="2:13" s="25" customFormat="1" ht="17.25">
      <c r="B56" s="339"/>
      <c r="C56" s="339"/>
      <c r="D56" s="339"/>
      <c r="E56" s="339"/>
      <c r="F56" s="339"/>
      <c r="G56" s="339"/>
      <c r="H56" s="339"/>
      <c r="K56" s="340"/>
      <c r="L56" s="340"/>
      <c r="M56" s="340"/>
    </row>
    <row r="57" spans="2:13" s="25" customFormat="1" ht="17.25">
      <c r="B57" s="339"/>
      <c r="C57" s="339"/>
      <c r="D57" s="339"/>
      <c r="E57" s="339"/>
      <c r="F57" s="339"/>
      <c r="G57" s="339"/>
      <c r="H57" s="339"/>
      <c r="K57" s="340"/>
      <c r="L57" s="340"/>
      <c r="M57" s="340"/>
    </row>
    <row r="58" spans="2:13" s="25" customFormat="1" ht="17.25">
      <c r="B58" s="339"/>
      <c r="C58" s="339"/>
      <c r="D58" s="339"/>
      <c r="E58" s="339"/>
      <c r="F58" s="339"/>
      <c r="G58" s="339"/>
      <c r="H58" s="339"/>
      <c r="K58" s="340"/>
      <c r="L58" s="340"/>
      <c r="M58" s="340"/>
    </row>
    <row r="59" spans="2:13" ht="17.25">
      <c r="D59" s="46" t="s">
        <v>126</v>
      </c>
      <c r="E59" s="35"/>
      <c r="F59" s="42"/>
    </row>
    <row r="60" spans="2:13" ht="17.25">
      <c r="D60" s="46" t="s">
        <v>127</v>
      </c>
      <c r="E60" s="35"/>
      <c r="F60" s="42"/>
    </row>
    <row r="61" spans="2:13" ht="17.25">
      <c r="D61" s="15"/>
      <c r="E61" s="37" t="s">
        <v>128</v>
      </c>
      <c r="F61" s="42"/>
    </row>
    <row r="62" spans="2:13" ht="17.25">
      <c r="F62" s="330"/>
    </row>
    <row r="63" spans="2:13" ht="17.25"/>
  </sheetData>
  <mergeCells count="46">
    <mergeCell ref="F48:J48"/>
    <mergeCell ref="G49:M49"/>
    <mergeCell ref="H50:M50"/>
    <mergeCell ref="I51:K51"/>
    <mergeCell ref="G45:M45"/>
    <mergeCell ref="H46:M46"/>
    <mergeCell ref="I47:K47"/>
    <mergeCell ref="B42:J42"/>
    <mergeCell ref="D43:J43"/>
    <mergeCell ref="F44:J44"/>
    <mergeCell ref="D11:J11"/>
    <mergeCell ref="F12:J12"/>
    <mergeCell ref="G13:M13"/>
    <mergeCell ref="H14:M14"/>
    <mergeCell ref="I15:M15"/>
    <mergeCell ref="D37:J37"/>
    <mergeCell ref="F38:J38"/>
    <mergeCell ref="G39:M39"/>
    <mergeCell ref="H40:M40"/>
    <mergeCell ref="I41:M41"/>
    <mergeCell ref="D18:J18"/>
    <mergeCell ref="F23:J23"/>
    <mergeCell ref="G24:M24"/>
    <mergeCell ref="L1:M1"/>
    <mergeCell ref="K2:M2"/>
    <mergeCell ref="K3:M3"/>
    <mergeCell ref="B5:M5"/>
    <mergeCell ref="B7:B8"/>
    <mergeCell ref="C7:D7"/>
    <mergeCell ref="E7:H7"/>
    <mergeCell ref="I7:I8"/>
    <mergeCell ref="J7:J8"/>
    <mergeCell ref="K7:M7"/>
    <mergeCell ref="B9:D9"/>
    <mergeCell ref="B36:J36"/>
    <mergeCell ref="D31:J31"/>
    <mergeCell ref="F32:J32"/>
    <mergeCell ref="G33:M33"/>
    <mergeCell ref="H34:M34"/>
    <mergeCell ref="I35:M35"/>
    <mergeCell ref="H25:M25"/>
    <mergeCell ref="I26:M26"/>
    <mergeCell ref="F19:J19"/>
    <mergeCell ref="G20:M20"/>
    <mergeCell ref="H21:M21"/>
    <mergeCell ref="I22:M22"/>
  </mergeCells>
  <pageMargins left="0" right="0" top="0" bottom="0" header="0" footer="0"/>
  <pageSetup paperSize="9"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3C4C-2245-4C9A-A2F9-42170FF3752B}">
  <dimension ref="A1:K56"/>
  <sheetViews>
    <sheetView tabSelected="1" topLeftCell="A46" workbookViewId="0">
      <selection activeCell="L8" sqref="L8"/>
    </sheetView>
  </sheetViews>
  <sheetFormatPr defaultColWidth="8" defaultRowHeight="17.25"/>
  <cols>
    <col min="1" max="1" width="9.42578125" style="16" customWidth="1"/>
    <col min="2" max="2" width="10" style="16" customWidth="1"/>
    <col min="3" max="3" width="8" style="16"/>
    <col min="4" max="4" width="13.7109375" style="16" customWidth="1"/>
    <col min="5" max="5" width="15.85546875" style="16" customWidth="1"/>
    <col min="6" max="6" width="72" style="16" customWidth="1"/>
    <col min="7" max="7" width="16.5703125" style="16" customWidth="1"/>
    <col min="8" max="9" width="14.85546875" style="16" customWidth="1"/>
    <col min="10" max="10" width="25.140625" style="16" customWidth="1"/>
    <col min="11" max="16384" width="8" style="16"/>
  </cols>
  <sheetData>
    <row r="1" spans="1:11">
      <c r="H1" s="492" t="s">
        <v>301</v>
      </c>
      <c r="I1" s="492"/>
    </row>
    <row r="2" spans="1:11" s="2" customFormat="1">
      <c r="A2" s="493" t="s">
        <v>111</v>
      </c>
      <c r="B2" s="493"/>
      <c r="C2" s="493"/>
      <c r="D2" s="493"/>
      <c r="E2" s="493"/>
      <c r="F2" s="493"/>
      <c r="G2" s="493"/>
      <c r="H2" s="493"/>
      <c r="I2" s="493"/>
      <c r="J2" s="341"/>
      <c r="K2" s="341"/>
    </row>
    <row r="3" spans="1:11" s="2" customFormat="1">
      <c r="A3" s="493" t="s">
        <v>291</v>
      </c>
      <c r="B3" s="493"/>
      <c r="C3" s="493"/>
      <c r="D3" s="493"/>
      <c r="E3" s="493"/>
      <c r="F3" s="493"/>
      <c r="G3" s="493"/>
      <c r="H3" s="493"/>
      <c r="I3" s="493"/>
      <c r="J3" s="341"/>
      <c r="K3" s="341"/>
    </row>
    <row r="4" spans="1:11" s="2" customFormat="1">
      <c r="A4" s="384" t="s">
        <v>292</v>
      </c>
      <c r="B4" s="384"/>
      <c r="C4" s="384"/>
      <c r="D4" s="384"/>
      <c r="E4" s="384"/>
      <c r="F4" s="384"/>
      <c r="G4" s="384"/>
      <c r="H4" s="384"/>
      <c r="I4" s="384"/>
    </row>
    <row r="5" spans="1:11" s="26" customFormat="1"/>
    <row r="6" spans="1:11" s="26" customFormat="1">
      <c r="H6" s="494" t="s">
        <v>106</v>
      </c>
      <c r="I6" s="494"/>
    </row>
    <row r="7" spans="1:11" s="26" customFormat="1" ht="52.5" customHeight="1">
      <c r="A7" s="495" t="s">
        <v>293</v>
      </c>
      <c r="B7" s="496"/>
      <c r="C7" s="497"/>
      <c r="D7" s="495" t="s">
        <v>23</v>
      </c>
      <c r="E7" s="497"/>
      <c r="F7" s="495" t="s">
        <v>294</v>
      </c>
      <c r="G7" s="500" t="s">
        <v>295</v>
      </c>
      <c r="H7" s="500"/>
      <c r="I7" s="500"/>
    </row>
    <row r="8" spans="1:11" s="26" customFormat="1" ht="14.25" customHeight="1">
      <c r="A8" s="498"/>
      <c r="B8" s="460"/>
      <c r="C8" s="461"/>
      <c r="D8" s="498"/>
      <c r="E8" s="461"/>
      <c r="F8" s="499"/>
      <c r="G8" s="434" t="s">
        <v>109</v>
      </c>
      <c r="H8" s="434" t="s">
        <v>104</v>
      </c>
      <c r="I8" s="434" t="s">
        <v>100</v>
      </c>
    </row>
    <row r="9" spans="1:11" s="26" customFormat="1" ht="34.5">
      <c r="A9" s="342" t="s">
        <v>296</v>
      </c>
      <c r="B9" s="342" t="s">
        <v>297</v>
      </c>
      <c r="C9" s="342" t="s">
        <v>298</v>
      </c>
      <c r="D9" s="342" t="s">
        <v>5</v>
      </c>
      <c r="E9" s="342" t="s">
        <v>24</v>
      </c>
      <c r="F9" s="498"/>
      <c r="G9" s="434"/>
      <c r="H9" s="434"/>
      <c r="I9" s="434"/>
    </row>
    <row r="10" spans="1:11" s="26" customFormat="1">
      <c r="A10" s="343"/>
      <c r="B10" s="343"/>
      <c r="C10" s="343"/>
      <c r="D10" s="343"/>
      <c r="E10" s="344"/>
      <c r="F10" s="345" t="s">
        <v>2</v>
      </c>
      <c r="G10" s="238">
        <f>G12+G31</f>
        <v>0</v>
      </c>
      <c r="H10" s="238">
        <f t="shared" ref="H10:I10" si="0">H12+H31</f>
        <v>0</v>
      </c>
      <c r="I10" s="238">
        <f t="shared" si="0"/>
        <v>0</v>
      </c>
    </row>
    <row r="11" spans="1:11" s="26" customFormat="1">
      <c r="A11" s="346"/>
      <c r="B11" s="346"/>
      <c r="C11" s="346"/>
      <c r="D11" s="346"/>
      <c r="E11" s="347"/>
      <c r="F11" s="348" t="s">
        <v>1</v>
      </c>
      <c r="G11" s="41"/>
      <c r="H11" s="41"/>
      <c r="I11" s="41"/>
    </row>
    <row r="12" spans="1:11" s="26" customFormat="1">
      <c r="A12" s="346"/>
      <c r="B12" s="346"/>
      <c r="C12" s="346"/>
      <c r="D12" s="346"/>
      <c r="E12" s="347"/>
      <c r="F12" s="43" t="s">
        <v>273</v>
      </c>
      <c r="G12" s="238">
        <f>G13</f>
        <v>-60584.7</v>
      </c>
      <c r="H12" s="238">
        <f t="shared" ref="H12:I12" si="1">H13</f>
        <v>-60584.7</v>
      </c>
      <c r="I12" s="238">
        <f t="shared" si="1"/>
        <v>-60584.7</v>
      </c>
    </row>
    <row r="13" spans="1:11" s="25" customFormat="1" ht="34.5">
      <c r="A13" s="43" t="s">
        <v>274</v>
      </c>
      <c r="B13" s="43"/>
      <c r="C13" s="43"/>
      <c r="D13" s="43"/>
      <c r="E13" s="43"/>
      <c r="F13" s="43" t="s">
        <v>275</v>
      </c>
      <c r="G13" s="238">
        <f>G15</f>
        <v>-60584.7</v>
      </c>
      <c r="H13" s="238">
        <f>H15</f>
        <v>-60584.7</v>
      </c>
      <c r="I13" s="238">
        <f>I15</f>
        <v>-60584.7</v>
      </c>
    </row>
    <row r="14" spans="1:11">
      <c r="A14" s="41"/>
      <c r="B14" s="41"/>
      <c r="C14" s="41"/>
      <c r="D14" s="41"/>
      <c r="E14" s="41"/>
      <c r="F14" s="41" t="s">
        <v>1</v>
      </c>
      <c r="G14" s="349"/>
      <c r="H14" s="349"/>
      <c r="I14" s="349"/>
    </row>
    <row r="15" spans="1:11" s="25" customFormat="1">
      <c r="A15" s="43"/>
      <c r="B15" s="43" t="s">
        <v>22</v>
      </c>
      <c r="C15" s="43"/>
      <c r="D15" s="43"/>
      <c r="E15" s="43"/>
      <c r="F15" s="43" t="s">
        <v>276</v>
      </c>
      <c r="G15" s="238">
        <f>G17</f>
        <v>-60584.7</v>
      </c>
      <c r="H15" s="238">
        <f>H17</f>
        <v>-60584.7</v>
      </c>
      <c r="I15" s="238">
        <f>I17</f>
        <v>-60584.7</v>
      </c>
    </row>
    <row r="16" spans="1:11">
      <c r="A16" s="41"/>
      <c r="B16" s="41"/>
      <c r="C16" s="41"/>
      <c r="D16" s="41"/>
      <c r="E16" s="41"/>
      <c r="F16" s="41" t="s">
        <v>1</v>
      </c>
      <c r="G16" s="349"/>
      <c r="H16" s="349"/>
      <c r="I16" s="349"/>
    </row>
    <row r="17" spans="1:9" s="25" customFormat="1">
      <c r="A17" s="43"/>
      <c r="B17" s="43"/>
      <c r="C17" s="43" t="s">
        <v>22</v>
      </c>
      <c r="D17" s="43"/>
      <c r="E17" s="43"/>
      <c r="F17" s="43" t="s">
        <v>277</v>
      </c>
      <c r="G17" s="238">
        <f>G19</f>
        <v>-60584.7</v>
      </c>
      <c r="H17" s="238">
        <f>H19</f>
        <v>-60584.7</v>
      </c>
      <c r="I17" s="238">
        <f>I19</f>
        <v>-60584.7</v>
      </c>
    </row>
    <row r="18" spans="1:9">
      <c r="A18" s="41"/>
      <c r="B18" s="41"/>
      <c r="C18" s="41"/>
      <c r="D18" s="41"/>
      <c r="E18" s="41"/>
      <c r="F18" s="41" t="s">
        <v>1</v>
      </c>
      <c r="G18" s="349"/>
      <c r="H18" s="349"/>
      <c r="I18" s="349"/>
    </row>
    <row r="19" spans="1:9">
      <c r="A19" s="41"/>
      <c r="B19" s="41"/>
      <c r="C19" s="41"/>
      <c r="D19" s="41"/>
      <c r="E19" s="41"/>
      <c r="F19" s="41" t="s">
        <v>273</v>
      </c>
      <c r="G19" s="349">
        <f>G21</f>
        <v>-60584.7</v>
      </c>
      <c r="H19" s="349">
        <f>H21</f>
        <v>-60584.7</v>
      </c>
      <c r="I19" s="349">
        <f>I21</f>
        <v>-60584.7</v>
      </c>
    </row>
    <row r="20" spans="1:9">
      <c r="A20" s="41"/>
      <c r="B20" s="41"/>
      <c r="C20" s="41"/>
      <c r="D20" s="41"/>
      <c r="E20" s="41"/>
      <c r="F20" s="41" t="s">
        <v>1</v>
      </c>
      <c r="G20" s="349"/>
      <c r="H20" s="349"/>
      <c r="I20" s="349"/>
    </row>
    <row r="21" spans="1:9" s="25" customFormat="1">
      <c r="A21" s="43"/>
      <c r="B21" s="43"/>
      <c r="C21" s="43"/>
      <c r="D21" s="43" t="s">
        <v>299</v>
      </c>
      <c r="E21" s="43"/>
      <c r="F21" s="43" t="s">
        <v>277</v>
      </c>
      <c r="G21" s="238">
        <f>G23</f>
        <v>-60584.7</v>
      </c>
      <c r="H21" s="238">
        <f t="shared" ref="H21:I21" si="2">H23</f>
        <v>-60584.7</v>
      </c>
      <c r="I21" s="238">
        <f t="shared" si="2"/>
        <v>-60584.7</v>
      </c>
    </row>
    <row r="22" spans="1:9">
      <c r="A22" s="350"/>
      <c r="B22" s="350"/>
      <c r="C22" s="350"/>
      <c r="D22" s="41"/>
      <c r="E22" s="41"/>
      <c r="F22" s="41" t="s">
        <v>1</v>
      </c>
      <c r="G22" s="349"/>
      <c r="H22" s="349"/>
      <c r="I22" s="349"/>
    </row>
    <row r="23" spans="1:9">
      <c r="A23" s="41"/>
      <c r="B23" s="41"/>
      <c r="C23" s="41"/>
      <c r="D23" s="41"/>
      <c r="E23" s="351" t="s">
        <v>300</v>
      </c>
      <c r="F23" s="41" t="s">
        <v>277</v>
      </c>
      <c r="G23" s="349">
        <f>G25</f>
        <v>-60584.7</v>
      </c>
      <c r="H23" s="349">
        <f>H25</f>
        <v>-60584.7</v>
      </c>
      <c r="I23" s="349">
        <f>I25</f>
        <v>-60584.7</v>
      </c>
    </row>
    <row r="24" spans="1:9">
      <c r="A24" s="41"/>
      <c r="B24" s="41"/>
      <c r="C24" s="41"/>
      <c r="D24" s="352"/>
      <c r="E24" s="41"/>
      <c r="F24" s="41" t="s">
        <v>14</v>
      </c>
      <c r="G24" s="349"/>
      <c r="H24" s="349"/>
      <c r="I24" s="349"/>
    </row>
    <row r="25" spans="1:9">
      <c r="A25" s="41"/>
      <c r="B25" s="41"/>
      <c r="C25" s="41"/>
      <c r="D25" s="352"/>
      <c r="E25" s="41"/>
      <c r="F25" s="108" t="s">
        <v>273</v>
      </c>
      <c r="G25" s="349">
        <f>G27</f>
        <v>-60584.7</v>
      </c>
      <c r="H25" s="349">
        <f>H27</f>
        <v>-60584.7</v>
      </c>
      <c r="I25" s="349">
        <f>I27</f>
        <v>-60584.7</v>
      </c>
    </row>
    <row r="26" spans="1:9" ht="34.5">
      <c r="A26" s="41"/>
      <c r="B26" s="41"/>
      <c r="C26" s="41"/>
      <c r="D26" s="352"/>
      <c r="E26" s="41"/>
      <c r="F26" s="41" t="s">
        <v>7</v>
      </c>
      <c r="G26" s="349"/>
      <c r="H26" s="349"/>
      <c r="I26" s="349"/>
    </row>
    <row r="27" spans="1:9">
      <c r="A27" s="41"/>
      <c r="B27" s="41"/>
      <c r="C27" s="41"/>
      <c r="D27" s="352"/>
      <c r="E27" s="41"/>
      <c r="F27" s="133" t="s">
        <v>2</v>
      </c>
      <c r="G27" s="349">
        <f t="shared" ref="G27:I29" si="3">G28</f>
        <v>-60584.7</v>
      </c>
      <c r="H27" s="349">
        <f t="shared" si="3"/>
        <v>-60584.7</v>
      </c>
      <c r="I27" s="349">
        <f t="shared" si="3"/>
        <v>-60584.7</v>
      </c>
    </row>
    <row r="28" spans="1:9">
      <c r="A28" s="41"/>
      <c r="B28" s="41"/>
      <c r="C28" s="41"/>
      <c r="D28" s="352"/>
      <c r="E28" s="41"/>
      <c r="F28" s="133" t="s">
        <v>278</v>
      </c>
      <c r="G28" s="349">
        <f t="shared" si="3"/>
        <v>-60584.7</v>
      </c>
      <c r="H28" s="349">
        <f t="shared" si="3"/>
        <v>-60584.7</v>
      </c>
      <c r="I28" s="349">
        <f t="shared" si="3"/>
        <v>-60584.7</v>
      </c>
    </row>
    <row r="29" spans="1:9">
      <c r="A29" s="41"/>
      <c r="B29" s="41"/>
      <c r="C29" s="41"/>
      <c r="D29" s="352"/>
      <c r="E29" s="41"/>
      <c r="F29" s="133" t="s">
        <v>279</v>
      </c>
      <c r="G29" s="349">
        <f t="shared" si="3"/>
        <v>-60584.7</v>
      </c>
      <c r="H29" s="349">
        <f t="shared" si="3"/>
        <v>-60584.7</v>
      </c>
      <c r="I29" s="349">
        <f t="shared" si="3"/>
        <v>-60584.7</v>
      </c>
    </row>
    <row r="30" spans="1:9">
      <c r="A30" s="41"/>
      <c r="B30" s="41"/>
      <c r="C30" s="41"/>
      <c r="D30" s="352"/>
      <c r="E30" s="41"/>
      <c r="F30" s="133" t="s">
        <v>280</v>
      </c>
      <c r="G30" s="349">
        <f>'h8'!H110</f>
        <v>-60584.7</v>
      </c>
      <c r="H30" s="349">
        <f>'h8'!I110</f>
        <v>-60584.7</v>
      </c>
      <c r="I30" s="349">
        <f>'h8'!J110</f>
        <v>-60584.7</v>
      </c>
    </row>
    <row r="31" spans="1:9" s="26" customFormat="1" ht="34.5">
      <c r="A31" s="346"/>
      <c r="B31" s="346"/>
      <c r="C31" s="346"/>
      <c r="D31" s="346"/>
      <c r="E31" s="347"/>
      <c r="F31" s="353" t="s">
        <v>67</v>
      </c>
      <c r="G31" s="238">
        <f t="shared" ref="G31:I31" si="4">G32</f>
        <v>60584.7</v>
      </c>
      <c r="H31" s="238">
        <f t="shared" si="4"/>
        <v>60584.7</v>
      </c>
      <c r="I31" s="238">
        <f t="shared" si="4"/>
        <v>60584.7</v>
      </c>
    </row>
    <row r="32" spans="1:9" s="369" customFormat="1">
      <c r="A32" s="213" t="s">
        <v>93</v>
      </c>
      <c r="B32" s="213"/>
      <c r="C32" s="213"/>
      <c r="D32" s="214"/>
      <c r="E32" s="214"/>
      <c r="F32" s="213" t="s">
        <v>94</v>
      </c>
      <c r="G32" s="372">
        <f t="shared" ref="G32:H32" si="5">G34</f>
        <v>60584.7</v>
      </c>
      <c r="H32" s="372">
        <f t="shared" si="5"/>
        <v>60584.7</v>
      </c>
      <c r="I32" s="372">
        <f>I34</f>
        <v>60584.7</v>
      </c>
    </row>
    <row r="33" spans="1:9" s="26" customFormat="1">
      <c r="A33" s="53"/>
      <c r="B33" s="53"/>
      <c r="C33" s="53"/>
      <c r="D33" s="215"/>
      <c r="E33" s="215"/>
      <c r="F33" s="53" t="s">
        <v>1</v>
      </c>
      <c r="G33" s="352"/>
      <c r="H33" s="41"/>
      <c r="I33" s="354"/>
    </row>
    <row r="34" spans="1:9" s="369" customFormat="1">
      <c r="A34" s="213"/>
      <c r="B34" s="213" t="s">
        <v>22</v>
      </c>
      <c r="C34" s="213"/>
      <c r="D34" s="214"/>
      <c r="E34" s="214"/>
      <c r="F34" s="213" t="s">
        <v>95</v>
      </c>
      <c r="G34" s="372">
        <f t="shared" ref="G34:H34" si="6">G36</f>
        <v>60584.7</v>
      </c>
      <c r="H34" s="372">
        <f t="shared" si="6"/>
        <v>60584.7</v>
      </c>
      <c r="I34" s="372">
        <f>I36</f>
        <v>60584.7</v>
      </c>
    </row>
    <row r="35" spans="1:9" s="26" customFormat="1">
      <c r="A35" s="53"/>
      <c r="B35" s="53"/>
      <c r="C35" s="53"/>
      <c r="D35" s="215"/>
      <c r="E35" s="215"/>
      <c r="F35" s="53" t="s">
        <v>1</v>
      </c>
      <c r="G35" s="355"/>
      <c r="H35" s="350"/>
      <c r="I35" s="356"/>
    </row>
    <row r="36" spans="1:9" s="369" customFormat="1">
      <c r="A36" s="213"/>
      <c r="B36" s="213"/>
      <c r="C36" s="213" t="s">
        <v>22</v>
      </c>
      <c r="D36" s="214"/>
      <c r="E36" s="214"/>
      <c r="F36" s="213" t="s">
        <v>95</v>
      </c>
      <c r="G36" s="238">
        <f t="shared" ref="G36:I36" si="7">G38</f>
        <v>60584.7</v>
      </c>
      <c r="H36" s="238">
        <f t="shared" si="7"/>
        <v>60584.7</v>
      </c>
      <c r="I36" s="238">
        <f t="shared" si="7"/>
        <v>60584.7</v>
      </c>
    </row>
    <row r="37" spans="1:9" s="26" customFormat="1">
      <c r="A37" s="53"/>
      <c r="B37" s="53"/>
      <c r="C37" s="53"/>
      <c r="D37" s="215"/>
      <c r="E37" s="215"/>
      <c r="F37" s="53" t="s">
        <v>1</v>
      </c>
      <c r="G37" s="349"/>
      <c r="H37" s="349"/>
      <c r="I37" s="349"/>
    </row>
    <row r="38" spans="1:9" s="26" customFormat="1" ht="34.5">
      <c r="A38" s="41"/>
      <c r="B38" s="41"/>
      <c r="C38" s="41"/>
      <c r="D38" s="209"/>
      <c r="E38" s="209"/>
      <c r="F38" s="41" t="s">
        <v>15</v>
      </c>
      <c r="G38" s="349">
        <f t="shared" ref="G38" si="8">G40</f>
        <v>60584.7</v>
      </c>
      <c r="H38" s="349">
        <f t="shared" ref="H38:I38" si="9">H40</f>
        <v>60584.7</v>
      </c>
      <c r="I38" s="349">
        <f t="shared" si="9"/>
        <v>60584.7</v>
      </c>
    </row>
    <row r="39" spans="1:9" s="26" customFormat="1">
      <c r="A39" s="41"/>
      <c r="B39" s="41"/>
      <c r="C39" s="41"/>
      <c r="D39" s="209"/>
      <c r="E39" s="209"/>
      <c r="F39" s="41" t="s">
        <v>1</v>
      </c>
      <c r="G39" s="349"/>
      <c r="H39" s="349"/>
      <c r="I39" s="349"/>
    </row>
    <row r="40" spans="1:9" s="369" customFormat="1">
      <c r="A40" s="213"/>
      <c r="B40" s="213"/>
      <c r="C40" s="213"/>
      <c r="D40" s="216">
        <v>1040</v>
      </c>
      <c r="E40" s="216"/>
      <c r="F40" s="217" t="s">
        <v>90</v>
      </c>
      <c r="G40" s="238">
        <f t="shared" ref="G40" si="10">G42</f>
        <v>60584.7</v>
      </c>
      <c r="H40" s="238">
        <f t="shared" ref="H40:I40" si="11">H42</f>
        <v>60584.7</v>
      </c>
      <c r="I40" s="238">
        <f t="shared" si="11"/>
        <v>60584.7</v>
      </c>
    </row>
    <row r="41" spans="1:9" s="26" customFormat="1">
      <c r="A41" s="53"/>
      <c r="B41" s="53"/>
      <c r="C41" s="53"/>
      <c r="D41" s="218"/>
      <c r="E41" s="218"/>
      <c r="F41" s="219" t="s">
        <v>1</v>
      </c>
      <c r="G41" s="349"/>
      <c r="H41" s="349"/>
      <c r="I41" s="349"/>
    </row>
    <row r="42" spans="1:9" s="369" customFormat="1" ht="103.5">
      <c r="A42" s="43"/>
      <c r="B42" s="43"/>
      <c r="C42" s="43"/>
      <c r="D42" s="297"/>
      <c r="E42" s="288">
        <v>12003</v>
      </c>
      <c r="F42" s="288" t="s">
        <v>249</v>
      </c>
      <c r="G42" s="50">
        <f t="shared" ref="G42" si="12">G44</f>
        <v>60584.7</v>
      </c>
      <c r="H42" s="50">
        <f t="shared" ref="H42:I42" si="13">H44</f>
        <v>60584.7</v>
      </c>
      <c r="I42" s="50">
        <f t="shared" si="13"/>
        <v>60584.7</v>
      </c>
    </row>
    <row r="43" spans="1:9" s="26" customFormat="1">
      <c r="A43" s="41"/>
      <c r="B43" s="41"/>
      <c r="C43" s="41"/>
      <c r="D43" s="39"/>
      <c r="E43" s="220"/>
      <c r="F43" s="220" t="s">
        <v>14</v>
      </c>
      <c r="G43" s="349"/>
      <c r="H43" s="349"/>
      <c r="I43" s="349"/>
    </row>
    <row r="44" spans="1:9" s="26" customFormat="1" ht="34.5">
      <c r="A44" s="41"/>
      <c r="B44" s="41"/>
      <c r="C44" s="41"/>
      <c r="D44" s="39"/>
      <c r="E44" s="220"/>
      <c r="F44" s="221" t="s">
        <v>15</v>
      </c>
      <c r="G44" s="380">
        <f t="shared" ref="G44" si="14">G46</f>
        <v>60584.7</v>
      </c>
      <c r="H44" s="380">
        <f t="shared" ref="H44:I44" si="15">H46</f>
        <v>60584.7</v>
      </c>
      <c r="I44" s="380">
        <f t="shared" si="15"/>
        <v>60584.7</v>
      </c>
    </row>
    <row r="45" spans="1:9" s="26" customFormat="1" ht="34.5">
      <c r="A45" s="41"/>
      <c r="B45" s="41"/>
      <c r="C45" s="41"/>
      <c r="D45" s="39"/>
      <c r="E45" s="220"/>
      <c r="F45" s="220" t="s">
        <v>7</v>
      </c>
      <c r="G45" s="380"/>
      <c r="H45" s="380"/>
      <c r="I45" s="380"/>
    </row>
    <row r="46" spans="1:9" s="26" customFormat="1">
      <c r="A46" s="41"/>
      <c r="B46" s="41"/>
      <c r="C46" s="41"/>
      <c r="D46" s="39"/>
      <c r="E46" s="220"/>
      <c r="F46" s="220" t="s">
        <v>252</v>
      </c>
      <c r="G46" s="380">
        <f t="shared" ref="G46:I49" si="16">G47</f>
        <v>60584.7</v>
      </c>
      <c r="H46" s="380">
        <f t="shared" si="16"/>
        <v>60584.7</v>
      </c>
      <c r="I46" s="380">
        <f t="shared" si="16"/>
        <v>60584.7</v>
      </c>
    </row>
    <row r="47" spans="1:9" s="26" customFormat="1">
      <c r="A47" s="41"/>
      <c r="B47" s="41"/>
      <c r="C47" s="41"/>
      <c r="D47" s="39"/>
      <c r="E47" s="220"/>
      <c r="F47" s="220" t="s">
        <v>253</v>
      </c>
      <c r="G47" s="380">
        <f t="shared" si="16"/>
        <v>60584.7</v>
      </c>
      <c r="H47" s="380">
        <f t="shared" si="16"/>
        <v>60584.7</v>
      </c>
      <c r="I47" s="380">
        <f t="shared" si="16"/>
        <v>60584.7</v>
      </c>
    </row>
    <row r="48" spans="1:9" s="26" customFormat="1">
      <c r="A48" s="41"/>
      <c r="B48" s="41"/>
      <c r="C48" s="41"/>
      <c r="D48" s="39"/>
      <c r="E48" s="220"/>
      <c r="F48" s="220" t="s">
        <v>254</v>
      </c>
      <c r="G48" s="380">
        <f t="shared" si="16"/>
        <v>60584.7</v>
      </c>
      <c r="H48" s="380">
        <f t="shared" si="16"/>
        <v>60584.7</v>
      </c>
      <c r="I48" s="380">
        <f t="shared" si="16"/>
        <v>60584.7</v>
      </c>
    </row>
    <row r="49" spans="1:9" s="26" customFormat="1" ht="34.5">
      <c r="A49" s="41"/>
      <c r="B49" s="41"/>
      <c r="C49" s="41"/>
      <c r="D49" s="39"/>
      <c r="E49" s="220"/>
      <c r="F49" s="222" t="s">
        <v>255</v>
      </c>
      <c r="G49" s="381">
        <f>G50</f>
        <v>60584.7</v>
      </c>
      <c r="H49" s="381">
        <f t="shared" si="16"/>
        <v>60584.7</v>
      </c>
      <c r="I49" s="381">
        <f t="shared" si="16"/>
        <v>60584.7</v>
      </c>
    </row>
    <row r="50" spans="1:9">
      <c r="A50" s="41"/>
      <c r="B50" s="41"/>
      <c r="C50" s="41"/>
      <c r="D50" s="39"/>
      <c r="E50" s="220"/>
      <c r="F50" s="248" t="s">
        <v>256</v>
      </c>
      <c r="G50" s="76">
        <f>'h8'!H60</f>
        <v>60584.7</v>
      </c>
      <c r="H50" s="76">
        <f>'h8'!I60</f>
        <v>60584.7</v>
      </c>
      <c r="I50" s="76">
        <f>'h8'!J60</f>
        <v>60584.7</v>
      </c>
    </row>
    <row r="53" spans="1:9">
      <c r="A53" s="25"/>
      <c r="B53" s="46" t="s">
        <v>126</v>
      </c>
      <c r="C53" s="35"/>
      <c r="D53" s="42"/>
    </row>
    <row r="54" spans="1:9">
      <c r="A54" s="25"/>
      <c r="B54" s="46" t="s">
        <v>127</v>
      </c>
      <c r="C54" s="35"/>
      <c r="D54" s="42"/>
    </row>
    <row r="55" spans="1:9">
      <c r="A55" s="25"/>
      <c r="B55" s="15"/>
      <c r="C55" s="37" t="s">
        <v>128</v>
      </c>
      <c r="D55" s="42"/>
    </row>
    <row r="56" spans="1:9">
      <c r="D56" s="330"/>
    </row>
  </sheetData>
  <mergeCells count="12">
    <mergeCell ref="G8:G9"/>
    <mergeCell ref="H8:H9"/>
    <mergeCell ref="I8:I9"/>
    <mergeCell ref="H1:I1"/>
    <mergeCell ref="A2:I2"/>
    <mergeCell ref="A3:I3"/>
    <mergeCell ref="A4:I4"/>
    <mergeCell ref="H6:I6"/>
    <mergeCell ref="A7:C8"/>
    <mergeCell ref="D7:E8"/>
    <mergeCell ref="F7:F9"/>
    <mergeCell ref="G7:I7"/>
  </mergeCells>
  <pageMargins left="0" right="0" top="0" bottom="0" header="0" footer="0"/>
  <pageSetup paperSize="9" scale="7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h1</vt:lpstr>
      <vt:lpstr>h2</vt:lpstr>
      <vt:lpstr>h3</vt:lpstr>
      <vt:lpstr>h4</vt:lpstr>
      <vt:lpstr>h5</vt:lpstr>
      <vt:lpstr>h6</vt:lpstr>
      <vt:lpstr>h7</vt:lpstr>
      <vt:lpstr>h8</vt:lpstr>
      <vt:lpstr>h9.</vt:lpstr>
      <vt:lpstr>h10.</vt:lpstr>
      <vt:lpstr>h11.</vt:lpstr>
      <vt:lpstr>h12</vt:lpstr>
      <vt:lpstr>h13</vt:lpstr>
      <vt:lpstr>h14</vt:lpstr>
      <vt:lpstr>h15</vt:lpstr>
      <vt:lpstr>'h1'!Print_Area</vt:lpstr>
      <vt:lpstr>h10.!Print_Area</vt:lpstr>
      <vt:lpstr>'h8'!Print_Area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Narine Avetyan</cp:lastModifiedBy>
  <cp:lastPrinted>2025-04-28T09:17:29Z</cp:lastPrinted>
  <dcterms:created xsi:type="dcterms:W3CDTF">2020-01-16T08:04:10Z</dcterms:created>
  <dcterms:modified xsi:type="dcterms:W3CDTF">2025-04-28T09:18:16Z</dcterms:modified>
</cp:coreProperties>
</file>