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KARAVARUTYAN VOROSHMAN NAXAGCER\2025\5. Լոռու մարզպետարանին հետո Կոմիտեին գումար 435750.0  ՀՀ կառ 04.25    որոշում\7.karavarutyun elic 2111 D{ 15059\ardir\"/>
    </mc:Choice>
  </mc:AlternateContent>
  <bookViews>
    <workbookView xWindow="-120" yWindow="-120" windowWidth="29040" windowHeight="15720" activeTab="2"/>
  </bookViews>
  <sheets>
    <sheet name="1" sheetId="23" r:id="rId1"/>
    <sheet name="2" sheetId="30" r:id="rId2"/>
    <sheet name="3" sheetId="3" r:id="rId3"/>
    <sheet name="4" sheetId="29" r:id="rId4"/>
    <sheet name="5" sheetId="24" r:id="rId5"/>
    <sheet name="6" sheetId="25" r:id="rId6"/>
    <sheet name="7" sheetId="28" r:id="rId7"/>
  </sheets>
  <definedNames>
    <definedName name="_xlnm.Print_Area" localSheetId="1">'2'!$A$1:$H$24</definedName>
    <definedName name="_xlnm.Print_Area" localSheetId="3">'4'!$A$1:$F$26</definedName>
    <definedName name="_xlnm.Print_Area" localSheetId="6">'7'!$A$1:$G$26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3" l="1"/>
  <c r="I8" i="3"/>
  <c r="G8" i="3"/>
  <c r="G16" i="28" l="1"/>
  <c r="G19" i="28"/>
  <c r="G13" i="28" l="1"/>
  <c r="G12" i="28" s="1"/>
  <c r="G18" i="28" l="1"/>
  <c r="G15" i="28" s="1"/>
  <c r="G11" i="28" s="1"/>
  <c r="G10" i="28" s="1"/>
  <c r="G9" i="28" s="1"/>
  <c r="F14" i="30"/>
  <c r="F12" i="30" s="1"/>
  <c r="G14" i="30"/>
  <c r="G12" i="30" s="1"/>
  <c r="H14" i="30"/>
  <c r="H12" i="30" s="1"/>
  <c r="E14" i="30"/>
  <c r="E12" i="30" s="1"/>
  <c r="D16" i="30"/>
  <c r="H10" i="30" l="1"/>
  <c r="G10" i="30"/>
  <c r="F10" i="30"/>
  <c r="D14" i="30"/>
  <c r="H36" i="3"/>
  <c r="H35" i="3" s="1"/>
  <c r="H34" i="3" s="1"/>
  <c r="H33" i="3" s="1"/>
  <c r="H31" i="3" s="1"/>
  <c r="H29" i="3" s="1"/>
  <c r="H14" i="23" s="1"/>
  <c r="K17" i="24" s="1"/>
  <c r="K18" i="25" s="1"/>
  <c r="I36" i="3"/>
  <c r="I35" i="3" s="1"/>
  <c r="I34" i="3" s="1"/>
  <c r="I33" i="3" s="1"/>
  <c r="I31" i="3" s="1"/>
  <c r="I29" i="3" s="1"/>
  <c r="I14" i="23" s="1"/>
  <c r="L17" i="24" s="1"/>
  <c r="L18" i="25" s="1"/>
  <c r="G36" i="3"/>
  <c r="G35" i="3" s="1"/>
  <c r="G34" i="3" s="1"/>
  <c r="G33" i="3" s="1"/>
  <c r="G31" i="3" s="1"/>
  <c r="G29" i="3" s="1"/>
  <c r="E17" i="29" l="1"/>
  <c r="E15" i="29" s="1"/>
  <c r="F17" i="29"/>
  <c r="F15" i="29" s="1"/>
  <c r="G14" i="23"/>
  <c r="J17" i="24" l="1"/>
  <c r="J18" i="25" s="1"/>
  <c r="D17" i="29"/>
  <c r="D15" i="29" s="1"/>
  <c r="D12" i="30"/>
  <c r="E10" i="30"/>
  <c r="D10" i="30" s="1"/>
  <c r="H47" i="3" l="1"/>
  <c r="I47" i="3"/>
  <c r="G47" i="3"/>
  <c r="H45" i="3" l="1"/>
  <c r="I45" i="3"/>
  <c r="I44" i="3" l="1"/>
  <c r="I43" i="3" s="1"/>
  <c r="I42" i="3" s="1"/>
  <c r="I40" i="3" s="1"/>
  <c r="I38" i="3" s="1"/>
  <c r="H44" i="3"/>
  <c r="H43" i="3" s="1"/>
  <c r="H42" i="3" s="1"/>
  <c r="H40" i="3" s="1"/>
  <c r="H38" i="3" s="1"/>
  <c r="I66" i="3" l="1"/>
  <c r="I15" i="23"/>
  <c r="I28" i="3"/>
  <c r="I27" i="3" s="1"/>
  <c r="I26" i="3" s="1"/>
  <c r="I25" i="3" s="1"/>
  <c r="I24" i="3" s="1"/>
  <c r="I22" i="3" s="1"/>
  <c r="I20" i="3" s="1"/>
  <c r="I13" i="23" s="1"/>
  <c r="H66" i="3"/>
  <c r="H15" i="23"/>
  <c r="H28" i="3"/>
  <c r="H27" i="3" s="1"/>
  <c r="H26" i="3" s="1"/>
  <c r="H25" i="3" s="1"/>
  <c r="H24" i="3" s="1"/>
  <c r="H22" i="3" s="1"/>
  <c r="H20" i="3" s="1"/>
  <c r="H13" i="23" s="1"/>
  <c r="I18" i="3" l="1"/>
  <c r="I16" i="3" s="1"/>
  <c r="I14" i="3" s="1"/>
  <c r="I12" i="3" s="1"/>
  <c r="I10" i="3" s="1"/>
  <c r="F20" i="29"/>
  <c r="F18" i="29" s="1"/>
  <c r="F13" i="29" s="1"/>
  <c r="F11" i="29" s="1"/>
  <c r="L21" i="24"/>
  <c r="I12" i="23"/>
  <c r="I11" i="23" s="1"/>
  <c r="I10" i="23" s="1"/>
  <c r="L12" i="24"/>
  <c r="L13" i="25" s="1"/>
  <c r="I74" i="3"/>
  <c r="I73" i="3" s="1"/>
  <c r="I72" i="3" s="1"/>
  <c r="I71" i="3" s="1"/>
  <c r="I69" i="3" s="1"/>
  <c r="I67" i="3" s="1"/>
  <c r="I19" i="23" s="1"/>
  <c r="I65" i="3"/>
  <c r="I64" i="3" s="1"/>
  <c r="I63" i="3" s="1"/>
  <c r="I61" i="3" s="1"/>
  <c r="I59" i="3" s="1"/>
  <c r="E20" i="29"/>
  <c r="E18" i="29" s="1"/>
  <c r="E13" i="29" s="1"/>
  <c r="E11" i="29" s="1"/>
  <c r="K21" i="24"/>
  <c r="H12" i="23"/>
  <c r="H11" i="23" s="1"/>
  <c r="H10" i="23" s="1"/>
  <c r="K12" i="24"/>
  <c r="K13" i="25" s="1"/>
  <c r="H18" i="3"/>
  <c r="H16" i="3" s="1"/>
  <c r="H14" i="3" s="1"/>
  <c r="H12" i="3" s="1"/>
  <c r="H10" i="3" s="1"/>
  <c r="H74" i="3"/>
  <c r="H73" i="3" s="1"/>
  <c r="H72" i="3" s="1"/>
  <c r="H71" i="3" s="1"/>
  <c r="H69" i="3" s="1"/>
  <c r="H67" i="3" s="1"/>
  <c r="H19" i="23" s="1"/>
  <c r="H65" i="3"/>
  <c r="H64" i="3" s="1"/>
  <c r="H63" i="3" s="1"/>
  <c r="H61" i="3" s="1"/>
  <c r="H59" i="3" s="1"/>
  <c r="L33" i="25" l="1"/>
  <c r="L32" i="24"/>
  <c r="I18" i="23"/>
  <c r="I57" i="3"/>
  <c r="I55" i="3" s="1"/>
  <c r="I53" i="3" s="1"/>
  <c r="I51" i="3" s="1"/>
  <c r="I49" i="3" s="1"/>
  <c r="L22" i="25"/>
  <c r="L12" i="25" s="1"/>
  <c r="L11" i="25" s="1"/>
  <c r="L10" i="25" s="1"/>
  <c r="L11" i="24"/>
  <c r="L10" i="24" s="1"/>
  <c r="L9" i="24" s="1"/>
  <c r="K32" i="24"/>
  <c r="K33" i="25"/>
  <c r="K22" i="25"/>
  <c r="K12" i="25" s="1"/>
  <c r="K11" i="25" s="1"/>
  <c r="K10" i="25" s="1"/>
  <c r="K11" i="24"/>
  <c r="K10" i="24" s="1"/>
  <c r="K9" i="24" s="1"/>
  <c r="H18" i="23"/>
  <c r="H57" i="3"/>
  <c r="H55" i="3" s="1"/>
  <c r="H53" i="3" s="1"/>
  <c r="H51" i="3" s="1"/>
  <c r="H49" i="3" s="1"/>
  <c r="G45" i="3"/>
  <c r="L29" i="25" l="1"/>
  <c r="L28" i="25" s="1"/>
  <c r="L27" i="25" s="1"/>
  <c r="L28" i="24"/>
  <c r="L27" i="24" s="1"/>
  <c r="L26" i="24" s="1"/>
  <c r="I17" i="23"/>
  <c r="I16" i="23" s="1"/>
  <c r="K28" i="24"/>
  <c r="K27" i="24" s="1"/>
  <c r="K26" i="24" s="1"/>
  <c r="K29" i="25"/>
  <c r="K28" i="25" s="1"/>
  <c r="K27" i="25" s="1"/>
  <c r="H17" i="23"/>
  <c r="H16" i="23" s="1"/>
  <c r="G44" i="3"/>
  <c r="G43" i="3" s="1"/>
  <c r="G42" i="3" s="1"/>
  <c r="G40" i="3" s="1"/>
  <c r="G38" i="3" s="1"/>
  <c r="G28" i="3" s="1"/>
  <c r="G15" i="23" l="1"/>
  <c r="G66" i="3"/>
  <c r="G27" i="3"/>
  <c r="G26" i="3" s="1"/>
  <c r="G25" i="3" s="1"/>
  <c r="G24" i="3" s="1"/>
  <c r="G22" i="3" s="1"/>
  <c r="G20" i="3" s="1"/>
  <c r="G13" i="23" s="1"/>
  <c r="G12" i="23" s="1"/>
  <c r="G11" i="23" s="1"/>
  <c r="G18" i="3" l="1"/>
  <c r="G16" i="3" s="1"/>
  <c r="G14" i="3" s="1"/>
  <c r="G12" i="3" s="1"/>
  <c r="G10" i="3" s="1"/>
  <c r="G65" i="3"/>
  <c r="G64" i="3" s="1"/>
  <c r="G63" i="3" s="1"/>
  <c r="G61" i="3" s="1"/>
  <c r="G59" i="3" s="1"/>
  <c r="G74" i="3"/>
  <c r="G73" i="3" s="1"/>
  <c r="G72" i="3" s="1"/>
  <c r="G71" i="3" s="1"/>
  <c r="G69" i="3" s="1"/>
  <c r="G67" i="3" s="1"/>
  <c r="G19" i="23" s="1"/>
  <c r="D20" i="29"/>
  <c r="D18" i="29" s="1"/>
  <c r="D13" i="29" s="1"/>
  <c r="D11" i="29" s="1"/>
  <c r="J21" i="24"/>
  <c r="J22" i="25" s="1"/>
  <c r="G10" i="23"/>
  <c r="J12" i="24"/>
  <c r="J33" i="25" l="1"/>
  <c r="J32" i="24"/>
  <c r="G18" i="23"/>
  <c r="G57" i="3"/>
  <c r="G55" i="3" s="1"/>
  <c r="G53" i="3" s="1"/>
  <c r="G51" i="3" s="1"/>
  <c r="G49" i="3" s="1"/>
  <c r="J11" i="24"/>
  <c r="J10" i="24" s="1"/>
  <c r="J9" i="24" s="1"/>
  <c r="J13" i="25"/>
  <c r="J12" i="25" s="1"/>
  <c r="J11" i="25" s="1"/>
  <c r="J10" i="25" s="1"/>
  <c r="G17" i="23" l="1"/>
  <c r="G16" i="23" s="1"/>
  <c r="J28" i="24"/>
  <c r="J27" i="24" s="1"/>
  <c r="J26" i="24" s="1"/>
  <c r="J29" i="25"/>
  <c r="J28" i="25" s="1"/>
  <c r="J27" i="25" s="1"/>
</calcChain>
</file>

<file path=xl/sharedStrings.xml><?xml version="1.0" encoding="utf-8"?>
<sst xmlns="http://schemas.openxmlformats.org/spreadsheetml/2006/main" count="354" uniqueCount="190">
  <si>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</si>
  <si>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</si>
  <si>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</si>
  <si>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</si>
  <si>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</si>
  <si>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</si>
  <si>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</si>
  <si>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</si>
  <si>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</si>
  <si>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</si>
  <si>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</si>
  <si>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</si>
  <si>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</si>
  <si>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</si>
  <si>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</si>
  <si>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</si>
  <si>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</si>
  <si>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</si>
  <si>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</si>
  <si>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</si>
  <si>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</si>
  <si>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</si>
  <si>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</si>
  <si>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</si>
  <si>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</si>
  <si>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</si>
  <si>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ՈՉ ՖԻՆԱՆՍԱԿԱՆ ԱԿՏԻՎՆԵՐԻ ԳԾՈՎ ԾԱԽՍԵՐ</t>
  </si>
  <si>
    <t xml:space="preserve"> ՀԻՄՆԱԿԱՆ ՄԻՋՈՑՆԵՐ</t>
  </si>
  <si>
    <t xml:space="preserve"> ՀՀ  տարածքային կառավարման և ենթակառուցվածքների նախարարության ջրային կոմիտե</t>
  </si>
  <si>
    <t xml:space="preserve"> ՇԵՆՔԵՐ ԵՎ ՇԻՆՈՒԹՅՈՒՆՆԵՐ</t>
  </si>
  <si>
    <t>Ցուցանիշների փոփոխությունը
 (ավելացումները նշված են դրական նշանով, իսկ նվազեցումները՝ փակագծերում)</t>
  </si>
  <si>
    <t>Հավելված N 3</t>
  </si>
  <si>
    <t xml:space="preserve">Հավելված N1 </t>
  </si>
  <si>
    <t>______________ ի    ___Ն որոշման</t>
  </si>
  <si>
    <t xml:space="preserve"> Տարի</t>
  </si>
  <si>
    <t>ԸՆԴԱՄԵՆԸ</t>
  </si>
  <si>
    <t>Ոռոգման համակարգի առողջացում</t>
  </si>
  <si>
    <t xml:space="preserve"> Պետական մարմինների կողմից օգտագործվող ոչ ֆինանսական ակտիվների հետ գործառնություններ </t>
  </si>
  <si>
    <t xml:space="preserve">ՀՀ կառավարության  2025 թվականի </t>
  </si>
  <si>
    <t>«ՀԱՅԱUՏԱՆԻ ՀԱՆՐԱՊԵՏՈՒԹՅԱՆ 2025 ԹՎԱԿԱՆԻ ՊԵՏԱԿԱՆ ԲՅՈՒՋԵԻ ՄԱUԻՆ» OՐԵՆՔԻ N 1 ՀԱՎԵԼՎԱԾԻ N 2 ԱՂՅՈՒՍԱԿՈՒՄ ԿԱՏԱՐՎՈՂ ՎԵՐԱԲԱՇԽՈՒՄԸ, ՓՈՓՈԽՈՒԹՅՈՒՆՆԵՐԸ ԵՎ ԼՐԱՑՈՒՄՆԵՐԸ,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</si>
  <si>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</si>
  <si>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</si>
  <si>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</si>
  <si>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</si>
  <si>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Առաջին կիսամյակ</t>
  </si>
  <si>
    <t xml:space="preserve"> Ինն ամիս</t>
  </si>
  <si>
    <t>1004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</si>
  <si>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</si>
  <si>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</si>
  <si>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>Պետական մարմինների կողմից օգտագործվող ոչ ֆինանսական ակտիվների հետ գործառնություններ</t>
  </si>
  <si>
    <t xml:space="preserve">հազար դրամներով </t>
  </si>
  <si>
    <t>ՀՀ կառավարության 2025 թվականի</t>
  </si>
  <si>
    <t xml:space="preserve"> ՀԱՅԱՍՏԱՆԻ ՀԱՆՐԱՊԵՏՈՒԹՅԱՆ ԿԱՌԱՎԱՐՈՒԹՅԱՆ 2024 ԹՎԱԿԱՆԻ ԴԵԿՏԵՄԲԵՐԻ 27-Ի N 2060-Ն ՈՐՈՇՄԱՆ N 3 ԵՎ N 4 ՀԱՎԵԼՎԱԾՆԵՐՈՒՄ ԿԱՏԱՐՎՈՂ ՓՈՓՈԽՈՒԹՅՈՒՆՆԵՐԸ ԵՎ ԼՐԱՑՈՒՄՆԵՐԸ</t>
  </si>
  <si>
    <t>Ինն ամիս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</si>
  <si>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</si>
  <si>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</si>
  <si>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</si>
  <si>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</si>
  <si>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</si>
  <si>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</si>
  <si>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</si>
  <si>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</si>
  <si>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</si>
  <si>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</si>
  <si>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</si>
  <si>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</si>
  <si>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</si>
  <si>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1004 </t>
  </si>
  <si>
    <t xml:space="preserve"> Ոռոգման համակարգի առողջացում </t>
  </si>
  <si>
    <t xml:space="preserve"> Ակտիվն օգտագործող կազմակերպության անվանումը` ՀՀ ՏԿԵՆ ջրային կոմիտե </t>
  </si>
  <si>
    <t>ՀԱՅԱՍՏԱՆԻ ՀԱՆՐԱՊԵՏՈՒԹՅԱՆ ԿԱՌԱՎԱՐՈՒԹՅԱՆ 2024 ԹՎԱԿԱՆԻ ԴԵԿՏԵՄԲԵՐԻ 27-Ի N 2060-Ն ՈՐՈՇՄԱՆ N 9 ՀԱՎԵԼՎԱԾՈՒՄ ԿԱՏԱՐՎՈՂ ՓՈՓՈԽՈՒԹՅՈՒՆՆԵՐԸ ԵՎ ԼՐԱՑՈՒՄՆԵՐԸ</t>
  </si>
  <si>
    <t>հազար դրամներով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</si>
  <si>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</si>
  <si>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</si>
  <si>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</si>
  <si>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</si>
  <si>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>ՀԱՅԱՍՏԱՆԻ ՀԱՆՐԱՊԵՏՈՒԹՅԱՆ ԿԱՌԱՎԱՐՈՒԹՅԱՆ 2024 ԹՎԱԿԱՆԻ ԴԵԿՏԵՄԲԵՐԻ 27-Ի N 2060-Ն ՈՐՈՇՄԱՆ N 9.1 ՀԱՎԵԼՎԱԾՈՒՄ ԿԱՏԱՐՎՈՂ ՓՈՓՈԽՈՒԹՅՈՒՆՆԵՐԸ ԵՎ ԼՐԱՑՈՒՄՆԵՐԸ</t>
  </si>
  <si>
    <t xml:space="preserve"> ԱՅԼ ՀԻՄՆԱԿԱՆ ՄԻՋՈՑՆԵՐ</t>
  </si>
  <si>
    <t xml:space="preserve"> - Նախագծահետազոտական ծախսեր</t>
  </si>
  <si>
    <t>ՀՀ ԿԱՌԱՎԱՐՈՒԹՅԱՆ 2024 ԹՎԱԿԱՆԻ ԴԵԿՏԵՄԲԵՐԻ 27-Ի N 2060-Ն ՈՐՈՇՄԱՆ N 10 ՀԱՎԵԼՎԱԾՈՒՄ ԿԱՏԱՐՎՈՂ ՓՈՓՈԽՈՒԹՅՈՒՆՆԵՐԸ ԵՎ ԼՐԱՑՈՒՄՆԵՐԸ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</si>
  <si>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</si>
  <si>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</si>
  <si>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</si>
  <si>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</si>
  <si>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</si>
  <si>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</si>
  <si>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</si>
  <si>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</si>
  <si>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Բաժին N 04</t>
  </si>
  <si>
    <t>Խումբ N 02</t>
  </si>
  <si>
    <t>Դաս N 04</t>
  </si>
  <si>
    <t>Ոռոգում</t>
  </si>
  <si>
    <t>ՄԱՍ II ԱՇԽԱՏԱՆՔՆԵՐ</t>
  </si>
  <si>
    <t>ԲՄ</t>
  </si>
  <si>
    <t>դրամ</t>
  </si>
  <si>
    <t>1004 - 31012</t>
  </si>
  <si>
    <t>Գետերի և հեղեղատարների տեղամասերի ամրացման և մաքրման աշխատանքներ</t>
  </si>
  <si>
    <t>Գետերի և հեղեղատարների տեղամասերի ամրացման և մաքրման համար նախագծերի և աշխատանքների ձեռքբերում</t>
  </si>
  <si>
    <t xml:space="preserve"> Գետերի և հեղեղատարների տեղամասերի ամրացման և մաքրման աշխատանքներ</t>
  </si>
  <si>
    <t xml:space="preserve"> - Շենքերի և շինությունների կապիտալ վերանորոգում</t>
  </si>
  <si>
    <t xml:space="preserve"> 1004 - 31012 </t>
  </si>
  <si>
    <t xml:space="preserve"> Գետերի և հեղեղատարների տեղամասերի ամրացման և մաքրման համար նախագծերի և աշխատանքների ձեռքբերում </t>
  </si>
  <si>
    <t>Հակահեղեղային միջոցառումների քանակ, հատ</t>
  </si>
  <si>
    <t xml:space="preserve"> ՀՀ տարածքային կառավարման և ենթակառուցվածքների նախարարության ջրային կոմիտե</t>
  </si>
  <si>
    <t>1004   31012</t>
  </si>
  <si>
    <t>45241133/1</t>
  </si>
  <si>
    <t>գետերի ափերի պաշտպանության աշխատանքներ</t>
  </si>
  <si>
    <t>տեխնիկական հսկողության ծառայություններ</t>
  </si>
  <si>
    <t>ՀՄԱ</t>
  </si>
  <si>
    <t>Հավելված N 2</t>
  </si>
  <si>
    <t>Հավելված N 4</t>
  </si>
  <si>
    <t>1004 - 31009</t>
  </si>
  <si>
    <t>Օրվա կարգավորման ջրավազանների կառուցում և վերակառուցում</t>
  </si>
  <si>
    <t>Օրվա կարգավորման ջրավազանների կառուցման և վերակառուցման համար նախագծերի և աշխատանքների ձեռք բերում</t>
  </si>
  <si>
    <t xml:space="preserve"> Օրվա կարգավորման ջրավազանների կառուցում և վերակառուցում</t>
  </si>
  <si>
    <t xml:space="preserve"> - Շենքերի և շինությունների շինարարություն</t>
  </si>
  <si>
    <t>Հավելված N 6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</si>
  <si>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</si>
  <si>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</si>
  <si>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</si>
  <si>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Միջոց առում</t>
  </si>
  <si>
    <t xml:space="preserve"> ԸՆԴԱՄԵՆԸ</t>
  </si>
  <si>
    <t xml:space="preserve"> ՀՀ տարածքային կառավարման և ենթակառուցվածքների նախարարություն</t>
  </si>
  <si>
    <t xml:space="preserve"> այդ թվում՛</t>
  </si>
  <si>
    <t xml:space="preserve"> 31009</t>
  </si>
  <si>
    <t>Հավելված N 5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</si>
  <si>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</si>
  <si>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</si>
  <si>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</si>
  <si>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</si>
  <si>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</si>
  <si>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</si>
  <si>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</si>
  <si>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</si>
  <si>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</si>
  <si>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</si>
  <si>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</si>
  <si>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</si>
  <si>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 xml:space="preserve"> 1004 - 31009 </t>
  </si>
  <si>
    <t xml:space="preserve"> Օրվա կարգավորման ջրավազանների կառուցման և վերակառուցման համար նախագծերի և աշխատանքների ձեռք բերում </t>
  </si>
  <si>
    <t>Հակահեղեղային միջոցառումների իրականացման նախագծերի և աշխատանքների ձեռքբերում</t>
  </si>
  <si>
    <t>Ցուցանիշների փոփոխությունը
 (նվազեցումները նշված են փակագծերում)</t>
  </si>
  <si>
    <t xml:space="preserve">  ՀԱՅԱՍՏԱՆԻ ՀԱՆՐԱՊԵՏՈՒԹՅԱՆ ԿԱՌԱՎԱՐՈՒԹՅԱՆ 2024 ԹՎԱԿԱՆԻ ԴԵԿՏԵՄԲԵՐԻ 27-Ի N 2060-Ն ՈՐՈՇՄԱՆ N 5 ՀԱՎԵԼՎԱԾԻ N 2 ԱՂՅՈՒՍԱԿՈՒՄ ԿԱՏԱՐՎՈՂ ՓՈՓՈԽՈՒԹՅՈՒՆՆԵՐԸ </t>
  </si>
  <si>
    <t>Հավելված  N 7</t>
  </si>
  <si>
    <t>Ցուցանիշների փոփոխությունը (նվազեցումները նշված են փակագծերում)</t>
  </si>
  <si>
    <t>Վերականգնվող օբյեկտներ, հատ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</si>
  <si>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</si>
  <si>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</si>
  <si>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</si>
  <si>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 Անվանումը </t>
  </si>
  <si>
    <t>գետերի հոսանքների կարգավորման և ջրհեղեղների վերահսկման աշխատանքներ</t>
  </si>
  <si>
    <t xml:space="preserve">«ՀԱՅԱՍՏԱՆԻ ՀԱՆՐԱՊԵՏՈՒԹՅԱՆ 2025 ԹՎԱԿԱՆԻ ՊԵՏԱԿԱՆ ԲՅՈՒՋԵԻ ՄԱՍԻՆ» ՀԱՅԱՍՏԱՆԻ ՀԱՆՐԱՊԵՏՈՒԹՅԱՆ ՕՐԵՆՔԻ N 1 ՀԱՎԵԼՎԱԾԻ N 3 ԱՂՅՈՒՍԱԿՈՒՄ ԿԱՏԱՐՎՈՂ  ՓՈՓՈԽՈՒԹՅՈՒՆԸ </t>
  </si>
  <si>
    <t xml:space="preserve"> ՄԱՍ III. ԾԱՌԱՅՈՒԹՅՈՒՆՆԵՐ		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</si>
  <si>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</si>
  <si>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</si>
  <si>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</si>
  <si>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</si>
  <si>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</si>
  <si>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</si>
  <si>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</si>
  <si>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</si>
  <si>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1004 - 11020</t>
  </si>
  <si>
    <t>Հակահեղեղային անհետաձգելի միջոցառումներ</t>
  </si>
  <si>
    <t>Գետերի և հեղեղատարների մաքրման, հեղեղների կանխման և վերացման աշխատանքներ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</si>
  <si>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</si>
  <si>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</si>
  <si>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</si>
  <si>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</si>
  <si>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</si>
  <si>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</si>
  <si>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</si>
  <si>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</si>
  <si>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</si>
  <si>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</si>
  <si>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</si>
  <si>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</si>
  <si>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</si>
  <si>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</si>
  <si>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 xml:space="preserve"> Ծառայությունը մատուցողի անվանումը` Մասնագիտացված կազմակերպություններ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</si>
  <si>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</si>
  <si>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</si>
  <si>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</si>
  <si>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</si>
  <si>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</si>
  <si>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</si>
  <si>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</si>
  <si>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1004   11020</t>
  </si>
  <si>
    <t>45241131/1</t>
  </si>
  <si>
    <t>71351540/</t>
  </si>
  <si>
    <t xml:space="preserve">    -ի N        -Ն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</si>
</sst>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-* #,##0.00_-;\-* #,##0.00_-;_-* &quot;-&quot;??_-;_-@_-"/>
    <numFmt numFmtId="165" formatCode="_(* #,##0.00_);_(* \(#,##0.00\);_(* &quot;-&quot;??_);_(@_)"/>
    <numFmt numFmtId="166" formatCode="_-* #,##0.00\ _դ_ր_._-;\-* #,##0.00\ _դ_ր_._-;_-* &quot;-&quot;??\ _դ_ր_._-;_-@_-"/>
    <numFmt numFmtId="167" formatCode="##,##0.0;\(##,##0.0\);\-"/>
    <numFmt numFmtId="168" formatCode="#,##0.0_);\(#,##0.0\)"/>
    <numFmt numFmtId="169" formatCode="_(* #,##0.0_);_(* \(#,##0.0\);_(* &quot;-&quot;??_);_(@_)"/>
    <numFmt numFmtId="170" formatCode="[&lt;=9999999]###\-####;\(###\)\ ###\-####"/>
    <numFmt numFmtId="171" formatCode="##,##0;\(##,##0\);\-"/>
    <numFmt numFmtId="172" formatCode="_(* #,##0.0_);_(* \(#,##0.0\);_(* &quot;-&quot;?_);_(@_)"/>
    <numFmt numFmtId="173" formatCode="_-* #,##0.0\ _֏_-;\-* #,##0.0\ _֏_-;_-* &quot;-&quot;?\ _֏_-;_-@_-"/>
  </numFmts>
  <fonts count="48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2"/>
    </font>
    <font>
      <sz val="12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i/>
      <sz val="12"/>
      <name val="GHEA Grapalat"/>
      <family val="3"/>
    </font>
    <font>
      <sz val="10"/>
      <name val="GHEA Grapalat"/>
      <family val="2"/>
    </font>
    <font>
      <sz val="10"/>
      <name val="Times Armenian"/>
      <family val="1"/>
    </font>
    <font>
      <b/>
      <sz val="10"/>
      <name val="GHEA Grapalat"/>
      <family val="2"/>
    </font>
    <font>
      <sz val="11"/>
      <color indexed="60"/>
      <name val="Calibri"/>
      <family val="2"/>
    </font>
    <font>
      <i/>
      <sz val="11"/>
      <name val="GHEA Grapalat"/>
      <family val="3"/>
    </font>
    <font>
      <sz val="11"/>
      <color theme="1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b/>
      <sz val="12"/>
      <color theme="1"/>
      <name val="GHEA Grapalat"/>
      <family val="3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sz val="12"/>
      <color rgb="FF333333"/>
      <name val="GHEA Grapalat"/>
      <family val="3"/>
    </font>
    <font>
      <b/>
      <sz val="12"/>
      <color rgb="FF333333"/>
      <name val="GHEA Grapalat"/>
      <family val="3"/>
    </font>
    <font>
      <sz val="11"/>
      <name val="GHEA Grapalat"/>
      <family val="3"/>
    </font>
    <font>
      <sz val="12"/>
      <color indexed="8"/>
      <name val="GHEA Grapalat"/>
      <family val="3"/>
    </font>
    <font>
      <sz val="12"/>
      <color theme="1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8">
    <xf numFmtId="0" fontId="0" fillId="0" borderId="0">
      <alignment horizontal="left" vertical="top" wrapText="1"/>
    </xf>
    <xf numFmtId="166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19" fillId="0" borderId="0">
      <alignment horizontal="left" vertical="top" wrapText="1"/>
    </xf>
    <xf numFmtId="0" fontId="20" fillId="0" borderId="0"/>
    <xf numFmtId="0" fontId="21" fillId="0" borderId="0"/>
    <xf numFmtId="0" fontId="22" fillId="0" borderId="0"/>
    <xf numFmtId="0" fontId="21" fillId="0" borderId="0"/>
    <xf numFmtId="167" fontId="19" fillId="0" borderId="0" applyFill="0" applyBorder="0" applyProtection="0">
      <alignment horizontal="right" vertical="top"/>
    </xf>
    <xf numFmtId="0" fontId="21" fillId="0" borderId="0"/>
    <xf numFmtId="0" fontId="19" fillId="0" borderId="0">
      <alignment horizontal="left" vertical="top" wrapText="1"/>
    </xf>
    <xf numFmtId="0" fontId="22" fillId="0" borderId="0"/>
    <xf numFmtId="0" fontId="22" fillId="0" borderId="0"/>
    <xf numFmtId="0" fontId="19" fillId="0" borderId="0">
      <alignment horizontal="left" vertical="top" wrapText="1"/>
    </xf>
    <xf numFmtId="0" fontId="23" fillId="0" borderId="0"/>
    <xf numFmtId="0" fontId="20" fillId="0" borderId="0"/>
    <xf numFmtId="0" fontId="23" fillId="0" borderId="0"/>
    <xf numFmtId="165" fontId="23" fillId="0" borderId="0" applyFont="0" applyFill="0" applyBorder="0" applyAlignment="0" applyProtection="0"/>
    <xf numFmtId="0" fontId="30" fillId="0" borderId="0"/>
    <xf numFmtId="165" fontId="30" fillId="0" borderId="0" applyFont="0" applyFill="0" applyBorder="0" applyAlignment="0" applyProtection="0"/>
    <xf numFmtId="0" fontId="19" fillId="0" borderId="0">
      <alignment horizontal="left" vertical="top" wrapText="1"/>
    </xf>
    <xf numFmtId="0" fontId="19" fillId="0" borderId="0">
      <alignment horizontal="left" vertical="top" wrapText="1"/>
    </xf>
    <xf numFmtId="164" fontId="1" fillId="0" borderId="0" applyFont="0" applyFill="0" applyBorder="0" applyAlignment="0" applyProtection="0"/>
    <xf numFmtId="0" fontId="19" fillId="0" borderId="0">
      <alignment horizontal="left" vertical="top" wrapText="1"/>
    </xf>
    <xf numFmtId="0" fontId="32" fillId="35" borderId="0" applyNumberFormat="0" applyBorder="0" applyAlignment="0" applyProtection="0"/>
    <xf numFmtId="167" fontId="36" fillId="0" borderId="0" applyFill="0" applyBorder="0" applyProtection="0">
      <alignment horizontal="right" vertical="top"/>
    </xf>
    <xf numFmtId="167" fontId="31" fillId="0" borderId="0" applyFill="0" applyBorder="0" applyProtection="0">
      <alignment horizontal="right" vertical="top"/>
    </xf>
    <xf numFmtId="167" fontId="37" fillId="0" borderId="0" applyFill="0" applyBorder="0" applyProtection="0">
      <alignment horizontal="right" vertical="top"/>
    </xf>
  </cellStyleXfs>
  <cellXfs count="256">
    <xf numFmtId="0" fontId="0" fillId="0" borderId="0" xfId="0">
      <alignment horizontal="left" vertical="top" wrapText="1"/>
    </xf>
    <xf numFmtId="0" fontId="25" fillId="0" borderId="0" xfId="0" applyFont="1" applyAlignment="1">
      <alignment vertical="center" wrapText="1"/>
    </xf>
    <xf numFmtId="169" fontId="27" fillId="0" borderId="0" xfId="1" applyNumberFormat="1" applyFont="1" applyFill="1" applyBorder="1" applyAlignment="1">
      <alignment horizontal="right" vertical="center"/>
    </xf>
    <xf numFmtId="169" fontId="34" fillId="0" borderId="0" xfId="1" applyNumberFormat="1" applyFont="1" applyFill="1" applyBorder="1" applyAlignment="1">
      <alignment vertical="center"/>
    </xf>
    <xf numFmtId="0" fontId="25" fillId="0" borderId="25" xfId="0" applyFont="1" applyBorder="1">
      <alignment horizontal="left" vertical="top" wrapText="1"/>
    </xf>
    <xf numFmtId="0" fontId="34" fillId="0" borderId="0" xfId="0" applyFont="1" applyAlignment="1">
      <alignment vertical="center"/>
    </xf>
    <xf numFmtId="0" fontId="28" fillId="0" borderId="25" xfId="0" applyFont="1" applyBorder="1">
      <alignment horizontal="left" vertical="top" wrapText="1"/>
    </xf>
    <xf numFmtId="0" fontId="24" fillId="0" borderId="25" xfId="0" applyFont="1" applyBorder="1">
      <alignment horizontal="left" vertical="top" wrapText="1"/>
    </xf>
    <xf numFmtId="167" fontId="24" fillId="34" borderId="25" xfId="48" applyFont="1" applyFill="1" applyBorder="1">
      <alignment horizontal="right" vertical="top"/>
    </xf>
    <xf numFmtId="0" fontId="27" fillId="0" borderId="0" xfId="0" applyFont="1" applyAlignment="1">
      <alignment horizontal="center" vertical="center" wrapText="1"/>
    </xf>
    <xf numFmtId="0" fontId="24" fillId="0" borderId="0" xfId="0" applyFont="1">
      <alignment horizontal="left" vertical="top" wrapText="1"/>
    </xf>
    <xf numFmtId="167" fontId="35" fillId="0" borderId="25" xfId="65" applyFont="1" applyBorder="1">
      <alignment horizontal="right" vertical="top"/>
    </xf>
    <xf numFmtId="0" fontId="35" fillId="0" borderId="25" xfId="0" applyFont="1" applyBorder="1" applyAlignment="1">
      <alignment horizontal="center" vertical="top" wrapText="1"/>
    </xf>
    <xf numFmtId="0" fontId="35" fillId="0" borderId="25" xfId="0" applyFont="1" applyBorder="1">
      <alignment horizontal="left" vertical="top" wrapText="1"/>
    </xf>
    <xf numFmtId="0" fontId="24" fillId="0" borderId="25" xfId="0" applyFont="1" applyBorder="1" applyAlignment="1">
      <alignment horizontal="center" vertical="top" wrapText="1"/>
    </xf>
    <xf numFmtId="0" fontId="29" fillId="0" borderId="0" xfId="0" applyFont="1">
      <alignment horizontal="left" vertical="top" wrapText="1"/>
    </xf>
    <xf numFmtId="0" fontId="35" fillId="0" borderId="25" xfId="0" applyFont="1" applyBorder="1" applyAlignment="1">
      <alignment horizontal="center" vertical="center" wrapText="1"/>
    </xf>
    <xf numFmtId="167" fontId="35" fillId="34" borderId="25" xfId="65" applyFont="1" applyFill="1" applyBorder="1">
      <alignment horizontal="right" vertical="top"/>
    </xf>
    <xf numFmtId="167" fontId="25" fillId="0" borderId="25" xfId="48" applyFont="1" applyFill="1" applyBorder="1">
      <alignment horizontal="right" vertical="top"/>
    </xf>
    <xf numFmtId="0" fontId="25" fillId="34" borderId="25" xfId="0" applyFont="1" applyFill="1" applyBorder="1">
      <alignment horizontal="left" vertical="top" wrapText="1"/>
    </xf>
    <xf numFmtId="0" fontId="25" fillId="0" borderId="0" xfId="45" applyFont="1" applyAlignment="1">
      <alignment vertical="center"/>
    </xf>
    <xf numFmtId="0" fontId="25" fillId="0" borderId="0" xfId="46" applyFont="1" applyAlignment="1">
      <alignment horizontal="right" vertical="center"/>
    </xf>
    <xf numFmtId="0" fontId="25" fillId="0" borderId="0" xfId="46" applyFont="1" applyAlignment="1">
      <alignment horizontal="center" vertical="center"/>
    </xf>
    <xf numFmtId="0" fontId="25" fillId="0" borderId="26" xfId="46" applyFont="1" applyBorder="1" applyAlignment="1">
      <alignment horizontal="center" vertical="center" wrapText="1"/>
    </xf>
    <xf numFmtId="0" fontId="26" fillId="34" borderId="25" xfId="46" applyFont="1" applyFill="1" applyBorder="1" applyAlignment="1">
      <alignment vertical="center" wrapText="1"/>
    </xf>
    <xf numFmtId="168" fontId="26" fillId="34" borderId="25" xfId="46" applyNumberFormat="1" applyFont="1" applyFill="1" applyBorder="1" applyAlignment="1">
      <alignment horizontal="center" vertical="center"/>
    </xf>
    <xf numFmtId="37" fontId="25" fillId="0" borderId="25" xfId="46" applyNumberFormat="1" applyFont="1" applyBorder="1" applyAlignment="1">
      <alignment horizontal="center" vertical="center"/>
    </xf>
    <xf numFmtId="168" fontId="25" fillId="0" borderId="25" xfId="46" applyNumberFormat="1" applyFont="1" applyBorder="1" applyAlignment="1">
      <alignment horizontal="center" vertical="center"/>
    </xf>
    <xf numFmtId="0" fontId="26" fillId="0" borderId="25" xfId="0" applyFont="1" applyBorder="1">
      <alignment horizontal="left" vertical="top" wrapText="1"/>
    </xf>
    <xf numFmtId="167" fontId="26" fillId="0" borderId="25" xfId="48" applyFont="1" applyBorder="1">
      <alignment horizontal="right" vertical="top"/>
    </xf>
    <xf numFmtId="167" fontId="26" fillId="34" borderId="25" xfId="65" applyFont="1" applyFill="1" applyBorder="1">
      <alignment horizontal="right" vertical="top"/>
    </xf>
    <xf numFmtId="167" fontId="26" fillId="0" borderId="25" xfId="48" applyFont="1" applyFill="1" applyBorder="1">
      <alignment horizontal="right" vertical="top"/>
    </xf>
    <xf numFmtId="0" fontId="25" fillId="0" borderId="25" xfId="46" applyFont="1" applyBorder="1" applyAlignment="1">
      <alignment horizontal="center" vertical="center" wrapText="1"/>
    </xf>
    <xf numFmtId="0" fontId="24" fillId="34" borderId="25" xfId="0" applyFont="1" applyFill="1" applyBorder="1">
      <alignment horizontal="left" vertical="top" wrapText="1"/>
    </xf>
    <xf numFmtId="0" fontId="24" fillId="34" borderId="25" xfId="0" applyFont="1" applyFill="1" applyBorder="1" applyAlignment="1">
      <alignment horizontal="center" vertical="top" wrapText="1"/>
    </xf>
    <xf numFmtId="0" fontId="0" fillId="34" borderId="0" xfId="0" applyFill="1">
      <alignment horizontal="left" vertical="top" wrapText="1"/>
    </xf>
    <xf numFmtId="165" fontId="25" fillId="0" borderId="0" xfId="1" applyNumberFormat="1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9" fontId="38" fillId="0" borderId="25" xfId="0" applyNumberFormat="1" applyFont="1" applyBorder="1" applyAlignment="1">
      <alignment horizontal="center" vertical="center" textRotation="90" wrapText="1"/>
    </xf>
    <xf numFmtId="0" fontId="38" fillId="0" borderId="25" xfId="0" applyFont="1" applyBorder="1" applyAlignment="1">
      <alignment horizontal="center" vertical="center" wrapText="1"/>
    </xf>
    <xf numFmtId="169" fontId="26" fillId="0" borderId="25" xfId="0" applyNumberFormat="1" applyFont="1" applyBorder="1" applyAlignment="1">
      <alignment horizontal="right" vertical="center" wrapText="1"/>
    </xf>
    <xf numFmtId="168" fontId="26" fillId="0" borderId="26" xfId="0" applyNumberFormat="1" applyFont="1" applyBorder="1" applyAlignment="1">
      <alignment horizontal="right" vertical="center" wrapText="1"/>
    </xf>
    <xf numFmtId="170" fontId="26" fillId="0" borderId="25" xfId="0" applyNumberFormat="1" applyFont="1" applyBorder="1" applyAlignment="1">
      <alignment horizontal="right" vertical="center" wrapText="1"/>
    </xf>
    <xf numFmtId="168" fontId="38" fillId="0" borderId="26" xfId="0" applyNumberFormat="1" applyFont="1" applyBorder="1" applyAlignment="1">
      <alignment horizontal="right" vertical="center" wrapText="1"/>
    </xf>
    <xf numFmtId="170" fontId="38" fillId="0" borderId="26" xfId="0" applyNumberFormat="1" applyFont="1" applyBorder="1" applyAlignment="1">
      <alignment horizontal="right" vertical="center" wrapText="1"/>
    </xf>
    <xf numFmtId="170" fontId="25" fillId="0" borderId="25" xfId="0" applyNumberFormat="1" applyFont="1" applyBorder="1" applyAlignment="1">
      <alignment horizontal="right" vertical="center" wrapText="1"/>
    </xf>
    <xf numFmtId="0" fontId="25" fillId="0" borderId="25" xfId="0" applyFont="1" applyBorder="1" applyAlignment="1">
      <alignment horizontal="center" vertical="center" wrapText="1"/>
    </xf>
    <xf numFmtId="0" fontId="39" fillId="0" borderId="25" xfId="0" applyFont="1" applyBorder="1" applyAlignment="1">
      <alignment horizontal="center" vertical="center" wrapText="1"/>
    </xf>
    <xf numFmtId="168" fontId="38" fillId="0" borderId="25" xfId="0" applyNumberFormat="1" applyFont="1" applyBorder="1" applyAlignment="1">
      <alignment horizontal="right" vertical="center" wrapText="1"/>
    </xf>
    <xf numFmtId="0" fontId="25" fillId="33" borderId="0" xfId="0" applyFont="1" applyFill="1" applyAlignment="1">
      <alignment horizontal="center" vertical="center" wrapText="1"/>
    </xf>
    <xf numFmtId="168" fontId="25" fillId="0" borderId="25" xfId="0" applyNumberFormat="1" applyFont="1" applyBorder="1" applyAlignment="1">
      <alignment horizontal="right" vertical="center" wrapText="1"/>
    </xf>
    <xf numFmtId="0" fontId="26" fillId="0" borderId="0" xfId="0" applyFont="1" applyAlignment="1">
      <alignment horizontal="center" vertical="center" wrapText="1"/>
    </xf>
    <xf numFmtId="0" fontId="25" fillId="0" borderId="0" xfId="0" applyFont="1" applyAlignment="1"/>
    <xf numFmtId="0" fontId="26" fillId="0" borderId="0" xfId="0" applyFont="1" applyAlignment="1">
      <alignment horizontal="left" vertical="top"/>
    </xf>
    <xf numFmtId="0" fontId="26" fillId="0" borderId="0" xfId="0" applyFont="1" applyAlignment="1">
      <alignment vertical="top"/>
    </xf>
    <xf numFmtId="0" fontId="26" fillId="0" borderId="0" xfId="0" applyFont="1" applyAlignment="1">
      <alignment horizontal="center"/>
    </xf>
    <xf numFmtId="0" fontId="40" fillId="0" borderId="0" xfId="0" applyFont="1" applyAlignment="1"/>
    <xf numFmtId="0" fontId="40" fillId="0" borderId="0" xfId="0" applyFont="1" applyAlignment="1">
      <alignment horizontal="left"/>
    </xf>
    <xf numFmtId="0" fontId="25" fillId="0" borderId="0" xfId="0" applyFont="1" applyAlignment="1">
      <alignment horizontal="center"/>
    </xf>
    <xf numFmtId="165" fontId="25" fillId="33" borderId="0" xfId="1" applyNumberFormat="1" applyFont="1" applyFill="1" applyAlignment="1">
      <alignment vertical="center" wrapText="1"/>
    </xf>
    <xf numFmtId="0" fontId="25" fillId="33" borderId="0" xfId="0" applyFont="1" applyFill="1" applyAlignment="1">
      <alignment vertical="center" wrapText="1"/>
    </xf>
    <xf numFmtId="0" fontId="25" fillId="0" borderId="0" xfId="0" applyFont="1">
      <alignment horizontal="left" vertical="top" wrapText="1"/>
    </xf>
    <xf numFmtId="0" fontId="26" fillId="0" borderId="25" xfId="0" applyFont="1" applyBorder="1" applyAlignment="1">
      <alignment horizontal="center" vertical="center" wrapText="1"/>
    </xf>
    <xf numFmtId="168" fontId="25" fillId="0" borderId="0" xfId="0" applyNumberFormat="1" applyFont="1">
      <alignment horizontal="left" vertical="top" wrapText="1"/>
    </xf>
    <xf numFmtId="167" fontId="26" fillId="34" borderId="25" xfId="66" applyFont="1" applyFill="1" applyBorder="1">
      <alignment horizontal="right" vertical="top"/>
    </xf>
    <xf numFmtId="167" fontId="25" fillId="0" borderId="25" xfId="0" applyNumberFormat="1" applyFont="1" applyBorder="1">
      <alignment horizontal="left" vertical="top" wrapText="1"/>
    </xf>
    <xf numFmtId="0" fontId="41" fillId="0" borderId="25" xfId="0" applyFont="1" applyBorder="1" applyAlignment="1">
      <alignment horizontal="center" vertical="center" wrapText="1"/>
    </xf>
    <xf numFmtId="167" fontId="26" fillId="0" borderId="25" xfId="65" applyFont="1" applyBorder="1">
      <alignment horizontal="right" vertical="top"/>
    </xf>
    <xf numFmtId="0" fontId="26" fillId="0" borderId="25" xfId="0" applyFont="1" applyBorder="1" applyAlignment="1">
      <alignment horizontal="left" vertical="center" wrapText="1"/>
    </xf>
    <xf numFmtId="0" fontId="26" fillId="0" borderId="0" xfId="0" applyFont="1">
      <alignment horizontal="left" vertical="top" wrapText="1"/>
    </xf>
    <xf numFmtId="0" fontId="28" fillId="0" borderId="25" xfId="0" applyFont="1" applyBorder="1" applyAlignment="1">
      <alignment horizontal="center" vertical="top" wrapText="1"/>
    </xf>
    <xf numFmtId="0" fontId="42" fillId="0" borderId="25" xfId="0" applyFont="1" applyBorder="1">
      <alignment horizontal="left" vertical="top" wrapText="1"/>
    </xf>
    <xf numFmtId="167" fontId="42" fillId="0" borderId="25" xfId="67" applyFont="1" applyBorder="1">
      <alignment horizontal="right" vertical="top"/>
    </xf>
    <xf numFmtId="167" fontId="26" fillId="0" borderId="25" xfId="48" applyFont="1" applyBorder="1" applyAlignment="1">
      <alignment horizontal="right" vertical="center"/>
    </xf>
    <xf numFmtId="0" fontId="25" fillId="33" borderId="0" xfId="44" applyFont="1" applyFill="1" applyAlignment="1">
      <alignment horizontal="right"/>
    </xf>
    <xf numFmtId="0" fontId="25" fillId="0" borderId="27" xfId="46" applyFont="1" applyBorder="1" applyAlignment="1">
      <alignment horizontal="center" vertical="center"/>
    </xf>
    <xf numFmtId="0" fontId="25" fillId="0" borderId="25" xfId="46" applyFont="1" applyBorder="1" applyAlignment="1">
      <alignment vertical="center"/>
    </xf>
    <xf numFmtId="0" fontId="25" fillId="0" borderId="25" xfId="46" applyFont="1" applyBorder="1" applyAlignment="1">
      <alignment horizontal="center" vertical="center"/>
    </xf>
    <xf numFmtId="0" fontId="26" fillId="0" borderId="0" xfId="44" applyFont="1" applyAlignment="1">
      <alignment horizontal="right" vertical="center"/>
    </xf>
    <xf numFmtId="0" fontId="25" fillId="33" borderId="0" xfId="0" applyFont="1" applyFill="1">
      <alignment horizontal="left" vertical="top" wrapText="1"/>
    </xf>
    <xf numFmtId="0" fontId="28" fillId="0" borderId="0" xfId="0" applyFont="1" applyAlignment="1">
      <alignment horizontal="right" vertical="center"/>
    </xf>
    <xf numFmtId="0" fontId="26" fillId="34" borderId="25" xfId="0" applyFont="1" applyFill="1" applyBorder="1">
      <alignment horizontal="left" vertical="top" wrapText="1"/>
    </xf>
    <xf numFmtId="171" fontId="26" fillId="0" borderId="25" xfId="65" applyNumberFormat="1" applyFont="1" applyBorder="1">
      <alignment horizontal="right" vertical="top"/>
    </xf>
    <xf numFmtId="167" fontId="26" fillId="34" borderId="25" xfId="0" applyNumberFormat="1" applyFont="1" applyFill="1" applyBorder="1" applyAlignment="1">
      <alignment horizontal="right" vertical="top"/>
    </xf>
    <xf numFmtId="167" fontId="26" fillId="0" borderId="25" xfId="65" applyFont="1" applyBorder="1" applyAlignment="1">
      <alignment horizontal="center" vertical="center"/>
    </xf>
    <xf numFmtId="49" fontId="26" fillId="0" borderId="25" xfId="0" applyNumberFormat="1" applyFont="1" applyBorder="1" applyAlignment="1">
      <alignment horizontal="left" vertical="center"/>
    </xf>
    <xf numFmtId="0" fontId="26" fillId="34" borderId="25" xfId="46" applyFont="1" applyFill="1" applyBorder="1" applyAlignment="1">
      <alignment horizontal="left" vertical="center" wrapText="1"/>
    </xf>
    <xf numFmtId="0" fontId="25" fillId="0" borderId="0" xfId="45" applyFont="1" applyAlignment="1">
      <alignment horizontal="center" vertical="center"/>
    </xf>
    <xf numFmtId="167" fontId="26" fillId="0" borderId="25" xfId="65" applyFont="1" applyBorder="1" applyAlignment="1">
      <alignment horizontal="center" vertical="top"/>
    </xf>
    <xf numFmtId="0" fontId="26" fillId="0" borderId="0" xfId="45" applyFont="1" applyAlignment="1">
      <alignment vertical="center"/>
    </xf>
    <xf numFmtId="0" fontId="26" fillId="34" borderId="0" xfId="45" applyFont="1" applyFill="1" applyAlignment="1">
      <alignment vertical="center"/>
    </xf>
    <xf numFmtId="0" fontId="43" fillId="0" borderId="25" xfId="0" applyFont="1" applyBorder="1">
      <alignment horizontal="left" vertical="top" wrapText="1"/>
    </xf>
    <xf numFmtId="0" fontId="26" fillId="0" borderId="0" xfId="44" applyFont="1" applyAlignment="1">
      <alignment vertical="center"/>
    </xf>
    <xf numFmtId="0" fontId="26" fillId="0" borderId="0" xfId="0" applyFont="1" applyAlignment="1">
      <alignment vertical="center" wrapText="1"/>
    </xf>
    <xf numFmtId="49" fontId="26" fillId="0" borderId="0" xfId="0" applyNumberFormat="1" applyFont="1" applyAlignment="1">
      <alignment horizontal="center" vertical="center" wrapText="1"/>
    </xf>
    <xf numFmtId="168" fontId="26" fillId="0" borderId="0" xfId="0" applyNumberFormat="1" applyFont="1" applyAlignment="1">
      <alignment horizontal="center" vertical="center" wrapText="1"/>
    </xf>
    <xf numFmtId="168" fontId="38" fillId="0" borderId="25" xfId="0" applyNumberFormat="1" applyFont="1" applyBorder="1" applyAlignment="1">
      <alignment horizontal="center" vertical="center" wrapText="1"/>
    </xf>
    <xf numFmtId="167" fontId="25" fillId="0" borderId="25" xfId="48" applyFont="1" applyBorder="1" applyAlignment="1">
      <alignment horizontal="right" vertical="center"/>
    </xf>
    <xf numFmtId="167" fontId="28" fillId="0" borderId="25" xfId="48" applyFont="1" applyBorder="1" applyAlignment="1">
      <alignment horizontal="right" vertical="center"/>
    </xf>
    <xf numFmtId="0" fontId="26" fillId="0" borderId="25" xfId="0" applyFont="1" applyBorder="1" applyAlignment="1">
      <alignment horizontal="center" vertical="top" wrapText="1"/>
    </xf>
    <xf numFmtId="0" fontId="25" fillId="0" borderId="0" xfId="0" applyFont="1" applyAlignment="1">
      <alignment horizontal="right" vertical="top"/>
    </xf>
    <xf numFmtId="0" fontId="26" fillId="0" borderId="25" xfId="46" applyFont="1" applyBorder="1" applyAlignment="1">
      <alignment horizontal="left" vertical="center" wrapText="1"/>
    </xf>
    <xf numFmtId="0" fontId="26" fillId="34" borderId="25" xfId="49" applyFont="1" applyFill="1" applyBorder="1" applyAlignment="1">
      <alignment vertical="center"/>
    </xf>
    <xf numFmtId="167" fontId="26" fillId="0" borderId="26" xfId="48" applyFont="1" applyFill="1" applyBorder="1">
      <alignment horizontal="right" vertical="top"/>
    </xf>
    <xf numFmtId="0" fontId="26" fillId="0" borderId="12" xfId="0" applyFont="1" applyBorder="1">
      <alignment horizontal="left" vertical="top" wrapText="1"/>
    </xf>
    <xf numFmtId="0" fontId="25" fillId="0" borderId="0" xfId="54" applyFont="1" applyAlignment="1">
      <alignment vertical="center" wrapText="1"/>
    </xf>
    <xf numFmtId="0" fontId="25" fillId="0" borderId="18" xfId="0" applyFont="1" applyBorder="1">
      <alignment horizontal="left" vertical="top" wrapText="1"/>
    </xf>
    <xf numFmtId="0" fontId="25" fillId="0" borderId="13" xfId="0" applyFont="1" applyBorder="1">
      <alignment horizontal="left" vertical="top" wrapText="1"/>
    </xf>
    <xf numFmtId="172" fontId="26" fillId="0" borderId="25" xfId="0" applyNumberFormat="1" applyFont="1" applyBorder="1">
      <alignment horizontal="left" vertical="top" wrapText="1"/>
    </xf>
    <xf numFmtId="0" fontId="25" fillId="0" borderId="10" xfId="0" applyFont="1" applyBorder="1">
      <alignment horizontal="left" vertical="top" wrapText="1"/>
    </xf>
    <xf numFmtId="0" fontId="25" fillId="0" borderId="11" xfId="0" applyFont="1" applyBorder="1">
      <alignment horizontal="left" vertical="top" wrapText="1"/>
    </xf>
    <xf numFmtId="0" fontId="25" fillId="0" borderId="12" xfId="0" applyFont="1" applyBorder="1">
      <alignment horizontal="left" vertical="top" wrapText="1"/>
    </xf>
    <xf numFmtId="49" fontId="26" fillId="0" borderId="10" xfId="0" applyNumberFormat="1" applyFont="1" applyBorder="1">
      <alignment horizontal="left" vertical="top" wrapText="1"/>
    </xf>
    <xf numFmtId="169" fontId="25" fillId="0" borderId="25" xfId="0" applyNumberFormat="1" applyFont="1" applyBorder="1">
      <alignment horizontal="left" vertical="top" wrapText="1"/>
    </xf>
    <xf numFmtId="0" fontId="25" fillId="0" borderId="25" xfId="0" applyFont="1" applyBorder="1" applyAlignment="1">
      <alignment horizontal="right" vertical="top" wrapText="1"/>
    </xf>
    <xf numFmtId="49" fontId="26" fillId="0" borderId="33" xfId="0" applyNumberFormat="1" applyFont="1" applyBorder="1">
      <alignment horizontal="left" vertical="top" wrapText="1"/>
    </xf>
    <xf numFmtId="0" fontId="26" fillId="0" borderId="33" xfId="0" applyFont="1" applyBorder="1">
      <alignment horizontal="left" vertical="top" wrapText="1"/>
    </xf>
    <xf numFmtId="0" fontId="26" fillId="0" borderId="17" xfId="0" applyFont="1" applyBorder="1">
      <alignment horizontal="left" vertical="top" wrapText="1"/>
    </xf>
    <xf numFmtId="49" fontId="26" fillId="0" borderId="13" xfId="0" applyNumberFormat="1" applyFont="1" applyBorder="1">
      <alignment horizontal="left" vertical="top" wrapText="1"/>
    </xf>
    <xf numFmtId="0" fontId="25" fillId="0" borderId="12" xfId="0" applyFont="1" applyBorder="1" applyAlignment="1">
      <alignment horizontal="right" vertical="top" wrapText="1"/>
    </xf>
    <xf numFmtId="0" fontId="26" fillId="0" borderId="10" xfId="0" applyFont="1" applyBorder="1">
      <alignment horizontal="left" vertical="top" wrapText="1"/>
    </xf>
    <xf numFmtId="0" fontId="26" fillId="0" borderId="11" xfId="0" applyFont="1" applyBorder="1">
      <alignment horizontal="left" vertical="top" wrapText="1"/>
    </xf>
    <xf numFmtId="49" fontId="26" fillId="0" borderId="12" xfId="0" applyNumberFormat="1" applyFont="1" applyBorder="1">
      <alignment horizontal="left" vertical="top" wrapText="1"/>
    </xf>
    <xf numFmtId="169" fontId="26" fillId="0" borderId="25" xfId="0" applyNumberFormat="1" applyFont="1" applyBorder="1">
      <alignment horizontal="left" vertical="top" wrapText="1"/>
    </xf>
    <xf numFmtId="0" fontId="26" fillId="0" borderId="15" xfId="0" applyFont="1" applyBorder="1">
      <alignment horizontal="left" vertical="top" wrapText="1"/>
    </xf>
    <xf numFmtId="0" fontId="25" fillId="0" borderId="20" xfId="0" applyFont="1" applyBorder="1">
      <alignment horizontal="left" vertical="top" wrapText="1"/>
    </xf>
    <xf numFmtId="0" fontId="25" fillId="0" borderId="24" xfId="0" applyFont="1" applyBorder="1">
      <alignment horizontal="left" vertical="top" wrapText="1"/>
    </xf>
    <xf numFmtId="169" fontId="25" fillId="0" borderId="25" xfId="0" applyNumberFormat="1" applyFont="1" applyBorder="1" applyAlignment="1">
      <alignment horizontal="right" vertical="top" wrapText="1"/>
    </xf>
    <xf numFmtId="0" fontId="28" fillId="0" borderId="24" xfId="0" applyFont="1" applyBorder="1">
      <alignment horizontal="left" vertical="top" wrapText="1"/>
    </xf>
    <xf numFmtId="169" fontId="28" fillId="0" borderId="25" xfId="0" applyNumberFormat="1" applyFont="1" applyBorder="1">
      <alignment horizontal="left" vertical="top" wrapText="1"/>
    </xf>
    <xf numFmtId="169" fontId="28" fillId="0" borderId="25" xfId="0" applyNumberFormat="1" applyFont="1" applyBorder="1" applyAlignment="1">
      <alignment horizontal="right" vertical="top" wrapText="1"/>
    </xf>
    <xf numFmtId="0" fontId="25" fillId="0" borderId="16" xfId="0" applyFont="1" applyBorder="1">
      <alignment horizontal="left" vertical="top" wrapText="1"/>
    </xf>
    <xf numFmtId="169" fontId="25" fillId="0" borderId="25" xfId="50" applyNumberFormat="1" applyFont="1" applyBorder="1" applyAlignment="1">
      <alignment horizontal="left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26" fillId="34" borderId="25" xfId="0" applyFont="1" applyFill="1" applyBorder="1">
      <alignment horizontal="left" vertical="top" wrapText="1"/>
    </xf>
    <xf numFmtId="167" fontId="35" fillId="0" borderId="25" xfId="65" applyNumberFormat="1" applyFont="1" applyBorder="1" applyAlignment="1">
      <alignment horizontal="right" vertical="top"/>
    </xf>
    <xf numFmtId="0" fontId="35" fillId="0" borderId="25" xfId="0" applyFont="1" applyBorder="1" applyAlignment="1">
      <alignment horizontal="left" vertical="top" wrapText="1"/>
    </xf>
    <xf numFmtId="0" fontId="24" fillId="0" borderId="25" xfId="0" applyFont="1" applyBorder="1" applyAlignment="1">
      <alignment horizontal="left" vertical="top" wrapText="1"/>
    </xf>
    <xf numFmtId="167" fontId="24" fillId="0" borderId="25" xfId="48" applyNumberFormat="1" applyFont="1" applyBorder="1" applyAlignment="1">
      <alignment horizontal="right" vertical="top"/>
    </xf>
    <xf numFmtId="0" fontId="24" fillId="0" borderId="0" xfId="0" applyFont="1" applyBorder="1">
      <alignment horizontal="left" vertical="top" wrapText="1"/>
    </xf>
    <xf numFmtId="0" fontId="24" fillId="0" borderId="0" xfId="0" applyFont="1" applyBorder="1" applyAlignment="1">
      <alignment horizontal="center" vertical="top" wrapText="1"/>
    </xf>
    <xf numFmtId="0" fontId="24" fillId="0" borderId="0" xfId="0" applyFont="1" applyBorder="1" applyAlignment="1">
      <alignment horizontal="left" vertical="top" wrapText="1"/>
    </xf>
    <xf numFmtId="167" fontId="24" fillId="0" borderId="0" xfId="48" applyNumberFormat="1" applyFont="1" applyBorder="1" applyAlignment="1">
      <alignment horizontal="right" vertical="top"/>
    </xf>
    <xf numFmtId="0" fontId="45" fillId="0" borderId="25" xfId="0" applyFont="1" applyBorder="1">
      <alignment horizontal="left" vertical="top" wrapText="1"/>
    </xf>
    <xf numFmtId="0" fontId="33" fillId="0" borderId="25" xfId="0" applyFont="1" applyBorder="1">
      <alignment horizontal="left" vertical="top" wrapText="1"/>
    </xf>
    <xf numFmtId="0" fontId="26" fillId="0" borderId="25" xfId="0" applyFont="1" applyFill="1" applyBorder="1">
      <alignment horizontal="left" vertical="top" wrapText="1"/>
    </xf>
    <xf numFmtId="0" fontId="26" fillId="0" borderId="0" xfId="50" applyFont="1" applyAlignment="1">
      <alignment horizontal="left" vertical="center" wrapText="1"/>
    </xf>
    <xf numFmtId="173" fontId="26" fillId="0" borderId="25" xfId="0" applyNumberFormat="1" applyFont="1" applyFill="1" applyBorder="1" applyAlignment="1">
      <alignment horizontal="right" vertical="top" wrapText="1"/>
    </xf>
    <xf numFmtId="0" fontId="25" fillId="0" borderId="25" xfId="0" applyFont="1" applyFill="1" applyBorder="1">
      <alignment horizontal="left" vertical="top" wrapText="1"/>
    </xf>
    <xf numFmtId="0" fontId="25" fillId="0" borderId="25" xfId="0" applyFont="1" applyFill="1" applyBorder="1" applyAlignment="1">
      <alignment horizontal="right" vertical="top" wrapText="1"/>
    </xf>
    <xf numFmtId="0" fontId="25" fillId="0" borderId="0" xfId="50" applyFont="1" applyAlignment="1">
      <alignment horizontal="left" vertical="center" wrapText="1"/>
    </xf>
    <xf numFmtId="173" fontId="25" fillId="0" borderId="25" xfId="0" applyNumberFormat="1" applyFont="1" applyFill="1" applyBorder="1" applyAlignment="1">
      <alignment horizontal="right" vertical="top" wrapText="1"/>
    </xf>
    <xf numFmtId="169" fontId="25" fillId="0" borderId="25" xfId="50" applyNumberFormat="1" applyFont="1" applyFill="1" applyBorder="1" applyAlignment="1">
      <alignment horizontal="left" vertical="center" wrapText="1"/>
    </xf>
    <xf numFmtId="0" fontId="46" fillId="0" borderId="25" xfId="0" applyFont="1" applyFill="1" applyBorder="1">
      <alignment horizontal="left" vertical="top" wrapText="1"/>
    </xf>
    <xf numFmtId="0" fontId="28" fillId="0" borderId="25" xfId="0" applyFont="1" applyFill="1" applyBorder="1">
      <alignment horizontal="left" vertical="top" wrapText="1"/>
    </xf>
    <xf numFmtId="0" fontId="25" fillId="0" borderId="25" xfId="61" applyFont="1" applyFill="1" applyBorder="1">
      <alignment horizontal="left" vertical="top" wrapText="1"/>
    </xf>
    <xf numFmtId="0" fontId="25" fillId="0" borderId="25" xfId="50" applyFont="1" applyFill="1" applyBorder="1" applyAlignment="1">
      <alignment vertical="center" wrapText="1"/>
    </xf>
    <xf numFmtId="169" fontId="25" fillId="0" borderId="25" xfId="50" applyNumberFormat="1" applyFont="1" applyFill="1" applyBorder="1" applyAlignment="1">
      <alignment horizontal="right" vertical="center" wrapText="1"/>
    </xf>
    <xf numFmtId="167" fontId="27" fillId="0" borderId="25" xfId="65" applyNumberFormat="1" applyFont="1" applyBorder="1" applyAlignment="1">
      <alignment horizontal="right" vertical="top"/>
    </xf>
    <xf numFmtId="0" fontId="45" fillId="0" borderId="0" xfId="0" applyFont="1">
      <alignment horizontal="left" vertical="top" wrapText="1"/>
    </xf>
    <xf numFmtId="0" fontId="27" fillId="0" borderId="25" xfId="0" applyFont="1" applyBorder="1" applyAlignment="1">
      <alignment horizontal="left" vertical="top" wrapText="1"/>
    </xf>
    <xf numFmtId="0" fontId="45" fillId="0" borderId="25" xfId="0" applyFont="1" applyBorder="1" applyAlignment="1">
      <alignment horizontal="left" vertical="top" wrapText="1"/>
    </xf>
    <xf numFmtId="0" fontId="27" fillId="0" borderId="0" xfId="0" applyFont="1" applyAlignment="1">
      <alignment vertical="top" wrapText="1"/>
    </xf>
    <xf numFmtId="0" fontId="25" fillId="34" borderId="25" xfId="0" applyFont="1" applyFill="1" applyBorder="1" applyAlignment="1">
      <alignment horizontal="right" vertical="top" wrapText="1"/>
    </xf>
    <xf numFmtId="0" fontId="26" fillId="34" borderId="25" xfId="0" applyFont="1" applyFill="1" applyBorder="1">
      <alignment horizontal="left" vertical="top" wrapText="1"/>
    </xf>
    <xf numFmtId="0" fontId="26" fillId="0" borderId="24" xfId="46" applyFont="1" applyFill="1" applyBorder="1" applyAlignment="1">
      <alignment horizontal="left" vertical="center" wrapText="1"/>
    </xf>
    <xf numFmtId="37" fontId="25" fillId="0" borderId="16" xfId="46" applyNumberFormat="1" applyFont="1" applyFill="1" applyBorder="1" applyAlignment="1">
      <alignment horizontal="center" vertical="center"/>
    </xf>
    <xf numFmtId="168" fontId="26" fillId="0" borderId="25" xfId="46" applyNumberFormat="1" applyFont="1" applyFill="1" applyBorder="1" applyAlignment="1">
      <alignment horizontal="center" vertical="center"/>
    </xf>
    <xf numFmtId="0" fontId="26" fillId="0" borderId="29" xfId="49" applyFont="1" applyFill="1" applyBorder="1" applyAlignment="1">
      <alignment vertical="center"/>
    </xf>
    <xf numFmtId="0" fontId="44" fillId="0" borderId="24" xfId="0" applyFont="1" applyFill="1" applyBorder="1" applyAlignment="1">
      <alignment horizontal="left" vertical="center" wrapText="1"/>
    </xf>
    <xf numFmtId="0" fontId="26" fillId="0" borderId="25" xfId="0" applyFont="1" applyFill="1" applyBorder="1" applyAlignment="1">
      <alignment horizontal="center" vertical="center" wrapText="1"/>
    </xf>
    <xf numFmtId="0" fontId="26" fillId="0" borderId="25" xfId="46" applyFont="1" applyFill="1" applyBorder="1" applyAlignment="1">
      <alignment horizontal="center" vertical="center" wrapText="1"/>
    </xf>
    <xf numFmtId="167" fontId="26" fillId="0" borderId="25" xfId="65" applyFont="1" applyFill="1" applyBorder="1" applyAlignment="1">
      <alignment horizontal="center" vertical="top"/>
    </xf>
    <xf numFmtId="0" fontId="25" fillId="0" borderId="25" xfId="0" applyFont="1" applyFill="1" applyBorder="1" applyAlignment="1">
      <alignment horizontal="left" vertical="center" wrapText="1"/>
    </xf>
    <xf numFmtId="0" fontId="26" fillId="0" borderId="25" xfId="49" applyFont="1" applyFill="1" applyBorder="1" applyAlignment="1">
      <alignment vertical="center"/>
    </xf>
    <xf numFmtId="0" fontId="26" fillId="0" borderId="25" xfId="0" applyFont="1" applyFill="1" applyBorder="1" applyAlignment="1">
      <alignment horizontal="center" vertical="top" wrapText="1"/>
    </xf>
    <xf numFmtId="0" fontId="47" fillId="0" borderId="25" xfId="0" applyFont="1" applyFill="1" applyBorder="1" applyAlignment="1">
      <alignment vertical="center"/>
    </xf>
    <xf numFmtId="0" fontId="25" fillId="34" borderId="25" xfId="0" applyFont="1" applyFill="1" applyBorder="1" applyAlignment="1">
      <alignment horizontal="left" vertical="center" wrapText="1"/>
    </xf>
    <xf numFmtId="37" fontId="25" fillId="0" borderId="25" xfId="46" applyNumberFormat="1" applyFont="1" applyFill="1" applyBorder="1" applyAlignment="1">
      <alignment horizontal="center" vertical="center"/>
    </xf>
    <xf numFmtId="167" fontId="25" fillId="0" borderId="25" xfId="65" applyFont="1" applyFill="1" applyBorder="1" applyAlignment="1">
      <alignment horizontal="center" vertical="center"/>
    </xf>
    <xf numFmtId="0" fontId="25" fillId="0" borderId="25" xfId="0" applyFont="1" applyFill="1" applyBorder="1" applyAlignment="1">
      <alignment horizontal="center" vertical="center" wrapText="1"/>
    </xf>
    <xf numFmtId="0" fontId="35" fillId="0" borderId="25" xfId="0" applyFont="1" applyBorder="1" applyAlignment="1">
      <alignment horizontal="left" vertical="top" wrapText="1"/>
    </xf>
    <xf numFmtId="169" fontId="27" fillId="0" borderId="0" xfId="1" applyNumberFormat="1" applyFont="1" applyFill="1" applyBorder="1" applyAlignment="1">
      <alignment horizontal="right" vertical="center"/>
    </xf>
    <xf numFmtId="0" fontId="33" fillId="0" borderId="0" xfId="0" applyFont="1" applyAlignment="1">
      <alignment horizontal="right" vertical="top"/>
    </xf>
    <xf numFmtId="0" fontId="35" fillId="0" borderId="2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31" xfId="0" applyFont="1" applyBorder="1" applyAlignment="1">
      <alignment horizontal="center" vertical="center" wrapText="1"/>
    </xf>
    <xf numFmtId="0" fontId="35" fillId="0" borderId="25" xfId="0" applyFont="1" applyBorder="1">
      <alignment horizontal="left" vertical="top" wrapText="1"/>
    </xf>
    <xf numFmtId="0" fontId="27" fillId="0" borderId="0" xfId="0" applyFont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5" fillId="0" borderId="27" xfId="0" applyFont="1" applyBorder="1" applyAlignment="1">
      <alignment horizontal="center" vertical="center" wrapText="1"/>
    </xf>
    <xf numFmtId="0" fontId="35" fillId="0" borderId="26" xfId="0" applyFont="1" applyBorder="1" applyAlignment="1">
      <alignment horizontal="center" vertical="center" wrapText="1"/>
    </xf>
    <xf numFmtId="49" fontId="38" fillId="0" borderId="30" xfId="0" applyNumberFormat="1" applyFont="1" applyBorder="1" applyAlignment="1">
      <alignment horizontal="center" vertical="center" wrapText="1"/>
    </xf>
    <xf numFmtId="49" fontId="38" fillId="0" borderId="31" xfId="0" applyNumberFormat="1" applyFont="1" applyBorder="1" applyAlignment="1">
      <alignment horizontal="center" vertical="center" wrapText="1"/>
    </xf>
    <xf numFmtId="49" fontId="38" fillId="0" borderId="13" xfId="0" applyNumberFormat="1" applyFont="1" applyBorder="1" applyAlignment="1">
      <alignment horizontal="center" vertical="center" wrapText="1"/>
    </xf>
    <xf numFmtId="49" fontId="38" fillId="0" borderId="21" xfId="0" applyNumberFormat="1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 wrapText="1"/>
    </xf>
    <xf numFmtId="168" fontId="26" fillId="0" borderId="12" xfId="0" applyNumberFormat="1" applyFont="1" applyBorder="1" applyAlignment="1">
      <alignment horizontal="center" vertical="center" wrapText="1"/>
    </xf>
    <xf numFmtId="168" fontId="26" fillId="0" borderId="24" xfId="0" applyNumberFormat="1" applyFont="1" applyBorder="1" applyAlignment="1">
      <alignment horizontal="center" vertical="center" wrapText="1"/>
    </xf>
    <xf numFmtId="168" fontId="26" fillId="0" borderId="16" xfId="0" applyNumberFormat="1" applyFont="1" applyBorder="1" applyAlignment="1">
      <alignment horizontal="center" vertical="center" wrapText="1"/>
    </xf>
    <xf numFmtId="168" fontId="38" fillId="0" borderId="31" xfId="0" applyNumberFormat="1" applyFont="1" applyBorder="1" applyAlignment="1">
      <alignment horizontal="center" vertical="center" wrapText="1"/>
    </xf>
    <xf numFmtId="168" fontId="38" fillId="0" borderId="21" xfId="0" applyNumberFormat="1" applyFont="1" applyBorder="1" applyAlignment="1">
      <alignment horizontal="center" vertical="center" wrapText="1"/>
    </xf>
    <xf numFmtId="168" fontId="38" fillId="0" borderId="12" xfId="0" applyNumberFormat="1" applyFont="1" applyBorder="1" applyAlignment="1">
      <alignment horizontal="center" vertical="center" wrapText="1"/>
    </xf>
    <xf numFmtId="168" fontId="38" fillId="0" borderId="24" xfId="0" applyNumberFormat="1" applyFont="1" applyBorder="1" applyAlignment="1">
      <alignment horizontal="center" vertical="center" wrapText="1"/>
    </xf>
    <xf numFmtId="168" fontId="38" fillId="0" borderId="16" xfId="0" applyNumberFormat="1" applyFont="1" applyBorder="1" applyAlignment="1">
      <alignment horizontal="center" vertical="center" wrapText="1"/>
    </xf>
    <xf numFmtId="0" fontId="26" fillId="0" borderId="0" xfId="44" applyFont="1" applyAlignment="1">
      <alignment horizontal="right" vertical="center"/>
    </xf>
    <xf numFmtId="0" fontId="26" fillId="0" borderId="0" xfId="0" applyFont="1" applyAlignment="1">
      <alignment horizontal="center" vertical="center" wrapText="1"/>
    </xf>
    <xf numFmtId="168" fontId="25" fillId="0" borderId="0" xfId="0" applyNumberFormat="1" applyFont="1" applyAlignment="1">
      <alignment horizontal="right" vertical="center" wrapText="1"/>
    </xf>
    <xf numFmtId="0" fontId="25" fillId="0" borderId="19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26" fillId="0" borderId="0" xfId="50" applyFont="1" applyAlignment="1">
      <alignment horizontal="right" vertical="center"/>
    </xf>
    <xf numFmtId="0" fontId="25" fillId="0" borderId="0" xfId="0" applyFont="1" applyAlignment="1">
      <alignment horizontal="right" wrapText="1"/>
    </xf>
    <xf numFmtId="0" fontId="25" fillId="0" borderId="25" xfId="0" applyFont="1" applyBorder="1" applyAlignment="1">
      <alignment horizontal="center" vertical="center" wrapText="1"/>
    </xf>
    <xf numFmtId="167" fontId="26" fillId="0" borderId="25" xfId="0" applyNumberFormat="1" applyFont="1" applyBorder="1" applyAlignment="1">
      <alignment horizontal="center" vertical="center" wrapText="1"/>
    </xf>
    <xf numFmtId="0" fontId="25" fillId="33" borderId="0" xfId="44" applyFont="1" applyFill="1" applyAlignment="1">
      <alignment horizontal="right"/>
    </xf>
    <xf numFmtId="0" fontId="26" fillId="33" borderId="0" xfId="0" applyFont="1" applyFill="1" applyAlignment="1">
      <alignment horizontal="center" vertical="center" wrapText="1"/>
    </xf>
    <xf numFmtId="0" fontId="28" fillId="0" borderId="0" xfId="0" applyFont="1" applyAlignment="1">
      <alignment horizontal="right" vertical="top" wrapText="1"/>
    </xf>
    <xf numFmtId="0" fontId="26" fillId="0" borderId="25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top" wrapText="1"/>
    </xf>
    <xf numFmtId="0" fontId="26" fillId="0" borderId="16" xfId="0" applyFont="1" applyBorder="1" applyAlignment="1">
      <alignment horizontal="center" vertical="top" wrapText="1"/>
    </xf>
    <xf numFmtId="0" fontId="27" fillId="0" borderId="25" xfId="0" applyFont="1" applyBorder="1" applyAlignment="1">
      <alignment horizontal="left" vertical="top" wrapText="1"/>
    </xf>
    <xf numFmtId="0" fontId="27" fillId="0" borderId="25" xfId="0" applyFont="1" applyBorder="1" applyAlignment="1">
      <alignment horizontal="left" vertical="top"/>
    </xf>
    <xf numFmtId="0" fontId="26" fillId="34" borderId="12" xfId="0" applyFont="1" applyFill="1" applyBorder="1">
      <alignment horizontal="left" vertical="top" wrapText="1"/>
    </xf>
    <xf numFmtId="0" fontId="26" fillId="34" borderId="24" xfId="0" applyFont="1" applyFill="1" applyBorder="1">
      <alignment horizontal="left" vertical="top" wrapText="1"/>
    </xf>
    <xf numFmtId="0" fontId="26" fillId="34" borderId="16" xfId="0" applyFont="1" applyFill="1" applyBorder="1">
      <alignment horizontal="left" vertical="top" wrapText="1"/>
    </xf>
    <xf numFmtId="0" fontId="26" fillId="34" borderId="25" xfId="0" applyFont="1" applyFill="1" applyBorder="1">
      <alignment horizontal="left" vertical="top" wrapText="1"/>
    </xf>
    <xf numFmtId="0" fontId="26" fillId="0" borderId="25" xfId="0" applyFont="1" applyBorder="1">
      <alignment horizontal="left" vertical="top" wrapText="1"/>
    </xf>
    <xf numFmtId="0" fontId="27" fillId="0" borderId="25" xfId="0" applyFont="1" applyBorder="1" applyAlignment="1">
      <alignment horizontal="center" vertical="top" wrapText="1"/>
    </xf>
    <xf numFmtId="0" fontId="26" fillId="33" borderId="0" xfId="44" applyFont="1" applyFill="1" applyAlignment="1">
      <alignment horizontal="right"/>
    </xf>
    <xf numFmtId="0" fontId="26" fillId="34" borderId="25" xfId="0" applyFont="1" applyFill="1" applyBorder="1" applyAlignment="1">
      <alignment horizontal="left" vertical="top"/>
    </xf>
    <xf numFmtId="0" fontId="26" fillId="34" borderId="0" xfId="0" applyFont="1" applyFill="1">
      <alignment horizontal="left" vertical="top" wrapText="1"/>
    </xf>
    <xf numFmtId="0" fontId="26" fillId="0" borderId="24" xfId="0" applyFont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left" vertical="top"/>
    </xf>
    <xf numFmtId="0" fontId="26" fillId="34" borderId="25" xfId="46" applyFont="1" applyFill="1" applyBorder="1" applyAlignment="1">
      <alignment horizontal="left" vertical="center" wrapText="1"/>
    </xf>
    <xf numFmtId="0" fontId="44" fillId="0" borderId="12" xfId="0" applyFont="1" applyFill="1" applyBorder="1" applyAlignment="1">
      <alignment horizontal="left" vertical="center" wrapText="1"/>
    </xf>
    <xf numFmtId="0" fontId="44" fillId="0" borderId="24" xfId="0" applyFont="1" applyFill="1" applyBorder="1" applyAlignment="1">
      <alignment horizontal="left" vertical="center" wrapText="1"/>
    </xf>
    <xf numFmtId="0" fontId="26" fillId="0" borderId="0" xfId="46" applyFont="1" applyAlignment="1">
      <alignment horizontal="right" vertical="center"/>
    </xf>
    <xf numFmtId="0" fontId="26" fillId="0" borderId="0" xfId="46" applyFont="1" applyAlignment="1">
      <alignment horizontal="center" vertical="center" wrapText="1"/>
    </xf>
    <xf numFmtId="0" fontId="25" fillId="0" borderId="15" xfId="45" applyFont="1" applyBorder="1" applyAlignment="1">
      <alignment horizontal="center" vertical="center"/>
    </xf>
    <xf numFmtId="0" fontId="25" fillId="0" borderId="28" xfId="45" applyFont="1" applyBorder="1" applyAlignment="1">
      <alignment horizontal="center" vertical="center"/>
    </xf>
    <xf numFmtId="0" fontId="25" fillId="0" borderId="15" xfId="46" applyFont="1" applyBorder="1" applyAlignment="1">
      <alignment horizontal="center" vertical="center"/>
    </xf>
    <xf numFmtId="0" fontId="25" fillId="0" borderId="28" xfId="46" applyFont="1" applyBorder="1" applyAlignment="1">
      <alignment horizontal="center" vertical="center"/>
    </xf>
    <xf numFmtId="0" fontId="25" fillId="0" borderId="15" xfId="46" applyFont="1" applyBorder="1" applyAlignment="1">
      <alignment horizontal="center" vertical="center" wrapText="1"/>
    </xf>
    <xf numFmtId="0" fontId="25" fillId="0" borderId="28" xfId="46" applyFont="1" applyBorder="1" applyAlignment="1">
      <alignment horizontal="center" vertical="center" wrapText="1"/>
    </xf>
    <xf numFmtId="0" fontId="25" fillId="0" borderId="19" xfId="46" applyFont="1" applyBorder="1" applyAlignment="1">
      <alignment horizontal="center" vertical="center" wrapText="1"/>
    </xf>
    <xf numFmtId="0" fontId="25" fillId="0" borderId="23" xfId="46" applyFont="1" applyBorder="1" applyAlignment="1">
      <alignment horizontal="center" vertical="center" wrapText="1"/>
    </xf>
    <xf numFmtId="0" fontId="26" fillId="0" borderId="25" xfId="45" applyFont="1" applyBorder="1" applyAlignment="1">
      <alignment horizontal="left"/>
    </xf>
    <xf numFmtId="0" fontId="25" fillId="0" borderId="12" xfId="46" applyFont="1" applyBorder="1" applyAlignment="1">
      <alignment horizontal="center" vertical="center" wrapText="1"/>
    </xf>
    <xf numFmtId="0" fontId="25" fillId="0" borderId="16" xfId="46" applyFont="1" applyBorder="1" applyAlignment="1">
      <alignment horizontal="center" vertical="center" wrapText="1"/>
    </xf>
    <xf numFmtId="0" fontId="25" fillId="0" borderId="25" xfId="46" applyFont="1" applyBorder="1" applyAlignment="1">
      <alignment horizontal="center" vertical="center"/>
    </xf>
  </cellXfs>
  <cellStyles count="68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15" xfId="57"/>
    <cellStyle name="Comma 19" xfId="62"/>
    <cellStyle name="Comma 4 2" xfId="59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eutral 3" xfId="64"/>
    <cellStyle name="Normal" xfId="0" builtinId="0" customBuiltin="1"/>
    <cellStyle name="Normal 11 2" xfId="58"/>
    <cellStyle name="Normal 12" xfId="53"/>
    <cellStyle name="Normal 12 3" xfId="60"/>
    <cellStyle name="Normal 12 3 2" xfId="63"/>
    <cellStyle name="Normal 2" xfId="43"/>
    <cellStyle name="Normal 2 2" xfId="51"/>
    <cellStyle name="Normal 2 3" xfId="44"/>
    <cellStyle name="Normal 2 3 2 2" xfId="56"/>
    <cellStyle name="Normal 2 5 3" xfId="61"/>
    <cellStyle name="Normal 2_IV-ՀՐԱՏԱՊ ՓՈՒԼԵՐՈՎ" xfId="45"/>
    <cellStyle name="Normal 5" xfId="55"/>
    <cellStyle name="Normal 5 2" xfId="46"/>
    <cellStyle name="Normal 5 3" xfId="54"/>
    <cellStyle name="Normal 6 2" xfId="47"/>
    <cellStyle name="Normal 8" xfId="50"/>
    <cellStyle name="Note" xfId="16" builtinId="10" customBuiltin="1"/>
    <cellStyle name="Output" xfId="11" builtinId="21" customBuiltin="1"/>
    <cellStyle name="SN_241" xfId="48"/>
    <cellStyle name="SN_b" xfId="65"/>
    <cellStyle name="SN_it" xfId="67"/>
    <cellStyle name="SN10_bold" xfId="66"/>
    <cellStyle name="Title" xfId="2" builtinId="15" customBuiltin="1"/>
    <cellStyle name="Total" xfId="18" builtinId="25" customBuiltin="1"/>
    <cellStyle name="Warning Text" xfId="15" builtinId="11" customBuiltin="1"/>
    <cellStyle name="Обычный 2 2" xfId="49"/>
    <cellStyle name="Обычный_+JRVEG-DZOR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zoomScaleNormal="100" workbookViewId="0">
      <selection activeCell="G18" sqref="G18"/>
    </sheetView>
  </sheetViews>
  <sheetFormatPr defaultRowHeight="13.5" x14ac:dyDescent="0.25"/>
  <cols>
    <col min="1" max="1" width="7.5703125" customWidth="1"/>
    <col min="2" max="2" width="11.5703125" customWidth="1"/>
    <col min="3" max="3" width="14.28515625" customWidth="1"/>
    <col min="4" max="6" width="51.42578125" style="15" customWidth="1"/>
    <col min="7" max="9" width="18.28515625" style="15" customWidth="1"/>
  </cols>
  <sheetData>
    <row r="1" spans="1:9" s="5" customFormat="1" ht="16.5" x14ac:dyDescent="0.25">
      <c r="G1" s="183" t="s">
        <v>32</v>
      </c>
      <c r="H1" s="183"/>
      <c r="I1" s="183"/>
    </row>
    <row r="2" spans="1:9" s="5" customFormat="1" ht="16.5" x14ac:dyDescent="0.25">
      <c r="I2" s="2" t="s">
        <v>38</v>
      </c>
    </row>
    <row r="3" spans="1:9" s="5" customFormat="1" ht="16.5" x14ac:dyDescent="0.25">
      <c r="I3" s="2" t="s">
        <v>33</v>
      </c>
    </row>
    <row r="4" spans="1:9" s="5" customFormat="1" ht="16.5" x14ac:dyDescent="0.25">
      <c r="G4" s="3"/>
    </row>
    <row r="5" spans="1:9" s="5" customFormat="1" ht="78.75" customHeight="1" x14ac:dyDescent="0.25">
      <c r="B5" s="189" t="s">
        <v>39</v>
      </c>
      <c r="C5" s="189"/>
      <c r="D5" s="189"/>
      <c r="E5" s="189"/>
      <c r="F5" s="189"/>
      <c r="G5" s="189"/>
    </row>
    <row r="6" spans="1:9" s="5" customFormat="1" ht="21" customHeight="1" x14ac:dyDescent="0.25">
      <c r="B6" s="9"/>
      <c r="C6" s="9"/>
      <c r="D6" s="9"/>
      <c r="E6" s="9"/>
      <c r="F6" s="9"/>
      <c r="G6" s="9"/>
      <c r="H6" s="184" t="s">
        <v>50</v>
      </c>
      <c r="I6" s="184"/>
    </row>
    <row r="7" spans="1:9" s="5" customFormat="1" ht="57" customHeight="1" x14ac:dyDescent="0.25">
      <c r="A7" s="185" t="s">
        <v>40</v>
      </c>
      <c r="B7" s="185" t="s">
        <v>6</v>
      </c>
      <c r="C7" s="185"/>
      <c r="D7" s="190" t="s">
        <v>41</v>
      </c>
      <c r="E7" s="190" t="s">
        <v>42</v>
      </c>
      <c r="F7" s="190" t="s">
        <v>43</v>
      </c>
      <c r="G7" s="186" t="s">
        <v>30</v>
      </c>
      <c r="H7" s="186"/>
      <c r="I7" s="187"/>
    </row>
    <row r="8" spans="1:9" s="10" customFormat="1" ht="16.5" customHeight="1" x14ac:dyDescent="0.25">
      <c r="A8" s="185"/>
      <c r="B8" s="185"/>
      <c r="C8" s="185"/>
      <c r="D8" s="191"/>
      <c r="E8" s="191"/>
      <c r="F8" s="191"/>
      <c r="G8" s="185" t="s">
        <v>44</v>
      </c>
      <c r="H8" s="185" t="s">
        <v>45</v>
      </c>
      <c r="I8" s="185" t="s">
        <v>34</v>
      </c>
    </row>
    <row r="9" spans="1:9" s="10" customFormat="1" ht="33" x14ac:dyDescent="0.25">
      <c r="A9" s="185"/>
      <c r="B9" s="16" t="s">
        <v>1</v>
      </c>
      <c r="C9" s="16" t="s">
        <v>2</v>
      </c>
      <c r="D9" s="192"/>
      <c r="E9" s="192"/>
      <c r="F9" s="192"/>
      <c r="G9" s="185"/>
      <c r="H9" s="185"/>
      <c r="I9" s="185"/>
    </row>
    <row r="10" spans="1:9" ht="24" customHeight="1" x14ac:dyDescent="0.25">
      <c r="A10" s="188" t="s">
        <v>35</v>
      </c>
      <c r="B10" s="188"/>
      <c r="C10" s="188"/>
      <c r="D10" s="188"/>
      <c r="E10" s="188"/>
      <c r="F10" s="188"/>
      <c r="G10" s="17">
        <f t="shared" ref="G10:I11" si="0">G11</f>
        <v>0</v>
      </c>
      <c r="H10" s="17">
        <f t="shared" si="0"/>
        <v>0</v>
      </c>
      <c r="I10" s="17">
        <f t="shared" si="0"/>
        <v>0</v>
      </c>
    </row>
    <row r="11" spans="1:9" ht="25.5" customHeight="1" x14ac:dyDescent="0.25">
      <c r="A11" s="188" t="s">
        <v>4</v>
      </c>
      <c r="B11" s="188"/>
      <c r="C11" s="188"/>
      <c r="D11" s="188"/>
      <c r="E11" s="188"/>
      <c r="F11" s="188"/>
      <c r="G11" s="17">
        <f>G12</f>
        <v>0</v>
      </c>
      <c r="H11" s="17">
        <f t="shared" si="0"/>
        <v>0</v>
      </c>
      <c r="I11" s="17">
        <f t="shared" si="0"/>
        <v>0</v>
      </c>
    </row>
    <row r="12" spans="1:9" ht="49.5" x14ac:dyDescent="0.25">
      <c r="A12" s="7"/>
      <c r="B12" s="12" t="s">
        <v>46</v>
      </c>
      <c r="C12" s="7"/>
      <c r="D12" s="13" t="s">
        <v>36</v>
      </c>
      <c r="E12" s="13" t="s">
        <v>47</v>
      </c>
      <c r="F12" s="13" t="s">
        <v>48</v>
      </c>
      <c r="G12" s="11">
        <f>G13+G15+G14</f>
        <v>0</v>
      </c>
      <c r="H12" s="11">
        <f t="shared" ref="H12:I12" si="1">H13+H15+H14</f>
        <v>0</v>
      </c>
      <c r="I12" s="11">
        <f t="shared" si="1"/>
        <v>0</v>
      </c>
    </row>
    <row r="13" spans="1:9" ht="37.5" customHeight="1" x14ac:dyDescent="0.25">
      <c r="A13" s="7"/>
      <c r="B13" s="7"/>
      <c r="C13" s="34" t="s">
        <v>161</v>
      </c>
      <c r="D13" s="33" t="s">
        <v>162</v>
      </c>
      <c r="E13" s="33" t="s">
        <v>163</v>
      </c>
      <c r="F13" s="138" t="s">
        <v>160</v>
      </c>
      <c r="G13" s="8">
        <f>'3'!G20</f>
        <v>280790</v>
      </c>
      <c r="H13" s="8">
        <f>'3'!H20</f>
        <v>280790</v>
      </c>
      <c r="I13" s="8">
        <f>'3'!I20</f>
        <v>280790</v>
      </c>
    </row>
    <row r="14" spans="1:9" s="35" customFormat="1" ht="49.5" x14ac:dyDescent="0.25">
      <c r="A14" s="33"/>
      <c r="B14" s="33"/>
      <c r="C14" s="34" t="s">
        <v>111</v>
      </c>
      <c r="D14" s="33" t="s">
        <v>112</v>
      </c>
      <c r="E14" s="33" t="s">
        <v>113</v>
      </c>
      <c r="F14" s="33" t="s">
        <v>49</v>
      </c>
      <c r="G14" s="8">
        <f>'3'!G29</f>
        <v>-109579.5</v>
      </c>
      <c r="H14" s="8">
        <f>'3'!H29</f>
        <v>0</v>
      </c>
      <c r="I14" s="8">
        <f>'3'!I29</f>
        <v>0</v>
      </c>
    </row>
    <row r="15" spans="1:9" ht="49.5" x14ac:dyDescent="0.25">
      <c r="A15" s="7"/>
      <c r="B15" s="7"/>
      <c r="C15" s="14" t="s">
        <v>95</v>
      </c>
      <c r="D15" s="7" t="s">
        <v>96</v>
      </c>
      <c r="E15" s="7" t="s">
        <v>97</v>
      </c>
      <c r="F15" s="7" t="s">
        <v>49</v>
      </c>
      <c r="G15" s="8">
        <f>'3'!G38</f>
        <v>-171210.5</v>
      </c>
      <c r="H15" s="8">
        <f>'3'!H38</f>
        <v>-280790</v>
      </c>
      <c r="I15" s="8">
        <f>'3'!I38</f>
        <v>-280790</v>
      </c>
    </row>
    <row r="16" spans="1:9" ht="24.75" customHeight="1" x14ac:dyDescent="0.25">
      <c r="A16" s="182" t="s">
        <v>153</v>
      </c>
      <c r="B16" s="182"/>
      <c r="C16" s="182"/>
      <c r="D16" s="182"/>
      <c r="E16" s="182"/>
      <c r="F16" s="182"/>
      <c r="G16" s="136">
        <f t="shared" ref="G16:I16" si="2">G17</f>
        <v>0</v>
      </c>
      <c r="H16" s="136">
        <f t="shared" si="2"/>
        <v>0</v>
      </c>
      <c r="I16" s="136">
        <f t="shared" si="2"/>
        <v>0</v>
      </c>
    </row>
    <row r="17" spans="1:10" ht="66" x14ac:dyDescent="0.25">
      <c r="A17" s="7"/>
      <c r="B17" s="12" t="s">
        <v>154</v>
      </c>
      <c r="C17" s="7"/>
      <c r="D17" s="137" t="s">
        <v>155</v>
      </c>
      <c r="E17" s="137" t="s">
        <v>156</v>
      </c>
      <c r="F17" s="137" t="s">
        <v>157</v>
      </c>
      <c r="G17" s="136">
        <f>G18+G19</f>
        <v>0</v>
      </c>
      <c r="H17" s="136">
        <f t="shared" ref="H17:I17" si="3">H18+H19</f>
        <v>0</v>
      </c>
      <c r="I17" s="136">
        <f t="shared" si="3"/>
        <v>0</v>
      </c>
    </row>
    <row r="18" spans="1:10" ht="82.5" x14ac:dyDescent="0.25">
      <c r="A18" s="7"/>
      <c r="B18" s="7"/>
      <c r="C18" s="14" t="s">
        <v>158</v>
      </c>
      <c r="D18" s="138" t="s">
        <v>155</v>
      </c>
      <c r="E18" s="138" t="s">
        <v>159</v>
      </c>
      <c r="F18" s="138" t="s">
        <v>160</v>
      </c>
      <c r="G18" s="139">
        <f>'3'!G59</f>
        <v>280790</v>
      </c>
      <c r="H18" s="139">
        <f>'3'!H59</f>
        <v>280790</v>
      </c>
      <c r="I18" s="139">
        <f>'3'!I59</f>
        <v>280790</v>
      </c>
    </row>
    <row r="19" spans="1:10" ht="82.5" x14ac:dyDescent="0.25">
      <c r="A19" s="7"/>
      <c r="B19" s="7"/>
      <c r="C19" s="14" t="s">
        <v>158</v>
      </c>
      <c r="D19" s="138" t="s">
        <v>155</v>
      </c>
      <c r="E19" s="138" t="s">
        <v>159</v>
      </c>
      <c r="F19" s="138" t="s">
        <v>160</v>
      </c>
      <c r="G19" s="139">
        <f>'3'!G67</f>
        <v>-280790</v>
      </c>
      <c r="H19" s="139">
        <f>'3'!H67</f>
        <v>-280790</v>
      </c>
      <c r="I19" s="139">
        <f>'3'!I67</f>
        <v>-280790</v>
      </c>
    </row>
    <row r="20" spans="1:10" ht="16.5" x14ac:dyDescent="0.25">
      <c r="A20" s="140"/>
      <c r="B20" s="140"/>
      <c r="C20" s="141"/>
      <c r="D20" s="142"/>
      <c r="E20" s="142"/>
      <c r="F20" s="142"/>
      <c r="G20" s="143"/>
      <c r="H20" s="143"/>
      <c r="I20" s="143"/>
    </row>
    <row r="21" spans="1:10" ht="16.5" x14ac:dyDescent="0.25">
      <c r="A21" s="140"/>
      <c r="B21" s="140"/>
      <c r="C21" s="141"/>
      <c r="D21" s="142"/>
      <c r="E21" s="142"/>
      <c r="F21" s="142"/>
      <c r="G21" s="143"/>
      <c r="H21" s="143"/>
      <c r="I21" s="143"/>
    </row>
    <row r="22" spans="1:10" ht="17.25" x14ac:dyDescent="0.3">
      <c r="C22" s="56"/>
      <c r="D22" s="57" t="s">
        <v>148</v>
      </c>
      <c r="E22" s="55"/>
      <c r="F22" s="52"/>
      <c r="G22" s="52"/>
      <c r="H22" s="52"/>
      <c r="I22" s="52"/>
      <c r="J22" s="52"/>
    </row>
    <row r="23" spans="1:10" ht="17.25" x14ac:dyDescent="0.3">
      <c r="C23" s="52"/>
      <c r="D23" s="52"/>
      <c r="E23" s="58"/>
      <c r="F23" s="52"/>
      <c r="G23" s="52"/>
      <c r="H23" s="52"/>
      <c r="I23" s="52"/>
      <c r="J23" s="52"/>
    </row>
    <row r="24" spans="1:10" ht="17.25" x14ac:dyDescent="0.3">
      <c r="C24" s="52"/>
      <c r="D24" s="52"/>
      <c r="E24" s="52"/>
      <c r="F24" s="52"/>
      <c r="G24" s="52"/>
      <c r="H24" s="52"/>
      <c r="I24" s="52"/>
      <c r="J24" s="52"/>
    </row>
    <row r="25" spans="1:10" ht="17.25" x14ac:dyDescent="0.3">
      <c r="C25" s="52"/>
      <c r="D25" s="52"/>
      <c r="E25" s="52"/>
      <c r="F25" s="52"/>
      <c r="G25" s="52"/>
      <c r="H25" s="52"/>
      <c r="I25" s="52"/>
      <c r="J25" s="52"/>
    </row>
  </sheetData>
  <mergeCells count="15">
    <mergeCell ref="A16:F16"/>
    <mergeCell ref="G1:I1"/>
    <mergeCell ref="H6:I6"/>
    <mergeCell ref="G8:G9"/>
    <mergeCell ref="H8:H9"/>
    <mergeCell ref="I8:I9"/>
    <mergeCell ref="G7:I7"/>
    <mergeCell ref="A10:F10"/>
    <mergeCell ref="A11:F11"/>
    <mergeCell ref="B5:G5"/>
    <mergeCell ref="A7:A9"/>
    <mergeCell ref="B7:C8"/>
    <mergeCell ref="D7:D9"/>
    <mergeCell ref="E7:E9"/>
    <mergeCell ref="F7:F9"/>
  </mergeCells>
  <printOptions horizontalCentered="1"/>
  <pageMargins left="0" right="0" top="0" bottom="0" header="0" footer="0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zoomScaleNormal="100" workbookViewId="0">
      <selection activeCell="F17" sqref="F17"/>
    </sheetView>
  </sheetViews>
  <sheetFormatPr defaultColWidth="8" defaultRowHeight="17.25" x14ac:dyDescent="0.25"/>
  <cols>
    <col min="1" max="1" width="7.85546875" style="61" customWidth="1"/>
    <col min="2" max="2" width="8.7109375" style="61" customWidth="1"/>
    <col min="3" max="3" width="57" style="61" customWidth="1"/>
    <col min="4" max="4" width="22" style="61" customWidth="1"/>
    <col min="5" max="5" width="18.5703125" style="61" customWidth="1"/>
    <col min="6" max="6" width="22.28515625" style="61" customWidth="1"/>
    <col min="7" max="7" width="18.7109375" style="61" customWidth="1"/>
    <col min="8" max="8" width="21.42578125" style="61" customWidth="1"/>
    <col min="9" max="9" width="15.42578125" style="61" customWidth="1"/>
    <col min="10" max="16384" width="8" style="61"/>
  </cols>
  <sheetData>
    <row r="1" spans="1:10" x14ac:dyDescent="0.25">
      <c r="A1" s="208" t="s">
        <v>109</v>
      </c>
      <c r="B1" s="208"/>
      <c r="C1" s="208"/>
      <c r="D1" s="208"/>
      <c r="E1" s="208"/>
      <c r="F1" s="208"/>
      <c r="G1" s="208"/>
      <c r="H1" s="208"/>
    </row>
    <row r="2" spans="1:10" s="1" customFormat="1" x14ac:dyDescent="0.25">
      <c r="A2" s="208" t="s">
        <v>51</v>
      </c>
      <c r="B2" s="208"/>
      <c r="C2" s="208"/>
      <c r="D2" s="208"/>
      <c r="E2" s="208"/>
      <c r="F2" s="208"/>
      <c r="G2" s="208"/>
      <c r="H2" s="208"/>
      <c r="I2" s="92"/>
      <c r="J2" s="92"/>
    </row>
    <row r="3" spans="1:10" s="1" customFormat="1" x14ac:dyDescent="0.25">
      <c r="A3" s="208" t="s">
        <v>0</v>
      </c>
      <c r="B3" s="208"/>
      <c r="C3" s="208"/>
      <c r="D3" s="208"/>
      <c r="E3" s="208"/>
      <c r="F3" s="208"/>
      <c r="G3" s="208"/>
      <c r="H3" s="208"/>
      <c r="I3" s="92"/>
      <c r="J3" s="92"/>
    </row>
    <row r="4" spans="1:10" s="1" customFormat="1" x14ac:dyDescent="0.25">
      <c r="A4" s="78"/>
      <c r="B4" s="78"/>
      <c r="C4" s="78"/>
      <c r="D4" s="78"/>
      <c r="E4" s="78"/>
      <c r="F4" s="78"/>
      <c r="G4" s="78"/>
      <c r="H4" s="78"/>
      <c r="I4" s="92"/>
      <c r="J4" s="92"/>
    </row>
    <row r="5" spans="1:10" s="1" customFormat="1" ht="43.5" customHeight="1" x14ac:dyDescent="0.25">
      <c r="A5" s="209" t="s">
        <v>151</v>
      </c>
      <c r="B5" s="209"/>
      <c r="C5" s="209"/>
      <c r="D5" s="209"/>
      <c r="E5" s="209"/>
      <c r="F5" s="209"/>
      <c r="G5" s="209"/>
      <c r="H5" s="209"/>
      <c r="I5" s="93"/>
      <c r="J5" s="93"/>
    </row>
    <row r="6" spans="1:10" s="1" customFormat="1" x14ac:dyDescent="0.25">
      <c r="A6" s="94"/>
      <c r="B6" s="94"/>
      <c r="C6" s="51"/>
      <c r="D6" s="95"/>
      <c r="E6" s="95"/>
      <c r="F6" s="95"/>
      <c r="G6" s="210" t="s">
        <v>50</v>
      </c>
      <c r="H6" s="210"/>
    </row>
    <row r="7" spans="1:10" s="1" customFormat="1" ht="38.25" customHeight="1" x14ac:dyDescent="0.25">
      <c r="A7" s="193" t="s">
        <v>126</v>
      </c>
      <c r="B7" s="194"/>
      <c r="C7" s="197" t="s">
        <v>127</v>
      </c>
      <c r="D7" s="200" t="s">
        <v>141</v>
      </c>
      <c r="E7" s="201"/>
      <c r="F7" s="201"/>
      <c r="G7" s="201"/>
      <c r="H7" s="202"/>
    </row>
    <row r="8" spans="1:10" s="37" customFormat="1" x14ac:dyDescent="0.25">
      <c r="A8" s="195"/>
      <c r="B8" s="196"/>
      <c r="C8" s="198"/>
      <c r="D8" s="203" t="s">
        <v>128</v>
      </c>
      <c r="E8" s="205" t="s">
        <v>129</v>
      </c>
      <c r="F8" s="206"/>
      <c r="G8" s="206"/>
      <c r="H8" s="207"/>
    </row>
    <row r="9" spans="1:10" s="37" customFormat="1" ht="103.5" x14ac:dyDescent="0.25">
      <c r="A9" s="38" t="s">
        <v>1</v>
      </c>
      <c r="B9" s="38" t="s">
        <v>2</v>
      </c>
      <c r="C9" s="199"/>
      <c r="D9" s="204"/>
      <c r="E9" s="96" t="s">
        <v>130</v>
      </c>
      <c r="F9" s="96" t="s">
        <v>131</v>
      </c>
      <c r="G9" s="96" t="s">
        <v>132</v>
      </c>
      <c r="H9" s="96" t="s">
        <v>133</v>
      </c>
    </row>
    <row r="10" spans="1:10" s="37" customFormat="1" x14ac:dyDescent="0.25">
      <c r="A10" s="38"/>
      <c r="B10" s="38"/>
      <c r="C10" s="39" t="s">
        <v>134</v>
      </c>
      <c r="D10" s="40">
        <f>SUM(E10:H10)</f>
        <v>-280790</v>
      </c>
      <c r="E10" s="73">
        <f>E12</f>
        <v>0</v>
      </c>
      <c r="F10" s="41">
        <f t="shared" ref="F10:H10" si="0">F12</f>
        <v>-236475</v>
      </c>
      <c r="G10" s="41">
        <f t="shared" si="0"/>
        <v>-44315</v>
      </c>
      <c r="H10" s="97">
        <f t="shared" si="0"/>
        <v>0</v>
      </c>
    </row>
    <row r="11" spans="1:10" s="1" customFormat="1" ht="21" customHeight="1" x14ac:dyDescent="0.25">
      <c r="A11" s="38"/>
      <c r="B11" s="38"/>
      <c r="C11" s="39" t="s">
        <v>135</v>
      </c>
      <c r="D11" s="42"/>
      <c r="E11" s="73"/>
      <c r="F11" s="44"/>
      <c r="G11" s="43"/>
      <c r="H11" s="97"/>
    </row>
    <row r="12" spans="1:10" s="49" customFormat="1" ht="51.75" x14ac:dyDescent="0.25">
      <c r="A12" s="46"/>
      <c r="B12" s="47"/>
      <c r="C12" s="47" t="s">
        <v>136</v>
      </c>
      <c r="D12" s="40">
        <f>SUM(E12:H12)</f>
        <v>-280790</v>
      </c>
      <c r="E12" s="73">
        <f>E14</f>
        <v>0</v>
      </c>
      <c r="F12" s="48">
        <f t="shared" ref="F12:H12" si="1">F14</f>
        <v>-236475</v>
      </c>
      <c r="G12" s="48">
        <f t="shared" si="1"/>
        <v>-44315</v>
      </c>
      <c r="H12" s="97">
        <f t="shared" si="1"/>
        <v>0</v>
      </c>
    </row>
    <row r="13" spans="1:10" s="49" customFormat="1" ht="21.75" customHeight="1" x14ac:dyDescent="0.25">
      <c r="A13" s="46"/>
      <c r="B13" s="46"/>
      <c r="C13" s="46" t="s">
        <v>137</v>
      </c>
      <c r="D13" s="42"/>
      <c r="E13" s="50"/>
      <c r="F13" s="45"/>
      <c r="G13" s="50"/>
      <c r="H13" s="45"/>
    </row>
    <row r="14" spans="1:10" s="49" customFormat="1" ht="34.5" x14ac:dyDescent="0.25">
      <c r="A14" s="62" t="s">
        <v>25</v>
      </c>
      <c r="B14" s="62">
        <v>31012</v>
      </c>
      <c r="C14" s="28" t="s">
        <v>96</v>
      </c>
      <c r="D14" s="73">
        <f>SUM(E14:H14)</f>
        <v>-280790</v>
      </c>
      <c r="E14" s="73">
        <f>E16</f>
        <v>0</v>
      </c>
      <c r="F14" s="73">
        <f t="shared" ref="F14:H14" si="2">F16</f>
        <v>-236475</v>
      </c>
      <c r="G14" s="73">
        <f t="shared" si="2"/>
        <v>-44315</v>
      </c>
      <c r="H14" s="73">
        <f t="shared" si="2"/>
        <v>0</v>
      </c>
    </row>
    <row r="15" spans="1:10" x14ac:dyDescent="0.25">
      <c r="A15" s="46"/>
      <c r="B15" s="46"/>
      <c r="C15" s="4" t="s">
        <v>129</v>
      </c>
      <c r="D15" s="97"/>
      <c r="E15" s="97"/>
      <c r="F15" s="97"/>
      <c r="G15" s="97"/>
      <c r="H15" s="97"/>
    </row>
    <row r="16" spans="1:10" ht="34.5" x14ac:dyDescent="0.25">
      <c r="A16" s="46"/>
      <c r="B16" s="46"/>
      <c r="C16" s="6" t="s">
        <v>140</v>
      </c>
      <c r="D16" s="98">
        <f>SUM(E16:H16)</f>
        <v>-280790</v>
      </c>
      <c r="E16" s="98">
        <v>0</v>
      </c>
      <c r="F16" s="98">
        <v>-236475</v>
      </c>
      <c r="G16" s="98">
        <v>-44315</v>
      </c>
      <c r="H16" s="97">
        <v>0</v>
      </c>
      <c r="I16" s="63"/>
    </row>
    <row r="20" spans="2:10" x14ac:dyDescent="0.3">
      <c r="B20" s="52"/>
      <c r="C20" s="52"/>
      <c r="D20" s="52"/>
      <c r="E20" s="52"/>
      <c r="F20" s="52"/>
      <c r="G20" s="52"/>
      <c r="H20" s="52"/>
      <c r="I20" s="52"/>
      <c r="J20" s="52"/>
    </row>
    <row r="21" spans="2:10" x14ac:dyDescent="0.3">
      <c r="B21" s="52"/>
      <c r="C21" s="52"/>
      <c r="D21" s="52"/>
      <c r="E21" s="52"/>
      <c r="F21" s="52"/>
      <c r="G21" s="52"/>
      <c r="H21" s="52"/>
      <c r="I21" s="52"/>
      <c r="J21" s="52"/>
    </row>
    <row r="22" spans="2:10" x14ac:dyDescent="0.3">
      <c r="B22" s="53" t="s">
        <v>146</v>
      </c>
      <c r="C22" s="54"/>
      <c r="D22" s="55"/>
      <c r="E22" s="52"/>
      <c r="F22" s="52"/>
      <c r="G22" s="52"/>
      <c r="H22" s="52"/>
      <c r="I22" s="52"/>
      <c r="J22" s="52"/>
    </row>
    <row r="23" spans="2:10" x14ac:dyDescent="0.3">
      <c r="B23" s="53" t="s">
        <v>147</v>
      </c>
      <c r="C23" s="54"/>
      <c r="D23" s="55"/>
      <c r="E23" s="52"/>
      <c r="F23" s="52"/>
      <c r="G23" s="52"/>
      <c r="H23" s="52"/>
      <c r="I23" s="52"/>
      <c r="J23" s="52"/>
    </row>
    <row r="24" spans="2:10" x14ac:dyDescent="0.3">
      <c r="B24" s="56"/>
      <c r="C24" s="57" t="s">
        <v>148</v>
      </c>
      <c r="D24" s="55"/>
      <c r="E24" s="52"/>
      <c r="F24" s="52"/>
      <c r="G24" s="52"/>
      <c r="H24" s="52"/>
      <c r="I24" s="52"/>
      <c r="J24" s="52"/>
    </row>
    <row r="25" spans="2:10" x14ac:dyDescent="0.3">
      <c r="B25" s="52"/>
      <c r="C25" s="52"/>
      <c r="D25" s="58"/>
      <c r="E25" s="52"/>
      <c r="F25" s="52"/>
      <c r="G25" s="52"/>
      <c r="H25" s="52"/>
      <c r="I25" s="52"/>
      <c r="J25" s="52"/>
    </row>
    <row r="26" spans="2:10" x14ac:dyDescent="0.3">
      <c r="B26" s="52"/>
      <c r="C26" s="52"/>
      <c r="D26" s="52"/>
      <c r="E26" s="52"/>
      <c r="F26" s="52"/>
      <c r="G26" s="52"/>
      <c r="H26" s="52"/>
      <c r="I26" s="52"/>
      <c r="J26" s="52"/>
    </row>
    <row r="27" spans="2:10" x14ac:dyDescent="0.3">
      <c r="B27" s="52"/>
      <c r="C27" s="52"/>
      <c r="D27" s="52"/>
      <c r="E27" s="52"/>
      <c r="F27" s="52"/>
      <c r="G27" s="52"/>
      <c r="H27" s="52"/>
      <c r="I27" s="52"/>
      <c r="J27" s="52"/>
    </row>
  </sheetData>
  <mergeCells count="10">
    <mergeCell ref="A1:H1"/>
    <mergeCell ref="A2:H2"/>
    <mergeCell ref="A3:H3"/>
    <mergeCell ref="A5:H5"/>
    <mergeCell ref="G6:H6"/>
    <mergeCell ref="A7:B8"/>
    <mergeCell ref="C7:C9"/>
    <mergeCell ref="D7:H7"/>
    <mergeCell ref="D8:D9"/>
    <mergeCell ref="E8:H8"/>
  </mergeCells>
  <printOptions horizontalCentered="1"/>
  <pageMargins left="0" right="0" top="0" bottom="0" header="0" footer="0"/>
  <pageSetup paperSize="9" scale="60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I80"/>
  <sheetViews>
    <sheetView tabSelected="1" topLeftCell="A40" zoomScaleNormal="100" zoomScaleSheetLayoutView="90" workbookViewId="0">
      <selection activeCell="G8" sqref="G8:I8"/>
    </sheetView>
  </sheetViews>
  <sheetFormatPr defaultColWidth="8" defaultRowHeight="16.5" customHeight="1" x14ac:dyDescent="0.3"/>
  <cols>
    <col min="1" max="1" width="6.140625" style="52" customWidth="1"/>
    <col min="2" max="2" width="7" style="52" customWidth="1"/>
    <col min="3" max="3" width="8" style="52"/>
    <col min="4" max="4" width="8" style="52" customWidth="1"/>
    <col min="5" max="5" width="11.140625" style="52" customWidth="1"/>
    <col min="6" max="6" width="57" style="52" customWidth="1"/>
    <col min="7" max="7" width="17.140625" style="52" customWidth="1"/>
    <col min="8" max="8" width="15.28515625" style="52" customWidth="1"/>
    <col min="9" max="9" width="16" style="52" customWidth="1"/>
    <col min="10" max="10" width="18.140625" style="52" customWidth="1"/>
    <col min="11" max="16384" width="8" style="52"/>
  </cols>
  <sheetData>
    <row r="1" spans="1:9" s="105" customFormat="1" ht="25.5" customHeight="1" x14ac:dyDescent="0.25">
      <c r="A1" s="215" t="s">
        <v>31</v>
      </c>
      <c r="B1" s="215"/>
      <c r="C1" s="215"/>
      <c r="D1" s="215"/>
      <c r="E1" s="215"/>
      <c r="F1" s="215"/>
      <c r="G1" s="215"/>
      <c r="H1" s="215"/>
      <c r="I1" s="215"/>
    </row>
    <row r="2" spans="1:9" s="1" customFormat="1" ht="13.5" customHeight="1" x14ac:dyDescent="0.25">
      <c r="A2" s="208" t="s">
        <v>51</v>
      </c>
      <c r="B2" s="208"/>
      <c r="C2" s="208"/>
      <c r="D2" s="208"/>
      <c r="E2" s="208"/>
      <c r="F2" s="208"/>
      <c r="G2" s="208"/>
      <c r="H2" s="208"/>
      <c r="I2" s="208"/>
    </row>
    <row r="3" spans="1:9" s="1" customFormat="1" ht="13.5" customHeight="1" x14ac:dyDescent="0.25">
      <c r="A3" s="208" t="s">
        <v>0</v>
      </c>
      <c r="B3" s="208"/>
      <c r="C3" s="208"/>
      <c r="D3" s="208"/>
      <c r="E3" s="208"/>
      <c r="F3" s="208"/>
      <c r="G3" s="208"/>
      <c r="H3" s="208"/>
      <c r="I3" s="208"/>
    </row>
    <row r="4" spans="1:9" s="1" customFormat="1" ht="52.5" customHeight="1" x14ac:dyDescent="0.25">
      <c r="A4" s="209" t="s">
        <v>52</v>
      </c>
      <c r="B4" s="209"/>
      <c r="C4" s="209"/>
      <c r="D4" s="209"/>
      <c r="E4" s="209"/>
      <c r="F4" s="209"/>
      <c r="G4" s="209"/>
      <c r="H4" s="209"/>
      <c r="I4" s="209"/>
    </row>
    <row r="5" spans="1:9" s="61" customFormat="1" ht="36" customHeight="1" x14ac:dyDescent="0.3">
      <c r="H5" s="216" t="s">
        <v>50</v>
      </c>
      <c r="I5" s="216"/>
    </row>
    <row r="6" spans="1:9" s="61" customFormat="1" ht="55.5" customHeight="1" x14ac:dyDescent="0.25">
      <c r="A6" s="211" t="s">
        <v>5</v>
      </c>
      <c r="B6" s="212"/>
      <c r="C6" s="213"/>
      <c r="D6" s="211" t="s">
        <v>6</v>
      </c>
      <c r="E6" s="213"/>
      <c r="F6" s="211" t="s">
        <v>7</v>
      </c>
      <c r="G6" s="217" t="s">
        <v>3</v>
      </c>
      <c r="H6" s="217"/>
      <c r="I6" s="217"/>
    </row>
    <row r="7" spans="1:9" s="61" customFormat="1" ht="43.5" customHeight="1" x14ac:dyDescent="0.25">
      <c r="A7" s="133" t="s">
        <v>8</v>
      </c>
      <c r="B7" s="133" t="s">
        <v>9</v>
      </c>
      <c r="C7" s="133" t="s">
        <v>10</v>
      </c>
      <c r="D7" s="133" t="s">
        <v>11</v>
      </c>
      <c r="E7" s="133" t="s">
        <v>12</v>
      </c>
      <c r="F7" s="214"/>
      <c r="G7" s="46" t="s">
        <v>44</v>
      </c>
      <c r="H7" s="46" t="s">
        <v>53</v>
      </c>
      <c r="I7" s="46" t="s">
        <v>17</v>
      </c>
    </row>
    <row r="8" spans="1:9" s="61" customFormat="1" ht="17.25" customHeight="1" x14ac:dyDescent="0.25">
      <c r="A8" s="106"/>
      <c r="B8" s="106"/>
      <c r="C8" s="106"/>
      <c r="D8" s="106"/>
      <c r="E8" s="107"/>
      <c r="F8" s="104" t="s">
        <v>13</v>
      </c>
      <c r="G8" s="108">
        <f>G10+G49</f>
        <v>0</v>
      </c>
      <c r="H8" s="108">
        <f t="shared" ref="H8:I8" si="0">H10+H49</f>
        <v>0</v>
      </c>
      <c r="I8" s="108">
        <f t="shared" si="0"/>
        <v>0</v>
      </c>
    </row>
    <row r="9" spans="1:9" s="61" customFormat="1" ht="20.25" customHeight="1" x14ac:dyDescent="0.25">
      <c r="A9" s="109"/>
      <c r="B9" s="109"/>
      <c r="C9" s="109"/>
      <c r="D9" s="109"/>
      <c r="E9" s="110"/>
      <c r="F9" s="111" t="s">
        <v>14</v>
      </c>
      <c r="G9" s="18"/>
      <c r="H9" s="18"/>
      <c r="I9" s="18"/>
    </row>
    <row r="10" spans="1:9" s="69" customFormat="1" ht="18" customHeight="1" x14ac:dyDescent="0.25">
      <c r="A10" s="115" t="s">
        <v>20</v>
      </c>
      <c r="B10" s="116"/>
      <c r="C10" s="116"/>
      <c r="D10" s="116"/>
      <c r="E10" s="117"/>
      <c r="F10" s="118" t="s">
        <v>21</v>
      </c>
      <c r="G10" s="103">
        <f t="shared" ref="G10:I10" si="1">G12</f>
        <v>0</v>
      </c>
      <c r="H10" s="103">
        <f t="shared" si="1"/>
        <v>0</v>
      </c>
      <c r="I10" s="103">
        <f t="shared" si="1"/>
        <v>0</v>
      </c>
    </row>
    <row r="11" spans="1:9" s="61" customFormat="1" ht="16.5" customHeight="1" x14ac:dyDescent="0.25">
      <c r="A11" s="109"/>
      <c r="B11" s="109"/>
      <c r="C11" s="109"/>
      <c r="D11" s="109"/>
      <c r="E11" s="110"/>
      <c r="F11" s="111" t="s">
        <v>14</v>
      </c>
      <c r="G11" s="119"/>
      <c r="H11" s="119"/>
      <c r="I11" s="114"/>
    </row>
    <row r="12" spans="1:9" s="69" customFormat="1" ht="20.25" customHeight="1" x14ac:dyDescent="0.25">
      <c r="A12" s="120"/>
      <c r="B12" s="112" t="s">
        <v>22</v>
      </c>
      <c r="C12" s="120"/>
      <c r="D12" s="120"/>
      <c r="E12" s="121"/>
      <c r="F12" s="122" t="s">
        <v>23</v>
      </c>
      <c r="G12" s="31">
        <f t="shared" ref="G12:I12" si="2">G14</f>
        <v>0</v>
      </c>
      <c r="H12" s="31">
        <f t="shared" si="2"/>
        <v>0</v>
      </c>
      <c r="I12" s="31">
        <f t="shared" si="2"/>
        <v>0</v>
      </c>
    </row>
    <row r="13" spans="1:9" s="61" customFormat="1" ht="16.5" customHeight="1" x14ac:dyDescent="0.25">
      <c r="A13" s="109"/>
      <c r="B13" s="109"/>
      <c r="C13" s="109"/>
      <c r="D13" s="109"/>
      <c r="E13" s="110"/>
      <c r="F13" s="111" t="s">
        <v>14</v>
      </c>
      <c r="G13" s="119"/>
      <c r="H13" s="119"/>
      <c r="I13" s="114"/>
    </row>
    <row r="14" spans="1:9" s="69" customFormat="1" ht="16.5" customHeight="1" x14ac:dyDescent="0.25">
      <c r="A14" s="120"/>
      <c r="B14" s="120"/>
      <c r="C14" s="120" t="s">
        <v>20</v>
      </c>
      <c r="D14" s="120"/>
      <c r="E14" s="120"/>
      <c r="F14" s="117" t="s">
        <v>24</v>
      </c>
      <c r="G14" s="123">
        <f t="shared" ref="G14:I14" si="3">G16</f>
        <v>0</v>
      </c>
      <c r="H14" s="123">
        <f t="shared" si="3"/>
        <v>0</v>
      </c>
      <c r="I14" s="123">
        <f t="shared" si="3"/>
        <v>0</v>
      </c>
    </row>
    <row r="15" spans="1:9" s="61" customFormat="1" ht="16.5" customHeight="1" x14ac:dyDescent="0.25">
      <c r="A15" s="109"/>
      <c r="B15" s="109"/>
      <c r="C15" s="109"/>
      <c r="D15" s="109"/>
      <c r="E15" s="109"/>
      <c r="F15" s="110" t="s">
        <v>14</v>
      </c>
      <c r="G15" s="113"/>
      <c r="H15" s="113"/>
      <c r="I15" s="113"/>
    </row>
    <row r="16" spans="1:9" s="61" customFormat="1" ht="34.5" customHeight="1" x14ac:dyDescent="0.25">
      <c r="A16" s="109"/>
      <c r="B16" s="109"/>
      <c r="C16" s="109"/>
      <c r="D16" s="109"/>
      <c r="E16" s="109"/>
      <c r="F16" s="110" t="s">
        <v>4</v>
      </c>
      <c r="G16" s="113">
        <f>G18</f>
        <v>0</v>
      </c>
      <c r="H16" s="113">
        <f t="shared" ref="H16:I16" si="4">H18</f>
        <v>0</v>
      </c>
      <c r="I16" s="113">
        <f t="shared" si="4"/>
        <v>0</v>
      </c>
    </row>
    <row r="17" spans="1:9" s="61" customFormat="1" ht="16.5" customHeight="1" x14ac:dyDescent="0.25">
      <c r="A17" s="109"/>
      <c r="B17" s="109"/>
      <c r="C17" s="109"/>
      <c r="D17" s="109"/>
      <c r="E17" s="109"/>
      <c r="F17" s="110" t="s">
        <v>14</v>
      </c>
      <c r="G17" s="114"/>
      <c r="H17" s="114"/>
      <c r="I17" s="114"/>
    </row>
    <row r="18" spans="1:9" s="69" customFormat="1" ht="18.75" customHeight="1" x14ac:dyDescent="0.25">
      <c r="A18" s="124"/>
      <c r="B18" s="124"/>
      <c r="C18" s="124"/>
      <c r="D18" s="124" t="s">
        <v>25</v>
      </c>
      <c r="E18" s="124"/>
      <c r="F18" s="121" t="s">
        <v>19</v>
      </c>
      <c r="G18" s="123">
        <f>G38+G29+G20</f>
        <v>0</v>
      </c>
      <c r="H18" s="123">
        <f t="shared" ref="H18:I18" si="5">H38+H29+H20</f>
        <v>0</v>
      </c>
      <c r="I18" s="123">
        <f t="shared" si="5"/>
        <v>0</v>
      </c>
    </row>
    <row r="19" spans="1:9" s="61" customFormat="1" ht="16.5" customHeight="1" x14ac:dyDescent="0.25">
      <c r="A19" s="4"/>
      <c r="B19" s="4"/>
      <c r="C19" s="4"/>
      <c r="D19" s="4"/>
      <c r="E19" s="4"/>
      <c r="F19" s="125" t="s">
        <v>14</v>
      </c>
      <c r="G19" s="4"/>
      <c r="H19" s="4"/>
      <c r="I19" s="4"/>
    </row>
    <row r="20" spans="1:9" s="61" customFormat="1" ht="25.5" customHeight="1" x14ac:dyDescent="0.25">
      <c r="A20" s="4"/>
      <c r="B20" s="4"/>
      <c r="C20" s="4"/>
      <c r="D20" s="4"/>
      <c r="E20" s="19">
        <v>11020</v>
      </c>
      <c r="F20" s="33" t="s">
        <v>162</v>
      </c>
      <c r="G20" s="127">
        <f t="shared" ref="G20:H20" si="6">G22</f>
        <v>280790</v>
      </c>
      <c r="H20" s="127">
        <f t="shared" si="6"/>
        <v>280790</v>
      </c>
      <c r="I20" s="127">
        <f t="shared" ref="I20" si="7">I22</f>
        <v>280790</v>
      </c>
    </row>
    <row r="21" spans="1:9" s="61" customFormat="1" ht="16.5" customHeight="1" x14ac:dyDescent="0.25">
      <c r="A21" s="4"/>
      <c r="B21" s="4"/>
      <c r="C21" s="4"/>
      <c r="D21" s="4"/>
      <c r="E21" s="4"/>
      <c r="F21" s="144" t="s">
        <v>15</v>
      </c>
      <c r="G21" s="127"/>
      <c r="H21" s="127"/>
      <c r="I21" s="127"/>
    </row>
    <row r="22" spans="1:9" s="61" customFormat="1" ht="33.75" customHeight="1" x14ac:dyDescent="0.25">
      <c r="A22" s="4"/>
      <c r="B22" s="4"/>
      <c r="C22" s="4"/>
      <c r="D22" s="4"/>
      <c r="E22" s="4"/>
      <c r="F22" s="145" t="s">
        <v>28</v>
      </c>
      <c r="G22" s="130">
        <f t="shared" ref="G22:H22" si="8">G24</f>
        <v>280790</v>
      </c>
      <c r="H22" s="130">
        <f t="shared" si="8"/>
        <v>280790</v>
      </c>
      <c r="I22" s="130">
        <f t="shared" ref="I22" si="9">I24</f>
        <v>280790</v>
      </c>
    </row>
    <row r="23" spans="1:9" s="61" customFormat="1" ht="31.5" customHeight="1" x14ac:dyDescent="0.25">
      <c r="A23" s="4"/>
      <c r="B23" s="4"/>
      <c r="C23" s="4"/>
      <c r="D23" s="4"/>
      <c r="E23" s="4"/>
      <c r="F23" s="144" t="s">
        <v>16</v>
      </c>
      <c r="G23" s="127"/>
      <c r="H23" s="127"/>
      <c r="I23" s="127"/>
    </row>
    <row r="24" spans="1:9" s="61" customFormat="1" ht="16.5" customHeight="1" x14ac:dyDescent="0.25">
      <c r="A24" s="4"/>
      <c r="B24" s="4"/>
      <c r="C24" s="4"/>
      <c r="D24" s="4"/>
      <c r="E24" s="4"/>
      <c r="F24" s="144" t="s">
        <v>13</v>
      </c>
      <c r="G24" s="127">
        <f t="shared" ref="G24:I27" si="10">G25</f>
        <v>280790</v>
      </c>
      <c r="H24" s="127">
        <f t="shared" si="10"/>
        <v>280790</v>
      </c>
      <c r="I24" s="127">
        <f t="shared" si="10"/>
        <v>280790</v>
      </c>
    </row>
    <row r="25" spans="1:9" s="61" customFormat="1" ht="16.5" customHeight="1" x14ac:dyDescent="0.25">
      <c r="A25" s="4"/>
      <c r="B25" s="4"/>
      <c r="C25" s="4"/>
      <c r="D25" s="4"/>
      <c r="E25" s="4"/>
      <c r="F25" s="144" t="s">
        <v>164</v>
      </c>
      <c r="G25" s="127">
        <f t="shared" si="10"/>
        <v>280790</v>
      </c>
      <c r="H25" s="127">
        <f t="shared" si="10"/>
        <v>280790</v>
      </c>
      <c r="I25" s="127">
        <f t="shared" si="10"/>
        <v>280790</v>
      </c>
    </row>
    <row r="26" spans="1:9" s="61" customFormat="1" ht="33" x14ac:dyDescent="0.25">
      <c r="A26" s="4"/>
      <c r="B26" s="4"/>
      <c r="C26" s="4"/>
      <c r="D26" s="4"/>
      <c r="E26" s="4"/>
      <c r="F26" s="144" t="s">
        <v>165</v>
      </c>
      <c r="G26" s="127">
        <f t="shared" si="10"/>
        <v>280790</v>
      </c>
      <c r="H26" s="127">
        <f t="shared" si="10"/>
        <v>280790</v>
      </c>
      <c r="I26" s="127">
        <f t="shared" si="10"/>
        <v>280790</v>
      </c>
    </row>
    <row r="27" spans="1:9" s="61" customFormat="1" ht="21.75" customHeight="1" x14ac:dyDescent="0.25">
      <c r="A27" s="4"/>
      <c r="B27" s="4"/>
      <c r="C27" s="4"/>
      <c r="D27" s="4"/>
      <c r="E27" s="4"/>
      <c r="F27" s="144" t="s">
        <v>166</v>
      </c>
      <c r="G27" s="127">
        <f t="shared" si="10"/>
        <v>280790</v>
      </c>
      <c r="H27" s="127">
        <f t="shared" si="10"/>
        <v>280790</v>
      </c>
      <c r="I27" s="127">
        <f t="shared" si="10"/>
        <v>280790</v>
      </c>
    </row>
    <row r="28" spans="1:9" s="61" customFormat="1" ht="16.5" customHeight="1" x14ac:dyDescent="0.25">
      <c r="A28" s="4"/>
      <c r="B28" s="4"/>
      <c r="C28" s="4"/>
      <c r="D28" s="4"/>
      <c r="E28" s="4"/>
      <c r="F28" s="144" t="s">
        <v>167</v>
      </c>
      <c r="G28" s="18">
        <f>-G38-G29</f>
        <v>280790</v>
      </c>
      <c r="H28" s="18">
        <f t="shared" ref="H28:I28" si="11">-H38-H29</f>
        <v>280790</v>
      </c>
      <c r="I28" s="18">
        <f t="shared" si="11"/>
        <v>280790</v>
      </c>
    </row>
    <row r="29" spans="1:9" s="61" customFormat="1" ht="34.5" customHeight="1" x14ac:dyDescent="0.25">
      <c r="A29" s="4"/>
      <c r="B29" s="4"/>
      <c r="C29" s="4"/>
      <c r="D29" s="4"/>
      <c r="E29" s="4">
        <v>31009</v>
      </c>
      <c r="F29" s="126" t="s">
        <v>114</v>
      </c>
      <c r="G29" s="113">
        <f t="shared" ref="G29:I29" si="12">G31</f>
        <v>-109579.5</v>
      </c>
      <c r="H29" s="113">
        <f t="shared" si="12"/>
        <v>0</v>
      </c>
      <c r="I29" s="127">
        <f t="shared" si="12"/>
        <v>0</v>
      </c>
    </row>
    <row r="30" spans="1:9" s="61" customFormat="1" ht="16.5" customHeight="1" x14ac:dyDescent="0.25">
      <c r="A30" s="4"/>
      <c r="B30" s="4"/>
      <c r="C30" s="4"/>
      <c r="D30" s="4"/>
      <c r="E30" s="4"/>
      <c r="F30" s="126" t="s">
        <v>15</v>
      </c>
      <c r="G30" s="113"/>
      <c r="H30" s="113"/>
      <c r="I30" s="127"/>
    </row>
    <row r="31" spans="1:9" s="61" customFormat="1" ht="37.5" customHeight="1" x14ac:dyDescent="0.25">
      <c r="A31" s="4"/>
      <c r="B31" s="4"/>
      <c r="C31" s="4"/>
      <c r="D31" s="4"/>
      <c r="E31" s="4"/>
      <c r="F31" s="128" t="s">
        <v>28</v>
      </c>
      <c r="G31" s="129">
        <f t="shared" ref="G31:I31" si="13">G33</f>
        <v>-109579.5</v>
      </c>
      <c r="H31" s="129">
        <f t="shared" si="13"/>
        <v>0</v>
      </c>
      <c r="I31" s="130">
        <f t="shared" si="13"/>
        <v>0</v>
      </c>
    </row>
    <row r="32" spans="1:9" s="61" customFormat="1" ht="31.5" customHeight="1" x14ac:dyDescent="0.25">
      <c r="A32" s="4"/>
      <c r="B32" s="4"/>
      <c r="C32" s="4"/>
      <c r="D32" s="4"/>
      <c r="E32" s="4"/>
      <c r="F32" s="131" t="s">
        <v>16</v>
      </c>
      <c r="G32" s="113"/>
      <c r="H32" s="113"/>
      <c r="I32" s="127"/>
    </row>
    <row r="33" spans="1:9" s="61" customFormat="1" ht="16.5" customHeight="1" x14ac:dyDescent="0.25">
      <c r="A33" s="4"/>
      <c r="B33" s="4"/>
      <c r="C33" s="4"/>
      <c r="D33" s="4"/>
      <c r="E33" s="4"/>
      <c r="F33" s="131" t="s">
        <v>13</v>
      </c>
      <c r="G33" s="113">
        <f t="shared" ref="G33:I36" si="14">G34</f>
        <v>-109579.5</v>
      </c>
      <c r="H33" s="113">
        <f t="shared" si="14"/>
        <v>0</v>
      </c>
      <c r="I33" s="127">
        <f t="shared" si="14"/>
        <v>0</v>
      </c>
    </row>
    <row r="34" spans="1:9" s="61" customFormat="1" ht="16.5" customHeight="1" x14ac:dyDescent="0.25">
      <c r="A34" s="4"/>
      <c r="B34" s="4"/>
      <c r="C34" s="4"/>
      <c r="D34" s="4"/>
      <c r="E34" s="4"/>
      <c r="F34" s="131" t="s">
        <v>26</v>
      </c>
      <c r="G34" s="113">
        <f t="shared" si="14"/>
        <v>-109579.5</v>
      </c>
      <c r="H34" s="113">
        <f t="shared" si="14"/>
        <v>0</v>
      </c>
      <c r="I34" s="127">
        <f t="shared" si="14"/>
        <v>0</v>
      </c>
    </row>
    <row r="35" spans="1:9" s="61" customFormat="1" ht="16.5" customHeight="1" x14ac:dyDescent="0.25">
      <c r="A35" s="4"/>
      <c r="B35" s="4"/>
      <c r="C35" s="4"/>
      <c r="D35" s="4"/>
      <c r="E35" s="4"/>
      <c r="F35" s="131" t="s">
        <v>27</v>
      </c>
      <c r="G35" s="113">
        <f t="shared" si="14"/>
        <v>-109579.5</v>
      </c>
      <c r="H35" s="113">
        <f t="shared" si="14"/>
        <v>0</v>
      </c>
      <c r="I35" s="127">
        <f t="shared" si="14"/>
        <v>0</v>
      </c>
    </row>
    <row r="36" spans="1:9" s="61" customFormat="1" ht="21.75" customHeight="1" x14ac:dyDescent="0.25">
      <c r="A36" s="4"/>
      <c r="B36" s="4"/>
      <c r="C36" s="4"/>
      <c r="D36" s="4"/>
      <c r="E36" s="4"/>
      <c r="F36" s="4" t="s">
        <v>29</v>
      </c>
      <c r="G36" s="113">
        <f t="shared" si="14"/>
        <v>-109579.5</v>
      </c>
      <c r="H36" s="113">
        <f t="shared" si="14"/>
        <v>0</v>
      </c>
      <c r="I36" s="127">
        <f t="shared" si="14"/>
        <v>0</v>
      </c>
    </row>
    <row r="37" spans="1:9" s="61" customFormat="1" ht="16.5" customHeight="1" x14ac:dyDescent="0.25">
      <c r="A37" s="4"/>
      <c r="B37" s="4"/>
      <c r="C37" s="4"/>
      <c r="D37" s="4"/>
      <c r="E37" s="4"/>
      <c r="F37" s="4" t="s">
        <v>115</v>
      </c>
      <c r="G37" s="18">
        <v>-109579.5</v>
      </c>
      <c r="H37" s="18"/>
      <c r="I37" s="18">
        <v>0</v>
      </c>
    </row>
    <row r="38" spans="1:9" s="61" customFormat="1" ht="36.75" customHeight="1" x14ac:dyDescent="0.25">
      <c r="A38" s="4"/>
      <c r="B38" s="4"/>
      <c r="C38" s="4"/>
      <c r="D38" s="4"/>
      <c r="E38" s="4">
        <v>31012</v>
      </c>
      <c r="F38" s="4" t="s">
        <v>98</v>
      </c>
      <c r="G38" s="113">
        <f>G40</f>
        <v>-171210.5</v>
      </c>
      <c r="H38" s="113">
        <f t="shared" ref="H38:I38" si="15">H40</f>
        <v>-280790</v>
      </c>
      <c r="I38" s="113">
        <f t="shared" si="15"/>
        <v>-280790</v>
      </c>
    </row>
    <row r="39" spans="1:9" s="61" customFormat="1" ht="16.5" customHeight="1" x14ac:dyDescent="0.25">
      <c r="A39" s="4"/>
      <c r="B39" s="4"/>
      <c r="C39" s="4"/>
      <c r="D39" s="4"/>
      <c r="E39" s="4"/>
      <c r="F39" s="4" t="s">
        <v>15</v>
      </c>
      <c r="G39" s="4"/>
      <c r="H39" s="4"/>
      <c r="I39" s="4"/>
    </row>
    <row r="40" spans="1:9" s="61" customFormat="1" ht="51.75" x14ac:dyDescent="0.25">
      <c r="A40" s="4"/>
      <c r="B40" s="4"/>
      <c r="C40" s="4"/>
      <c r="D40" s="4"/>
      <c r="E40" s="4"/>
      <c r="F40" s="6" t="s">
        <v>28</v>
      </c>
      <c r="G40" s="129">
        <f t="shared" ref="G40:I40" si="16">G42</f>
        <v>-171210.5</v>
      </c>
      <c r="H40" s="129">
        <f t="shared" si="16"/>
        <v>-280790</v>
      </c>
      <c r="I40" s="129">
        <f t="shared" si="16"/>
        <v>-280790</v>
      </c>
    </row>
    <row r="41" spans="1:9" s="61" customFormat="1" ht="34.5" x14ac:dyDescent="0.25">
      <c r="A41" s="4"/>
      <c r="B41" s="4"/>
      <c r="C41" s="4"/>
      <c r="D41" s="4"/>
      <c r="E41" s="4"/>
      <c r="F41" s="4" t="s">
        <v>16</v>
      </c>
      <c r="G41" s="4"/>
      <c r="H41" s="4"/>
      <c r="I41" s="4"/>
    </row>
    <row r="42" spans="1:9" s="61" customFormat="1" ht="16.5" customHeight="1" x14ac:dyDescent="0.25">
      <c r="A42" s="4"/>
      <c r="B42" s="4"/>
      <c r="C42" s="4"/>
      <c r="D42" s="4"/>
      <c r="E42" s="4"/>
      <c r="F42" s="4" t="s">
        <v>13</v>
      </c>
      <c r="G42" s="113">
        <f t="shared" ref="G42:I45" si="17">G43</f>
        <v>-171210.5</v>
      </c>
      <c r="H42" s="113">
        <f t="shared" si="17"/>
        <v>-280790</v>
      </c>
      <c r="I42" s="113">
        <f t="shared" si="17"/>
        <v>-280790</v>
      </c>
    </row>
    <row r="43" spans="1:9" s="61" customFormat="1" ht="16.5" customHeight="1" x14ac:dyDescent="0.25">
      <c r="A43" s="4"/>
      <c r="B43" s="4"/>
      <c r="C43" s="4"/>
      <c r="D43" s="4"/>
      <c r="E43" s="4"/>
      <c r="F43" s="4" t="s">
        <v>26</v>
      </c>
      <c r="G43" s="113">
        <f t="shared" si="17"/>
        <v>-171210.5</v>
      </c>
      <c r="H43" s="113">
        <f t="shared" si="17"/>
        <v>-280790</v>
      </c>
      <c r="I43" s="113">
        <f t="shared" si="17"/>
        <v>-280790</v>
      </c>
    </row>
    <row r="44" spans="1:9" s="61" customFormat="1" ht="16.5" customHeight="1" x14ac:dyDescent="0.25">
      <c r="A44" s="4"/>
      <c r="B44" s="4"/>
      <c r="C44" s="4"/>
      <c r="D44" s="4"/>
      <c r="E44" s="4"/>
      <c r="F44" s="4" t="s">
        <v>27</v>
      </c>
      <c r="G44" s="113">
        <f>G45+G47</f>
        <v>-171210.5</v>
      </c>
      <c r="H44" s="113">
        <f t="shared" ref="H44:I44" si="18">H45+H47</f>
        <v>-280790</v>
      </c>
      <c r="I44" s="113">
        <f t="shared" si="18"/>
        <v>-280790</v>
      </c>
    </row>
    <row r="45" spans="1:9" s="61" customFormat="1" ht="16.5" customHeight="1" x14ac:dyDescent="0.25">
      <c r="A45" s="4"/>
      <c r="B45" s="4"/>
      <c r="C45" s="4"/>
      <c r="D45" s="4"/>
      <c r="E45" s="4"/>
      <c r="F45" s="4" t="s">
        <v>29</v>
      </c>
      <c r="G45" s="113">
        <f t="shared" si="17"/>
        <v>-156895.5</v>
      </c>
      <c r="H45" s="113">
        <f t="shared" si="17"/>
        <v>-246475</v>
      </c>
      <c r="I45" s="113">
        <f t="shared" si="17"/>
        <v>-236475</v>
      </c>
    </row>
    <row r="46" spans="1:9" s="61" customFormat="1" ht="16.5" customHeight="1" x14ac:dyDescent="0.25">
      <c r="A46" s="4"/>
      <c r="B46" s="4"/>
      <c r="C46" s="4"/>
      <c r="D46" s="4"/>
      <c r="E46" s="4"/>
      <c r="F46" s="4" t="s">
        <v>99</v>
      </c>
      <c r="G46" s="132">
        <v>-156895.5</v>
      </c>
      <c r="H46" s="132">
        <v>-246475</v>
      </c>
      <c r="I46" s="132">
        <v>-236475</v>
      </c>
    </row>
    <row r="47" spans="1:9" s="61" customFormat="1" ht="17.25" x14ac:dyDescent="0.25">
      <c r="A47" s="4"/>
      <c r="B47" s="4"/>
      <c r="C47" s="4"/>
      <c r="D47" s="4"/>
      <c r="E47" s="4"/>
      <c r="F47" s="4" t="s">
        <v>77</v>
      </c>
      <c r="G47" s="132">
        <f>G48</f>
        <v>-14315</v>
      </c>
      <c r="H47" s="132">
        <f t="shared" ref="H47:I47" si="19">H48</f>
        <v>-34315</v>
      </c>
      <c r="I47" s="132">
        <f t="shared" si="19"/>
        <v>-44315</v>
      </c>
    </row>
    <row r="48" spans="1:9" s="61" customFormat="1" ht="17.25" x14ac:dyDescent="0.25">
      <c r="A48" s="4"/>
      <c r="B48" s="4"/>
      <c r="C48" s="4"/>
      <c r="D48" s="4"/>
      <c r="E48" s="4"/>
      <c r="F48" s="4" t="s">
        <v>78</v>
      </c>
      <c r="G48" s="132">
        <v>-14315</v>
      </c>
      <c r="H48" s="132">
        <v>-34315</v>
      </c>
      <c r="I48" s="132">
        <v>-44315</v>
      </c>
    </row>
    <row r="49" spans="1:9" s="147" customFormat="1" ht="18.75" customHeight="1" x14ac:dyDescent="0.25">
      <c r="A49" s="146" t="s">
        <v>168</v>
      </c>
      <c r="B49" s="146"/>
      <c r="C49" s="146"/>
      <c r="D49" s="146"/>
      <c r="E49" s="146"/>
      <c r="F49" s="146" t="s">
        <v>169</v>
      </c>
      <c r="G49" s="148">
        <f t="shared" ref="G49:I49" si="20">G51</f>
        <v>0</v>
      </c>
      <c r="H49" s="148">
        <f t="shared" si="20"/>
        <v>0</v>
      </c>
      <c r="I49" s="148">
        <f t="shared" si="20"/>
        <v>0</v>
      </c>
    </row>
    <row r="50" spans="1:9" s="151" customFormat="1" ht="18.75" customHeight="1" x14ac:dyDescent="0.25">
      <c r="A50" s="149"/>
      <c r="B50" s="149"/>
      <c r="C50" s="149"/>
      <c r="D50" s="149"/>
      <c r="E50" s="149"/>
      <c r="F50" s="149" t="s">
        <v>14</v>
      </c>
      <c r="G50" s="150"/>
      <c r="H50" s="150"/>
      <c r="I50" s="150"/>
    </row>
    <row r="51" spans="1:9" s="147" customFormat="1" ht="18.75" customHeight="1" x14ac:dyDescent="0.25">
      <c r="A51" s="146"/>
      <c r="B51" s="146" t="s">
        <v>170</v>
      </c>
      <c r="C51" s="146"/>
      <c r="D51" s="146"/>
      <c r="E51" s="146"/>
      <c r="F51" s="146" t="s">
        <v>171</v>
      </c>
      <c r="G51" s="148">
        <f t="shared" ref="G51:I51" si="21">G53</f>
        <v>0</v>
      </c>
      <c r="H51" s="148">
        <f t="shared" si="21"/>
        <v>0</v>
      </c>
      <c r="I51" s="148">
        <f t="shared" si="21"/>
        <v>0</v>
      </c>
    </row>
    <row r="52" spans="1:9" s="151" customFormat="1" ht="18.75" customHeight="1" x14ac:dyDescent="0.25">
      <c r="A52" s="149"/>
      <c r="B52" s="149"/>
      <c r="C52" s="149"/>
      <c r="D52" s="149"/>
      <c r="E52" s="149"/>
      <c r="F52" s="149" t="s">
        <v>14</v>
      </c>
      <c r="G52" s="150"/>
      <c r="H52" s="150"/>
      <c r="I52" s="150"/>
    </row>
    <row r="53" spans="1:9" s="147" customFormat="1" ht="18.75" customHeight="1" x14ac:dyDescent="0.25">
      <c r="A53" s="146"/>
      <c r="B53" s="146"/>
      <c r="C53" s="146" t="s">
        <v>170</v>
      </c>
      <c r="D53" s="146"/>
      <c r="E53" s="146"/>
      <c r="F53" s="146" t="s">
        <v>172</v>
      </c>
      <c r="G53" s="148">
        <f t="shared" ref="G53:I53" si="22">G55</f>
        <v>0</v>
      </c>
      <c r="H53" s="148">
        <f t="shared" si="22"/>
        <v>0</v>
      </c>
      <c r="I53" s="148">
        <f t="shared" si="22"/>
        <v>0</v>
      </c>
    </row>
    <row r="54" spans="1:9" s="151" customFormat="1" ht="18.75" customHeight="1" x14ac:dyDescent="0.25">
      <c r="A54" s="149"/>
      <c r="B54" s="149"/>
      <c r="C54" s="149"/>
      <c r="D54" s="149"/>
      <c r="E54" s="149"/>
      <c r="F54" s="149" t="s">
        <v>14</v>
      </c>
      <c r="G54" s="150"/>
      <c r="H54" s="150"/>
      <c r="I54" s="150"/>
    </row>
    <row r="55" spans="1:9" s="151" customFormat="1" ht="18.75" customHeight="1" x14ac:dyDescent="0.25">
      <c r="A55" s="149"/>
      <c r="B55" s="149"/>
      <c r="C55" s="149"/>
      <c r="D55" s="149"/>
      <c r="E55" s="149"/>
      <c r="F55" s="146" t="s">
        <v>173</v>
      </c>
      <c r="G55" s="148">
        <f t="shared" ref="G55:I55" si="23">G57</f>
        <v>0</v>
      </c>
      <c r="H55" s="148">
        <f t="shared" si="23"/>
        <v>0</v>
      </c>
      <c r="I55" s="148">
        <f t="shared" si="23"/>
        <v>0</v>
      </c>
    </row>
    <row r="56" spans="1:9" s="151" customFormat="1" ht="18.75" customHeight="1" x14ac:dyDescent="0.25">
      <c r="A56" s="149"/>
      <c r="B56" s="149"/>
      <c r="C56" s="149"/>
      <c r="D56" s="149"/>
      <c r="E56" s="149"/>
      <c r="F56" s="149" t="s">
        <v>14</v>
      </c>
      <c r="G56" s="150"/>
      <c r="H56" s="150"/>
      <c r="I56" s="150"/>
    </row>
    <row r="57" spans="1:9" s="151" customFormat="1" ht="18.75" customHeight="1" x14ac:dyDescent="0.25">
      <c r="A57" s="149"/>
      <c r="B57" s="149"/>
      <c r="C57" s="149"/>
      <c r="D57" s="146" t="s">
        <v>174</v>
      </c>
      <c r="E57" s="149"/>
      <c r="F57" s="149" t="s">
        <v>172</v>
      </c>
      <c r="G57" s="152">
        <f t="shared" ref="G57:I57" si="24">G59+G67</f>
        <v>0</v>
      </c>
      <c r="H57" s="152">
        <f t="shared" si="24"/>
        <v>0</v>
      </c>
      <c r="I57" s="152">
        <f t="shared" si="24"/>
        <v>0</v>
      </c>
    </row>
    <row r="58" spans="1:9" s="151" customFormat="1" ht="18.75" customHeight="1" x14ac:dyDescent="0.25">
      <c r="A58" s="149"/>
      <c r="B58" s="149"/>
      <c r="C58" s="149"/>
      <c r="D58" s="149"/>
      <c r="E58" s="149"/>
      <c r="F58" s="149" t="s">
        <v>14</v>
      </c>
      <c r="G58" s="149"/>
      <c r="H58" s="149"/>
      <c r="I58" s="153"/>
    </row>
    <row r="59" spans="1:9" s="151" customFormat="1" ht="18.75" customHeight="1" x14ac:dyDescent="0.25">
      <c r="A59" s="149"/>
      <c r="B59" s="149"/>
      <c r="C59" s="149"/>
      <c r="D59" s="149"/>
      <c r="E59" s="154" t="s">
        <v>175</v>
      </c>
      <c r="F59" s="149" t="s">
        <v>172</v>
      </c>
      <c r="G59" s="158">
        <f t="shared" ref="G59:H59" si="25">G61</f>
        <v>280790</v>
      </c>
      <c r="H59" s="158">
        <f t="shared" si="25"/>
        <v>280790</v>
      </c>
      <c r="I59" s="158">
        <f>I61</f>
        <v>280790</v>
      </c>
    </row>
    <row r="60" spans="1:9" s="151" customFormat="1" ht="18.75" customHeight="1" x14ac:dyDescent="0.25">
      <c r="A60" s="149"/>
      <c r="B60" s="149"/>
      <c r="C60" s="149"/>
      <c r="D60" s="149"/>
      <c r="E60" s="149"/>
      <c r="F60" s="149" t="s">
        <v>15</v>
      </c>
      <c r="G60" s="158"/>
      <c r="H60" s="158"/>
      <c r="I60" s="158"/>
    </row>
    <row r="61" spans="1:9" s="151" customFormat="1" ht="18.75" customHeight="1" x14ac:dyDescent="0.25">
      <c r="A61" s="149"/>
      <c r="B61" s="149"/>
      <c r="C61" s="149"/>
      <c r="D61" s="149"/>
      <c r="E61" s="149"/>
      <c r="F61" s="155" t="s">
        <v>173</v>
      </c>
      <c r="G61" s="158">
        <f t="shared" ref="G61:H61" si="26">G63</f>
        <v>280790</v>
      </c>
      <c r="H61" s="158">
        <f t="shared" si="26"/>
        <v>280790</v>
      </c>
      <c r="I61" s="158">
        <f>I63</f>
        <v>280790</v>
      </c>
    </row>
    <row r="62" spans="1:9" s="151" customFormat="1" ht="18.75" customHeight="1" x14ac:dyDescent="0.25">
      <c r="A62" s="149"/>
      <c r="B62" s="149"/>
      <c r="C62" s="149"/>
      <c r="D62" s="149"/>
      <c r="E62" s="149"/>
      <c r="F62" s="149" t="s">
        <v>16</v>
      </c>
      <c r="G62" s="158"/>
      <c r="H62" s="158"/>
      <c r="I62" s="158"/>
    </row>
    <row r="63" spans="1:9" s="151" customFormat="1" ht="18.75" customHeight="1" x14ac:dyDescent="0.25">
      <c r="A63" s="149"/>
      <c r="B63" s="149"/>
      <c r="C63" s="149"/>
      <c r="D63" s="149"/>
      <c r="E63" s="149"/>
      <c r="F63" s="156" t="s">
        <v>13</v>
      </c>
      <c r="G63" s="158">
        <f t="shared" ref="G63:I65" si="27">G64</f>
        <v>280790</v>
      </c>
      <c r="H63" s="158">
        <f t="shared" si="27"/>
        <v>280790</v>
      </c>
      <c r="I63" s="158">
        <f t="shared" si="27"/>
        <v>280790</v>
      </c>
    </row>
    <row r="64" spans="1:9" s="151" customFormat="1" ht="18.75" customHeight="1" x14ac:dyDescent="0.25">
      <c r="A64" s="149"/>
      <c r="B64" s="149"/>
      <c r="C64" s="149"/>
      <c r="D64" s="149"/>
      <c r="E64" s="149"/>
      <c r="F64" s="156" t="s">
        <v>164</v>
      </c>
      <c r="G64" s="158">
        <f t="shared" si="27"/>
        <v>280790</v>
      </c>
      <c r="H64" s="158">
        <f t="shared" si="27"/>
        <v>280790</v>
      </c>
      <c r="I64" s="158">
        <f t="shared" si="27"/>
        <v>280790</v>
      </c>
    </row>
    <row r="65" spans="1:9" s="151" customFormat="1" ht="18.75" customHeight="1" x14ac:dyDescent="0.25">
      <c r="A65" s="149"/>
      <c r="B65" s="149"/>
      <c r="C65" s="149"/>
      <c r="D65" s="149"/>
      <c r="E65" s="149"/>
      <c r="F65" s="156" t="s">
        <v>176</v>
      </c>
      <c r="G65" s="158">
        <f t="shared" si="27"/>
        <v>280790</v>
      </c>
      <c r="H65" s="158">
        <f t="shared" si="27"/>
        <v>280790</v>
      </c>
      <c r="I65" s="158">
        <f t="shared" si="27"/>
        <v>280790</v>
      </c>
    </row>
    <row r="66" spans="1:9" s="151" customFormat="1" ht="18.75" customHeight="1" x14ac:dyDescent="0.25">
      <c r="A66" s="149"/>
      <c r="B66" s="149"/>
      <c r="C66" s="149"/>
      <c r="D66" s="149"/>
      <c r="E66" s="149"/>
      <c r="F66" s="149" t="s">
        <v>177</v>
      </c>
      <c r="G66" s="158">
        <f>-G38-G29</f>
        <v>280790</v>
      </c>
      <c r="H66" s="158">
        <f>-H38-H29</f>
        <v>280790</v>
      </c>
      <c r="I66" s="158">
        <f>-I38-I29</f>
        <v>280790</v>
      </c>
    </row>
    <row r="67" spans="1:9" s="151" customFormat="1" ht="18.75" customHeight="1" x14ac:dyDescent="0.25">
      <c r="A67" s="157"/>
      <c r="B67" s="157"/>
      <c r="C67" s="157"/>
      <c r="D67" s="149"/>
      <c r="E67" s="154" t="s">
        <v>175</v>
      </c>
      <c r="F67" s="149" t="s">
        <v>172</v>
      </c>
      <c r="G67" s="158">
        <f t="shared" ref="G67:H67" si="28">G69</f>
        <v>-280790</v>
      </c>
      <c r="H67" s="158">
        <f t="shared" si="28"/>
        <v>-280790</v>
      </c>
      <c r="I67" s="158">
        <f>I69</f>
        <v>-280790</v>
      </c>
    </row>
    <row r="68" spans="1:9" s="151" customFormat="1" ht="18.75" customHeight="1" x14ac:dyDescent="0.25">
      <c r="A68" s="157"/>
      <c r="B68" s="157"/>
      <c r="C68" s="157"/>
      <c r="D68" s="149"/>
      <c r="E68" s="149"/>
      <c r="F68" s="149" t="s">
        <v>15</v>
      </c>
      <c r="G68" s="158"/>
      <c r="H68" s="158"/>
      <c r="I68" s="158"/>
    </row>
    <row r="69" spans="1:9" s="151" customFormat="1" ht="18.75" customHeight="1" x14ac:dyDescent="0.25">
      <c r="A69" s="157"/>
      <c r="B69" s="157"/>
      <c r="C69" s="157"/>
      <c r="D69" s="149"/>
      <c r="E69" s="149"/>
      <c r="F69" s="155" t="s">
        <v>173</v>
      </c>
      <c r="G69" s="158">
        <f t="shared" ref="G69:H69" si="29">G71</f>
        <v>-280790</v>
      </c>
      <c r="H69" s="158">
        <f t="shared" si="29"/>
        <v>-280790</v>
      </c>
      <c r="I69" s="158">
        <f>I71</f>
        <v>-280790</v>
      </c>
    </row>
    <row r="70" spans="1:9" s="151" customFormat="1" ht="18.75" customHeight="1" x14ac:dyDescent="0.25">
      <c r="A70" s="157"/>
      <c r="B70" s="157"/>
      <c r="C70" s="157"/>
      <c r="D70" s="149"/>
      <c r="E70" s="149"/>
      <c r="F70" s="149" t="s">
        <v>16</v>
      </c>
      <c r="G70" s="158"/>
      <c r="H70" s="158"/>
      <c r="I70" s="158"/>
    </row>
    <row r="71" spans="1:9" s="151" customFormat="1" ht="18.75" customHeight="1" x14ac:dyDescent="0.25">
      <c r="A71" s="157"/>
      <c r="B71" s="157"/>
      <c r="C71" s="157"/>
      <c r="D71" s="149"/>
      <c r="E71" s="149"/>
      <c r="F71" s="156" t="s">
        <v>13</v>
      </c>
      <c r="G71" s="158">
        <f t="shared" ref="G71:I73" si="30">G72</f>
        <v>-280790</v>
      </c>
      <c r="H71" s="158">
        <f t="shared" si="30"/>
        <v>-280790</v>
      </c>
      <c r="I71" s="158">
        <f t="shared" si="30"/>
        <v>-280790</v>
      </c>
    </row>
    <row r="72" spans="1:9" s="151" customFormat="1" ht="18.75" customHeight="1" x14ac:dyDescent="0.25">
      <c r="A72" s="157"/>
      <c r="B72" s="157"/>
      <c r="C72" s="157"/>
      <c r="D72" s="149"/>
      <c r="E72" s="149"/>
      <c r="F72" s="156" t="s">
        <v>164</v>
      </c>
      <c r="G72" s="158">
        <f t="shared" si="30"/>
        <v>-280790</v>
      </c>
      <c r="H72" s="158">
        <f t="shared" si="30"/>
        <v>-280790</v>
      </c>
      <c r="I72" s="158">
        <f t="shared" si="30"/>
        <v>-280790</v>
      </c>
    </row>
    <row r="73" spans="1:9" s="151" customFormat="1" ht="18.75" customHeight="1" x14ac:dyDescent="0.25">
      <c r="A73" s="157"/>
      <c r="B73" s="157"/>
      <c r="C73" s="157"/>
      <c r="D73" s="149"/>
      <c r="E73" s="149"/>
      <c r="F73" s="156" t="s">
        <v>176</v>
      </c>
      <c r="G73" s="158">
        <f t="shared" si="30"/>
        <v>-280790</v>
      </c>
      <c r="H73" s="158">
        <f t="shared" si="30"/>
        <v>-280790</v>
      </c>
      <c r="I73" s="158">
        <f t="shared" si="30"/>
        <v>-280790</v>
      </c>
    </row>
    <row r="74" spans="1:9" s="151" customFormat="1" ht="18.75" customHeight="1" x14ac:dyDescent="0.25">
      <c r="A74" s="157"/>
      <c r="B74" s="157"/>
      <c r="C74" s="157"/>
      <c r="D74" s="149"/>
      <c r="E74" s="149"/>
      <c r="F74" s="149" t="s">
        <v>177</v>
      </c>
      <c r="G74" s="158">
        <f>-G66</f>
        <v>-280790</v>
      </c>
      <c r="H74" s="158">
        <f t="shared" ref="H74:I74" si="31">-H66</f>
        <v>-280790</v>
      </c>
      <c r="I74" s="158">
        <f t="shared" si="31"/>
        <v>-280790</v>
      </c>
    </row>
    <row r="77" spans="1:9" ht="16.5" customHeight="1" x14ac:dyDescent="0.3">
      <c r="A77" s="53" t="s">
        <v>146</v>
      </c>
      <c r="B77" s="54"/>
      <c r="C77" s="55"/>
    </row>
    <row r="78" spans="1:9" ht="16.5" customHeight="1" x14ac:dyDescent="0.3">
      <c r="A78" s="53" t="s">
        <v>147</v>
      </c>
      <c r="B78" s="54"/>
      <c r="C78" s="55"/>
    </row>
    <row r="79" spans="1:9" ht="16.5" customHeight="1" x14ac:dyDescent="0.3">
      <c r="A79" s="56"/>
      <c r="B79" s="57" t="s">
        <v>148</v>
      </c>
      <c r="C79" s="55"/>
    </row>
    <row r="80" spans="1:9" ht="16.5" customHeight="1" x14ac:dyDescent="0.3">
      <c r="C80" s="58"/>
    </row>
  </sheetData>
  <mergeCells count="9">
    <mergeCell ref="A6:C6"/>
    <mergeCell ref="D6:E6"/>
    <mergeCell ref="F6:F7"/>
    <mergeCell ref="A1:I1"/>
    <mergeCell ref="A2:I2"/>
    <mergeCell ref="A3:I3"/>
    <mergeCell ref="A4:I4"/>
    <mergeCell ref="H5:I5"/>
    <mergeCell ref="G6:I6"/>
  </mergeCells>
  <printOptions horizontalCentered="1"/>
  <pageMargins left="0" right="0" top="0" bottom="0" header="0" footer="0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zoomScaleNormal="100" workbookViewId="0">
      <selection activeCell="B15" sqref="B15"/>
    </sheetView>
  </sheetViews>
  <sheetFormatPr defaultColWidth="8" defaultRowHeight="17.25" x14ac:dyDescent="0.25"/>
  <cols>
    <col min="1" max="1" width="7.42578125" style="37" customWidth="1"/>
    <col min="2" max="2" width="8.7109375" style="37" customWidth="1"/>
    <col min="3" max="3" width="82.7109375" style="1" customWidth="1"/>
    <col min="4" max="4" width="18.28515625" style="1" customWidth="1"/>
    <col min="5" max="5" width="18.28515625" style="36" customWidth="1"/>
    <col min="6" max="6" width="20.7109375" style="36" customWidth="1"/>
    <col min="7" max="7" width="18.28515625" style="36" bestFit="1" customWidth="1"/>
    <col min="8" max="8" width="18.5703125" style="36" bestFit="1" customWidth="1"/>
    <col min="9" max="9" width="16.42578125" style="1" customWidth="1"/>
    <col min="10" max="16384" width="8" style="1"/>
  </cols>
  <sheetData>
    <row r="1" spans="1:11" x14ac:dyDescent="0.3">
      <c r="A1" s="219" t="s">
        <v>110</v>
      </c>
      <c r="B1" s="219"/>
      <c r="C1" s="219"/>
      <c r="D1" s="219"/>
      <c r="E1" s="219"/>
      <c r="F1" s="219"/>
    </row>
    <row r="2" spans="1:11" s="60" customFormat="1" x14ac:dyDescent="0.3">
      <c r="A2" s="219" t="s">
        <v>51</v>
      </c>
      <c r="B2" s="219"/>
      <c r="C2" s="219"/>
      <c r="D2" s="219"/>
      <c r="E2" s="219"/>
      <c r="F2" s="219"/>
      <c r="G2" s="59"/>
      <c r="H2" s="59"/>
    </row>
    <row r="3" spans="1:11" s="60" customFormat="1" x14ac:dyDescent="0.3">
      <c r="A3" s="219" t="s">
        <v>0</v>
      </c>
      <c r="B3" s="219"/>
      <c r="C3" s="219"/>
      <c r="D3" s="219"/>
      <c r="E3" s="219"/>
      <c r="F3" s="219"/>
      <c r="G3" s="59"/>
      <c r="H3" s="59"/>
    </row>
    <row r="4" spans="1:11" s="60" customFormat="1" x14ac:dyDescent="0.3">
      <c r="A4" s="74"/>
      <c r="B4" s="74"/>
      <c r="C4" s="74"/>
      <c r="D4" s="74"/>
      <c r="E4" s="74"/>
      <c r="F4" s="74"/>
      <c r="G4" s="59"/>
      <c r="H4" s="59"/>
    </row>
    <row r="5" spans="1:11" s="60" customFormat="1" ht="41.25" customHeight="1" x14ac:dyDescent="0.25">
      <c r="A5" s="220" t="s">
        <v>142</v>
      </c>
      <c r="B5" s="220"/>
      <c r="C5" s="220"/>
      <c r="D5" s="220"/>
      <c r="E5" s="220"/>
      <c r="F5" s="220"/>
      <c r="G5" s="59"/>
      <c r="H5" s="59"/>
    </row>
    <row r="7" spans="1:11" s="61" customFormat="1" x14ac:dyDescent="0.25">
      <c r="A7" s="221" t="s">
        <v>117</v>
      </c>
      <c r="B7" s="221"/>
      <c r="C7" s="221"/>
      <c r="D7" s="221"/>
      <c r="E7" s="221"/>
      <c r="F7" s="221"/>
    </row>
    <row r="8" spans="1:11" s="61" customFormat="1" ht="39" customHeight="1" x14ac:dyDescent="0.25">
      <c r="A8" s="222" t="s">
        <v>118</v>
      </c>
      <c r="B8" s="222"/>
      <c r="C8" s="222" t="s">
        <v>119</v>
      </c>
      <c r="D8" s="223" t="s">
        <v>144</v>
      </c>
      <c r="E8" s="223"/>
      <c r="F8" s="224"/>
    </row>
    <row r="9" spans="1:11" s="61" customFormat="1" x14ac:dyDescent="0.25">
      <c r="A9" s="222"/>
      <c r="B9" s="222"/>
      <c r="C9" s="222"/>
      <c r="D9" s="218" t="s">
        <v>44</v>
      </c>
      <c r="E9" s="218" t="s">
        <v>45</v>
      </c>
      <c r="F9" s="218" t="s">
        <v>34</v>
      </c>
    </row>
    <row r="10" spans="1:11" s="61" customFormat="1" ht="51.75" x14ac:dyDescent="0.25">
      <c r="A10" s="62" t="s">
        <v>11</v>
      </c>
      <c r="B10" s="62" t="s">
        <v>120</v>
      </c>
      <c r="C10" s="222"/>
      <c r="D10" s="218"/>
      <c r="E10" s="218"/>
      <c r="F10" s="218"/>
      <c r="H10" s="63"/>
      <c r="I10" s="63"/>
      <c r="J10" s="63"/>
      <c r="K10" s="63"/>
    </row>
    <row r="11" spans="1:11" s="61" customFormat="1" x14ac:dyDescent="0.25">
      <c r="A11" s="46"/>
      <c r="B11" s="46"/>
      <c r="C11" s="62" t="s">
        <v>121</v>
      </c>
      <c r="D11" s="64">
        <f t="shared" ref="D11:F11" si="0">D13</f>
        <v>-280790</v>
      </c>
      <c r="E11" s="64">
        <f t="shared" si="0"/>
        <v>-280790</v>
      </c>
      <c r="F11" s="64">
        <f t="shared" si="0"/>
        <v>-280790</v>
      </c>
    </row>
    <row r="12" spans="1:11" s="61" customFormat="1" x14ac:dyDescent="0.25">
      <c r="A12" s="46"/>
      <c r="B12" s="46"/>
      <c r="C12" s="4" t="s">
        <v>14</v>
      </c>
      <c r="D12" s="65"/>
      <c r="E12" s="65"/>
      <c r="F12" s="65"/>
    </row>
    <row r="13" spans="1:11" s="61" customFormat="1" ht="34.5" x14ac:dyDescent="0.25">
      <c r="A13" s="46"/>
      <c r="B13" s="46"/>
      <c r="C13" s="66" t="s">
        <v>122</v>
      </c>
      <c r="D13" s="67">
        <f>D15+D18</f>
        <v>-280790</v>
      </c>
      <c r="E13" s="67">
        <f t="shared" ref="E13:F13" si="1">E15+E18</f>
        <v>-280790</v>
      </c>
      <c r="F13" s="67">
        <f t="shared" si="1"/>
        <v>-280790</v>
      </c>
      <c r="G13" s="63"/>
      <c r="H13" s="63"/>
      <c r="I13" s="63"/>
      <c r="J13" s="63"/>
    </row>
    <row r="14" spans="1:11" s="61" customFormat="1" x14ac:dyDescent="0.25">
      <c r="A14" s="46"/>
      <c r="B14" s="46"/>
      <c r="C14" s="4" t="s">
        <v>123</v>
      </c>
      <c r="D14" s="65"/>
      <c r="E14" s="65"/>
      <c r="F14" s="65"/>
    </row>
    <row r="15" spans="1:11" s="69" customFormat="1" x14ac:dyDescent="0.25">
      <c r="A15" s="62" t="s">
        <v>25</v>
      </c>
      <c r="B15" s="62" t="s">
        <v>124</v>
      </c>
      <c r="C15" s="68" t="s">
        <v>114</v>
      </c>
      <c r="D15" s="29">
        <f t="shared" ref="D15:E15" si="2">+D17</f>
        <v>-109579.5</v>
      </c>
      <c r="E15" s="29">
        <f t="shared" si="2"/>
        <v>0</v>
      </c>
      <c r="F15" s="29">
        <f>+F17</f>
        <v>0</v>
      </c>
    </row>
    <row r="16" spans="1:11" s="61" customFormat="1" x14ac:dyDescent="0.25">
      <c r="A16" s="46"/>
      <c r="B16" s="46"/>
      <c r="C16" s="70" t="s">
        <v>15</v>
      </c>
      <c r="D16" s="65"/>
      <c r="E16" s="65"/>
      <c r="F16" s="65"/>
    </row>
    <row r="17" spans="1:9" s="61" customFormat="1" ht="34.5" x14ac:dyDescent="0.25">
      <c r="A17" s="46"/>
      <c r="B17" s="46"/>
      <c r="C17" s="71" t="s">
        <v>28</v>
      </c>
      <c r="D17" s="72">
        <f>'1'!G14</f>
        <v>-109579.5</v>
      </c>
      <c r="E17" s="72">
        <f>'1'!H14</f>
        <v>0</v>
      </c>
      <c r="F17" s="72">
        <f>'1'!I14</f>
        <v>0</v>
      </c>
    </row>
    <row r="18" spans="1:9" s="69" customFormat="1" ht="34.5" x14ac:dyDescent="0.25">
      <c r="A18" s="62" t="s">
        <v>25</v>
      </c>
      <c r="B18" s="62">
        <v>31012</v>
      </c>
      <c r="C18" s="28" t="s">
        <v>96</v>
      </c>
      <c r="D18" s="73">
        <f t="shared" ref="D18:E18" si="3">+D20</f>
        <v>-171210.5</v>
      </c>
      <c r="E18" s="73">
        <f t="shared" si="3"/>
        <v>-280790</v>
      </c>
      <c r="F18" s="73">
        <f>+F20</f>
        <v>-280790</v>
      </c>
    </row>
    <row r="19" spans="1:9" s="61" customFormat="1" x14ac:dyDescent="0.25">
      <c r="A19" s="46"/>
      <c r="B19" s="46"/>
      <c r="C19" s="70" t="s">
        <v>15</v>
      </c>
      <c r="D19" s="65"/>
      <c r="E19" s="65"/>
      <c r="F19" s="65"/>
    </row>
    <row r="20" spans="1:9" s="61" customFormat="1" ht="34.5" x14ac:dyDescent="0.25">
      <c r="A20" s="46"/>
      <c r="B20" s="46"/>
      <c r="C20" s="71" t="s">
        <v>28</v>
      </c>
      <c r="D20" s="72">
        <f>'1'!G15</f>
        <v>-171210.5</v>
      </c>
      <c r="E20" s="72">
        <f>'1'!H15</f>
        <v>-280790</v>
      </c>
      <c r="F20" s="72">
        <f>'1'!I15</f>
        <v>-280790</v>
      </c>
    </row>
    <row r="22" spans="1:9" x14ac:dyDescent="0.3">
      <c r="A22" s="52"/>
      <c r="B22" s="52"/>
      <c r="C22" s="52"/>
      <c r="D22" s="52"/>
      <c r="E22" s="52"/>
      <c r="F22" s="52"/>
      <c r="G22" s="52"/>
      <c r="H22" s="52"/>
      <c r="I22" s="52"/>
    </row>
    <row r="23" spans="1:9" x14ac:dyDescent="0.3">
      <c r="A23" s="52"/>
      <c r="B23" s="52"/>
      <c r="C23" s="52"/>
      <c r="D23" s="52"/>
      <c r="E23" s="52"/>
      <c r="F23" s="52"/>
      <c r="G23" s="52"/>
      <c r="H23" s="52"/>
      <c r="I23" s="52"/>
    </row>
    <row r="24" spans="1:9" x14ac:dyDescent="0.3">
      <c r="A24" s="53" t="s">
        <v>146</v>
      </c>
      <c r="B24" s="54"/>
      <c r="C24" s="55"/>
      <c r="D24" s="52"/>
      <c r="E24" s="52"/>
      <c r="F24" s="52"/>
      <c r="G24" s="52"/>
      <c r="H24" s="52"/>
      <c r="I24" s="52"/>
    </row>
    <row r="25" spans="1:9" x14ac:dyDescent="0.3">
      <c r="A25" s="53" t="s">
        <v>147</v>
      </c>
      <c r="B25" s="54"/>
      <c r="C25" s="55"/>
      <c r="D25" s="52"/>
      <c r="E25" s="52"/>
      <c r="F25" s="52"/>
      <c r="G25" s="52"/>
      <c r="H25" s="52"/>
      <c r="I25" s="52"/>
    </row>
    <row r="26" spans="1:9" x14ac:dyDescent="0.3">
      <c r="A26" s="56"/>
      <c r="B26" s="57" t="s">
        <v>148</v>
      </c>
      <c r="C26" s="55"/>
      <c r="D26" s="52"/>
      <c r="E26" s="52"/>
      <c r="F26" s="52"/>
      <c r="G26" s="52"/>
      <c r="H26" s="52"/>
      <c r="I26" s="52"/>
    </row>
    <row r="27" spans="1:9" x14ac:dyDescent="0.3">
      <c r="A27" s="52"/>
      <c r="B27" s="52"/>
      <c r="C27" s="58"/>
      <c r="D27" s="52"/>
      <c r="E27" s="52"/>
      <c r="F27" s="52"/>
      <c r="G27" s="52"/>
      <c r="H27" s="52"/>
      <c r="I27" s="52"/>
    </row>
    <row r="28" spans="1:9" x14ac:dyDescent="0.3">
      <c r="A28" s="52"/>
      <c r="B28" s="52"/>
      <c r="C28" s="52"/>
      <c r="D28" s="52"/>
      <c r="E28" s="52"/>
      <c r="F28" s="52"/>
      <c r="G28" s="52"/>
      <c r="H28" s="52"/>
      <c r="I28" s="52"/>
    </row>
    <row r="29" spans="1:9" x14ac:dyDescent="0.3">
      <c r="A29" s="52"/>
      <c r="B29" s="52"/>
      <c r="C29" s="52"/>
      <c r="D29" s="52"/>
      <c r="E29" s="52"/>
      <c r="F29" s="52"/>
      <c r="G29" s="52"/>
      <c r="H29" s="52"/>
      <c r="I29" s="52"/>
    </row>
  </sheetData>
  <mergeCells count="11">
    <mergeCell ref="E9:E10"/>
    <mergeCell ref="F9:F10"/>
    <mergeCell ref="A1:F1"/>
    <mergeCell ref="A2:F2"/>
    <mergeCell ref="A3:F3"/>
    <mergeCell ref="A5:F5"/>
    <mergeCell ref="A7:F7"/>
    <mergeCell ref="A8:B9"/>
    <mergeCell ref="C8:C10"/>
    <mergeCell ref="D9:D10"/>
    <mergeCell ref="D8:F8"/>
  </mergeCells>
  <pageMargins left="0.7" right="0.7" top="0.75" bottom="0.75" header="0.3" footer="0.3"/>
  <pageSetup scale="66" orientation="portrait" r:id="rId1"/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M55"/>
  <sheetViews>
    <sheetView topLeftCell="A19" zoomScaleNormal="100" workbookViewId="0">
      <selection activeCell="D12" sqref="D12"/>
    </sheetView>
  </sheetViews>
  <sheetFormatPr defaultRowHeight="17.25" x14ac:dyDescent="0.25"/>
  <cols>
    <col min="1" max="1" width="6.85546875" style="61" customWidth="1"/>
    <col min="2" max="2" width="10.5703125" style="61" customWidth="1"/>
    <col min="3" max="3" width="16" style="61" customWidth="1"/>
    <col min="4" max="4" width="16.7109375" style="61" customWidth="1"/>
    <col min="5" max="5" width="9.5703125" style="61" customWidth="1"/>
    <col min="6" max="6" width="16" style="61" customWidth="1"/>
    <col min="7" max="7" width="9.5703125" style="61" customWidth="1"/>
    <col min="8" max="8" width="31" style="61" customWidth="1"/>
    <col min="9" max="9" width="55.140625" style="61" customWidth="1"/>
    <col min="10" max="10" width="19.42578125" style="61" customWidth="1"/>
    <col min="11" max="11" width="17.7109375" style="61" customWidth="1"/>
    <col min="12" max="12" width="16.85546875" style="61" customWidth="1"/>
    <col min="13" max="16384" width="9.140625" style="61"/>
  </cols>
  <sheetData>
    <row r="1" spans="1:13" s="1" customFormat="1" ht="17.25" customHeight="1" x14ac:dyDescent="0.3">
      <c r="A1" s="233" t="s">
        <v>125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</row>
    <row r="2" spans="1:13" s="60" customFormat="1" ht="16.5" customHeight="1" x14ac:dyDescent="0.3">
      <c r="A2" s="233" t="s">
        <v>51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</row>
    <row r="3" spans="1:13" s="60" customFormat="1" ht="16.5" customHeight="1" x14ac:dyDescent="0.3">
      <c r="A3" s="233" t="s">
        <v>0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</row>
    <row r="5" spans="1:13" s="79" customFormat="1" ht="51" customHeight="1" x14ac:dyDescent="0.25">
      <c r="A5" s="220" t="s">
        <v>70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</row>
    <row r="6" spans="1:13" ht="19.5" customHeight="1" x14ac:dyDescent="0.25">
      <c r="L6" s="80" t="s">
        <v>71</v>
      </c>
    </row>
    <row r="7" spans="1:13" ht="77.25" customHeight="1" x14ac:dyDescent="0.25">
      <c r="A7" s="222" t="s">
        <v>54</v>
      </c>
      <c r="B7" s="222" t="s">
        <v>55</v>
      </c>
      <c r="C7" s="222"/>
      <c r="D7" s="222" t="s">
        <v>56</v>
      </c>
      <c r="E7" s="222"/>
      <c r="F7" s="222"/>
      <c r="G7" s="222"/>
      <c r="H7" s="222" t="s">
        <v>57</v>
      </c>
      <c r="I7" s="222" t="s">
        <v>58</v>
      </c>
      <c r="J7" s="236" t="s">
        <v>30</v>
      </c>
      <c r="K7" s="236"/>
      <c r="L7" s="237"/>
    </row>
    <row r="8" spans="1:13" ht="64.5" customHeight="1" x14ac:dyDescent="0.25">
      <c r="A8" s="222"/>
      <c r="B8" s="62" t="s">
        <v>59</v>
      </c>
      <c r="C8" s="62" t="s">
        <v>149</v>
      </c>
      <c r="D8" s="62" t="s">
        <v>59</v>
      </c>
      <c r="E8" s="62" t="s">
        <v>60</v>
      </c>
      <c r="F8" s="62" t="s">
        <v>61</v>
      </c>
      <c r="G8" s="99" t="s">
        <v>62</v>
      </c>
      <c r="H8" s="222"/>
      <c r="I8" s="222"/>
      <c r="J8" s="62" t="s">
        <v>63</v>
      </c>
      <c r="K8" s="62" t="s">
        <v>64</v>
      </c>
      <c r="L8" s="62" t="s">
        <v>18</v>
      </c>
    </row>
    <row r="9" spans="1:13" s="69" customFormat="1" ht="22.5" customHeight="1" x14ac:dyDescent="0.25">
      <c r="A9" s="234" t="s">
        <v>65</v>
      </c>
      <c r="B9" s="234"/>
      <c r="C9" s="234"/>
      <c r="D9" s="234"/>
      <c r="E9" s="234"/>
      <c r="F9" s="234"/>
      <c r="G9" s="234"/>
      <c r="H9" s="234"/>
      <c r="I9" s="234"/>
      <c r="J9" s="83">
        <f t="shared" ref="J9:L10" si="0">J10</f>
        <v>0</v>
      </c>
      <c r="K9" s="83">
        <f t="shared" si="0"/>
        <v>0</v>
      </c>
      <c r="L9" s="83">
        <f t="shared" si="0"/>
        <v>0</v>
      </c>
    </row>
    <row r="10" spans="1:13" s="69" customFormat="1" ht="33" customHeight="1" x14ac:dyDescent="0.25">
      <c r="A10" s="234" t="s">
        <v>66</v>
      </c>
      <c r="B10" s="234"/>
      <c r="C10" s="234"/>
      <c r="D10" s="234"/>
      <c r="E10" s="234"/>
      <c r="F10" s="234"/>
      <c r="G10" s="234"/>
      <c r="H10" s="234"/>
      <c r="I10" s="234"/>
      <c r="J10" s="30">
        <f t="shared" si="0"/>
        <v>0</v>
      </c>
      <c r="K10" s="30">
        <f t="shared" si="0"/>
        <v>0</v>
      </c>
      <c r="L10" s="30">
        <f t="shared" si="0"/>
        <v>0</v>
      </c>
    </row>
    <row r="11" spans="1:13" s="69" customFormat="1" ht="30" customHeight="1" x14ac:dyDescent="0.25">
      <c r="A11" s="81"/>
      <c r="B11" s="81">
        <v>1004</v>
      </c>
      <c r="C11" s="235" t="s">
        <v>68</v>
      </c>
      <c r="D11" s="235"/>
      <c r="E11" s="235"/>
      <c r="F11" s="235"/>
      <c r="G11" s="235"/>
      <c r="H11" s="235"/>
      <c r="I11" s="235"/>
      <c r="J11" s="30">
        <f>J21+J17+J12</f>
        <v>0</v>
      </c>
      <c r="K11" s="30">
        <f>K21+K17+K12</f>
        <v>0</v>
      </c>
      <c r="L11" s="30">
        <f>L21+L17+L12</f>
        <v>0</v>
      </c>
    </row>
    <row r="12" spans="1:13" ht="30" customHeight="1" x14ac:dyDescent="0.25">
      <c r="A12" s="4"/>
      <c r="B12" s="4"/>
      <c r="C12" s="4"/>
      <c r="D12" s="135" t="s">
        <v>161</v>
      </c>
      <c r="E12" s="227" t="s">
        <v>162</v>
      </c>
      <c r="F12" s="228"/>
      <c r="G12" s="228"/>
      <c r="H12" s="228"/>
      <c r="I12" s="229"/>
      <c r="J12" s="30">
        <f>'1'!G13</f>
        <v>280790</v>
      </c>
      <c r="K12" s="30">
        <f>'1'!H13</f>
        <v>280790</v>
      </c>
      <c r="L12" s="30">
        <f>'1'!I13</f>
        <v>280790</v>
      </c>
    </row>
    <row r="13" spans="1:13" ht="39" customHeight="1" x14ac:dyDescent="0.25">
      <c r="A13" s="4"/>
      <c r="B13" s="4"/>
      <c r="C13" s="4"/>
      <c r="D13" s="4"/>
      <c r="E13" s="19"/>
      <c r="F13" s="227" t="s">
        <v>163</v>
      </c>
      <c r="G13" s="228"/>
      <c r="H13" s="228"/>
      <c r="I13" s="228"/>
      <c r="J13" s="228"/>
      <c r="K13" s="228"/>
      <c r="L13" s="229"/>
    </row>
    <row r="14" spans="1:13" ht="30" customHeight="1" x14ac:dyDescent="0.25">
      <c r="A14" s="4"/>
      <c r="B14" s="4"/>
      <c r="C14" s="4"/>
      <c r="D14" s="4"/>
      <c r="E14" s="19"/>
      <c r="F14" s="19"/>
      <c r="G14" s="230" t="s">
        <v>160</v>
      </c>
      <c r="H14" s="230"/>
      <c r="I14" s="230"/>
      <c r="J14" s="230"/>
      <c r="K14" s="230"/>
      <c r="L14" s="230"/>
    </row>
    <row r="15" spans="1:13" ht="30" customHeight="1" x14ac:dyDescent="0.25">
      <c r="A15" s="4"/>
      <c r="B15" s="4"/>
      <c r="C15" s="4"/>
      <c r="D15" s="4"/>
      <c r="E15" s="4"/>
      <c r="F15" s="4"/>
      <c r="G15" s="4"/>
      <c r="H15" s="232" t="s">
        <v>178</v>
      </c>
      <c r="I15" s="232"/>
      <c r="J15" s="232"/>
      <c r="K15" s="232"/>
      <c r="L15" s="232"/>
      <c r="M15" s="163"/>
    </row>
    <row r="16" spans="1:13" ht="37.5" customHeight="1" x14ac:dyDescent="0.25">
      <c r="A16" s="4"/>
      <c r="B16" s="4"/>
      <c r="C16" s="4"/>
      <c r="D16" s="4"/>
      <c r="E16" s="4"/>
      <c r="F16" s="4"/>
      <c r="G16" s="4"/>
      <c r="H16" s="4"/>
      <c r="I16" s="19" t="s">
        <v>102</v>
      </c>
      <c r="J16" s="164">
        <v>1</v>
      </c>
      <c r="K16" s="164"/>
      <c r="L16" s="164">
        <v>1</v>
      </c>
    </row>
    <row r="17" spans="1:12" s="69" customFormat="1" ht="30" customHeight="1" x14ac:dyDescent="0.25">
      <c r="A17" s="28"/>
      <c r="B17" s="28"/>
      <c r="C17" s="28"/>
      <c r="D17" s="28" t="s">
        <v>138</v>
      </c>
      <c r="E17" s="231" t="s">
        <v>112</v>
      </c>
      <c r="F17" s="231"/>
      <c r="G17" s="231"/>
      <c r="H17" s="231"/>
      <c r="I17" s="231"/>
      <c r="J17" s="67">
        <f>'1'!G14</f>
        <v>-109579.5</v>
      </c>
      <c r="K17" s="67">
        <f>'1'!H14</f>
        <v>0</v>
      </c>
      <c r="L17" s="67">
        <f>'1'!I14</f>
        <v>0</v>
      </c>
    </row>
    <row r="18" spans="1:12" ht="42.75" customHeight="1" x14ac:dyDescent="0.25">
      <c r="A18" s="4"/>
      <c r="B18" s="4"/>
      <c r="C18" s="4"/>
      <c r="D18" s="4"/>
      <c r="E18" s="4"/>
      <c r="F18" s="231" t="s">
        <v>139</v>
      </c>
      <c r="G18" s="231"/>
      <c r="H18" s="231"/>
      <c r="I18" s="231"/>
      <c r="J18" s="231"/>
      <c r="K18" s="231"/>
      <c r="L18" s="231"/>
    </row>
    <row r="19" spans="1:12" ht="30" customHeight="1" x14ac:dyDescent="0.25">
      <c r="A19" s="4"/>
      <c r="B19" s="4"/>
      <c r="C19" s="4"/>
      <c r="D19" s="4"/>
      <c r="E19" s="4"/>
      <c r="F19" s="4"/>
      <c r="G19" s="231" t="s">
        <v>37</v>
      </c>
      <c r="H19" s="231"/>
      <c r="I19" s="231"/>
      <c r="J19" s="231"/>
      <c r="K19" s="231"/>
      <c r="L19" s="231"/>
    </row>
    <row r="20" spans="1:12" ht="30" customHeight="1" x14ac:dyDescent="0.25">
      <c r="A20" s="4"/>
      <c r="B20" s="4"/>
      <c r="C20" s="4"/>
      <c r="D20" s="4"/>
      <c r="E20" s="4"/>
      <c r="F20" s="4"/>
      <c r="G20" s="4"/>
      <c r="H20" s="231" t="s">
        <v>69</v>
      </c>
      <c r="I20" s="231"/>
      <c r="J20" s="231"/>
      <c r="K20" s="231"/>
      <c r="L20" s="231"/>
    </row>
    <row r="21" spans="1:12" ht="36.75" customHeight="1" x14ac:dyDescent="0.25">
      <c r="A21" s="19"/>
      <c r="B21" s="81"/>
      <c r="C21" s="81"/>
      <c r="D21" s="28" t="s">
        <v>100</v>
      </c>
      <c r="E21" s="231" t="s">
        <v>96</v>
      </c>
      <c r="F21" s="231"/>
      <c r="G21" s="231"/>
      <c r="H21" s="231"/>
      <c r="I21" s="231"/>
      <c r="J21" s="67">
        <f>'1'!G15</f>
        <v>-171210.5</v>
      </c>
      <c r="K21" s="67">
        <f>'1'!H15</f>
        <v>-280790</v>
      </c>
      <c r="L21" s="67">
        <f>'1'!I15</f>
        <v>-280790</v>
      </c>
    </row>
    <row r="22" spans="1:12" ht="30" customHeight="1" x14ac:dyDescent="0.25">
      <c r="A22" s="19"/>
      <c r="B22" s="81"/>
      <c r="C22" s="81"/>
      <c r="D22" s="4"/>
      <c r="E22" s="4"/>
      <c r="F22" s="231" t="s">
        <v>101</v>
      </c>
      <c r="G22" s="231"/>
      <c r="H22" s="231"/>
      <c r="I22" s="231"/>
      <c r="J22" s="231"/>
      <c r="K22" s="231"/>
      <c r="L22" s="231"/>
    </row>
    <row r="23" spans="1:12" ht="30" customHeight="1" x14ac:dyDescent="0.25">
      <c r="A23" s="19"/>
      <c r="B23" s="81"/>
      <c r="C23" s="81"/>
      <c r="D23" s="4"/>
      <c r="E23" s="4"/>
      <c r="F23" s="4"/>
      <c r="G23" s="231" t="s">
        <v>37</v>
      </c>
      <c r="H23" s="231"/>
      <c r="I23" s="231"/>
      <c r="J23" s="231"/>
      <c r="K23" s="231"/>
      <c r="L23" s="231"/>
    </row>
    <row r="24" spans="1:12" ht="30" customHeight="1" x14ac:dyDescent="0.25">
      <c r="A24" s="19"/>
      <c r="B24" s="81"/>
      <c r="C24" s="81"/>
      <c r="D24" s="4"/>
      <c r="E24" s="4"/>
      <c r="F24" s="4"/>
      <c r="G24" s="4"/>
      <c r="H24" s="231" t="s">
        <v>69</v>
      </c>
      <c r="I24" s="231"/>
      <c r="J24" s="231"/>
      <c r="K24" s="231"/>
      <c r="L24" s="231"/>
    </row>
    <row r="25" spans="1:12" ht="30" customHeight="1" x14ac:dyDescent="0.25">
      <c r="A25" s="19"/>
      <c r="B25" s="81"/>
      <c r="C25" s="81"/>
      <c r="D25" s="4"/>
      <c r="E25" s="4"/>
      <c r="F25" s="4"/>
      <c r="G25" s="4"/>
      <c r="H25" s="28"/>
      <c r="I25" s="28" t="s">
        <v>145</v>
      </c>
      <c r="J25" s="28"/>
      <c r="K25" s="28"/>
      <c r="L25" s="82">
        <v>-4</v>
      </c>
    </row>
    <row r="26" spans="1:12" s="160" customFormat="1" ht="30" customHeight="1" x14ac:dyDescent="0.25">
      <c r="A26" s="226" t="s">
        <v>179</v>
      </c>
      <c r="B26" s="226"/>
      <c r="C26" s="226"/>
      <c r="D26" s="226"/>
      <c r="E26" s="226"/>
      <c r="F26" s="226"/>
      <c r="G26" s="226"/>
      <c r="H26" s="226"/>
      <c r="I26" s="226"/>
      <c r="J26" s="159">
        <f>J27</f>
        <v>0</v>
      </c>
      <c r="K26" s="159">
        <f>K27</f>
        <v>0</v>
      </c>
      <c r="L26" s="159">
        <f>L27</f>
        <v>0</v>
      </c>
    </row>
    <row r="27" spans="1:12" s="160" customFormat="1" ht="30" customHeight="1" x14ac:dyDescent="0.25">
      <c r="A27" s="144"/>
      <c r="B27" s="161" t="s">
        <v>180</v>
      </c>
      <c r="C27" s="225" t="s">
        <v>181</v>
      </c>
      <c r="D27" s="225"/>
      <c r="E27" s="225"/>
      <c r="F27" s="225"/>
      <c r="G27" s="225"/>
      <c r="H27" s="225"/>
      <c r="I27" s="225"/>
      <c r="J27" s="159">
        <f>J28+J32</f>
        <v>0</v>
      </c>
      <c r="K27" s="159">
        <f>K28+K32</f>
        <v>0</v>
      </c>
      <c r="L27" s="159">
        <f>L28+L32</f>
        <v>0</v>
      </c>
    </row>
    <row r="28" spans="1:12" s="160" customFormat="1" ht="30" customHeight="1" x14ac:dyDescent="0.25">
      <c r="A28" s="144"/>
      <c r="B28" s="144"/>
      <c r="C28" s="162"/>
      <c r="D28" s="161" t="s">
        <v>182</v>
      </c>
      <c r="E28" s="225" t="s">
        <v>155</v>
      </c>
      <c r="F28" s="225"/>
      <c r="G28" s="225"/>
      <c r="H28" s="225"/>
      <c r="I28" s="225"/>
      <c r="J28" s="159">
        <f>'1'!G18</f>
        <v>280790</v>
      </c>
      <c r="K28" s="159">
        <f>'1'!H18</f>
        <v>280790</v>
      </c>
      <c r="L28" s="159">
        <f>'1'!I18</f>
        <v>280790</v>
      </c>
    </row>
    <row r="29" spans="1:12" s="160" customFormat="1" ht="39.75" customHeight="1" x14ac:dyDescent="0.25">
      <c r="A29" s="144"/>
      <c r="B29" s="144"/>
      <c r="C29" s="162"/>
      <c r="D29" s="162"/>
      <c r="E29" s="162"/>
      <c r="F29" s="225" t="s">
        <v>183</v>
      </c>
      <c r="G29" s="225"/>
      <c r="H29" s="225"/>
      <c r="I29" s="225"/>
      <c r="J29" s="225"/>
      <c r="K29" s="225"/>
      <c r="L29" s="225"/>
    </row>
    <row r="30" spans="1:12" s="160" customFormat="1" ht="30" customHeight="1" x14ac:dyDescent="0.25">
      <c r="A30" s="144"/>
      <c r="B30" s="144"/>
      <c r="C30" s="162"/>
      <c r="D30" s="162"/>
      <c r="E30" s="162"/>
      <c r="F30" s="162"/>
      <c r="G30" s="225" t="s">
        <v>184</v>
      </c>
      <c r="H30" s="225"/>
      <c r="I30" s="225"/>
      <c r="J30" s="225"/>
      <c r="K30" s="225"/>
      <c r="L30" s="225"/>
    </row>
    <row r="31" spans="1:12" s="160" customFormat="1" ht="30" customHeight="1" x14ac:dyDescent="0.25">
      <c r="A31" s="144"/>
      <c r="B31" s="144"/>
      <c r="C31" s="162"/>
      <c r="D31" s="162"/>
      <c r="E31" s="162"/>
      <c r="F31" s="162"/>
      <c r="G31" s="162"/>
      <c r="H31" s="225" t="s">
        <v>185</v>
      </c>
      <c r="I31" s="225"/>
      <c r="J31" s="225"/>
      <c r="K31" s="225"/>
      <c r="L31" s="225"/>
    </row>
    <row r="32" spans="1:12" s="160" customFormat="1" ht="30" customHeight="1" x14ac:dyDescent="0.25">
      <c r="A32" s="144"/>
      <c r="B32" s="144"/>
      <c r="C32" s="162"/>
      <c r="D32" s="161" t="s">
        <v>182</v>
      </c>
      <c r="E32" s="225" t="s">
        <v>155</v>
      </c>
      <c r="F32" s="225"/>
      <c r="G32" s="225"/>
      <c r="H32" s="225"/>
      <c r="I32" s="225"/>
      <c r="J32" s="159">
        <f>'1'!G19</f>
        <v>-280790</v>
      </c>
      <c r="K32" s="159">
        <f>'1'!H19</f>
        <v>-280790</v>
      </c>
      <c r="L32" s="159">
        <f>'1'!I19</f>
        <v>-280790</v>
      </c>
    </row>
    <row r="33" spans="1:12" s="160" customFormat="1" ht="36.75" customHeight="1" x14ac:dyDescent="0.25">
      <c r="A33" s="144"/>
      <c r="B33" s="144"/>
      <c r="C33" s="162"/>
      <c r="D33" s="162"/>
      <c r="E33" s="162"/>
      <c r="F33" s="225" t="s">
        <v>183</v>
      </c>
      <c r="G33" s="225"/>
      <c r="H33" s="225"/>
      <c r="I33" s="225"/>
      <c r="J33" s="225"/>
      <c r="K33" s="225"/>
      <c r="L33" s="225"/>
    </row>
    <row r="34" spans="1:12" s="160" customFormat="1" ht="30" customHeight="1" x14ac:dyDescent="0.25">
      <c r="A34" s="144"/>
      <c r="B34" s="144"/>
      <c r="C34" s="162"/>
      <c r="D34" s="162"/>
      <c r="E34" s="162"/>
      <c r="F34" s="162"/>
      <c r="G34" s="225" t="s">
        <v>184</v>
      </c>
      <c r="H34" s="225"/>
      <c r="I34" s="225"/>
      <c r="J34" s="225"/>
      <c r="K34" s="225"/>
      <c r="L34" s="225"/>
    </row>
    <row r="35" spans="1:12" s="160" customFormat="1" ht="30" customHeight="1" x14ac:dyDescent="0.25">
      <c r="A35" s="144"/>
      <c r="B35" s="144"/>
      <c r="C35" s="162"/>
      <c r="D35" s="162"/>
      <c r="E35" s="162"/>
      <c r="F35" s="162"/>
      <c r="G35" s="162"/>
      <c r="H35" s="225" t="s">
        <v>185</v>
      </c>
      <c r="I35" s="225"/>
      <c r="J35" s="225"/>
      <c r="K35" s="225"/>
      <c r="L35" s="225"/>
    </row>
    <row r="48" spans="1:12" x14ac:dyDescent="0.3">
      <c r="A48" s="52"/>
      <c r="B48" s="52"/>
      <c r="C48" s="52"/>
      <c r="D48" s="52"/>
      <c r="E48" s="52"/>
      <c r="F48" s="52"/>
      <c r="G48" s="52"/>
      <c r="H48" s="52"/>
      <c r="I48" s="52"/>
    </row>
    <row r="49" spans="1:9" x14ac:dyDescent="0.3">
      <c r="A49" s="52"/>
      <c r="B49" s="52"/>
      <c r="C49" s="52"/>
      <c r="D49" s="52"/>
      <c r="E49" s="52"/>
      <c r="F49" s="52"/>
      <c r="G49" s="52"/>
      <c r="H49" s="52"/>
      <c r="I49" s="52"/>
    </row>
    <row r="50" spans="1:9" x14ac:dyDescent="0.3">
      <c r="A50" s="53" t="s">
        <v>146</v>
      </c>
      <c r="B50" s="54"/>
      <c r="C50" s="55"/>
      <c r="D50" s="52"/>
      <c r="E50" s="52"/>
      <c r="F50" s="52"/>
      <c r="G50" s="52"/>
      <c r="H50" s="52"/>
      <c r="I50" s="52"/>
    </row>
    <row r="51" spans="1:9" x14ac:dyDescent="0.3">
      <c r="A51" s="53" t="s">
        <v>147</v>
      </c>
      <c r="B51" s="54"/>
      <c r="C51" s="55"/>
      <c r="D51" s="52"/>
      <c r="E51" s="52"/>
      <c r="F51" s="52"/>
      <c r="G51" s="52"/>
      <c r="H51" s="52"/>
      <c r="I51" s="52"/>
    </row>
    <row r="52" spans="1:9" x14ac:dyDescent="0.3">
      <c r="A52" s="56"/>
      <c r="B52" s="57" t="s">
        <v>148</v>
      </c>
      <c r="C52" s="55"/>
      <c r="D52" s="52"/>
      <c r="E52" s="52"/>
      <c r="F52" s="52"/>
      <c r="G52" s="52"/>
      <c r="H52" s="52"/>
      <c r="I52" s="52"/>
    </row>
    <row r="53" spans="1:9" x14ac:dyDescent="0.3">
      <c r="A53" s="52"/>
      <c r="B53" s="52"/>
      <c r="C53" s="58"/>
      <c r="D53" s="52"/>
      <c r="E53" s="52"/>
      <c r="F53" s="52"/>
      <c r="G53" s="52"/>
      <c r="H53" s="52"/>
      <c r="I53" s="52"/>
    </row>
    <row r="54" spans="1:9" x14ac:dyDescent="0.3">
      <c r="A54" s="52"/>
      <c r="B54" s="52"/>
      <c r="C54" s="52"/>
      <c r="D54" s="52"/>
      <c r="E54" s="52"/>
      <c r="F54" s="52"/>
      <c r="G54" s="52"/>
      <c r="H54" s="52"/>
      <c r="I54" s="52"/>
    </row>
    <row r="55" spans="1:9" x14ac:dyDescent="0.3">
      <c r="A55" s="52"/>
      <c r="B55" s="52"/>
      <c r="C55" s="52"/>
      <c r="D55" s="52"/>
      <c r="E55" s="52"/>
      <c r="F55" s="52"/>
      <c r="G55" s="52"/>
      <c r="H55" s="52"/>
      <c r="I55" s="52"/>
    </row>
  </sheetData>
  <mergeCells count="35">
    <mergeCell ref="A1:L1"/>
    <mergeCell ref="A9:I9"/>
    <mergeCell ref="A10:I10"/>
    <mergeCell ref="C11:I11"/>
    <mergeCell ref="A3:L3"/>
    <mergeCell ref="A5:L5"/>
    <mergeCell ref="A2:L2"/>
    <mergeCell ref="A7:A8"/>
    <mergeCell ref="B7:C7"/>
    <mergeCell ref="D7:G7"/>
    <mergeCell ref="H7:H8"/>
    <mergeCell ref="I7:I8"/>
    <mergeCell ref="J7:L7"/>
    <mergeCell ref="F22:L22"/>
    <mergeCell ref="G23:L23"/>
    <mergeCell ref="H24:L24"/>
    <mergeCell ref="E17:I17"/>
    <mergeCell ref="F18:L18"/>
    <mergeCell ref="G19:L19"/>
    <mergeCell ref="H20:L20"/>
    <mergeCell ref="E12:I12"/>
    <mergeCell ref="F13:L13"/>
    <mergeCell ref="G14:L14"/>
    <mergeCell ref="E21:I21"/>
    <mergeCell ref="H15:L15"/>
    <mergeCell ref="A26:I26"/>
    <mergeCell ref="C27:I27"/>
    <mergeCell ref="E28:I28"/>
    <mergeCell ref="F29:L29"/>
    <mergeCell ref="G30:L30"/>
    <mergeCell ref="H31:L31"/>
    <mergeCell ref="E32:I32"/>
    <mergeCell ref="F33:L33"/>
    <mergeCell ref="G34:L34"/>
    <mergeCell ref="H35:L35"/>
  </mergeCells>
  <printOptions horizontalCentered="1"/>
  <pageMargins left="0" right="0" top="0" bottom="0" header="0" footer="0"/>
  <pageSetup paperSize="9" scale="4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zoomScaleNormal="100" workbookViewId="0">
      <selection activeCell="A3" sqref="A3:L3"/>
    </sheetView>
  </sheetViews>
  <sheetFormatPr defaultRowHeight="17.25" x14ac:dyDescent="0.25"/>
  <cols>
    <col min="1" max="1" width="5.7109375" style="61" customWidth="1"/>
    <col min="2" max="2" width="9.85546875" style="61" customWidth="1"/>
    <col min="3" max="3" width="12.85546875" style="61" customWidth="1"/>
    <col min="4" max="4" width="17.140625" style="61" customWidth="1"/>
    <col min="5" max="5" width="14.42578125" style="61" customWidth="1"/>
    <col min="6" max="7" width="11.42578125" style="61" customWidth="1"/>
    <col min="8" max="8" width="20.7109375" style="61" customWidth="1"/>
    <col min="9" max="9" width="51.42578125" style="61" customWidth="1"/>
    <col min="10" max="10" width="18.42578125" style="61" customWidth="1"/>
    <col min="11" max="12" width="20.7109375" style="61" customWidth="1"/>
    <col min="13" max="16384" width="9.140625" style="61"/>
  </cols>
  <sheetData>
    <row r="1" spans="1:12" s="1" customFormat="1" ht="17.25" customHeight="1" x14ac:dyDescent="0.3">
      <c r="A1" s="233" t="s">
        <v>116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</row>
    <row r="2" spans="1:12" s="60" customFormat="1" ht="16.5" customHeight="1" x14ac:dyDescent="0.3">
      <c r="A2" s="233" t="s">
        <v>51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</row>
    <row r="3" spans="1:12" s="60" customFormat="1" ht="16.5" customHeight="1" x14ac:dyDescent="0.3">
      <c r="A3" s="233" t="s">
        <v>0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</row>
    <row r="4" spans="1:12" x14ac:dyDescent="0.25">
      <c r="L4" s="100"/>
    </row>
    <row r="5" spans="1:12" s="79" customFormat="1" ht="57.75" customHeight="1" x14ac:dyDescent="0.25">
      <c r="A5" s="220" t="s">
        <v>76</v>
      </c>
      <c r="B5" s="220"/>
      <c r="C5" s="220"/>
      <c r="D5" s="220"/>
      <c r="E5" s="220"/>
      <c r="F5" s="220"/>
      <c r="G5" s="220"/>
      <c r="H5" s="220"/>
      <c r="I5" s="220"/>
      <c r="J5" s="220"/>
      <c r="K5" s="220"/>
      <c r="L5" s="220"/>
    </row>
    <row r="7" spans="1:12" x14ac:dyDescent="0.25">
      <c r="L7" s="80" t="s">
        <v>71</v>
      </c>
    </row>
    <row r="8" spans="1:12" ht="78.75" customHeight="1" x14ac:dyDescent="0.25">
      <c r="A8" s="222" t="s">
        <v>72</v>
      </c>
      <c r="B8" s="222" t="s">
        <v>55</v>
      </c>
      <c r="C8" s="222"/>
      <c r="D8" s="222" t="s">
        <v>56</v>
      </c>
      <c r="E8" s="222"/>
      <c r="F8" s="222"/>
      <c r="G8" s="222"/>
      <c r="H8" s="222" t="s">
        <v>57</v>
      </c>
      <c r="I8" s="222" t="s">
        <v>58</v>
      </c>
      <c r="J8" s="236" t="s">
        <v>30</v>
      </c>
      <c r="K8" s="236"/>
      <c r="L8" s="237"/>
    </row>
    <row r="9" spans="1:12" ht="64.5" customHeight="1" x14ac:dyDescent="0.25">
      <c r="A9" s="222"/>
      <c r="B9" s="62" t="s">
        <v>73</v>
      </c>
      <c r="C9" s="62" t="s">
        <v>74</v>
      </c>
      <c r="D9" s="62" t="s">
        <v>59</v>
      </c>
      <c r="E9" s="62" t="s">
        <v>74</v>
      </c>
      <c r="F9" s="62" t="s">
        <v>75</v>
      </c>
      <c r="G9" s="62" t="s">
        <v>62</v>
      </c>
      <c r="H9" s="222"/>
      <c r="I9" s="222"/>
      <c r="J9" s="62" t="s">
        <v>63</v>
      </c>
      <c r="K9" s="62" t="s">
        <v>64</v>
      </c>
      <c r="L9" s="62" t="s">
        <v>18</v>
      </c>
    </row>
    <row r="10" spans="1:12" ht="23.25" customHeight="1" x14ac:dyDescent="0.25">
      <c r="A10" s="238" t="s">
        <v>65</v>
      </c>
      <c r="B10" s="238"/>
      <c r="C10" s="238"/>
      <c r="D10" s="238"/>
      <c r="E10" s="238"/>
      <c r="F10" s="238"/>
      <c r="G10" s="238"/>
      <c r="H10" s="238"/>
      <c r="I10" s="238"/>
      <c r="J10" s="67">
        <f>J11</f>
        <v>0</v>
      </c>
      <c r="K10" s="67">
        <f t="shared" ref="K10:L10" si="0">K11</f>
        <v>0</v>
      </c>
      <c r="L10" s="67">
        <f t="shared" si="0"/>
        <v>0</v>
      </c>
    </row>
    <row r="11" spans="1:12" ht="31.5" customHeight="1" x14ac:dyDescent="0.25">
      <c r="A11" s="234" t="s">
        <v>103</v>
      </c>
      <c r="B11" s="234"/>
      <c r="C11" s="234"/>
      <c r="D11" s="234"/>
      <c r="E11" s="234"/>
      <c r="F11" s="234"/>
      <c r="G11" s="234"/>
      <c r="H11" s="234"/>
      <c r="I11" s="234"/>
      <c r="J11" s="30">
        <f t="shared" ref="J11:L11" si="1">J12</f>
        <v>0</v>
      </c>
      <c r="K11" s="30">
        <f t="shared" si="1"/>
        <v>0</v>
      </c>
      <c r="L11" s="30">
        <f t="shared" si="1"/>
        <v>0</v>
      </c>
    </row>
    <row r="12" spans="1:12" ht="30" customHeight="1" x14ac:dyDescent="0.25">
      <c r="A12" s="19"/>
      <c r="B12" s="81" t="s">
        <v>67</v>
      </c>
      <c r="C12" s="230" t="s">
        <v>68</v>
      </c>
      <c r="D12" s="230"/>
      <c r="E12" s="230"/>
      <c r="F12" s="230"/>
      <c r="G12" s="230"/>
      <c r="H12" s="230"/>
      <c r="I12" s="230"/>
      <c r="J12" s="30">
        <f>J22+J18+J13</f>
        <v>0</v>
      </c>
      <c r="K12" s="30">
        <f t="shared" ref="K12:L12" si="2">K22+K18+K13</f>
        <v>0</v>
      </c>
      <c r="L12" s="30">
        <f t="shared" si="2"/>
        <v>0</v>
      </c>
    </row>
    <row r="13" spans="1:12" ht="30" customHeight="1" x14ac:dyDescent="0.25">
      <c r="A13" s="4"/>
      <c r="B13" s="4"/>
      <c r="C13" s="4"/>
      <c r="D13" s="165" t="s">
        <v>161</v>
      </c>
      <c r="E13" s="227" t="s">
        <v>162</v>
      </c>
      <c r="F13" s="228"/>
      <c r="G13" s="228"/>
      <c r="H13" s="228"/>
      <c r="I13" s="229"/>
      <c r="J13" s="30">
        <f>'5'!J12</f>
        <v>280790</v>
      </c>
      <c r="K13" s="30">
        <f>'5'!K12</f>
        <v>280790</v>
      </c>
      <c r="L13" s="30">
        <f>'5'!L12</f>
        <v>280790</v>
      </c>
    </row>
    <row r="14" spans="1:12" ht="39" customHeight="1" x14ac:dyDescent="0.25">
      <c r="A14" s="4"/>
      <c r="B14" s="4"/>
      <c r="C14" s="4"/>
      <c r="D14" s="4"/>
      <c r="E14" s="19"/>
      <c r="F14" s="227" t="s">
        <v>163</v>
      </c>
      <c r="G14" s="228"/>
      <c r="H14" s="228"/>
      <c r="I14" s="228"/>
      <c r="J14" s="228"/>
      <c r="K14" s="228"/>
      <c r="L14" s="229"/>
    </row>
    <row r="15" spans="1:12" ht="30" customHeight="1" x14ac:dyDescent="0.25">
      <c r="A15" s="4"/>
      <c r="B15" s="4"/>
      <c r="C15" s="4"/>
      <c r="D15" s="4"/>
      <c r="E15" s="19"/>
      <c r="F15" s="19"/>
      <c r="G15" s="230" t="s">
        <v>160</v>
      </c>
      <c r="H15" s="230"/>
      <c r="I15" s="230"/>
      <c r="J15" s="230"/>
      <c r="K15" s="230"/>
      <c r="L15" s="230"/>
    </row>
    <row r="16" spans="1:12" ht="30" customHeight="1" x14ac:dyDescent="0.25">
      <c r="A16" s="4"/>
      <c r="B16" s="4"/>
      <c r="C16" s="4"/>
      <c r="D16" s="4"/>
      <c r="E16" s="4"/>
      <c r="F16" s="4"/>
      <c r="G16" s="4"/>
      <c r="H16" s="225" t="s">
        <v>178</v>
      </c>
      <c r="I16" s="225"/>
      <c r="J16" s="225"/>
      <c r="K16" s="225"/>
      <c r="L16" s="225"/>
    </row>
    <row r="17" spans="1:12" ht="37.5" customHeight="1" x14ac:dyDescent="0.25">
      <c r="A17" s="4"/>
      <c r="B17" s="4"/>
      <c r="C17" s="4"/>
      <c r="D17" s="4"/>
      <c r="E17" s="4"/>
      <c r="F17" s="4"/>
      <c r="G17" s="4"/>
      <c r="H17" s="4"/>
      <c r="I17" s="19" t="s">
        <v>102</v>
      </c>
      <c r="J17" s="164">
        <v>1</v>
      </c>
      <c r="K17" s="164"/>
      <c r="L17" s="164">
        <v>1</v>
      </c>
    </row>
    <row r="18" spans="1:12" ht="30" customHeight="1" x14ac:dyDescent="0.25">
      <c r="A18" s="4"/>
      <c r="B18" s="4"/>
      <c r="C18" s="4"/>
      <c r="D18" s="28" t="s">
        <v>138</v>
      </c>
      <c r="E18" s="231" t="s">
        <v>112</v>
      </c>
      <c r="F18" s="231"/>
      <c r="G18" s="231"/>
      <c r="H18" s="231"/>
      <c r="I18" s="231"/>
      <c r="J18" s="67">
        <f>'5'!J17</f>
        <v>-109579.5</v>
      </c>
      <c r="K18" s="67">
        <f>'5'!K17</f>
        <v>0</v>
      </c>
      <c r="L18" s="67">
        <f>'5'!L17</f>
        <v>0</v>
      </c>
    </row>
    <row r="19" spans="1:12" ht="30" customHeight="1" x14ac:dyDescent="0.25">
      <c r="A19" s="4"/>
      <c r="B19" s="4"/>
      <c r="C19" s="4"/>
      <c r="D19" s="4"/>
      <c r="E19" s="4"/>
      <c r="F19" s="231" t="s">
        <v>139</v>
      </c>
      <c r="G19" s="231"/>
      <c r="H19" s="231"/>
      <c r="I19" s="231"/>
      <c r="J19" s="231"/>
      <c r="K19" s="231"/>
      <c r="L19" s="231"/>
    </row>
    <row r="20" spans="1:12" ht="30" customHeight="1" x14ac:dyDescent="0.25">
      <c r="A20" s="4"/>
      <c r="B20" s="4"/>
      <c r="C20" s="4"/>
      <c r="D20" s="4"/>
      <c r="E20" s="4"/>
      <c r="F20" s="4"/>
      <c r="G20" s="231" t="s">
        <v>37</v>
      </c>
      <c r="H20" s="231"/>
      <c r="I20" s="231"/>
      <c r="J20" s="231"/>
      <c r="K20" s="231"/>
      <c r="L20" s="231"/>
    </row>
    <row r="21" spans="1:12" ht="30" customHeight="1" x14ac:dyDescent="0.25">
      <c r="A21" s="4"/>
      <c r="B21" s="4"/>
      <c r="C21" s="4"/>
      <c r="D21" s="4"/>
      <c r="E21" s="4"/>
      <c r="F21" s="4"/>
      <c r="G21" s="4"/>
      <c r="H21" s="231" t="s">
        <v>69</v>
      </c>
      <c r="I21" s="231"/>
      <c r="J21" s="231"/>
      <c r="K21" s="231"/>
      <c r="L21" s="231"/>
    </row>
    <row r="22" spans="1:12" ht="36.75" customHeight="1" x14ac:dyDescent="0.25">
      <c r="A22" s="19"/>
      <c r="B22" s="81"/>
      <c r="C22" s="81"/>
      <c r="D22" s="28" t="s">
        <v>100</v>
      </c>
      <c r="E22" s="231" t="s">
        <v>96</v>
      </c>
      <c r="F22" s="231"/>
      <c r="G22" s="231"/>
      <c r="H22" s="231"/>
      <c r="I22" s="231"/>
      <c r="J22" s="67">
        <f>'5'!J21</f>
        <v>-171210.5</v>
      </c>
      <c r="K22" s="67">
        <f>'5'!K21</f>
        <v>-280790</v>
      </c>
      <c r="L22" s="67">
        <f>'5'!L21</f>
        <v>-280790</v>
      </c>
    </row>
    <row r="23" spans="1:12" ht="30" customHeight="1" x14ac:dyDescent="0.25">
      <c r="A23" s="19"/>
      <c r="B23" s="81"/>
      <c r="C23" s="81"/>
      <c r="D23" s="4"/>
      <c r="E23" s="4"/>
      <c r="F23" s="231" t="s">
        <v>101</v>
      </c>
      <c r="G23" s="231"/>
      <c r="H23" s="231"/>
      <c r="I23" s="231"/>
      <c r="J23" s="231"/>
      <c r="K23" s="231"/>
      <c r="L23" s="231"/>
    </row>
    <row r="24" spans="1:12" ht="30" customHeight="1" x14ac:dyDescent="0.25">
      <c r="A24" s="19"/>
      <c r="B24" s="81"/>
      <c r="C24" s="81"/>
      <c r="D24" s="4"/>
      <c r="E24" s="4"/>
      <c r="F24" s="4"/>
      <c r="G24" s="231" t="s">
        <v>37</v>
      </c>
      <c r="H24" s="231"/>
      <c r="I24" s="231"/>
      <c r="J24" s="231"/>
      <c r="K24" s="231"/>
      <c r="L24" s="231"/>
    </row>
    <row r="25" spans="1:12" ht="30" customHeight="1" x14ac:dyDescent="0.25">
      <c r="A25" s="19"/>
      <c r="B25" s="81"/>
      <c r="C25" s="81"/>
      <c r="D25" s="4"/>
      <c r="E25" s="4"/>
      <c r="F25" s="4"/>
      <c r="G25" s="4"/>
      <c r="H25" s="231" t="s">
        <v>69</v>
      </c>
      <c r="I25" s="231"/>
      <c r="J25" s="231"/>
      <c r="K25" s="231"/>
      <c r="L25" s="231"/>
    </row>
    <row r="26" spans="1:12" ht="30" customHeight="1" x14ac:dyDescent="0.25">
      <c r="A26" s="19"/>
      <c r="B26" s="81"/>
      <c r="C26" s="81"/>
      <c r="D26" s="4"/>
      <c r="E26" s="4"/>
      <c r="F26" s="4"/>
      <c r="G26" s="4"/>
      <c r="H26" s="28"/>
      <c r="I26" s="28" t="s">
        <v>145</v>
      </c>
      <c r="J26" s="28"/>
      <c r="K26" s="28"/>
      <c r="L26" s="82">
        <v>-4</v>
      </c>
    </row>
    <row r="27" spans="1:12" s="160" customFormat="1" ht="30" customHeight="1" x14ac:dyDescent="0.25">
      <c r="A27" s="226" t="s">
        <v>179</v>
      </c>
      <c r="B27" s="226"/>
      <c r="C27" s="226"/>
      <c r="D27" s="226"/>
      <c r="E27" s="226"/>
      <c r="F27" s="226"/>
      <c r="G27" s="226"/>
      <c r="H27" s="226"/>
      <c r="I27" s="226"/>
      <c r="J27" s="159">
        <f>J28</f>
        <v>0</v>
      </c>
      <c r="K27" s="159">
        <f>K28</f>
        <v>0</v>
      </c>
      <c r="L27" s="159">
        <f>L28</f>
        <v>0</v>
      </c>
    </row>
    <row r="28" spans="1:12" s="160" customFormat="1" ht="30" customHeight="1" x14ac:dyDescent="0.25">
      <c r="A28" s="144"/>
      <c r="B28" s="161" t="s">
        <v>180</v>
      </c>
      <c r="C28" s="225" t="s">
        <v>181</v>
      </c>
      <c r="D28" s="225"/>
      <c r="E28" s="225"/>
      <c r="F28" s="225"/>
      <c r="G28" s="225"/>
      <c r="H28" s="225"/>
      <c r="I28" s="225"/>
      <c r="J28" s="159">
        <f>J29+J33</f>
        <v>0</v>
      </c>
      <c r="K28" s="159">
        <f>K29+K33</f>
        <v>0</v>
      </c>
      <c r="L28" s="159">
        <f>L29+L33</f>
        <v>0</v>
      </c>
    </row>
    <row r="29" spans="1:12" s="160" customFormat="1" ht="30" customHeight="1" x14ac:dyDescent="0.25">
      <c r="A29" s="144"/>
      <c r="B29" s="144"/>
      <c r="C29" s="162"/>
      <c r="D29" s="161" t="s">
        <v>182</v>
      </c>
      <c r="E29" s="225" t="s">
        <v>155</v>
      </c>
      <c r="F29" s="225"/>
      <c r="G29" s="225"/>
      <c r="H29" s="225"/>
      <c r="I29" s="225"/>
      <c r="J29" s="159">
        <f>'1'!G18</f>
        <v>280790</v>
      </c>
      <c r="K29" s="159">
        <f>'1'!H18</f>
        <v>280790</v>
      </c>
      <c r="L29" s="159">
        <f>'1'!I18</f>
        <v>280790</v>
      </c>
    </row>
    <row r="30" spans="1:12" s="160" customFormat="1" ht="39.75" customHeight="1" x14ac:dyDescent="0.25">
      <c r="A30" s="144"/>
      <c r="B30" s="144"/>
      <c r="C30" s="162"/>
      <c r="D30" s="162"/>
      <c r="E30" s="162"/>
      <c r="F30" s="225" t="s">
        <v>183</v>
      </c>
      <c r="G30" s="225"/>
      <c r="H30" s="225"/>
      <c r="I30" s="225"/>
      <c r="J30" s="225"/>
      <c r="K30" s="225"/>
      <c r="L30" s="225"/>
    </row>
    <row r="31" spans="1:12" s="160" customFormat="1" ht="30" customHeight="1" x14ac:dyDescent="0.25">
      <c r="A31" s="144"/>
      <c r="B31" s="144"/>
      <c r="C31" s="162"/>
      <c r="D31" s="162"/>
      <c r="E31" s="162"/>
      <c r="F31" s="162"/>
      <c r="G31" s="225" t="s">
        <v>184</v>
      </c>
      <c r="H31" s="225"/>
      <c r="I31" s="225"/>
      <c r="J31" s="225"/>
      <c r="K31" s="225"/>
      <c r="L31" s="225"/>
    </row>
    <row r="32" spans="1:12" s="160" customFormat="1" ht="30" customHeight="1" x14ac:dyDescent="0.25">
      <c r="A32" s="144"/>
      <c r="B32" s="144"/>
      <c r="C32" s="162"/>
      <c r="D32" s="162"/>
      <c r="E32" s="162"/>
      <c r="F32" s="162"/>
      <c r="G32" s="162"/>
      <c r="H32" s="225" t="s">
        <v>185</v>
      </c>
      <c r="I32" s="225"/>
      <c r="J32" s="225"/>
      <c r="K32" s="225"/>
      <c r="L32" s="225"/>
    </row>
    <row r="33" spans="1:12" s="160" customFormat="1" ht="30" customHeight="1" x14ac:dyDescent="0.25">
      <c r="A33" s="144"/>
      <c r="B33" s="144"/>
      <c r="C33" s="162"/>
      <c r="D33" s="161" t="s">
        <v>182</v>
      </c>
      <c r="E33" s="225" t="s">
        <v>155</v>
      </c>
      <c r="F33" s="225"/>
      <c r="G33" s="225"/>
      <c r="H33" s="225"/>
      <c r="I33" s="225"/>
      <c r="J33" s="159">
        <f>'1'!G19</f>
        <v>-280790</v>
      </c>
      <c r="K33" s="159">
        <f>'1'!H19</f>
        <v>-280790</v>
      </c>
      <c r="L33" s="159">
        <f>'1'!I19</f>
        <v>-280790</v>
      </c>
    </row>
    <row r="34" spans="1:12" s="160" customFormat="1" ht="36.75" customHeight="1" x14ac:dyDescent="0.25">
      <c r="A34" s="144"/>
      <c r="B34" s="144"/>
      <c r="C34" s="162"/>
      <c r="D34" s="162"/>
      <c r="E34" s="162"/>
      <c r="F34" s="225" t="s">
        <v>183</v>
      </c>
      <c r="G34" s="225"/>
      <c r="H34" s="225"/>
      <c r="I34" s="225"/>
      <c r="J34" s="225"/>
      <c r="K34" s="225"/>
      <c r="L34" s="225"/>
    </row>
    <row r="35" spans="1:12" s="160" customFormat="1" ht="30" customHeight="1" x14ac:dyDescent="0.25">
      <c r="A35" s="144"/>
      <c r="B35" s="144"/>
      <c r="C35" s="162"/>
      <c r="D35" s="162"/>
      <c r="E35" s="162"/>
      <c r="F35" s="162"/>
      <c r="G35" s="225" t="s">
        <v>184</v>
      </c>
      <c r="H35" s="225"/>
      <c r="I35" s="225"/>
      <c r="J35" s="225"/>
      <c r="K35" s="225"/>
      <c r="L35" s="225"/>
    </row>
    <row r="36" spans="1:12" s="160" customFormat="1" ht="30" customHeight="1" x14ac:dyDescent="0.25">
      <c r="A36" s="144"/>
      <c r="B36" s="144"/>
      <c r="C36" s="162"/>
      <c r="D36" s="162"/>
      <c r="E36" s="162"/>
      <c r="F36" s="162"/>
      <c r="G36" s="162"/>
      <c r="H36" s="225" t="s">
        <v>185</v>
      </c>
      <c r="I36" s="225"/>
      <c r="J36" s="225"/>
      <c r="K36" s="225"/>
      <c r="L36" s="225"/>
    </row>
    <row r="38" spans="1:12" x14ac:dyDescent="0.3">
      <c r="B38" s="52"/>
      <c r="C38" s="52"/>
      <c r="D38" s="52"/>
      <c r="E38" s="52"/>
      <c r="F38" s="52"/>
      <c r="G38" s="52"/>
      <c r="H38" s="52"/>
      <c r="I38" s="52"/>
      <c r="J38" s="52"/>
    </row>
    <row r="39" spans="1:12" x14ac:dyDescent="0.3">
      <c r="B39" s="52"/>
      <c r="C39" s="52"/>
      <c r="D39" s="52"/>
      <c r="E39" s="52"/>
      <c r="F39" s="52"/>
      <c r="G39" s="52"/>
      <c r="H39" s="52"/>
      <c r="I39" s="52"/>
      <c r="J39" s="52"/>
    </row>
    <row r="40" spans="1:12" x14ac:dyDescent="0.3">
      <c r="B40" s="53" t="s">
        <v>146</v>
      </c>
      <c r="C40" s="54"/>
      <c r="D40" s="55"/>
      <c r="E40" s="52"/>
      <c r="F40" s="52"/>
      <c r="G40" s="52"/>
      <c r="H40" s="52"/>
      <c r="I40" s="52"/>
      <c r="J40" s="52"/>
    </row>
    <row r="41" spans="1:12" x14ac:dyDescent="0.3">
      <c r="B41" s="53" t="s">
        <v>147</v>
      </c>
      <c r="C41" s="54"/>
      <c r="D41" s="55"/>
      <c r="E41" s="52"/>
      <c r="F41" s="52"/>
      <c r="G41" s="52"/>
      <c r="H41" s="52"/>
      <c r="I41" s="52"/>
      <c r="J41" s="52"/>
    </row>
    <row r="42" spans="1:12" x14ac:dyDescent="0.3">
      <c r="B42" s="56"/>
      <c r="C42" s="57" t="s">
        <v>148</v>
      </c>
      <c r="D42" s="55"/>
      <c r="E42" s="52"/>
      <c r="F42" s="52"/>
      <c r="G42" s="52"/>
      <c r="H42" s="52"/>
      <c r="I42" s="52"/>
      <c r="J42" s="52"/>
    </row>
    <row r="43" spans="1:12" x14ac:dyDescent="0.3">
      <c r="B43" s="52"/>
      <c r="C43" s="52"/>
      <c r="D43" s="58"/>
      <c r="E43" s="52"/>
      <c r="F43" s="52"/>
      <c r="G43" s="52"/>
      <c r="H43" s="52"/>
      <c r="I43" s="52"/>
      <c r="J43" s="52"/>
    </row>
    <row r="44" spans="1:12" x14ac:dyDescent="0.3">
      <c r="B44" s="52"/>
      <c r="C44" s="52"/>
      <c r="D44" s="52"/>
      <c r="E44" s="52"/>
      <c r="F44" s="52"/>
      <c r="G44" s="52"/>
      <c r="H44" s="52"/>
      <c r="I44" s="52"/>
      <c r="J44" s="52"/>
    </row>
    <row r="45" spans="1:12" x14ac:dyDescent="0.3">
      <c r="B45" s="52"/>
      <c r="C45" s="52"/>
      <c r="D45" s="52"/>
      <c r="E45" s="52"/>
      <c r="F45" s="52"/>
      <c r="G45" s="52"/>
      <c r="H45" s="52"/>
      <c r="I45" s="52"/>
      <c r="J45" s="52"/>
    </row>
  </sheetData>
  <mergeCells count="35">
    <mergeCell ref="H32:L32"/>
    <mergeCell ref="E33:I33"/>
    <mergeCell ref="F34:L34"/>
    <mergeCell ref="G35:L35"/>
    <mergeCell ref="H36:L36"/>
    <mergeCell ref="A27:I27"/>
    <mergeCell ref="C28:I28"/>
    <mergeCell ref="E29:I29"/>
    <mergeCell ref="F30:L30"/>
    <mergeCell ref="G31:L31"/>
    <mergeCell ref="A1:L1"/>
    <mergeCell ref="A2:L2"/>
    <mergeCell ref="A3:L3"/>
    <mergeCell ref="E22:I22"/>
    <mergeCell ref="A10:I10"/>
    <mergeCell ref="C12:I12"/>
    <mergeCell ref="E18:I18"/>
    <mergeCell ref="F19:L19"/>
    <mergeCell ref="G20:L20"/>
    <mergeCell ref="H21:L21"/>
    <mergeCell ref="J8:L8"/>
    <mergeCell ref="E13:I13"/>
    <mergeCell ref="F14:L14"/>
    <mergeCell ref="G15:L15"/>
    <mergeCell ref="H16:L16"/>
    <mergeCell ref="A5:L5"/>
    <mergeCell ref="F23:L23"/>
    <mergeCell ref="G24:L24"/>
    <mergeCell ref="H25:L25"/>
    <mergeCell ref="A11:I11"/>
    <mergeCell ref="A8:A9"/>
    <mergeCell ref="B8:C8"/>
    <mergeCell ref="D8:G8"/>
    <mergeCell ref="H8:H9"/>
    <mergeCell ref="I8:I9"/>
  </mergeCells>
  <printOptions horizontalCentered="1"/>
  <pageMargins left="0" right="0" top="0" bottom="0" header="0" footer="0"/>
  <pageSetup scale="4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Normal="100" workbookViewId="0">
      <selection activeCell="E18" sqref="E18"/>
    </sheetView>
  </sheetViews>
  <sheetFormatPr defaultColWidth="8" defaultRowHeight="17.25" x14ac:dyDescent="0.25"/>
  <cols>
    <col min="1" max="1" width="16.28515625" style="61" customWidth="1"/>
    <col min="2" max="2" width="46.5703125" style="61" customWidth="1"/>
    <col min="3" max="3" width="15.42578125" style="61" customWidth="1"/>
    <col min="4" max="4" width="19.28515625" style="61" customWidth="1"/>
    <col min="5" max="5" width="20.85546875" style="61" customWidth="1"/>
    <col min="6" max="6" width="19.28515625" style="61" customWidth="1"/>
    <col min="7" max="7" width="25.140625" style="61" customWidth="1"/>
    <col min="8" max="8" width="18.140625" style="61" bestFit="1" customWidth="1"/>
    <col min="9" max="16384" width="8" style="61"/>
  </cols>
  <sheetData>
    <row r="1" spans="1:7" x14ac:dyDescent="0.25">
      <c r="A1" s="242" t="s">
        <v>143</v>
      </c>
      <c r="B1" s="242"/>
      <c r="C1" s="242"/>
      <c r="D1" s="242"/>
      <c r="E1" s="242"/>
      <c r="F1" s="242"/>
      <c r="G1" s="242"/>
    </row>
    <row r="2" spans="1:7" x14ac:dyDescent="0.25">
      <c r="A2" s="242" t="s">
        <v>51</v>
      </c>
      <c r="B2" s="242"/>
      <c r="C2" s="242"/>
      <c r="D2" s="242"/>
      <c r="E2" s="242"/>
      <c r="F2" s="242"/>
      <c r="G2" s="242"/>
    </row>
    <row r="3" spans="1:7" x14ac:dyDescent="0.25">
      <c r="A3" s="242" t="s">
        <v>189</v>
      </c>
      <c r="B3" s="242"/>
      <c r="C3" s="242"/>
      <c r="D3" s="242"/>
      <c r="E3" s="242"/>
      <c r="F3" s="242"/>
      <c r="G3" s="242"/>
    </row>
    <row r="4" spans="1:7" x14ac:dyDescent="0.25">
      <c r="A4" s="20"/>
      <c r="B4" s="21"/>
      <c r="C4" s="22"/>
      <c r="D4" s="22"/>
      <c r="E4" s="22"/>
      <c r="F4" s="22"/>
      <c r="G4" s="21"/>
    </row>
    <row r="5" spans="1:7" ht="54" customHeight="1" x14ac:dyDescent="0.25">
      <c r="A5" s="243" t="s">
        <v>79</v>
      </c>
      <c r="B5" s="243"/>
      <c r="C5" s="243"/>
      <c r="D5" s="243"/>
      <c r="E5" s="243"/>
      <c r="F5" s="243"/>
      <c r="G5" s="243"/>
    </row>
    <row r="6" spans="1:7" x14ac:dyDescent="0.25">
      <c r="A6" s="20"/>
      <c r="B6" s="20"/>
      <c r="C6" s="87"/>
      <c r="D6" s="87"/>
      <c r="E6" s="87"/>
      <c r="F6" s="87"/>
      <c r="G6" s="20"/>
    </row>
    <row r="7" spans="1:7" s="20" customFormat="1" ht="69" customHeight="1" x14ac:dyDescent="0.25">
      <c r="A7" s="244" t="s">
        <v>80</v>
      </c>
      <c r="B7" s="246" t="s">
        <v>81</v>
      </c>
      <c r="C7" s="248" t="s">
        <v>82</v>
      </c>
      <c r="D7" s="250" t="s">
        <v>83</v>
      </c>
      <c r="E7" s="255" t="s">
        <v>84</v>
      </c>
      <c r="F7" s="253" t="s">
        <v>30</v>
      </c>
      <c r="G7" s="254"/>
    </row>
    <row r="8" spans="1:7" s="20" customFormat="1" ht="34.5" x14ac:dyDescent="0.25">
      <c r="A8" s="245"/>
      <c r="B8" s="247"/>
      <c r="C8" s="249"/>
      <c r="D8" s="251"/>
      <c r="E8" s="255"/>
      <c r="F8" s="75" t="s">
        <v>85</v>
      </c>
      <c r="G8" s="23" t="s">
        <v>86</v>
      </c>
    </row>
    <row r="9" spans="1:7" s="20" customFormat="1" x14ac:dyDescent="0.3">
      <c r="A9" s="252" t="s">
        <v>121</v>
      </c>
      <c r="B9" s="252"/>
      <c r="C9" s="252"/>
      <c r="D9" s="252"/>
      <c r="E9" s="76"/>
      <c r="F9" s="77"/>
      <c r="G9" s="84">
        <f>G10</f>
        <v>0</v>
      </c>
    </row>
    <row r="10" spans="1:7" s="89" customFormat="1" x14ac:dyDescent="0.25">
      <c r="A10" s="239" t="s">
        <v>87</v>
      </c>
      <c r="B10" s="239"/>
      <c r="C10" s="239"/>
      <c r="D10" s="239"/>
      <c r="E10" s="239"/>
      <c r="F10" s="239"/>
      <c r="G10" s="88">
        <f>G11</f>
        <v>0</v>
      </c>
    </row>
    <row r="11" spans="1:7" s="90" customFormat="1" x14ac:dyDescent="0.25">
      <c r="A11" s="86" t="s">
        <v>88</v>
      </c>
      <c r="B11" s="86" t="s">
        <v>89</v>
      </c>
      <c r="C11" s="86" t="s">
        <v>90</v>
      </c>
      <c r="D11" s="86" t="s">
        <v>91</v>
      </c>
      <c r="E11" s="86"/>
      <c r="F11" s="86"/>
      <c r="G11" s="88">
        <f>G12+G15</f>
        <v>0</v>
      </c>
    </row>
    <row r="12" spans="1:7" s="90" customFormat="1" x14ac:dyDescent="0.25">
      <c r="A12" s="101" t="s">
        <v>104</v>
      </c>
      <c r="B12" s="85" t="s">
        <v>98</v>
      </c>
      <c r="C12" s="24"/>
      <c r="D12" s="24"/>
      <c r="E12" s="24"/>
      <c r="F12" s="24"/>
      <c r="G12" s="25">
        <f>G13</f>
        <v>-280790</v>
      </c>
    </row>
    <row r="13" spans="1:7" s="90" customFormat="1" x14ac:dyDescent="0.25">
      <c r="A13" s="24"/>
      <c r="B13" s="102" t="s">
        <v>92</v>
      </c>
      <c r="C13" s="24"/>
      <c r="D13" s="24"/>
      <c r="E13" s="24"/>
      <c r="F13" s="24"/>
      <c r="G13" s="25">
        <f>G14</f>
        <v>-280790</v>
      </c>
    </row>
    <row r="14" spans="1:7" s="90" customFormat="1" ht="34.5" x14ac:dyDescent="0.25">
      <c r="A14" s="91" t="s">
        <v>105</v>
      </c>
      <c r="B14" s="91" t="s">
        <v>106</v>
      </c>
      <c r="C14" s="32" t="s">
        <v>93</v>
      </c>
      <c r="D14" s="32" t="s">
        <v>94</v>
      </c>
      <c r="E14" s="26"/>
      <c r="F14" s="26"/>
      <c r="G14" s="27">
        <v>-280790</v>
      </c>
    </row>
    <row r="15" spans="1:7" s="90" customFormat="1" ht="21" customHeight="1" x14ac:dyDescent="0.25">
      <c r="A15" s="166" t="s">
        <v>186</v>
      </c>
      <c r="B15" s="240" t="s">
        <v>162</v>
      </c>
      <c r="C15" s="241"/>
      <c r="D15" s="241"/>
      <c r="E15" s="241"/>
      <c r="F15" s="167"/>
      <c r="G15" s="168">
        <f>G16+G18</f>
        <v>280790</v>
      </c>
    </row>
    <row r="16" spans="1:7" s="90" customFormat="1" ht="20.25" customHeight="1" x14ac:dyDescent="0.25">
      <c r="A16" s="166"/>
      <c r="B16" s="169" t="s">
        <v>92</v>
      </c>
      <c r="C16" s="170"/>
      <c r="D16" s="170"/>
      <c r="E16" s="170"/>
      <c r="F16" s="167"/>
      <c r="G16" s="168">
        <f>G17</f>
        <v>278790</v>
      </c>
    </row>
    <row r="17" spans="1:9" s="90" customFormat="1" ht="51.75" x14ac:dyDescent="0.25">
      <c r="A17" s="174" t="s">
        <v>187</v>
      </c>
      <c r="B17" s="174" t="s">
        <v>150</v>
      </c>
      <c r="C17" s="171" t="s">
        <v>108</v>
      </c>
      <c r="D17" s="172" t="s">
        <v>94</v>
      </c>
      <c r="E17" s="179">
        <v>278790000</v>
      </c>
      <c r="F17" s="179">
        <v>1</v>
      </c>
      <c r="G17" s="180">
        <v>278790</v>
      </c>
    </row>
    <row r="18" spans="1:9" x14ac:dyDescent="0.25">
      <c r="A18" s="174"/>
      <c r="B18" s="175" t="s">
        <v>152</v>
      </c>
      <c r="C18" s="149"/>
      <c r="D18" s="149"/>
      <c r="E18" s="149"/>
      <c r="F18" s="149"/>
      <c r="G18" s="173">
        <f>G19</f>
        <v>2000</v>
      </c>
    </row>
    <row r="19" spans="1:9" s="69" customFormat="1" ht="35.25" customHeight="1" x14ac:dyDescent="0.25">
      <c r="A19" s="177" t="s">
        <v>188</v>
      </c>
      <c r="B19" s="178" t="s">
        <v>107</v>
      </c>
      <c r="C19" s="171" t="s">
        <v>108</v>
      </c>
      <c r="D19" s="176" t="s">
        <v>94</v>
      </c>
      <c r="E19" s="179">
        <v>2000000</v>
      </c>
      <c r="F19" s="181">
        <v>1</v>
      </c>
      <c r="G19" s="180">
        <f>E19*F19/1000</f>
        <v>2000</v>
      </c>
    </row>
    <row r="20" spans="1:9" x14ac:dyDescent="0.25">
      <c r="A20" s="134"/>
    </row>
    <row r="22" spans="1:9" x14ac:dyDescent="0.3">
      <c r="A22" s="52"/>
      <c r="B22" s="52"/>
      <c r="C22" s="52"/>
      <c r="D22" s="52"/>
      <c r="E22" s="52"/>
      <c r="F22" s="52"/>
      <c r="G22" s="52"/>
      <c r="H22" s="52"/>
      <c r="I22" s="52"/>
    </row>
    <row r="23" spans="1:9" x14ac:dyDescent="0.3">
      <c r="A23" s="52"/>
      <c r="B23" s="52"/>
      <c r="C23" s="52"/>
      <c r="D23" s="52"/>
      <c r="E23" s="52"/>
      <c r="F23" s="52"/>
      <c r="G23" s="52"/>
      <c r="H23" s="52"/>
      <c r="I23" s="52"/>
    </row>
    <row r="24" spans="1:9" x14ac:dyDescent="0.3">
      <c r="A24" s="53" t="s">
        <v>146</v>
      </c>
      <c r="B24" s="54"/>
      <c r="C24" s="55"/>
      <c r="D24" s="52"/>
      <c r="E24" s="52"/>
      <c r="F24" s="52"/>
      <c r="G24" s="52"/>
      <c r="H24" s="52"/>
      <c r="I24" s="52"/>
    </row>
    <row r="25" spans="1:9" x14ac:dyDescent="0.3">
      <c r="A25" s="53" t="s">
        <v>147</v>
      </c>
      <c r="B25" s="54"/>
      <c r="C25" s="55"/>
      <c r="D25" s="52"/>
      <c r="E25" s="52"/>
      <c r="F25" s="52"/>
      <c r="G25" s="52"/>
      <c r="H25" s="52"/>
      <c r="I25" s="52"/>
    </row>
    <row r="26" spans="1:9" x14ac:dyDescent="0.3">
      <c r="A26" s="56"/>
      <c r="B26" s="57" t="s">
        <v>148</v>
      </c>
      <c r="C26" s="55"/>
      <c r="D26" s="52"/>
      <c r="E26" s="52"/>
      <c r="F26" s="52"/>
      <c r="G26" s="52"/>
      <c r="H26" s="52"/>
      <c r="I26" s="52"/>
    </row>
    <row r="27" spans="1:9" x14ac:dyDescent="0.3">
      <c r="A27" s="52"/>
      <c r="B27" s="52"/>
      <c r="C27" s="58"/>
      <c r="D27" s="52"/>
      <c r="E27" s="52"/>
      <c r="F27" s="52"/>
      <c r="G27" s="52"/>
      <c r="H27" s="52"/>
      <c r="I27" s="52"/>
    </row>
    <row r="28" spans="1:9" x14ac:dyDescent="0.3">
      <c r="A28" s="52"/>
      <c r="B28" s="52"/>
      <c r="C28" s="52"/>
      <c r="D28" s="52"/>
      <c r="E28" s="52"/>
      <c r="F28" s="52"/>
      <c r="G28" s="52"/>
      <c r="H28" s="52"/>
      <c r="I28" s="52"/>
    </row>
    <row r="29" spans="1:9" x14ac:dyDescent="0.3">
      <c r="A29" s="52"/>
      <c r="B29" s="52"/>
      <c r="C29" s="52"/>
      <c r="D29" s="52"/>
      <c r="E29" s="52"/>
      <c r="F29" s="52"/>
      <c r="G29" s="52"/>
      <c r="H29" s="52"/>
      <c r="I29" s="52"/>
    </row>
  </sheetData>
  <mergeCells count="13">
    <mergeCell ref="A10:F10"/>
    <mergeCell ref="B15:E15"/>
    <mergeCell ref="A1:G1"/>
    <mergeCell ref="A2:G2"/>
    <mergeCell ref="A3:G3"/>
    <mergeCell ref="A5:G5"/>
    <mergeCell ref="A7:A8"/>
    <mergeCell ref="B7:B8"/>
    <mergeCell ref="C7:C8"/>
    <mergeCell ref="D7:D8"/>
    <mergeCell ref="A9:D9"/>
    <mergeCell ref="F7:G7"/>
    <mergeCell ref="E7:E8"/>
  </mergeCells>
  <printOptions horizontalCentered="1"/>
  <pageMargins left="0" right="0" top="0" bottom="0" header="0" footer="0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'2'!Print_Area</vt:lpstr>
      <vt:lpstr>'4'!Print_Area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https://mul2-mta.gov.am/tasks/1809951/oneclick?token=ac7224af4a2a64a9b8fee4acb5d51136</cp:keywords>
  <cp:lastModifiedBy>User</cp:lastModifiedBy>
  <cp:lastPrinted>2025-04-21T06:16:23Z</cp:lastPrinted>
  <dcterms:created xsi:type="dcterms:W3CDTF">2021-01-22T11:42:14Z</dcterms:created>
  <dcterms:modified xsi:type="dcterms:W3CDTF">2025-05-07T05:51:44Z</dcterms:modified>
</cp:coreProperties>
</file>