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8655" activeTab="3"/>
  </bookViews>
  <sheets>
    <sheet name="Հավելված 1" sheetId="13" r:id="rId1"/>
    <sheet name="Հավելված 2" sheetId="2" r:id="rId2"/>
    <sheet name="Հավելված 3" sheetId="15" r:id="rId3"/>
    <sheet name="Հավելված 4" sheetId="14" r:id="rId4"/>
    <sheet name="Հավելված 5" sheetId="11" r:id="rId5"/>
    <sheet name="Հավելված 6" sheetId="16" r:id="rId6"/>
    <sheet name="Հավելված 7" sheetId="17" r:id="rId7"/>
  </sheets>
  <definedNames>
    <definedName name="a" localSheetId="4">#REF!</definedName>
    <definedName name="a" localSheetId="5">#REF!</definedName>
    <definedName name="a">#REF!</definedName>
    <definedName name="AgencyCode" localSheetId="4">#REF!</definedName>
    <definedName name="AgencyCode" localSheetId="5">#REF!</definedName>
    <definedName name="AgencyCode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HAVELVAC10" localSheetId="4">#REF!</definedName>
    <definedName name="HAVELVAC10" localSheetId="5">#REF!</definedName>
    <definedName name="HAVELVAC10">#REF!</definedName>
    <definedName name="PANature" localSheetId="4">#REF!</definedName>
    <definedName name="PANature" localSheetId="5">#REF!</definedName>
    <definedName name="PANature">#REF!</definedName>
    <definedName name="PAType" localSheetId="4">#REF!</definedName>
    <definedName name="PAType" localSheetId="5">#REF!</definedName>
    <definedName name="PAType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3" l="1"/>
  <c r="I11" i="13"/>
  <c r="H11" i="13"/>
  <c r="G8" i="13"/>
  <c r="G17" i="17"/>
  <c r="G16" i="17" s="1"/>
  <c r="G15" i="17" s="1"/>
  <c r="G13" i="17"/>
  <c r="L17" i="16"/>
  <c r="K17" i="16"/>
  <c r="J17" i="16"/>
  <c r="L23" i="16"/>
  <c r="J23" i="16"/>
  <c r="G12" i="17" l="1"/>
  <c r="G10" i="17" s="1"/>
  <c r="G18" i="17"/>
  <c r="G11" i="17" l="1"/>
  <c r="I28" i="2"/>
  <c r="L12" i="16" s="1"/>
  <c r="L11" i="16" s="1"/>
  <c r="L10" i="16" s="1"/>
  <c r="H28" i="2"/>
  <c r="K12" i="16" s="1"/>
  <c r="K11" i="16" s="1"/>
  <c r="K10" i="16" s="1"/>
  <c r="L23" i="11"/>
  <c r="J23" i="11"/>
  <c r="K17" i="11"/>
  <c r="L17" i="11"/>
  <c r="J17" i="11"/>
  <c r="G11" i="13" l="1"/>
  <c r="I10" i="13"/>
  <c r="I9" i="13" s="1"/>
  <c r="H10" i="13"/>
  <c r="H9" i="13" s="1"/>
  <c r="H8" i="13" s="1"/>
  <c r="G10" i="13" l="1"/>
  <c r="G9" i="13" s="1"/>
  <c r="G28" i="2"/>
  <c r="J12" i="16" s="1"/>
  <c r="J11" i="16" s="1"/>
  <c r="J10" i="16" s="1"/>
  <c r="H13" i="15"/>
  <c r="E11" i="15"/>
  <c r="F11" i="15"/>
  <c r="G11" i="15"/>
  <c r="H16" i="13"/>
  <c r="I16" i="13"/>
  <c r="G63" i="2" s="1"/>
  <c r="G16" i="13"/>
  <c r="H63" i="2" l="1"/>
  <c r="G62" i="2"/>
  <c r="G61" i="2" s="1"/>
  <c r="G60" i="2" s="1"/>
  <c r="G58" i="2" s="1"/>
  <c r="G56" i="2" s="1"/>
  <c r="G54" i="2" s="1"/>
  <c r="G52" i="2" s="1"/>
  <c r="G50" i="2" s="1"/>
  <c r="G48" i="2" s="1"/>
  <c r="I27" i="2"/>
  <c r="I26" i="2" s="1"/>
  <c r="I25" i="2" s="1"/>
  <c r="I24" i="2" s="1"/>
  <c r="I22" i="2" s="1"/>
  <c r="I20" i="2" s="1"/>
  <c r="I18" i="2" s="1"/>
  <c r="H27" i="2"/>
  <c r="H26" i="2" s="1"/>
  <c r="H25" i="2" s="1"/>
  <c r="H24" i="2" s="1"/>
  <c r="H22" i="2" s="1"/>
  <c r="H20" i="2" s="1"/>
  <c r="H18" i="2" s="1"/>
  <c r="H13" i="13"/>
  <c r="H12" i="13" s="1"/>
  <c r="I13" i="13"/>
  <c r="H14" i="2" l="1"/>
  <c r="H12" i="2" s="1"/>
  <c r="H10" i="2" s="1"/>
  <c r="H16" i="2"/>
  <c r="I14" i="2"/>
  <c r="I12" i="2" s="1"/>
  <c r="I10" i="2" s="1"/>
  <c r="I16" i="2"/>
  <c r="I12" i="13"/>
  <c r="G47" i="2"/>
  <c r="H47" i="2" s="1"/>
  <c r="I47" i="2" s="1"/>
  <c r="H62" i="2"/>
  <c r="H61" i="2" s="1"/>
  <c r="H60" i="2" s="1"/>
  <c r="H58" i="2" s="1"/>
  <c r="H56" i="2" s="1"/>
  <c r="H54" i="2" s="1"/>
  <c r="H52" i="2" s="1"/>
  <c r="H50" i="2" s="1"/>
  <c r="H48" i="2" s="1"/>
  <c r="I63" i="2"/>
  <c r="I62" i="2" s="1"/>
  <c r="I61" i="2" s="1"/>
  <c r="I60" i="2" s="1"/>
  <c r="I58" i="2" s="1"/>
  <c r="I56" i="2" s="1"/>
  <c r="I54" i="2" s="1"/>
  <c r="I52" i="2" s="1"/>
  <c r="I50" i="2" s="1"/>
  <c r="I48" i="2" s="1"/>
  <c r="I15" i="13"/>
  <c r="H15" i="13"/>
  <c r="H11" i="15"/>
  <c r="H10" i="15" l="1"/>
  <c r="G10" i="15"/>
  <c r="F10" i="15"/>
  <c r="D13" i="15" l="1"/>
  <c r="E10" i="15"/>
  <c r="D11" i="15" l="1"/>
  <c r="D10" i="15" s="1"/>
  <c r="G27" i="2"/>
  <c r="G26" i="2" s="1"/>
  <c r="G25" i="2" s="1"/>
  <c r="G24" i="2" s="1"/>
  <c r="G22" i="2" s="1"/>
  <c r="G20" i="2" s="1"/>
  <c r="G18" i="2" s="1"/>
  <c r="G14" i="2" l="1"/>
  <c r="G12" i="2" s="1"/>
  <c r="G10" i="2" s="1"/>
  <c r="G16" i="2"/>
  <c r="K12" i="11"/>
  <c r="E13" i="14"/>
  <c r="E11" i="14" s="1"/>
  <c r="E9" i="14" s="1"/>
  <c r="J12" i="11"/>
  <c r="D13" i="14"/>
  <c r="D11" i="14" s="1"/>
  <c r="D9" i="14" s="1"/>
  <c r="L12" i="11"/>
  <c r="F13" i="14"/>
  <c r="F11" i="14" s="1"/>
  <c r="F9" i="14" s="1"/>
  <c r="G13" i="13"/>
  <c r="G12" i="13" s="1"/>
  <c r="J16" i="16" l="1"/>
  <c r="K16" i="16" s="1"/>
  <c r="L16" i="16" s="1"/>
  <c r="J16" i="11"/>
  <c r="K16" i="11" s="1"/>
  <c r="L16" i="11" s="1"/>
  <c r="L11" i="11"/>
  <c r="L10" i="11" s="1"/>
  <c r="J11" i="11"/>
  <c r="J10" i="11" s="1"/>
  <c r="K11" i="11"/>
  <c r="K10" i="11" s="1"/>
  <c r="I46" i="2" l="1"/>
  <c r="I45" i="2" s="1"/>
  <c r="I44" i="2" s="1"/>
  <c r="I42" i="2" s="1"/>
  <c r="I40" i="2" s="1"/>
  <c r="I38" i="2" s="1"/>
  <c r="I36" i="2" s="1"/>
  <c r="I34" i="2" s="1"/>
  <c r="I32" i="2" s="1"/>
  <c r="I30" i="2" s="1"/>
  <c r="I8" i="2" s="1"/>
  <c r="H46" i="2"/>
  <c r="H45" i="2" s="1"/>
  <c r="H44" i="2" s="1"/>
  <c r="H42" i="2" s="1"/>
  <c r="H40" i="2" s="1"/>
  <c r="H38" i="2" s="1"/>
  <c r="H36" i="2" s="1"/>
  <c r="H34" i="2" s="1"/>
  <c r="H32" i="2" s="1"/>
  <c r="H30" i="2" s="1"/>
  <c r="H8" i="2" s="1"/>
  <c r="G46" i="2"/>
  <c r="G45" i="2" s="1"/>
  <c r="G44" i="2" s="1"/>
  <c r="G42" i="2" s="1"/>
  <c r="G40" i="2" s="1"/>
  <c r="G38" i="2" s="1"/>
  <c r="G36" i="2" s="1"/>
  <c r="G34" i="2" s="1"/>
  <c r="G32" i="2" s="1"/>
  <c r="G30" i="2" s="1"/>
  <c r="G8" i="2" s="1"/>
  <c r="G15" i="13"/>
  <c r="J22" i="16" l="1"/>
  <c r="J9" i="16" s="1"/>
  <c r="J22" i="11"/>
  <c r="J9" i="11" s="1"/>
  <c r="K22" i="11" l="1"/>
  <c r="K9" i="11" s="1"/>
  <c r="K22" i="16"/>
  <c r="K9" i="16" s="1"/>
  <c r="L22" i="16" l="1"/>
  <c r="L9" i="16" s="1"/>
  <c r="L22" i="11"/>
  <c r="L9" i="11" s="1"/>
</calcChain>
</file>

<file path=xl/sharedStrings.xml><?xml version="1.0" encoding="utf-8"?>
<sst xmlns="http://schemas.openxmlformats.org/spreadsheetml/2006/main" count="288" uniqueCount="166">
  <si>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</si>
  <si>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</si>
  <si>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</si>
  <si>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</si>
  <si>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</si>
  <si>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</si>
  <si>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</si>
  <si>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</si>
  <si>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</si>
  <si>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</si>
  <si>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</si>
  <si>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</si>
  <si>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</si>
  <si>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</si>
  <si>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</si>
  <si>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</si>
  <si>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</si>
  <si>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</si>
  <si>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</si>
  <si>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Ինն ամիս</t>
  </si>
  <si>
    <t xml:space="preserve"> Ինն ամիս </t>
  </si>
  <si>
    <t xml:space="preserve"> Ծառայությունների մատուցում </t>
  </si>
  <si>
    <t xml:space="preserve"> Ծրագիր</t>
  </si>
  <si>
    <t xml:space="preserve"> Միջոցառում</t>
  </si>
  <si>
    <t>Հավելված N 2</t>
  </si>
  <si>
    <t>այդ թվում`</t>
  </si>
  <si>
    <t>Ծառայությունների մատուցում</t>
  </si>
  <si>
    <t xml:space="preserve">ՀՀ կառավարության  2025 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</si>
  <si>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</si>
  <si>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</si>
  <si>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</si>
  <si>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</si>
  <si>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</si>
  <si>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</si>
  <si>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</si>
  <si>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</si>
  <si>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</si>
  <si>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</si>
  <si>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</si>
  <si>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</si>
  <si>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</si>
  <si>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</si>
  <si>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</si>
  <si>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</si>
  <si>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Առաջին կիսամյակ </t>
  </si>
  <si>
    <t xml:space="preserve"> Անվանումը </t>
  </si>
  <si>
    <t>__________-ի   _____-Ն որոշման</t>
  </si>
  <si>
    <t xml:space="preserve"> ԸՆԴԱՄԵՆԸ </t>
  </si>
  <si>
    <t>Հավելված N 5
ՀՀ կառավարության 2025 թվականի                 __________-ի   _____-Ն որոշման</t>
  </si>
  <si>
    <t xml:space="preserve"> ՀՀ կառավարության 2025 թ․</t>
  </si>
  <si>
    <t xml:space="preserve"> ԸՆԴԱՄԵՆԸ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</si>
  <si>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</si>
  <si>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</si>
  <si>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</si>
  <si>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ՀՀ բարձր տեխնոլոգիական արդյունաբերության նախարարություն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</si>
  <si>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</si>
  <si>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</si>
  <si>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</si>
  <si>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</si>
  <si>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</si>
  <si>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</si>
  <si>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</si>
  <si>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</si>
  <si>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</si>
  <si>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</si>
  <si>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</si>
  <si>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</si>
  <si>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</si>
  <si>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</si>
  <si>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</si>
  <si>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</si>
  <si>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</si>
  <si>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</si>
  <si>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>Հավելված N 4</t>
  </si>
  <si>
    <t xml:space="preserve"> ______________ ի    ___Ն որոշման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</si>
  <si>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</si>
  <si>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</si>
  <si>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Առաջին կիսամյակ</t>
  </si>
  <si>
    <t>այդ  թվում՝</t>
  </si>
  <si>
    <t>Հավելված N 3</t>
  </si>
  <si>
    <t>ՀՀ կառավարության  2025 թվականի</t>
  </si>
  <si>
    <t xml:space="preserve"> ՀՀ բարձր տեխնոլոգիական արդյունաբերության նախարարություն</t>
  </si>
  <si>
    <t xml:space="preserve"> 1235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</si>
  <si>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</si>
  <si>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</si>
  <si>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</si>
  <si>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</si>
  <si>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</si>
  <si>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</si>
  <si>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</si>
  <si>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</si>
  <si>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</si>
  <si>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</si>
  <si>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</si>
  <si>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Ակտիվն օգտագործող կազմակերպության անվանումը` Հանրային իշխանության մարմիններ </t>
  </si>
  <si>
    <t>-</t>
  </si>
  <si>
    <t xml:space="preserve">Ցուցանիշների փոփոխություն (նվազեցումները նշված են  փակագծերում) </t>
  </si>
  <si>
    <t>ՀՀ ներքին գործերի նախարարություն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</si>
  <si>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</si>
  <si>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</si>
  <si>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>Արդի մարտահրավերներին դիմակայող, պետական ևհասարակական պահանջարկը բավարարող, թափանցիկ,բարեվարք, հաշվետվողական գործունեության ապահովում</t>
  </si>
  <si>
    <t>ՀՀ  արդարադատության նախարարություն</t>
  </si>
  <si>
    <t>Հարկադիր կատարման ծառայություններ</t>
  </si>
  <si>
    <t>Հարկադիր կատարման ենթակա ակտերի կատարման ապահովում</t>
  </si>
  <si>
    <t>Հարկադիր կատարման ենթակա ակտերի կատարողական ընթացակարգերի զարգացում և  կատարման ապահովում</t>
  </si>
  <si>
    <t>1182 - 11001</t>
  </si>
  <si>
    <t>Հարկադիր կատարման ենթակա ակտերի կատարումն ապահովող ծառայություններ</t>
  </si>
  <si>
    <t>Դատական ակտերի, կատարողական թերթերի, կատարողական մակագրության թերթերի և անբողոքարկելի վարչական ակտերի պահանջների կատարման ապահովում: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</si>
  <si>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</si>
  <si>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</si>
  <si>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</si>
  <si>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</si>
  <si>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ԾԱՌԱՅՈՒԹՅՈՒՆՆԵՐԻ  ԵՎ   ԱՊՐԱՆՔՆԵՐԻ  ՁԵՌՔԲԵՐՈՒՄ</t>
  </si>
  <si>
    <t xml:space="preserve"> - Կապի ծառայություններ</t>
  </si>
  <si>
    <t xml:space="preserve"> Դատարաններ</t>
  </si>
  <si>
    <t xml:space="preserve"> Դատական գործունեություն և իրավական պաշտպանություն</t>
  </si>
  <si>
    <t xml:space="preserve"> Հարկադիր կատարման ենթակա ակտերի կատարումն ապահովող ծառայություններ</t>
  </si>
  <si>
    <t xml:space="preserve"> ՀՀ արդարադատության նախարարության հարկադիր կատարումն ապահովող ծառայություն</t>
  </si>
  <si>
    <t xml:space="preserve"> Հարկադիր կատարման ծառայություններ </t>
  </si>
  <si>
    <t xml:space="preserve"> 1182 - 11001 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</si>
  <si>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 </t>
  </si>
  <si>
    <t xml:space="preserve"> Ծառայությունը մատուցողի անվանումը` ՀՀ արդարադատության նախարարության հարկադիր կատարումն ապահովող ծառայություն 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</si>
  <si>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 N  2060-Ն ՈՐՈՇՄԱՆ  N 5 ՀԱՎԵԼՎԱԾԻ N 1 ԱՂՅՈՒՍԱԿՈՒՄ ԿԱՏԱՐՎՈՂ  ՓՈՓՈԽՈՒԹՅՈՒՆՆԵՐԸ </t>
  </si>
  <si>
    <t xml:space="preserve">ՀԱՅԱՍՏԱՆԻ ՀԱՆՐԱՊԵՏՈՒԹՅԱՆ ԿԱՌԱՎԱՐՈՒԹՅԱՆ 2024 ԹՎԱԿԱՆԻ ԴԵԿՏԵՄԲԵՐԻ 27-Ի N 2060-Ն ՈՐՈՇՄԱՆ N 3 ԵՎ N 4  ՀԱՎԵԼՎԱԾՆԵՐՈՒՄ  ԿԱՏԱՐՎՈՂ   ՓՈՓՈԽՈՒԹՅՈՒՆՆԵՐԸ </t>
  </si>
  <si>
    <t xml:space="preserve"> 11005</t>
  </si>
  <si>
    <t>Հավելված N 6
ՀՀ կառավարության 2025 թվականի                 __________-ի   _____-Ն որոշման</t>
  </si>
  <si>
    <t xml:space="preserve">ՀԱՅԱՍՏԱՆԻ ՀԱՆՐԱՊԵՏՈՒԹՅԱՆ ԿԱՌԱՎԱՐՈՒԹՅԱՆ 2024 ԹՎԱԿԱՆԻ ԴԵԿՏԵՄԲԵՐԻ 27-Ի N 2060-Ն ՈՐՈՇՄԱՆ N 9 ՀԱՎԵԼՎԱԾՈՒՄ ԿԱՏԱՐՎՈՂ  ՓՈՓՈԽՈՒԹՅՈՒՆՆԵՐԸ
</t>
  </si>
  <si>
    <t xml:space="preserve"> ԲԳԿ </t>
  </si>
  <si>
    <t>ԲՍԿ</t>
  </si>
  <si>
    <t xml:space="preserve">ՀԱՅԱՍՏԱՆԻ ՀԱՆՐԱՊԵՏՈՒԹՅԱՆ ԿԱՌԱՎԱՐՈՒԹՅԱՆ 2024 ԹՎԱԿԱՆԻ ԴԵԿՏԵՄԲԵՐԻ 27-Ի N 2060-Ն ՈՐՈՇՄԱՆ N 9.1 ՀԱՎԵԼՎԱԾՈՒՄ ԿԱՏԱՐՎՈՂ  ՓՈՓՈԽՈՒԹՅՈՒՆՆԵՐԸ
</t>
  </si>
  <si>
    <t xml:space="preserve">ՀՀ կառավարության 2025 թվականի  </t>
  </si>
  <si>
    <t>————————   N    -Ն որոշման</t>
  </si>
  <si>
    <t>ՀԱՅԱՍՏԱՆԻ ՀԱՆՐԱՊԵՏՈՒԹՅԱՆ ԿԱՌԱՎԱՐՈՒԹՅԱՆ 2024ԹՎԱԿԱՆԻ ԴԵԿՏԵՄԲԵՐԻ 27-Ի N 2060-Ն ՈՐՈՇՄԱՆ N 10 ՀԱՎԵԼՎԱԾՈՒՄ ԿԱՏԱՐՎՈՂ ՓՈՓՈԽՈՒԹՅՈՒՆՆԵՐԸ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</si>
  <si>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</si>
  <si>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</si>
  <si>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</si>
  <si>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</si>
  <si>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</si>
  <si>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</si>
  <si>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</si>
  <si>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</si>
  <si>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ՄԱ</t>
  </si>
  <si>
    <t xml:space="preserve"> դրամ</t>
  </si>
  <si>
    <t>Հավելված  N 7</t>
  </si>
  <si>
    <t>1234 - 11005</t>
  </si>
  <si>
    <t>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</si>
  <si>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>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</t>
  </si>
  <si>
    <t xml:space="preserve"> Ճանապարհային երթևեկության անվտանգության ապահովում և ճանապարհատրանսպորտային պատահարների կանխարգելում, տրանսպորտային միջոցների պետական հաշվառում</t>
  </si>
  <si>
    <t xml:space="preserve"> 1234 - 11005 </t>
  </si>
  <si>
    <t xml:space="preserve">Ճանապարհային երթևեկության կարգավորում, ճանապարհապարեկային ծառայության իրականացում, ճանապարհատրանսպորտային պատահարների և վարչական իրավախախտումների պետական հաշվառում, վարորդական վկայականների և տրանսպորտային միջոցների պետհամարանիշերի տրամադրում </t>
  </si>
  <si>
    <t xml:space="preserve">Ծառայությունը մատուցողի անվանումը` ՀՀ ՆԳՆ  &lt;&lt;Ճանապարհային ոստիկանություն&gt;&gt; ծառայություն, պարեկային ծառայություն </t>
  </si>
  <si>
    <t xml:space="preserve"> ՀՀ ներքին գործերի նախարարություն</t>
  </si>
  <si>
    <t xml:space="preserve"> Բաժին N 03</t>
  </si>
  <si>
    <t xml:space="preserve"> Խումբ N 01</t>
  </si>
  <si>
    <t xml:space="preserve"> Դաս N 01</t>
  </si>
  <si>
    <t>Ոստիկանություն</t>
  </si>
  <si>
    <t xml:space="preserve"> 1234  11005</t>
  </si>
  <si>
    <t xml:space="preserve"> 64111200-1</t>
  </si>
  <si>
    <t xml:space="preserve">  փոստային ծառայություններ` կապված նամակների հետ</t>
  </si>
  <si>
    <t xml:space="preserve"> Խումբ N 03</t>
  </si>
  <si>
    <t xml:space="preserve"> 1182  11001</t>
  </si>
  <si>
    <t>ՀՀ Կառավարություն</t>
  </si>
  <si>
    <t xml:space="preserve">ՀՀ արդարադատության նախարարության հարկադիր կատարումն ապահովող ծառայություն </t>
  </si>
  <si>
    <t>Ցուցանիշների փոփոխությունը (ավելացումները նշված են դրական նշանով)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</si>
  <si>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</t>
  </si>
  <si>
    <t>ՀԱՅԱՍՏԱՆԻ ՀԱՆՐԱՊԵՏՈՒԹՅԱՆ ԿԱՌԱՎԱՐՈՒԹՅԱՆ 2024 ԹՎԱԿԱՆԻ ԴԵԿՏԵՄԲԵՐԻ 27-Ի N 2060-Ն ՈՐՈՇՄԱՆ N 5 ՀԱՎԵԼՎԱԾԻ N 2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</si>
</sst>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_-* #,##0.00\ _ _-;\-* #,##0.00\ _ _-;_-* &quot;-&quot;??\ _ _-;_-@_-"/>
    <numFmt numFmtId="176" formatCode="_(* #,##0.0_);_(* \(#,##0.0\);_(* &quot;-&quot;?_);_(@_)"/>
  </numFmts>
  <fonts count="124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996">
    <xf numFmtId="0" fontId="0" fillId="0" borderId="0">
      <alignment horizontal="left" vertical="top" wrapText="1"/>
    </xf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30" fillId="7" borderId="7" applyNumberFormat="0" applyAlignment="0" applyProtection="0"/>
    <xf numFmtId="0" fontId="31" fillId="0" borderId="0" applyNumberFormat="0" applyFill="0" applyBorder="0" applyAlignment="0" applyProtection="0"/>
    <xf numFmtId="0" fontId="18" fillId="8" borderId="8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34" fillId="32" borderId="0" applyNumberFormat="0" applyBorder="0" applyAlignment="0" applyProtection="0"/>
    <xf numFmtId="165" fontId="35" fillId="0" borderId="0" applyFill="0" applyBorder="0" applyProtection="0">
      <alignment horizontal="right" vertical="top"/>
    </xf>
    <xf numFmtId="0" fontId="35" fillId="0" borderId="0">
      <alignment horizontal="left" vertical="top" wrapText="1"/>
    </xf>
    <xf numFmtId="0" fontId="37" fillId="0" borderId="0"/>
    <xf numFmtId="43" fontId="37" fillId="0" borderId="0" applyFont="0" applyFill="0" applyBorder="0" applyAlignment="0" applyProtection="0"/>
    <xf numFmtId="0" fontId="38" fillId="0" borderId="0"/>
    <xf numFmtId="167" fontId="36" fillId="0" borderId="0" applyFont="0" applyFill="0" applyBorder="0" applyAlignment="0" applyProtection="0"/>
    <xf numFmtId="0" fontId="36" fillId="0" borderId="0"/>
    <xf numFmtId="0" fontId="36" fillId="0" borderId="0"/>
    <xf numFmtId="0" fontId="39" fillId="0" borderId="0"/>
    <xf numFmtId="43" fontId="4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40" fillId="0" borderId="0"/>
    <xf numFmtId="0" fontId="37" fillId="0" borderId="0"/>
    <xf numFmtId="0" fontId="35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7" fillId="0" borderId="0"/>
    <xf numFmtId="0" fontId="35" fillId="0" borderId="0">
      <alignment horizontal="left" vertical="top" wrapText="1"/>
    </xf>
    <xf numFmtId="0" fontId="17" fillId="0" borderId="0"/>
    <xf numFmtId="0" fontId="17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40" fillId="0" borderId="0"/>
    <xf numFmtId="9" fontId="15" fillId="0" borderId="0" applyFont="0" applyFill="0" applyBorder="0" applyAlignment="0" applyProtection="0"/>
    <xf numFmtId="0" fontId="39" fillId="0" borderId="0"/>
    <xf numFmtId="0" fontId="39" fillId="0" borderId="0"/>
    <xf numFmtId="0" fontId="14" fillId="0" borderId="0"/>
    <xf numFmtId="0" fontId="16" fillId="0" borderId="0"/>
    <xf numFmtId="0" fontId="48" fillId="0" borderId="0"/>
    <xf numFmtId="43" fontId="16" fillId="0" borderId="0" applyFont="0" applyFill="0" applyBorder="0" applyAlignment="0" applyProtection="0"/>
    <xf numFmtId="165" fontId="49" fillId="0" borderId="0" applyFill="0" applyBorder="0" applyProtection="0">
      <alignment horizontal="right" vertical="top"/>
    </xf>
    <xf numFmtId="0" fontId="50" fillId="0" borderId="0"/>
    <xf numFmtId="0" fontId="13" fillId="0" borderId="0"/>
    <xf numFmtId="0" fontId="35" fillId="0" borderId="0">
      <alignment horizontal="left" vertical="top" wrapText="1"/>
    </xf>
    <xf numFmtId="0" fontId="36" fillId="0" borderId="0"/>
    <xf numFmtId="0" fontId="16" fillId="0" borderId="0"/>
    <xf numFmtId="0" fontId="40" fillId="0" borderId="0"/>
    <xf numFmtId="0" fontId="12" fillId="0" borderId="0"/>
    <xf numFmtId="43" fontId="12" fillId="0" borderId="0" applyFont="0" applyFill="0" applyBorder="0" applyAlignment="0" applyProtection="0"/>
    <xf numFmtId="0" fontId="39" fillId="0" borderId="0"/>
    <xf numFmtId="43" fontId="3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12" fillId="0" borderId="0"/>
    <xf numFmtId="0" fontId="40" fillId="0" borderId="0"/>
    <xf numFmtId="0" fontId="39" fillId="0" borderId="0"/>
    <xf numFmtId="0" fontId="12" fillId="0" borderId="0"/>
    <xf numFmtId="0" fontId="16" fillId="0" borderId="0"/>
    <xf numFmtId="0" fontId="36" fillId="0" borderId="0"/>
    <xf numFmtId="0" fontId="12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48" fillId="0" borderId="0" applyFont="0" applyFill="0" applyBorder="0" applyAlignment="0" applyProtection="0"/>
    <xf numFmtId="0" fontId="55" fillId="0" borderId="0"/>
    <xf numFmtId="0" fontId="12" fillId="0" borderId="0"/>
    <xf numFmtId="43" fontId="12" fillId="0" borderId="0" applyFont="0" applyFill="0" applyBorder="0" applyAlignment="0" applyProtection="0"/>
    <xf numFmtId="9" fontId="48" fillId="0" borderId="0" applyFont="0" applyFill="0" applyBorder="0" applyAlignment="0" applyProtection="0"/>
    <xf numFmtId="43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7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48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0" fontId="40" fillId="0" borderId="0"/>
    <xf numFmtId="0" fontId="40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4" fontId="56" fillId="0" borderId="13" applyFill="0" applyProtection="0">
      <alignment horizontal="right" vertical="center"/>
    </xf>
    <xf numFmtId="0" fontId="39" fillId="0" borderId="0"/>
    <xf numFmtId="0" fontId="12" fillId="0" borderId="0"/>
    <xf numFmtId="0" fontId="48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0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40" fillId="0" borderId="0"/>
    <xf numFmtId="0" fontId="61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54" fillId="0" borderId="0"/>
    <xf numFmtId="0" fontId="16" fillId="0" borderId="0"/>
    <xf numFmtId="0" fontId="63" fillId="13" borderId="0" applyNumberFormat="0" applyBorder="0" applyAlignment="0" applyProtection="0"/>
    <xf numFmtId="0" fontId="8" fillId="8" borderId="8" applyNumberFormat="0" applyFont="0" applyAlignment="0" applyProtection="0"/>
    <xf numFmtId="0" fontId="62" fillId="0" borderId="0">
      <alignment horizontal="left" vertical="top" wrapText="1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16" fillId="8" borderId="8" applyNumberFormat="0" applyFont="0" applyAlignment="0" applyProtection="0"/>
    <xf numFmtId="0" fontId="37" fillId="0" borderId="0"/>
    <xf numFmtId="0" fontId="19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6" fillId="10" borderId="0" applyNumberFormat="0" applyBorder="0" applyAlignment="0" applyProtection="0"/>
    <xf numFmtId="0" fontId="73" fillId="0" borderId="6" applyNumberFormat="0" applyFill="0" applyAlignment="0" applyProtection="0"/>
    <xf numFmtId="0" fontId="16" fillId="18" borderId="0" applyNumberFormat="0" applyBorder="0" applyAlignment="0" applyProtection="0"/>
    <xf numFmtId="0" fontId="16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6" fillId="27" borderId="0" applyNumberFormat="0" applyBorder="0" applyAlignment="0" applyProtection="0"/>
    <xf numFmtId="0" fontId="16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6" fillId="26" borderId="0" applyNumberFormat="0" applyBorder="0" applyAlignment="0" applyProtection="0"/>
    <xf numFmtId="0" fontId="64" fillId="3" borderId="0" applyNumberFormat="0" applyBorder="0" applyAlignment="0" applyProtection="0"/>
    <xf numFmtId="0" fontId="16" fillId="1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0" fontId="39" fillId="0" borderId="0"/>
    <xf numFmtId="0" fontId="80" fillId="4" borderId="0" applyNumberFormat="0" applyBorder="0" applyAlignment="0" applyProtection="0"/>
    <xf numFmtId="0" fontId="37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7" borderId="0" applyNumberFormat="0" applyBorder="0" applyAlignment="0" applyProtection="0"/>
    <xf numFmtId="0" fontId="79" fillId="43" borderId="0" applyNumberFormat="0" applyBorder="0" applyAlignment="0" applyProtection="0"/>
    <xf numFmtId="0" fontId="79" fillId="45" borderId="0" applyNumberFormat="0" applyBorder="0" applyAlignment="0" applyProtection="0"/>
    <xf numFmtId="0" fontId="81" fillId="46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51" borderId="0" applyNumberFormat="0" applyBorder="0" applyAlignment="0" applyProtection="0"/>
    <xf numFmtId="0" fontId="82" fillId="35" borderId="0" applyNumberFormat="0" applyBorder="0" applyAlignment="0" applyProtection="0"/>
    <xf numFmtId="0" fontId="83" fillId="52" borderId="14" applyNumberFormat="0" applyAlignment="0" applyProtection="0"/>
    <xf numFmtId="0" fontId="84" fillId="53" borderId="15" applyNumberFormat="0" applyAlignment="0" applyProtection="0"/>
    <xf numFmtId="43" fontId="3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6" borderId="0" applyNumberFormat="0" applyBorder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9" fillId="0" borderId="18" applyNumberFormat="0" applyFill="0" applyAlignment="0" applyProtection="0"/>
    <xf numFmtId="0" fontId="89" fillId="0" borderId="0" applyNumberFormat="0" applyFill="0" applyBorder="0" applyAlignment="0" applyProtection="0"/>
    <xf numFmtId="0" fontId="90" fillId="42" borderId="14" applyNumberFormat="0" applyAlignment="0" applyProtection="0"/>
    <xf numFmtId="0" fontId="91" fillId="0" borderId="19" applyNumberFormat="0" applyFill="0" applyAlignment="0" applyProtection="0"/>
    <xf numFmtId="0" fontId="92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8" fillId="0" borderId="0"/>
    <xf numFmtId="0" fontId="36" fillId="55" borderId="20" applyNumberFormat="0" applyFont="0" applyAlignment="0" applyProtection="0"/>
    <xf numFmtId="0" fontId="93" fillId="52" borderId="21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55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34" fillId="32" borderId="0" applyNumberFormat="0" applyBorder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39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39" fillId="0" borderId="0"/>
    <xf numFmtId="0" fontId="36" fillId="0" borderId="0"/>
    <xf numFmtId="0" fontId="48" fillId="0" borderId="0"/>
    <xf numFmtId="0" fontId="54" fillId="0" borderId="0"/>
    <xf numFmtId="0" fontId="36" fillId="0" borderId="0"/>
    <xf numFmtId="0" fontId="36" fillId="0" borderId="0"/>
    <xf numFmtId="0" fontId="53" fillId="0" borderId="0"/>
    <xf numFmtId="0" fontId="40" fillId="0" borderId="0"/>
    <xf numFmtId="0" fontId="36" fillId="0" borderId="0"/>
    <xf numFmtId="0" fontId="40" fillId="0" borderId="0"/>
    <xf numFmtId="0" fontId="37" fillId="0" borderId="0"/>
    <xf numFmtId="0" fontId="37" fillId="0" borderId="0"/>
    <xf numFmtId="0" fontId="39" fillId="0" borderId="0"/>
    <xf numFmtId="0" fontId="53" fillId="0" borderId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36" fillId="55" borderId="20" applyNumberFormat="0" applyFon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9" fontId="3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9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169" fontId="104" fillId="0" borderId="23">
      <protection locked="0"/>
    </xf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8" fillId="6" borderId="4" applyNumberFormat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9" fontId="105" fillId="56" borderId="23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0" fillId="0" borderId="0"/>
    <xf numFmtId="0" fontId="40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0" fillId="0" borderId="0"/>
    <xf numFmtId="0" fontId="40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7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0" fillId="0" borderId="0"/>
    <xf numFmtId="0" fontId="79" fillId="0" borderId="0"/>
    <xf numFmtId="0" fontId="7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5" fillId="0" borderId="0">
      <alignment horizontal="left" vertical="top" wrapText="1"/>
    </xf>
    <xf numFmtId="0" fontId="35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29" fillId="0" borderId="6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3" fontId="16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0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23" fillId="2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5" fillId="0" borderId="0">
      <alignment horizontal="left" vertical="top" wrapText="1"/>
    </xf>
    <xf numFmtId="0" fontId="16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34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34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34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34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34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4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83" fillId="52" borderId="27" applyNumberFormat="0" applyAlignment="0" applyProtection="0"/>
    <xf numFmtId="43" fontId="4" fillId="0" borderId="0" applyFont="0" applyFill="0" applyBorder="0" applyAlignment="0" applyProtection="0"/>
    <xf numFmtId="0" fontId="90" fillId="42" borderId="27" applyNumberFormat="0" applyAlignment="0" applyProtection="0"/>
    <xf numFmtId="0" fontId="4" fillId="0" borderId="0"/>
    <xf numFmtId="0" fontId="36" fillId="55" borderId="28" applyNumberFormat="0" applyFont="0" applyAlignment="0" applyProtection="0"/>
    <xf numFmtId="0" fontId="93" fillId="52" borderId="29" applyNumberFormat="0" applyAlignment="0" applyProtection="0"/>
    <xf numFmtId="0" fontId="95" fillId="0" borderId="30" applyNumberFormat="0" applyFill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83" fillId="5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90" fillId="42" borderId="27" applyNumberForma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36" fillId="55" borderId="28" applyNumberFormat="0" applyFon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3" fillId="52" borderId="29" applyNumberFormat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95" fillId="0" borderId="30" applyNumberFormat="0" applyFill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23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0" borderId="0" applyNumberFormat="0" applyBorder="0" applyAlignment="0" applyProtection="0"/>
    <xf numFmtId="0" fontId="4" fillId="27" borderId="0" applyNumberFormat="0" applyBorder="0" applyAlignment="0" applyProtection="0"/>
    <xf numFmtId="0" fontId="4" fillId="26" borderId="0" applyNumberFormat="0" applyBorder="0" applyAlignment="0" applyProtection="0"/>
    <xf numFmtId="0" fontId="4" fillId="23" borderId="0" applyNumberFormat="0" applyBorder="0" applyAlignment="0" applyProtection="0"/>
    <xf numFmtId="0" fontId="4" fillId="22" borderId="0" applyNumberFormat="0" applyBorder="0" applyAlignment="0" applyProtection="0"/>
    <xf numFmtId="0" fontId="4" fillId="19" borderId="0" applyNumberFormat="0" applyBorder="0" applyAlignment="0" applyProtection="0"/>
    <xf numFmtId="0" fontId="4" fillId="18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8" applyNumberFormat="0" applyFont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11" fillId="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1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5" borderId="0" applyNumberFormat="0" applyBorder="0" applyAlignment="0" applyProtection="0"/>
    <xf numFmtId="0" fontId="3" fillId="14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14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2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10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16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173" fontId="2" fillId="0" borderId="0" applyFont="0" applyFill="0" applyBorder="0" applyAlignment="0" applyProtection="0"/>
    <xf numFmtId="43" fontId="16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6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8" fillId="0" borderId="0" applyFont="0" applyFill="0" applyBorder="0" applyAlignment="0" applyProtection="0"/>
    <xf numFmtId="175" fontId="36" fillId="0" borderId="0" applyFont="0" applyFill="0" applyBorder="0" applyAlignment="0" applyProtection="0"/>
    <xf numFmtId="175" fontId="38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39" fillId="0" borderId="0"/>
    <xf numFmtId="0" fontId="36" fillId="0" borderId="0"/>
    <xf numFmtId="0" fontId="36" fillId="0" borderId="0"/>
    <xf numFmtId="0" fontId="121" fillId="0" borderId="0"/>
    <xf numFmtId="43" fontId="40" fillId="0" borderId="0" applyFont="0" applyFill="0" applyBorder="0" applyAlignment="0" applyProtection="0"/>
    <xf numFmtId="0" fontId="36" fillId="0" borderId="0"/>
    <xf numFmtId="175" fontId="36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57" fillId="0" borderId="0"/>
  </cellStyleXfs>
  <cellXfs count="245">
    <xf numFmtId="0" fontId="0" fillId="0" borderId="0" xfId="0">
      <alignment horizontal="left" vertical="top" wrapText="1"/>
    </xf>
    <xf numFmtId="0" fontId="42" fillId="0" borderId="0" xfId="0" applyFont="1" applyAlignment="1"/>
    <xf numFmtId="0" fontId="42" fillId="33" borderId="0" xfId="0" applyFont="1" applyFill="1" applyAlignment="1"/>
    <xf numFmtId="0" fontId="44" fillId="33" borderId="0" xfId="0" applyFont="1" applyFill="1" applyAlignment="1">
      <alignment horizontal="center" wrapText="1"/>
    </xf>
    <xf numFmtId="0" fontId="42" fillId="33" borderId="0" xfId="0" applyFont="1" applyFill="1" applyAlignment="1">
      <alignment horizontal="center"/>
    </xf>
    <xf numFmtId="0" fontId="42" fillId="33" borderId="0" xfId="0" applyFont="1" applyFill="1">
      <alignment horizontal="left" vertical="top" wrapText="1"/>
    </xf>
    <xf numFmtId="0" fontId="42" fillId="33" borderId="10" xfId="43" applyFont="1" applyFill="1" applyBorder="1" applyAlignment="1">
      <alignment horizontal="center" vertical="center" wrapText="1"/>
    </xf>
    <xf numFmtId="0" fontId="44" fillId="33" borderId="10" xfId="0" applyFont="1" applyFill="1" applyBorder="1" applyAlignment="1">
      <alignment horizontal="left" vertical="center" wrapText="1"/>
    </xf>
    <xf numFmtId="0" fontId="42" fillId="33" borderId="10" xfId="0" applyFont="1" applyFill="1" applyBorder="1" applyAlignment="1">
      <alignment horizontal="left"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4" fillId="33" borderId="10" xfId="0" applyFont="1" applyFill="1" applyBorder="1" applyAlignment="1">
      <alignment vertical="center" wrapText="1"/>
    </xf>
    <xf numFmtId="0" fontId="44" fillId="33" borderId="10" xfId="0" applyFont="1" applyFill="1" applyBorder="1" applyAlignment="1">
      <alignment horizontal="center" vertical="center" wrapText="1"/>
    </xf>
    <xf numFmtId="0" fontId="46" fillId="33" borderId="24" xfId="0" applyFont="1" applyFill="1" applyBorder="1" applyAlignment="1">
      <alignment horizontal="center" vertical="center" wrapText="1"/>
    </xf>
    <xf numFmtId="0" fontId="44" fillId="33" borderId="24" xfId="0" applyFont="1" applyFill="1" applyBorder="1" applyAlignment="1">
      <alignment horizontal="left" vertical="center" wrapText="1"/>
    </xf>
    <xf numFmtId="0" fontId="47" fillId="33" borderId="0" xfId="0" applyFont="1" applyFill="1">
      <alignment horizontal="left" vertical="top" wrapText="1"/>
    </xf>
    <xf numFmtId="0" fontId="107" fillId="33" borderId="26" xfId="60" applyFont="1" applyFill="1" applyBorder="1" applyAlignment="1">
      <alignment horizontal="left" vertical="center" wrapText="1"/>
    </xf>
    <xf numFmtId="0" fontId="42" fillId="33" borderId="0" xfId="0" applyFont="1" applyFill="1" applyAlignment="1">
      <alignment horizontal="center" vertical="top" wrapText="1"/>
    </xf>
    <xf numFmtId="0" fontId="108" fillId="0" borderId="0" xfId="0" applyFont="1" applyFill="1">
      <alignment horizontal="left" vertical="top" wrapText="1"/>
    </xf>
    <xf numFmtId="0" fontId="108" fillId="0" borderId="0" xfId="0" applyFont="1" applyFill="1" applyAlignment="1">
      <alignment horizontal="left" vertical="top" wrapText="1"/>
    </xf>
    <xf numFmtId="0" fontId="42" fillId="0" borderId="0" xfId="0" applyFont="1" applyFill="1" applyAlignment="1">
      <alignment horizontal="center" vertical="center"/>
    </xf>
    <xf numFmtId="0" fontId="108" fillId="0" borderId="0" xfId="0" applyFont="1" applyFill="1" applyAlignment="1"/>
    <xf numFmtId="0" fontId="42" fillId="0" borderId="0" xfId="0" applyFont="1" applyFill="1" applyAlignment="1"/>
    <xf numFmtId="0" fontId="44" fillId="0" borderId="24" xfId="0" applyFont="1" applyBorder="1" applyAlignment="1">
      <alignment horizontal="left" vertical="top" wrapText="1"/>
    </xf>
    <xf numFmtId="0" fontId="42" fillId="33" borderId="0" xfId="0" applyFont="1" applyFill="1" applyAlignment="1">
      <alignment vertical="top" wrapText="1"/>
    </xf>
    <xf numFmtId="0" fontId="47" fillId="33" borderId="24" xfId="0" applyFont="1" applyFill="1" applyBorder="1" applyAlignment="1">
      <alignment horizontal="center" vertical="center" wrapText="1"/>
    </xf>
    <xf numFmtId="0" fontId="41" fillId="0" borderId="24" xfId="0" applyFont="1" applyBorder="1">
      <alignment horizontal="left" vertical="top" wrapText="1"/>
    </xf>
    <xf numFmtId="0" fontId="44" fillId="0" borderId="24" xfId="0" applyFont="1" applyBorder="1" applyAlignment="1">
      <alignment horizontal="center" vertical="center" wrapText="1"/>
    </xf>
    <xf numFmtId="0" fontId="109" fillId="0" borderId="0" xfId="0" applyFont="1" applyFill="1" applyAlignment="1">
      <alignment vertical="top" wrapText="1"/>
    </xf>
    <xf numFmtId="0" fontId="108" fillId="0" borderId="24" xfId="0" applyFont="1" applyFill="1" applyBorder="1">
      <alignment horizontal="left" vertical="top" wrapText="1"/>
    </xf>
    <xf numFmtId="0" fontId="106" fillId="0" borderId="0" xfId="0" applyFont="1">
      <alignment horizontal="left" vertical="top" wrapText="1"/>
    </xf>
    <xf numFmtId="0" fontId="106" fillId="0" borderId="0" xfId="0" applyFont="1" applyAlignment="1">
      <alignment horizontal="center" vertical="top" wrapText="1"/>
    </xf>
    <xf numFmtId="0" fontId="109" fillId="0" borderId="24" xfId="0" applyFont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top" wrapText="1"/>
    </xf>
    <xf numFmtId="0" fontId="47" fillId="0" borderId="0" xfId="0" applyFont="1" applyFill="1">
      <alignment horizontal="left" vertical="top" wrapText="1"/>
    </xf>
    <xf numFmtId="0" fontId="42" fillId="33" borderId="24" xfId="0" applyFont="1" applyFill="1" applyBorder="1" applyAlignment="1">
      <alignment horizontal="left" vertical="center" wrapText="1"/>
    </xf>
    <xf numFmtId="0" fontId="113" fillId="33" borderId="10" xfId="0" applyFont="1" applyFill="1" applyBorder="1" applyAlignment="1">
      <alignment horizontal="center" vertical="center" wrapText="1"/>
    </xf>
    <xf numFmtId="0" fontId="44" fillId="33" borderId="24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right"/>
    </xf>
    <xf numFmtId="166" fontId="41" fillId="0" borderId="0" xfId="53" applyNumberFormat="1" applyFont="1" applyFill="1" applyAlignment="1"/>
    <xf numFmtId="0" fontId="43" fillId="0" borderId="0" xfId="54" applyFont="1" applyFill="1" applyAlignment="1">
      <alignment vertical="center" wrapText="1"/>
    </xf>
    <xf numFmtId="0" fontId="42" fillId="0" borderId="24" xfId="0" applyFont="1" applyBorder="1" applyAlignment="1"/>
    <xf numFmtId="0" fontId="44" fillId="0" borderId="24" xfId="0" applyFont="1" applyBorder="1" applyAlignment="1">
      <alignment horizontal="left" vertical="top" wrapText="1"/>
    </xf>
    <xf numFmtId="0" fontId="109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horizontal="left" vertical="top"/>
    </xf>
    <xf numFmtId="0" fontId="44" fillId="0" borderId="24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vertical="top" wrapText="1"/>
    </xf>
    <xf numFmtId="0" fontId="44" fillId="0" borderId="24" xfId="0" applyFont="1" applyBorder="1" applyAlignment="1">
      <alignment horizontal="left" vertical="center" wrapText="1"/>
    </xf>
    <xf numFmtId="0" fontId="42" fillId="0" borderId="24" xfId="0" applyFont="1" applyBorder="1" applyAlignment="1">
      <alignment horizontal="center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33" borderId="24" xfId="0" applyFont="1" applyFill="1" applyBorder="1" applyAlignment="1">
      <alignment horizontal="center" vertical="center" wrapText="1"/>
    </xf>
    <xf numFmtId="49" fontId="44" fillId="33" borderId="24" xfId="0" applyNumberFormat="1" applyFont="1" applyFill="1" applyBorder="1" applyAlignment="1">
      <alignment horizontal="center" vertical="center" wrapText="1"/>
    </xf>
    <xf numFmtId="0" fontId="43" fillId="33" borderId="0" xfId="71" applyFont="1" applyFill="1" applyAlignment="1">
      <alignment vertical="top"/>
    </xf>
    <xf numFmtId="0" fontId="43" fillId="33" borderId="0" xfId="71" applyFont="1" applyFill="1" applyAlignment="1">
      <alignment horizontal="right" vertical="top" wrapText="1"/>
    </xf>
    <xf numFmtId="0" fontId="43" fillId="33" borderId="0" xfId="71" applyFont="1" applyFill="1"/>
    <xf numFmtId="0" fontId="43" fillId="33" borderId="0" xfId="71" applyFont="1" applyFill="1" applyAlignment="1">
      <alignment wrapText="1"/>
    </xf>
    <xf numFmtId="0" fontId="43" fillId="33" borderId="0" xfId="71" applyFont="1" applyFill="1" applyAlignment="1">
      <alignment horizontal="right" wrapText="1"/>
    </xf>
    <xf numFmtId="0" fontId="44" fillId="33" borderId="0" xfId="1265" applyFont="1" applyFill="1" applyAlignment="1">
      <alignment vertical="center" wrapText="1"/>
    </xf>
    <xf numFmtId="0" fontId="43" fillId="33" borderId="0" xfId="71" applyFont="1" applyFill="1" applyAlignment="1">
      <alignment horizontal="center"/>
    </xf>
    <xf numFmtId="49" fontId="44" fillId="33" borderId="24" xfId="399" applyNumberFormat="1" applyFont="1" applyFill="1" applyBorder="1" applyAlignment="1">
      <alignment horizontal="center" vertical="center" textRotation="90" wrapText="1"/>
    </xf>
    <xf numFmtId="0" fontId="113" fillId="33" borderId="24" xfId="60" applyFont="1" applyFill="1" applyBorder="1" applyAlignment="1">
      <alignment horizontal="center" vertical="center" wrapText="1"/>
    </xf>
    <xf numFmtId="171" fontId="44" fillId="33" borderId="24" xfId="399" applyNumberFormat="1" applyFont="1" applyFill="1" applyBorder="1" applyAlignment="1">
      <alignment horizontal="center" vertical="center" wrapText="1"/>
    </xf>
    <xf numFmtId="172" fontId="43" fillId="33" borderId="0" xfId="71" applyNumberFormat="1" applyFont="1" applyFill="1"/>
    <xf numFmtId="172" fontId="116" fillId="33" borderId="24" xfId="399" applyNumberFormat="1" applyFont="1" applyFill="1" applyBorder="1" applyAlignment="1">
      <alignment horizontal="center" vertical="center" wrapText="1"/>
    </xf>
    <xf numFmtId="0" fontId="44" fillId="33" borderId="24" xfId="399" applyFont="1" applyFill="1" applyBorder="1" applyAlignment="1">
      <alignment horizontal="center" vertical="center" wrapText="1"/>
    </xf>
    <xf numFmtId="165" fontId="51" fillId="33" borderId="24" xfId="42" applyNumberFormat="1" applyFont="1" applyFill="1" applyBorder="1" applyAlignment="1">
      <alignment horizontal="center" vertical="center"/>
    </xf>
    <xf numFmtId="0" fontId="117" fillId="33" borderId="0" xfId="71" applyFont="1" applyFill="1" applyAlignment="1">
      <alignment horizontal="center"/>
    </xf>
    <xf numFmtId="0" fontId="115" fillId="0" borderId="24" xfId="0" applyFont="1" applyBorder="1" applyAlignment="1">
      <alignment horizontal="center" vertical="center" wrapText="1"/>
    </xf>
    <xf numFmtId="0" fontId="43" fillId="33" borderId="0" xfId="1954" applyFont="1" applyFill="1" applyAlignment="1">
      <alignment vertical="top"/>
    </xf>
    <xf numFmtId="171" fontId="42" fillId="33" borderId="0" xfId="399" applyNumberFormat="1" applyFont="1" applyFill="1" applyAlignment="1">
      <alignment vertical="top" wrapText="1"/>
    </xf>
    <xf numFmtId="0" fontId="43" fillId="33" borderId="0" xfId="1265" applyFont="1" applyFill="1" applyAlignment="1">
      <alignment vertical="top"/>
    </xf>
    <xf numFmtId="171" fontId="42" fillId="33" borderId="0" xfId="399" applyNumberFormat="1" applyFont="1" applyFill="1" applyAlignment="1">
      <alignment vertical="center" wrapText="1"/>
    </xf>
    <xf numFmtId="0" fontId="43" fillId="33" borderId="0" xfId="1954" applyFont="1" applyFill="1"/>
    <xf numFmtId="0" fontId="43" fillId="33" borderId="0" xfId="1265" applyFont="1" applyFill="1"/>
    <xf numFmtId="49" fontId="44" fillId="33" borderId="0" xfId="399" applyNumberFormat="1" applyFont="1" applyFill="1" applyAlignment="1">
      <alignment horizontal="center" vertical="center" wrapText="1"/>
    </xf>
    <xf numFmtId="0" fontId="44" fillId="33" borderId="0" xfId="399" applyFont="1" applyFill="1" applyAlignment="1">
      <alignment horizontal="center" vertical="center" wrapText="1"/>
    </xf>
    <xf numFmtId="0" fontId="43" fillId="33" borderId="0" xfId="140" applyFont="1" applyFill="1"/>
    <xf numFmtId="173" fontId="43" fillId="33" borderId="0" xfId="5976" applyFont="1" applyFill="1"/>
    <xf numFmtId="172" fontId="44" fillId="33" borderId="24" xfId="399" applyNumberFormat="1" applyFont="1" applyFill="1" applyBorder="1" applyAlignment="1">
      <alignment horizontal="center" vertical="center" wrapText="1"/>
    </xf>
    <xf numFmtId="165" fontId="44" fillId="0" borderId="24" xfId="42" applyFont="1" applyFill="1" applyBorder="1" applyAlignment="1">
      <alignment horizontal="center" vertical="center"/>
    </xf>
    <xf numFmtId="174" fontId="43" fillId="33" borderId="0" xfId="1265" applyNumberFormat="1" applyFont="1" applyFill="1"/>
    <xf numFmtId="0" fontId="42" fillId="33" borderId="24" xfId="399" applyFont="1" applyFill="1" applyBorder="1" applyAlignment="1">
      <alignment horizontal="center" vertical="center" wrapText="1"/>
    </xf>
    <xf numFmtId="0" fontId="115" fillId="33" borderId="24" xfId="399" applyFont="1" applyFill="1" applyBorder="1" applyAlignment="1">
      <alignment horizontal="center" vertical="center" wrapText="1"/>
    </xf>
    <xf numFmtId="172" fontId="42" fillId="33" borderId="24" xfId="399" applyNumberFormat="1" applyFont="1" applyFill="1" applyBorder="1" applyAlignment="1">
      <alignment horizontal="center" vertical="center" wrapText="1"/>
    </xf>
    <xf numFmtId="171" fontId="44" fillId="0" borderId="24" xfId="399" applyNumberFormat="1" applyFont="1" applyBorder="1" applyAlignment="1">
      <alignment horizontal="center" vertical="center" wrapText="1"/>
    </xf>
    <xf numFmtId="0" fontId="42" fillId="0" borderId="0" xfId="1265" applyFont="1"/>
    <xf numFmtId="0" fontId="44" fillId="0" borderId="0" xfId="0" applyFont="1" applyAlignment="1">
      <alignment horizontal="left" vertical="top" wrapText="1"/>
    </xf>
    <xf numFmtId="0" fontId="44" fillId="0" borderId="24" xfId="0" applyFont="1" applyBorder="1" applyAlignment="1">
      <alignment horizontal="left" vertical="top" wrapText="1"/>
    </xf>
    <xf numFmtId="0" fontId="109" fillId="0" borderId="24" xfId="0" applyFont="1" applyBorder="1" applyAlignment="1">
      <alignment horizontal="center" vertical="center" wrapText="1"/>
    </xf>
    <xf numFmtId="0" fontId="44" fillId="33" borderId="10" xfId="43" applyFont="1" applyFill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114" fillId="0" borderId="24" xfId="0" applyFont="1" applyBorder="1" applyAlignment="1">
      <alignment horizontal="left" vertical="center" wrapText="1"/>
    </xf>
    <xf numFmtId="0" fontId="112" fillId="0" borderId="24" xfId="0" applyFont="1" applyBorder="1" applyAlignment="1">
      <alignment horizontal="left" vertical="center" wrapText="1"/>
    </xf>
    <xf numFmtId="0" fontId="108" fillId="0" borderId="0" xfId="0" applyFont="1">
      <alignment horizontal="left" vertical="top" wrapText="1"/>
    </xf>
    <xf numFmtId="0" fontId="109" fillId="0" borderId="24" xfId="0" applyFont="1" applyBorder="1">
      <alignment horizontal="left" vertical="top" wrapText="1"/>
    </xf>
    <xf numFmtId="0" fontId="42" fillId="33" borderId="10" xfId="0" applyFont="1" applyFill="1" applyBorder="1" applyAlignment="1">
      <alignment vertical="center" wrapText="1"/>
    </xf>
    <xf numFmtId="0" fontId="45" fillId="0" borderId="24" xfId="0" applyFont="1" applyBorder="1" applyAlignment="1">
      <alignment horizontal="left" vertical="center" wrapText="1"/>
    </xf>
    <xf numFmtId="0" fontId="118" fillId="0" borderId="24" xfId="0" applyFont="1" applyBorder="1" applyAlignment="1">
      <alignment horizontal="left" vertical="center" wrapText="1"/>
    </xf>
    <xf numFmtId="0" fontId="44" fillId="0" borderId="24" xfId="0" applyFont="1" applyFill="1" applyBorder="1" applyAlignment="1">
      <alignment horizontal="center" vertical="center"/>
    </xf>
    <xf numFmtId="0" fontId="114" fillId="33" borderId="24" xfId="0" applyFont="1" applyFill="1" applyBorder="1" applyAlignment="1">
      <alignment horizontal="center" vertical="center"/>
    </xf>
    <xf numFmtId="0" fontId="115" fillId="0" borderId="24" xfId="0" applyFont="1" applyBorder="1" applyAlignment="1">
      <alignment horizontal="left" vertical="center" wrapText="1"/>
    </xf>
    <xf numFmtId="0" fontId="45" fillId="33" borderId="24" xfId="71" applyFont="1" applyFill="1" applyBorder="1" applyAlignment="1">
      <alignment horizontal="left" vertical="center" wrapText="1"/>
    </xf>
    <xf numFmtId="171" fontId="51" fillId="0" borderId="24" xfId="0" applyNumberFormat="1" applyFont="1" applyBorder="1" applyAlignment="1">
      <alignment horizontal="center" vertical="center"/>
    </xf>
    <xf numFmtId="171" fontId="45" fillId="0" borderId="24" xfId="0" applyNumberFormat="1" applyFont="1" applyBorder="1" applyAlignment="1">
      <alignment horizontal="center" vertical="center"/>
    </xf>
    <xf numFmtId="171" fontId="45" fillId="0" borderId="24" xfId="53" applyNumberFormat="1" applyFont="1" applyFill="1" applyBorder="1" applyAlignment="1">
      <alignment horizontal="center" vertical="center" wrapText="1"/>
    </xf>
    <xf numFmtId="172" fontId="51" fillId="0" borderId="24" xfId="0" applyNumberFormat="1" applyFont="1" applyBorder="1" applyAlignment="1">
      <alignment horizontal="center" vertical="center"/>
    </xf>
    <xf numFmtId="171" fontId="51" fillId="0" borderId="24" xfId="53" applyNumberFormat="1" applyFont="1" applyFill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42" fillId="0" borderId="0" xfId="0" applyFont="1" applyAlignment="1">
      <alignment horizontal="center" vertical="top"/>
    </xf>
    <xf numFmtId="172" fontId="44" fillId="0" borderId="24" xfId="0" applyNumberFormat="1" applyFont="1" applyFill="1" applyBorder="1" applyAlignment="1">
      <alignment horizontal="center" vertical="center" wrapText="1"/>
    </xf>
    <xf numFmtId="172" fontId="44" fillId="0" borderId="24" xfId="53" applyNumberFormat="1" applyFont="1" applyFill="1" applyBorder="1" applyAlignment="1">
      <alignment horizontal="right" vertical="center" wrapText="1"/>
    </xf>
    <xf numFmtId="172" fontId="42" fillId="0" borderId="24" xfId="53" applyNumberFormat="1" applyFont="1" applyFill="1" applyBorder="1" applyAlignment="1">
      <alignment horizontal="right" vertical="center" wrapText="1"/>
    </xf>
    <xf numFmtId="165" fontId="44" fillId="33" borderId="24" xfId="74" applyFont="1" applyFill="1" applyBorder="1" applyAlignment="1">
      <alignment horizontal="right" vertical="center"/>
    </xf>
    <xf numFmtId="0" fontId="44" fillId="0" borderId="0" xfId="0" applyFont="1" applyAlignment="1">
      <alignment horizontal="left" vertical="top" wrapText="1"/>
    </xf>
    <xf numFmtId="0" fontId="44" fillId="0" borderId="24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horizontal="left" vertical="top"/>
    </xf>
    <xf numFmtId="0" fontId="44" fillId="0" borderId="24" xfId="0" applyFont="1" applyBorder="1" applyAlignment="1">
      <alignment horizontal="left" vertical="top" wrapText="1"/>
    </xf>
    <xf numFmtId="0" fontId="47" fillId="0" borderId="24" xfId="0" applyFont="1" applyFill="1" applyBorder="1">
      <alignment horizontal="left" vertical="top" wrapText="1"/>
    </xf>
    <xf numFmtId="1" fontId="44" fillId="33" borderId="24" xfId="74" applyNumberFormat="1" applyFont="1" applyFill="1" applyBorder="1" applyAlignment="1">
      <alignment horizontal="center" vertical="center"/>
    </xf>
    <xf numFmtId="166" fontId="42" fillId="33" borderId="10" xfId="5978" applyNumberFormat="1" applyFont="1" applyFill="1" applyBorder="1" applyAlignment="1">
      <alignment horizontal="center" vertical="center"/>
    </xf>
    <xf numFmtId="0" fontId="119" fillId="0" borderId="0" xfId="5995" applyFont="1"/>
    <xf numFmtId="0" fontId="119" fillId="0" borderId="0" xfId="5995" applyFont="1" applyAlignment="1" applyProtection="1">
      <alignment horizontal="left" wrapText="1"/>
      <protection locked="0"/>
    </xf>
    <xf numFmtId="0" fontId="123" fillId="0" borderId="0" xfId="5995" applyFont="1"/>
    <xf numFmtId="0" fontId="116" fillId="0" borderId="0" xfId="5995" applyFont="1" applyAlignment="1" applyProtection="1">
      <alignment horizontal="right"/>
      <protection locked="0"/>
    </xf>
    <xf numFmtId="0" fontId="119" fillId="0" borderId="0" xfId="5995" applyFont="1" applyProtection="1">
      <protection locked="0"/>
    </xf>
    <xf numFmtId="0" fontId="119" fillId="0" borderId="0" xfId="5995" applyFont="1" applyAlignment="1" applyProtection="1">
      <alignment horizontal="center"/>
      <protection locked="0"/>
    </xf>
    <xf numFmtId="0" fontId="123" fillId="0" borderId="0" xfId="5995" applyFont="1" applyAlignment="1" applyProtection="1">
      <alignment horizontal="center"/>
      <protection locked="0"/>
    </xf>
    <xf numFmtId="0" fontId="123" fillId="0" borderId="0" xfId="5995" applyFont="1" applyProtection="1">
      <protection locked="0"/>
    </xf>
    <xf numFmtId="0" fontId="42" fillId="0" borderId="10" xfId="5995" applyFont="1" applyBorder="1" applyAlignment="1" applyProtection="1">
      <alignment horizontal="center" vertical="center" wrapText="1"/>
      <protection locked="0"/>
    </xf>
    <xf numFmtId="0" fontId="119" fillId="0" borderId="10" xfId="5995" applyFont="1" applyBorder="1" applyAlignment="1">
      <alignment horizontal="center" vertical="center"/>
    </xf>
    <xf numFmtId="0" fontId="123" fillId="0" borderId="0" xfId="5995" applyFont="1" applyAlignment="1" applyProtection="1">
      <alignment horizontal="left" wrapText="1"/>
      <protection locked="0"/>
    </xf>
    <xf numFmtId="166" fontId="43" fillId="0" borderId="10" xfId="5978" applyNumberFormat="1" applyFont="1" applyBorder="1" applyAlignment="1">
      <alignment vertical="center"/>
    </xf>
    <xf numFmtId="0" fontId="120" fillId="33" borderId="36" xfId="46" applyFont="1" applyFill="1" applyBorder="1" applyAlignment="1">
      <alignment horizontal="center" vertical="center" wrapText="1"/>
    </xf>
    <xf numFmtId="0" fontId="120" fillId="58" borderId="10" xfId="46" applyFont="1" applyFill="1" applyBorder="1" applyAlignment="1">
      <alignment horizontal="left" vertical="center" wrapText="1"/>
    </xf>
    <xf numFmtId="0" fontId="120" fillId="58" borderId="10" xfId="46" applyFont="1" applyFill="1" applyBorder="1" applyAlignment="1">
      <alignment horizontal="center" vertical="center" wrapText="1"/>
    </xf>
    <xf numFmtId="165" fontId="44" fillId="33" borderId="24" xfId="74" applyFont="1" applyFill="1" applyBorder="1" applyAlignment="1">
      <alignment horizontal="center" vertical="center"/>
    </xf>
    <xf numFmtId="171" fontId="42" fillId="0" borderId="24" xfId="53" applyNumberFormat="1" applyFont="1" applyFill="1" applyBorder="1" applyAlignment="1">
      <alignment horizontal="center" vertical="center" wrapText="1"/>
    </xf>
    <xf numFmtId="165" fontId="44" fillId="33" borderId="24" xfId="0" applyNumberFormat="1" applyFont="1" applyFill="1" applyBorder="1" applyAlignment="1">
      <alignment horizontal="center" vertical="center" wrapText="1"/>
    </xf>
    <xf numFmtId="0" fontId="42" fillId="33" borderId="32" xfId="60" applyFont="1" applyFill="1" applyBorder="1" applyAlignment="1">
      <alignment horizontal="center" vertical="center" wrapText="1"/>
    </xf>
    <xf numFmtId="171" fontId="44" fillId="0" borderId="24" xfId="53" applyNumberFormat="1" applyFont="1" applyFill="1" applyBorder="1" applyAlignment="1">
      <alignment horizontal="center" vertical="center" wrapText="1"/>
    </xf>
    <xf numFmtId="171" fontId="47" fillId="0" borderId="24" xfId="53" applyNumberFormat="1" applyFont="1" applyFill="1" applyBorder="1" applyAlignment="1">
      <alignment horizontal="center" vertical="center" wrapText="1"/>
    </xf>
    <xf numFmtId="0" fontId="116" fillId="0" borderId="0" xfId="5995" applyFont="1" applyProtection="1">
      <protection locked="0"/>
    </xf>
    <xf numFmtId="0" fontId="42" fillId="0" borderId="0" xfId="5995" applyFont="1" applyAlignment="1" applyProtection="1">
      <alignment vertical="center" wrapText="1"/>
      <protection locked="0"/>
    </xf>
    <xf numFmtId="0" fontId="43" fillId="0" borderId="33" xfId="46" applyFont="1" applyBorder="1" applyAlignment="1">
      <alignment horizontal="left" vertical="top" wrapText="1"/>
    </xf>
    <xf numFmtId="0" fontId="112" fillId="0" borderId="10" xfId="0" applyFont="1" applyBorder="1" applyAlignment="1">
      <alignment horizontal="center" vertical="center" wrapText="1"/>
    </xf>
    <xf numFmtId="0" fontId="112" fillId="0" borderId="10" xfId="0" applyFont="1" applyBorder="1" applyAlignment="1">
      <alignment horizontal="left" vertical="center" wrapText="1"/>
    </xf>
    <xf numFmtId="0" fontId="44" fillId="0" borderId="0" xfId="0" applyFont="1">
      <alignment horizontal="left" vertical="top" wrapText="1"/>
    </xf>
    <xf numFmtId="0" fontId="119" fillId="0" borderId="33" xfId="5995" applyFont="1" applyBorder="1" applyAlignment="1">
      <alignment horizontal="center" vertical="center"/>
    </xf>
    <xf numFmtId="0" fontId="42" fillId="0" borderId="35" xfId="5995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top" wrapText="1"/>
    </xf>
    <xf numFmtId="0" fontId="0" fillId="0" borderId="10" xfId="0" applyBorder="1" applyAlignment="1">
      <alignment horizontal="center" vertical="top" wrapText="1"/>
    </xf>
    <xf numFmtId="0" fontId="42" fillId="0" borderId="10" xfId="0" applyFont="1" applyBorder="1" applyAlignment="1">
      <alignment vertical="top" wrapText="1"/>
    </xf>
    <xf numFmtId="0" fontId="42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center" wrapText="1"/>
    </xf>
    <xf numFmtId="0" fontId="44" fillId="0" borderId="10" xfId="0" applyFont="1" applyBorder="1" applyAlignment="1">
      <alignment horizontal="center" vertical="center" wrapText="1"/>
    </xf>
    <xf numFmtId="0" fontId="43" fillId="0" borderId="33" xfId="46" applyFont="1" applyBorder="1" applyAlignment="1">
      <alignment vertical="top" wrapText="1"/>
    </xf>
    <xf numFmtId="0" fontId="41" fillId="0" borderId="10" xfId="0" applyFont="1" applyBorder="1" applyAlignment="1">
      <alignment horizontal="left" vertical="center" wrapText="1"/>
    </xf>
    <xf numFmtId="166" fontId="113" fillId="0" borderId="10" xfId="46" applyNumberFormat="1" applyFont="1" applyBorder="1" applyAlignment="1">
      <alignment vertical="top" wrapText="1"/>
    </xf>
    <xf numFmtId="166" fontId="44" fillId="0" borderId="10" xfId="0" applyNumberFormat="1" applyFont="1" applyBorder="1" applyAlignment="1">
      <alignment vertical="center" wrapText="1"/>
    </xf>
    <xf numFmtId="166" fontId="41" fillId="0" borderId="10" xfId="0" applyNumberFormat="1" applyFont="1" applyBorder="1" applyAlignment="1">
      <alignment vertical="center" wrapText="1"/>
    </xf>
    <xf numFmtId="166" fontId="42" fillId="0" borderId="10" xfId="5995" applyNumberFormat="1" applyFont="1" applyBorder="1" applyAlignment="1" applyProtection="1">
      <alignment horizontal="center" vertical="center" wrapText="1"/>
      <protection locked="0"/>
    </xf>
    <xf numFmtId="166" fontId="42" fillId="0" borderId="10" xfId="53" applyNumberFormat="1" applyFont="1" applyBorder="1" applyAlignment="1" applyProtection="1">
      <alignment horizontal="center" vertical="center" wrapText="1"/>
      <protection locked="0"/>
    </xf>
    <xf numFmtId="166" fontId="42" fillId="0" borderId="10" xfId="0" applyNumberFormat="1" applyFont="1" applyBorder="1" applyAlignment="1">
      <alignment horizontal="center" vertical="center" wrapText="1"/>
    </xf>
    <xf numFmtId="0" fontId="47" fillId="0" borderId="0" xfId="0" applyFont="1" applyFill="1" applyAlignment="1">
      <alignment horizontal="right" vertical="top" wrapText="1"/>
    </xf>
    <xf numFmtId="0" fontId="112" fillId="0" borderId="24" xfId="0" applyFont="1" applyBorder="1" applyAlignment="1">
      <alignment horizontal="left" vertical="center" wrapText="1"/>
    </xf>
    <xf numFmtId="176" fontId="123" fillId="0" borderId="0" xfId="5995" applyNumberFormat="1" applyFont="1"/>
    <xf numFmtId="165" fontId="42" fillId="33" borderId="24" xfId="0" applyNumberFormat="1" applyFont="1" applyFill="1" applyBorder="1" applyAlignment="1">
      <alignment horizontal="center" vertical="center" wrapText="1"/>
    </xf>
    <xf numFmtId="0" fontId="42" fillId="0" borderId="0" xfId="0" applyFont="1" applyBorder="1" applyAlignment="1">
      <alignment horizontal="left" vertical="center" wrapText="1"/>
    </xf>
    <xf numFmtId="0" fontId="109" fillId="0" borderId="33" xfId="0" applyFont="1" applyBorder="1" applyAlignment="1">
      <alignment horizontal="left" vertical="center" wrapText="1"/>
    </xf>
    <xf numFmtId="0" fontId="109" fillId="0" borderId="34" xfId="0" applyFont="1" applyBorder="1" applyAlignment="1">
      <alignment horizontal="left" vertical="center" wrapText="1"/>
    </xf>
    <xf numFmtId="0" fontId="109" fillId="0" borderId="35" xfId="0" applyFont="1" applyBorder="1" applyAlignment="1">
      <alignment horizontal="left" vertical="center" wrapText="1"/>
    </xf>
    <xf numFmtId="0" fontId="109" fillId="0" borderId="0" xfId="0" applyFont="1" applyFill="1" applyAlignment="1">
      <alignment horizontal="center" vertical="top" wrapText="1"/>
    </xf>
    <xf numFmtId="0" fontId="109" fillId="0" borderId="24" xfId="0" applyFont="1" applyBorder="1" applyAlignment="1">
      <alignment horizontal="center" vertical="center" wrapText="1"/>
    </xf>
    <xf numFmtId="0" fontId="112" fillId="0" borderId="24" xfId="0" applyFont="1" applyBorder="1" applyAlignment="1">
      <alignment horizontal="left" vertical="center" wrapText="1"/>
    </xf>
    <xf numFmtId="0" fontId="44" fillId="0" borderId="33" xfId="0" applyFont="1" applyBorder="1" applyAlignment="1">
      <alignment horizontal="center" vertical="center" wrapText="1"/>
    </xf>
    <xf numFmtId="0" fontId="44" fillId="0" borderId="34" xfId="0" applyFont="1" applyBorder="1" applyAlignment="1">
      <alignment horizontal="center" vertical="center" wrapText="1"/>
    </xf>
    <xf numFmtId="0" fontId="44" fillId="0" borderId="35" xfId="0" applyFont="1" applyBorder="1" applyAlignment="1">
      <alignment horizontal="center" vertical="center" wrapText="1"/>
    </xf>
    <xf numFmtId="0" fontId="109" fillId="0" borderId="24" xfId="0" applyFont="1" applyBorder="1" applyAlignment="1">
      <alignment horizontal="left" vertical="top" wrapText="1"/>
    </xf>
    <xf numFmtId="0" fontId="109" fillId="0" borderId="33" xfId="0" applyFont="1" applyBorder="1">
      <alignment horizontal="left" vertical="top" wrapText="1"/>
    </xf>
    <xf numFmtId="0" fontId="109" fillId="0" borderId="34" xfId="0" applyFont="1" applyBorder="1">
      <alignment horizontal="left" vertical="top" wrapText="1"/>
    </xf>
    <xf numFmtId="0" fontId="109" fillId="0" borderId="35" xfId="0" applyFont="1" applyBorder="1">
      <alignment horizontal="left" vertical="top" wrapText="1"/>
    </xf>
    <xf numFmtId="0" fontId="42" fillId="0" borderId="0" xfId="0" applyFont="1" applyFill="1" applyAlignment="1">
      <alignment horizontal="right" vertical="center"/>
    </xf>
    <xf numFmtId="0" fontId="42" fillId="33" borderId="0" xfId="0" applyFont="1" applyFill="1" applyAlignment="1">
      <alignment horizontal="right" vertical="top" wrapText="1"/>
    </xf>
    <xf numFmtId="0" fontId="42" fillId="0" borderId="12" xfId="0" applyFont="1" applyBorder="1" applyAlignment="1">
      <alignment horizontal="center" vertical="top"/>
    </xf>
    <xf numFmtId="0" fontId="42" fillId="0" borderId="0" xfId="0" applyFont="1" applyFill="1" applyAlignment="1">
      <alignment horizontal="center"/>
    </xf>
    <xf numFmtId="0" fontId="43" fillId="0" borderId="0" xfId="54" applyFont="1" applyFill="1" applyAlignment="1">
      <alignment horizontal="right" vertical="center" wrapText="1"/>
    </xf>
    <xf numFmtId="0" fontId="44" fillId="33" borderId="0" xfId="0" applyFont="1" applyFill="1" applyAlignment="1">
      <alignment horizontal="center" vertical="center" wrapText="1"/>
    </xf>
    <xf numFmtId="0" fontId="44" fillId="33" borderId="10" xfId="43" applyFont="1" applyFill="1" applyBorder="1" applyAlignment="1">
      <alignment horizontal="center" vertical="center" wrapText="1"/>
    </xf>
    <xf numFmtId="0" fontId="44" fillId="33" borderId="25" xfId="43" applyFont="1" applyFill="1" applyBorder="1" applyAlignment="1">
      <alignment horizontal="center" vertical="center" wrapText="1"/>
    </xf>
    <xf numFmtId="0" fontId="44" fillId="33" borderId="31" xfId="43" applyFont="1" applyFill="1" applyBorder="1" applyAlignment="1">
      <alignment horizontal="center" vertical="center" wrapText="1"/>
    </xf>
    <xf numFmtId="0" fontId="44" fillId="33" borderId="32" xfId="43" applyFont="1" applyFill="1" applyBorder="1" applyAlignment="1">
      <alignment horizontal="center" vertical="center" wrapText="1"/>
    </xf>
    <xf numFmtId="0" fontId="42" fillId="33" borderId="12" xfId="0" applyFont="1" applyFill="1" applyBorder="1" applyAlignment="1">
      <alignment horizontal="right" vertical="top" wrapText="1"/>
    </xf>
    <xf numFmtId="49" fontId="44" fillId="33" borderId="33" xfId="399" applyNumberFormat="1" applyFont="1" applyFill="1" applyBorder="1" applyAlignment="1">
      <alignment horizontal="center" vertical="center" wrapText="1"/>
    </xf>
    <xf numFmtId="49" fontId="44" fillId="33" borderId="35" xfId="399" applyNumberFormat="1" applyFont="1" applyFill="1" applyBorder="1" applyAlignment="1">
      <alignment horizontal="center" vertical="center" wrapText="1"/>
    </xf>
    <xf numFmtId="0" fontId="44" fillId="33" borderId="36" xfId="399" applyFont="1" applyFill="1" applyBorder="1" applyAlignment="1">
      <alignment horizontal="center" vertical="center" wrapText="1"/>
    </xf>
    <xf numFmtId="0" fontId="44" fillId="33" borderId="11" xfId="399" applyFont="1" applyFill="1" applyBorder="1" applyAlignment="1">
      <alignment horizontal="center" vertical="center" wrapText="1"/>
    </xf>
    <xf numFmtId="172" fontId="44" fillId="33" borderId="36" xfId="399" applyNumberFormat="1" applyFont="1" applyFill="1" applyBorder="1" applyAlignment="1">
      <alignment horizontal="center" vertical="center" wrapText="1"/>
    </xf>
    <xf numFmtId="172" fontId="44" fillId="33" borderId="11" xfId="399" applyNumberFormat="1" applyFont="1" applyFill="1" applyBorder="1" applyAlignment="1">
      <alignment horizontal="center" vertical="center" wrapText="1"/>
    </xf>
    <xf numFmtId="172" fontId="44" fillId="33" borderId="33" xfId="399" applyNumberFormat="1" applyFont="1" applyFill="1" applyBorder="1" applyAlignment="1">
      <alignment horizontal="center" vertical="center" wrapText="1"/>
    </xf>
    <xf numFmtId="172" fontId="44" fillId="33" borderId="34" xfId="399" applyNumberFormat="1" applyFont="1" applyFill="1" applyBorder="1" applyAlignment="1">
      <alignment horizontal="center" vertical="center" wrapText="1"/>
    </xf>
    <xf numFmtId="172" fontId="44" fillId="33" borderId="35" xfId="399" applyNumberFormat="1" applyFont="1" applyFill="1" applyBorder="1" applyAlignment="1">
      <alignment horizontal="center" vertical="center" wrapText="1"/>
    </xf>
    <xf numFmtId="171" fontId="42" fillId="33" borderId="0" xfId="399" applyNumberFormat="1" applyFont="1" applyFill="1" applyAlignment="1">
      <alignment horizontal="right" vertical="top" wrapText="1"/>
    </xf>
    <xf numFmtId="171" fontId="42" fillId="33" borderId="0" xfId="399" applyNumberFormat="1" applyFont="1" applyFill="1" applyAlignment="1">
      <alignment horizontal="right" vertical="center" wrapText="1"/>
    </xf>
    <xf numFmtId="49" fontId="44" fillId="33" borderId="0" xfId="399" applyNumberFormat="1" applyFont="1" applyFill="1" applyAlignment="1">
      <alignment horizontal="center" vertical="center" wrapText="1"/>
    </xf>
    <xf numFmtId="0" fontId="43" fillId="33" borderId="0" xfId="1954" applyFont="1" applyFill="1" applyAlignment="1">
      <alignment vertical="center" wrapText="1"/>
    </xf>
    <xf numFmtId="0" fontId="117" fillId="33" borderId="12" xfId="140" applyFont="1" applyFill="1" applyBorder="1" applyAlignment="1">
      <alignment horizontal="right"/>
    </xf>
    <xf numFmtId="0" fontId="43" fillId="33" borderId="0" xfId="71" applyFont="1" applyFill="1" applyAlignment="1">
      <alignment horizontal="right" vertical="top" wrapText="1"/>
    </xf>
    <xf numFmtId="0" fontId="43" fillId="33" borderId="0" xfId="71" applyFont="1" applyFill="1" applyAlignment="1">
      <alignment horizontal="right" wrapText="1"/>
    </xf>
    <xf numFmtId="0" fontId="44" fillId="33" borderId="0" xfId="1265" applyFont="1" applyFill="1" applyAlignment="1">
      <alignment horizontal="center" vertical="center" wrapText="1"/>
    </xf>
    <xf numFmtId="0" fontId="44" fillId="33" borderId="36" xfId="399" applyNumberFormat="1" applyFont="1" applyFill="1" applyBorder="1" applyAlignment="1">
      <alignment horizontal="center" vertical="center" wrapText="1"/>
    </xf>
    <xf numFmtId="0" fontId="44" fillId="33" borderId="11" xfId="399" applyNumberFormat="1" applyFont="1" applyFill="1" applyBorder="1" applyAlignment="1">
      <alignment horizontal="center" vertical="center" wrapText="1"/>
    </xf>
    <xf numFmtId="0" fontId="44" fillId="0" borderId="33" xfId="0" applyFont="1" applyBorder="1" applyAlignment="1">
      <alignment horizontal="left" vertical="top"/>
    </xf>
    <xf numFmtId="0" fontId="44" fillId="0" borderId="34" xfId="0" applyFont="1" applyBorder="1" applyAlignment="1">
      <alignment horizontal="left" vertical="top"/>
    </xf>
    <xf numFmtId="0" fontId="44" fillId="0" borderId="35" xfId="0" applyFont="1" applyBorder="1" applyAlignment="1">
      <alignment horizontal="left" vertical="top"/>
    </xf>
    <xf numFmtId="0" fontId="44" fillId="0" borderId="33" xfId="0" applyFont="1" applyBorder="1" applyAlignment="1">
      <alignment horizontal="left" vertical="top" wrapText="1"/>
    </xf>
    <xf numFmtId="0" fontId="44" fillId="0" borderId="34" xfId="0" applyFont="1" applyBorder="1" applyAlignment="1">
      <alignment horizontal="left" vertical="top" wrapText="1"/>
    </xf>
    <xf numFmtId="0" fontId="44" fillId="0" borderId="35" xfId="0" applyFont="1" applyBorder="1" applyAlignme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44" fillId="0" borderId="24" xfId="0" applyFont="1" applyBorder="1" applyAlignment="1">
      <alignment horizontal="left" vertical="top" wrapText="1"/>
    </xf>
    <xf numFmtId="0" fontId="44" fillId="0" borderId="24" xfId="0" applyFont="1" applyBorder="1" applyAlignment="1">
      <alignment horizontal="left" vertical="top"/>
    </xf>
    <xf numFmtId="0" fontId="42" fillId="33" borderId="0" xfId="0" applyFont="1" applyFill="1" applyAlignment="1">
      <alignment horizontal="center"/>
    </xf>
    <xf numFmtId="0" fontId="42" fillId="33" borderId="0" xfId="0" applyFont="1" applyFill="1" applyAlignment="1">
      <alignment horizontal="right"/>
    </xf>
    <xf numFmtId="166" fontId="41" fillId="0" borderId="0" xfId="53" applyNumberFormat="1" applyFont="1" applyFill="1" applyAlignment="1">
      <alignment horizontal="right"/>
    </xf>
    <xf numFmtId="0" fontId="110" fillId="0" borderId="0" xfId="0" applyNumberFormat="1" applyFont="1" applyFill="1" applyBorder="1" applyAlignment="1">
      <alignment horizontal="center" vertical="center" wrapText="1"/>
    </xf>
    <xf numFmtId="0" fontId="109" fillId="0" borderId="0" xfId="0" applyNumberFormat="1" applyFont="1" applyFill="1" applyBorder="1" applyAlignment="1">
      <alignment horizontal="center" vertical="center" wrapText="1"/>
    </xf>
    <xf numFmtId="0" fontId="44" fillId="0" borderId="24" xfId="0" applyFont="1" applyBorder="1" applyAlignment="1">
      <alignment horizontal="center" vertical="center" wrapText="1"/>
    </xf>
    <xf numFmtId="0" fontId="44" fillId="0" borderId="0" xfId="0" applyFont="1">
      <alignment horizontal="left" vertical="top" wrapText="1"/>
    </xf>
    <xf numFmtId="0" fontId="45" fillId="33" borderId="12" xfId="0" applyFont="1" applyFill="1" applyBorder="1" applyAlignment="1">
      <alignment horizontal="right" wrapText="1"/>
    </xf>
    <xf numFmtId="0" fontId="43" fillId="0" borderId="0" xfId="54" applyFont="1" applyFill="1" applyAlignment="1">
      <alignment horizontal="center" vertical="center" wrapText="1"/>
    </xf>
    <xf numFmtId="0" fontId="42" fillId="33" borderId="0" xfId="0" applyFont="1" applyFill="1" applyAlignment="1">
      <alignment horizontal="center" vertical="top" wrapText="1"/>
    </xf>
    <xf numFmtId="0" fontId="113" fillId="0" borderId="33" xfId="46" applyFont="1" applyBorder="1" applyAlignment="1">
      <alignment horizontal="left" vertical="top" wrapText="1"/>
    </xf>
    <xf numFmtId="0" fontId="113" fillId="0" borderId="34" xfId="46" applyFont="1" applyBorder="1" applyAlignment="1">
      <alignment horizontal="left" vertical="top" wrapText="1"/>
    </xf>
    <xf numFmtId="0" fontId="113" fillId="0" borderId="35" xfId="46" applyFont="1" applyBorder="1" applyAlignment="1">
      <alignment horizontal="left" vertical="top" wrapText="1"/>
    </xf>
    <xf numFmtId="0" fontId="41" fillId="0" borderId="10" xfId="0" applyFont="1" applyBorder="1" applyAlignment="1">
      <alignment horizontal="left" vertical="center" wrapText="1"/>
    </xf>
    <xf numFmtId="0" fontId="122" fillId="0" borderId="0" xfId="5995" applyFont="1" applyAlignment="1" applyProtection="1">
      <alignment horizontal="right"/>
      <protection locked="0"/>
    </xf>
    <xf numFmtId="0" fontId="54" fillId="0" borderId="0" xfId="46" applyFont="1" applyAlignment="1">
      <alignment horizontal="right"/>
    </xf>
    <xf numFmtId="0" fontId="116" fillId="57" borderId="0" xfId="5995" applyFont="1" applyFill="1" applyAlignment="1" applyProtection="1">
      <alignment horizontal="center" vertical="center" wrapText="1"/>
      <protection locked="0"/>
    </xf>
    <xf numFmtId="0" fontId="119" fillId="0" borderId="36" xfId="5995" applyFont="1" applyBorder="1" applyAlignment="1">
      <alignment horizontal="center" vertical="center" wrapText="1"/>
    </xf>
    <xf numFmtId="0" fontId="119" fillId="0" borderId="11" xfId="5995" applyFont="1" applyBorder="1" applyAlignment="1">
      <alignment horizontal="center" vertical="center" wrapText="1"/>
    </xf>
    <xf numFmtId="0" fontId="42" fillId="0" borderId="36" xfId="5995" applyFont="1" applyBorder="1" applyAlignment="1" applyProtection="1">
      <alignment horizontal="center" vertical="center" wrapText="1"/>
      <protection locked="0"/>
    </xf>
    <xf numFmtId="0" fontId="42" fillId="0" borderId="11" xfId="5995" applyFont="1" applyBorder="1" applyAlignment="1" applyProtection="1">
      <alignment horizontal="center" vertical="center" wrapText="1"/>
      <protection locked="0"/>
    </xf>
    <xf numFmtId="0" fontId="119" fillId="0" borderId="33" xfId="5995" applyFont="1" applyBorder="1" applyAlignment="1" applyProtection="1">
      <alignment horizontal="center" vertical="center" wrapText="1"/>
      <protection locked="0"/>
    </xf>
    <xf numFmtId="0" fontId="119" fillId="0" borderId="35" xfId="5995" applyFont="1" applyBorder="1" applyAlignment="1" applyProtection="1">
      <alignment horizontal="center" vertical="center" wrapText="1"/>
      <protection locked="0"/>
    </xf>
  </cellXfs>
  <cellStyles count="5996">
    <cellStyle name=" 1" xfId="109"/>
    <cellStyle name="20% - Accent1" xfId="19" builtinId="30" customBuiltin="1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2" xfId="25" builtinId="36" customBuiltin="1"/>
    <cellStyle name="60% - Accent2 2" xfId="365"/>
    <cellStyle name="60% - Accent2 2 2" xfId="422"/>
    <cellStyle name="60% - Accent3" xfId="29" builtinId="40" customBuiltin="1"/>
    <cellStyle name="60% - Accent3 2" xfId="359"/>
    <cellStyle name="60% - Accent3 2 2" xfId="423"/>
    <cellStyle name="60% - Accent4" xfId="33" builtinId="44" customBuiltin="1"/>
    <cellStyle name="60% - Accent4 2" xfId="369"/>
    <cellStyle name="60% - Accent4 2 2" xfId="424"/>
    <cellStyle name="60% - Accent5" xfId="37" builtinId="48" customBuiltin="1"/>
    <cellStyle name="60% - Accent5 2" xfId="376"/>
    <cellStyle name="60% - Accent5 2 2" xfId="425"/>
    <cellStyle name="60% - Accent6" xfId="41" builtinId="52" customBuiltin="1"/>
    <cellStyle name="60% - Accent6 2" xfId="358"/>
    <cellStyle name="60% - Accent6 2 2" xfId="426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1" xfId="5978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2 4" xfId="5982"/>
    <cellStyle name="Comma 2 2 3" xfId="1205"/>
    <cellStyle name="Comma 2 2 4" xfId="403"/>
    <cellStyle name="Comma 2 2 5" xfId="5979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2 8" xfId="5983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3 9" xfId="5980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4 9" xfId="5981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2 6" xfId="5989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5 7" xfId="5984"/>
    <cellStyle name="Comma 6" xfId="111"/>
    <cellStyle name="Comma 6 10" xfId="3537"/>
    <cellStyle name="Comma 6 11" xfId="5991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8 5" xfId="5993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1 9" xfId="5986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2 6" xfId="5987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4 5" xfId="599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2 9" xfId="598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5 7" xfId="5990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6 8" xfId="598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rmal_MVD artabyug" xfId="5995"/>
    <cellStyle name="Note" xfId="15" builtinId="10" customBuiltin="1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39" xfId="5992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4" workbookViewId="0">
      <selection activeCell="H10" sqref="H10"/>
    </sheetView>
  </sheetViews>
  <sheetFormatPr defaultColWidth="9.140625" defaultRowHeight="17.25"/>
  <cols>
    <col min="1" max="1" width="8.5703125" style="17" customWidth="1"/>
    <col min="2" max="2" width="12.42578125" style="17" customWidth="1"/>
    <col min="3" max="3" width="17.28515625" style="18" customWidth="1"/>
    <col min="4" max="4" width="30" style="18" customWidth="1"/>
    <col min="5" max="5" width="43.85546875" style="18" customWidth="1"/>
    <col min="6" max="6" width="38.28515625" style="17" customWidth="1"/>
    <col min="7" max="7" width="16.7109375" style="33" customWidth="1"/>
    <col min="8" max="8" width="15.28515625" style="33" customWidth="1"/>
    <col min="9" max="9" width="15.85546875" style="33" customWidth="1"/>
    <col min="10" max="16384" width="9.140625" style="17"/>
  </cols>
  <sheetData>
    <row r="1" spans="1:11" ht="18" customHeight="1">
      <c r="E1" s="19"/>
      <c r="G1" s="165"/>
      <c r="H1" s="183" t="s">
        <v>1</v>
      </c>
      <c r="I1" s="183"/>
      <c r="J1" s="19"/>
    </row>
    <row r="2" spans="1:11" ht="24.75" customHeight="1">
      <c r="C2" s="184"/>
      <c r="D2" s="184"/>
      <c r="E2" s="184"/>
      <c r="G2" s="184" t="s">
        <v>27</v>
      </c>
      <c r="H2" s="184"/>
      <c r="I2" s="184"/>
      <c r="J2" s="23"/>
      <c r="K2" s="23"/>
    </row>
    <row r="3" spans="1:11" ht="30" customHeight="1">
      <c r="D3" s="186"/>
      <c r="E3" s="186"/>
      <c r="F3" s="23"/>
      <c r="G3" s="187" t="s">
        <v>46</v>
      </c>
      <c r="H3" s="187"/>
      <c r="I3" s="187"/>
      <c r="J3" s="23"/>
      <c r="K3" s="21"/>
    </row>
    <row r="4" spans="1:11" ht="93" customHeight="1">
      <c r="A4" s="173" t="s">
        <v>122</v>
      </c>
      <c r="B4" s="173"/>
      <c r="C4" s="173"/>
      <c r="D4" s="173"/>
      <c r="E4" s="173"/>
      <c r="F4" s="173"/>
      <c r="G4" s="173"/>
      <c r="H4" s="173"/>
      <c r="I4" s="173"/>
      <c r="J4" s="27"/>
    </row>
    <row r="5" spans="1:11">
      <c r="A5" s="30"/>
      <c r="B5" s="30"/>
      <c r="C5" s="30"/>
      <c r="D5" s="30"/>
      <c r="E5" s="30"/>
      <c r="F5" s="29"/>
      <c r="G5" s="108"/>
      <c r="H5" s="185" t="s">
        <v>28</v>
      </c>
      <c r="I5" s="185"/>
    </row>
    <row r="6" spans="1:11" ht="72.599999999999994" customHeight="1">
      <c r="A6" s="174" t="s">
        <v>29</v>
      </c>
      <c r="B6" s="174" t="s">
        <v>0</v>
      </c>
      <c r="C6" s="174"/>
      <c r="D6" s="174" t="s">
        <v>30</v>
      </c>
      <c r="E6" s="174" t="s">
        <v>31</v>
      </c>
      <c r="F6" s="174" t="s">
        <v>32</v>
      </c>
      <c r="G6" s="176" t="s">
        <v>18</v>
      </c>
      <c r="H6" s="177"/>
      <c r="I6" s="178"/>
    </row>
    <row r="7" spans="1:11" ht="51.6" customHeight="1">
      <c r="A7" s="174"/>
      <c r="B7" s="31" t="s">
        <v>11</v>
      </c>
      <c r="C7" s="31" t="s">
        <v>15</v>
      </c>
      <c r="D7" s="174"/>
      <c r="E7" s="174"/>
      <c r="F7" s="174"/>
      <c r="G7" s="107" t="s">
        <v>33</v>
      </c>
      <c r="H7" s="107" t="s">
        <v>19</v>
      </c>
      <c r="I7" s="107" t="s">
        <v>4</v>
      </c>
    </row>
    <row r="8" spans="1:11">
      <c r="A8" s="179" t="s">
        <v>34</v>
      </c>
      <c r="B8" s="179"/>
      <c r="C8" s="179"/>
      <c r="D8" s="179"/>
      <c r="E8" s="179"/>
      <c r="F8" s="179"/>
      <c r="G8" s="109">
        <f>G9+G12+G15</f>
        <v>0</v>
      </c>
      <c r="H8" s="109">
        <f>H9+H12+H15</f>
        <v>0</v>
      </c>
      <c r="I8" s="109">
        <f>I9+I12+I15</f>
        <v>0</v>
      </c>
    </row>
    <row r="9" spans="1:11" s="93" customFormat="1">
      <c r="A9" s="180" t="s">
        <v>54</v>
      </c>
      <c r="B9" s="181"/>
      <c r="C9" s="181"/>
      <c r="D9" s="181"/>
      <c r="E9" s="181"/>
      <c r="F9" s="182"/>
      <c r="G9" s="112">
        <f>G10</f>
        <v>-937487.96</v>
      </c>
      <c r="H9" s="112">
        <f t="shared" ref="H9" si="0">H10</f>
        <v>-937487.96</v>
      </c>
      <c r="I9" s="112">
        <f>I10</f>
        <v>-937487.96</v>
      </c>
    </row>
    <row r="10" spans="1:11" s="93" customFormat="1" ht="69">
      <c r="A10" s="94"/>
      <c r="B10" s="94">
        <v>1235</v>
      </c>
      <c r="C10" s="94"/>
      <c r="D10" s="47" t="s">
        <v>51</v>
      </c>
      <c r="E10" s="47" t="s">
        <v>52</v>
      </c>
      <c r="F10" s="47" t="s">
        <v>53</v>
      </c>
      <c r="G10" s="112">
        <f>G11</f>
        <v>-937487.96</v>
      </c>
      <c r="H10" s="112">
        <f t="shared" ref="H10:I10" si="1">H11</f>
        <v>-937487.96</v>
      </c>
      <c r="I10" s="112">
        <f t="shared" si="1"/>
        <v>-937487.96</v>
      </c>
    </row>
    <row r="11" spans="1:11" s="93" customFormat="1" ht="112.9" customHeight="1">
      <c r="A11" s="94"/>
      <c r="B11" s="94"/>
      <c r="C11" s="48" t="s">
        <v>55</v>
      </c>
      <c r="D11" s="49" t="s">
        <v>56</v>
      </c>
      <c r="E11" s="49" t="s">
        <v>57</v>
      </c>
      <c r="F11" s="49" t="s">
        <v>58</v>
      </c>
      <c r="G11" s="112">
        <f>(G14+G17)*-1</f>
        <v>-937487.96</v>
      </c>
      <c r="H11" s="112">
        <f>(H14+H17)*-1</f>
        <v>-937487.96</v>
      </c>
      <c r="I11" s="112">
        <f>(I14+I17)*-1</f>
        <v>-937487.96</v>
      </c>
    </row>
    <row r="12" spans="1:11" ht="17.25" customHeight="1">
      <c r="A12" s="175" t="s">
        <v>97</v>
      </c>
      <c r="B12" s="175"/>
      <c r="C12" s="175"/>
      <c r="D12" s="175"/>
      <c r="E12" s="175"/>
      <c r="F12" s="175"/>
      <c r="G12" s="110">
        <f>G13</f>
        <v>663871.4</v>
      </c>
      <c r="H12" s="110">
        <f t="shared" ref="H12:I12" si="2">H13</f>
        <v>663871.4</v>
      </c>
      <c r="I12" s="110">
        <f t="shared" si="2"/>
        <v>663871.4</v>
      </c>
    </row>
    <row r="13" spans="1:11" ht="174" customHeight="1">
      <c r="A13" s="42"/>
      <c r="B13" s="42">
        <v>1234</v>
      </c>
      <c r="C13" s="42"/>
      <c r="D13" s="92" t="s">
        <v>98</v>
      </c>
      <c r="E13" s="92" t="s">
        <v>99</v>
      </c>
      <c r="F13" s="92" t="s">
        <v>100</v>
      </c>
      <c r="G13" s="110">
        <f>G14</f>
        <v>663871.4</v>
      </c>
      <c r="H13" s="110">
        <f t="shared" ref="H13:I13" si="3">H14</f>
        <v>663871.4</v>
      </c>
      <c r="I13" s="110">
        <f t="shared" si="3"/>
        <v>663871.4</v>
      </c>
    </row>
    <row r="14" spans="1:11" ht="192" customHeight="1">
      <c r="A14" s="42"/>
      <c r="B14" s="42"/>
      <c r="C14" s="48" t="s">
        <v>144</v>
      </c>
      <c r="D14" s="49" t="s">
        <v>145</v>
      </c>
      <c r="E14" s="49" t="s">
        <v>146</v>
      </c>
      <c r="F14" s="49" t="s">
        <v>26</v>
      </c>
      <c r="G14" s="111">
        <v>663871.4</v>
      </c>
      <c r="H14" s="111">
        <v>663871.4</v>
      </c>
      <c r="I14" s="111">
        <v>663871.4</v>
      </c>
    </row>
    <row r="15" spans="1:11" ht="30.6" customHeight="1">
      <c r="A15" s="170" t="s">
        <v>101</v>
      </c>
      <c r="B15" s="171"/>
      <c r="C15" s="171"/>
      <c r="D15" s="171"/>
      <c r="E15" s="171"/>
      <c r="F15" s="172"/>
      <c r="G15" s="110">
        <f>G16</f>
        <v>273616.56</v>
      </c>
      <c r="H15" s="110">
        <f t="shared" ref="H15:I16" si="4">H16</f>
        <v>273616.56</v>
      </c>
      <c r="I15" s="110">
        <f t="shared" si="4"/>
        <v>273616.56</v>
      </c>
    </row>
    <row r="16" spans="1:11" ht="66">
      <c r="A16" s="28"/>
      <c r="B16" s="32">
        <v>1182</v>
      </c>
      <c r="C16" s="25"/>
      <c r="D16" s="92" t="s">
        <v>102</v>
      </c>
      <c r="E16" s="92" t="s">
        <v>103</v>
      </c>
      <c r="F16" s="92" t="s">
        <v>104</v>
      </c>
      <c r="G16" s="110">
        <f>G17</f>
        <v>273616.56</v>
      </c>
      <c r="H16" s="110">
        <f t="shared" si="4"/>
        <v>273616.56</v>
      </c>
      <c r="I16" s="110">
        <f t="shared" si="4"/>
        <v>273616.56</v>
      </c>
    </row>
    <row r="17" spans="1:9" ht="110.45" customHeight="1">
      <c r="A17" s="118"/>
      <c r="B17" s="118"/>
      <c r="C17" s="48" t="s">
        <v>105</v>
      </c>
      <c r="D17" s="49" t="s">
        <v>106</v>
      </c>
      <c r="E17" s="49" t="s">
        <v>107</v>
      </c>
      <c r="F17" s="49" t="s">
        <v>26</v>
      </c>
      <c r="G17" s="111">
        <v>273616.56</v>
      </c>
      <c r="H17" s="111">
        <v>273616.56</v>
      </c>
      <c r="I17" s="111">
        <v>273616.56</v>
      </c>
    </row>
  </sheetData>
  <mergeCells count="17">
    <mergeCell ref="H1:I1"/>
    <mergeCell ref="G2:I2"/>
    <mergeCell ref="H5:I5"/>
    <mergeCell ref="C2:E2"/>
    <mergeCell ref="D3:E3"/>
    <mergeCell ref="G3:I3"/>
    <mergeCell ref="A15:F15"/>
    <mergeCell ref="A4:I4"/>
    <mergeCell ref="A6:A7"/>
    <mergeCell ref="B6:C6"/>
    <mergeCell ref="D6:D7"/>
    <mergeCell ref="E6:E7"/>
    <mergeCell ref="F6:F7"/>
    <mergeCell ref="A12:F12"/>
    <mergeCell ref="G6:I6"/>
    <mergeCell ref="A8:F8"/>
    <mergeCell ref="A9:F9"/>
  </mergeCells>
  <pageMargins left="0.7" right="0.7" top="0.75" bottom="0.75" header="0.3" footer="0.3"/>
  <pageSetup paperSize="9" orientation="portrait" r:id="rId1"/>
  <ignoredErrors>
    <ignoredError sqref="G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opLeftCell="A6" zoomScaleNormal="100" workbookViewId="0">
      <selection activeCell="G19" sqref="G19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6" customWidth="1"/>
    <col min="5" max="5" width="16.7109375" style="5" customWidth="1"/>
    <col min="6" max="6" width="81.85546875" style="5" customWidth="1"/>
    <col min="7" max="7" width="21.85546875" style="5" customWidth="1"/>
    <col min="8" max="8" width="19" style="5" customWidth="1"/>
    <col min="9" max="9" width="20.42578125" style="5" customWidth="1"/>
    <col min="10" max="16384" width="9.140625" style="5"/>
  </cols>
  <sheetData>
    <row r="1" spans="1:9" s="2" customFormat="1" ht="18" customHeight="1">
      <c r="D1" s="4"/>
      <c r="F1" s="184" t="s">
        <v>24</v>
      </c>
      <c r="G1" s="184"/>
      <c r="H1" s="184"/>
      <c r="I1" s="184"/>
    </row>
    <row r="2" spans="1:9" s="2" customFormat="1">
      <c r="D2" s="4"/>
      <c r="F2" s="184" t="s">
        <v>27</v>
      </c>
      <c r="G2" s="184"/>
      <c r="H2" s="184"/>
      <c r="I2" s="184"/>
    </row>
    <row r="3" spans="1:9" s="2" customFormat="1">
      <c r="D3" s="4"/>
      <c r="F3" s="184" t="s">
        <v>8</v>
      </c>
      <c r="G3" s="184"/>
      <c r="H3" s="184"/>
      <c r="I3" s="184"/>
    </row>
    <row r="4" spans="1:9" s="2" customFormat="1" ht="51" customHeight="1">
      <c r="A4" s="188" t="s">
        <v>123</v>
      </c>
      <c r="B4" s="188"/>
      <c r="C4" s="188"/>
      <c r="D4" s="188"/>
      <c r="E4" s="188"/>
      <c r="F4" s="188"/>
      <c r="G4" s="188"/>
      <c r="H4" s="188"/>
      <c r="I4" s="188"/>
    </row>
    <row r="5" spans="1:9" s="2" customFormat="1" ht="19.149999999999999" customHeight="1">
      <c r="A5" s="3"/>
      <c r="B5" s="3"/>
      <c r="C5" s="3"/>
      <c r="D5" s="3"/>
      <c r="E5" s="3"/>
      <c r="F5" s="3"/>
      <c r="G5" s="3"/>
      <c r="H5" s="193" t="s">
        <v>36</v>
      </c>
      <c r="I5" s="193"/>
    </row>
    <row r="6" spans="1:9" ht="72.599999999999994" customHeight="1">
      <c r="A6" s="189" t="s">
        <v>2</v>
      </c>
      <c r="B6" s="189"/>
      <c r="C6" s="189"/>
      <c r="D6" s="189" t="s">
        <v>0</v>
      </c>
      <c r="E6" s="189"/>
      <c r="F6" s="189" t="s">
        <v>3</v>
      </c>
      <c r="G6" s="190" t="s">
        <v>18</v>
      </c>
      <c r="H6" s="191"/>
      <c r="I6" s="192"/>
    </row>
    <row r="7" spans="1:9" ht="41.45" customHeight="1">
      <c r="A7" s="89" t="s">
        <v>9</v>
      </c>
      <c r="B7" s="89" t="s">
        <v>10</v>
      </c>
      <c r="C7" s="89" t="s">
        <v>5</v>
      </c>
      <c r="D7" s="89" t="s">
        <v>11</v>
      </c>
      <c r="E7" s="89" t="s">
        <v>15</v>
      </c>
      <c r="F7" s="189"/>
      <c r="G7" s="107" t="s">
        <v>33</v>
      </c>
      <c r="H7" s="36" t="s">
        <v>19</v>
      </c>
      <c r="I7" s="35" t="s">
        <v>4</v>
      </c>
    </row>
    <row r="8" spans="1:9" ht="18" customHeight="1">
      <c r="A8" s="6"/>
      <c r="B8" s="6"/>
      <c r="C8" s="6"/>
      <c r="D8" s="6"/>
      <c r="E8" s="6"/>
      <c r="F8" s="7" t="s">
        <v>50</v>
      </c>
      <c r="G8" s="119">
        <f>+G10+G30</f>
        <v>0</v>
      </c>
      <c r="H8" s="119">
        <f t="shared" ref="H8:I8" si="0">+H10+H30</f>
        <v>0</v>
      </c>
      <c r="I8" s="119">
        <f t="shared" si="0"/>
        <v>0</v>
      </c>
    </row>
    <row r="9" spans="1:9" ht="18" customHeight="1">
      <c r="A9" s="9"/>
      <c r="B9" s="9"/>
      <c r="C9" s="9"/>
      <c r="D9" s="9"/>
      <c r="E9" s="9"/>
      <c r="F9" s="8" t="s">
        <v>7</v>
      </c>
      <c r="G9" s="50"/>
      <c r="H9" s="136"/>
      <c r="I9" s="136"/>
    </row>
    <row r="10" spans="1:9" ht="18" customHeight="1">
      <c r="A10" s="90" t="s">
        <v>59</v>
      </c>
      <c r="B10" s="48"/>
      <c r="C10" s="48"/>
      <c r="D10" s="48"/>
      <c r="E10" s="48"/>
      <c r="F10" s="47" t="s">
        <v>60</v>
      </c>
      <c r="G10" s="136">
        <f>G12</f>
        <v>-937487.96</v>
      </c>
      <c r="H10" s="136">
        <f t="shared" ref="H10:I10" si="1">H12</f>
        <v>-937487.96</v>
      </c>
      <c r="I10" s="136">
        <f t="shared" si="1"/>
        <v>-937487.96</v>
      </c>
    </row>
    <row r="11" spans="1:9" ht="18" customHeight="1">
      <c r="A11" s="50"/>
      <c r="B11" s="48"/>
      <c r="C11" s="48"/>
      <c r="D11" s="48"/>
      <c r="E11" s="48"/>
      <c r="F11" s="49" t="s">
        <v>7</v>
      </c>
      <c r="G11" s="136"/>
      <c r="H11" s="136"/>
      <c r="I11" s="136"/>
    </row>
    <row r="12" spans="1:9" ht="18" customHeight="1">
      <c r="A12" s="50"/>
      <c r="B12" s="90" t="s">
        <v>61</v>
      </c>
      <c r="C12" s="48"/>
      <c r="D12" s="48"/>
      <c r="E12" s="48"/>
      <c r="F12" s="47" t="s">
        <v>62</v>
      </c>
      <c r="G12" s="136">
        <f>G14</f>
        <v>-937487.96</v>
      </c>
      <c r="H12" s="136">
        <f t="shared" ref="H12:I12" si="2">H14</f>
        <v>-937487.96</v>
      </c>
      <c r="I12" s="136">
        <f t="shared" si="2"/>
        <v>-937487.96</v>
      </c>
    </row>
    <row r="13" spans="1:9" ht="18" customHeight="1">
      <c r="A13" s="50"/>
      <c r="B13" s="48"/>
      <c r="C13" s="48"/>
      <c r="D13" s="48"/>
      <c r="E13" s="48"/>
      <c r="F13" s="49" t="s">
        <v>7</v>
      </c>
      <c r="G13" s="136"/>
      <c r="H13" s="136"/>
      <c r="I13" s="136"/>
    </row>
    <row r="14" spans="1:9" ht="18" customHeight="1">
      <c r="A14" s="50"/>
      <c r="B14" s="48"/>
      <c r="C14" s="90" t="s">
        <v>63</v>
      </c>
      <c r="D14" s="48"/>
      <c r="E14" s="48"/>
      <c r="F14" s="47" t="s">
        <v>64</v>
      </c>
      <c r="G14" s="136">
        <f>G18</f>
        <v>-937487.96</v>
      </c>
      <c r="H14" s="136">
        <f t="shared" ref="H14:I14" si="3">H18</f>
        <v>-937487.96</v>
      </c>
      <c r="I14" s="136">
        <f t="shared" si="3"/>
        <v>-937487.96</v>
      </c>
    </row>
    <row r="15" spans="1:9" ht="18" customHeight="1">
      <c r="A15" s="50"/>
      <c r="B15" s="48"/>
      <c r="C15" s="48"/>
      <c r="D15" s="48"/>
      <c r="E15" s="48"/>
      <c r="F15" s="49" t="s">
        <v>7</v>
      </c>
      <c r="G15" s="50"/>
      <c r="H15" s="50"/>
      <c r="I15" s="50"/>
    </row>
    <row r="16" spans="1:9" ht="18" customHeight="1">
      <c r="A16" s="50"/>
      <c r="B16" s="48"/>
      <c r="C16" s="48"/>
      <c r="D16" s="48"/>
      <c r="E16" s="48"/>
      <c r="F16" s="13" t="s">
        <v>54</v>
      </c>
      <c r="G16" s="136">
        <f>+G18</f>
        <v>-937487.96</v>
      </c>
      <c r="H16" s="136">
        <f t="shared" ref="H16:I16" si="4">+H18</f>
        <v>-937487.96</v>
      </c>
      <c r="I16" s="136">
        <f t="shared" si="4"/>
        <v>-937487.96</v>
      </c>
    </row>
    <row r="17" spans="1:9" ht="18" customHeight="1">
      <c r="A17" s="50"/>
      <c r="B17" s="48"/>
      <c r="C17" s="48"/>
      <c r="D17" s="48"/>
      <c r="E17" s="48"/>
      <c r="F17" s="49" t="s">
        <v>7</v>
      </c>
      <c r="G17" s="168"/>
      <c r="H17" s="50"/>
      <c r="I17" s="50"/>
    </row>
    <row r="18" spans="1:9" ht="18" customHeight="1">
      <c r="A18" s="50"/>
      <c r="B18" s="48"/>
      <c r="C18" s="48"/>
      <c r="D18" s="98">
        <v>1235</v>
      </c>
      <c r="E18" s="48"/>
      <c r="F18" s="47" t="s">
        <v>65</v>
      </c>
      <c r="G18" s="136">
        <f>G20</f>
        <v>-937487.96</v>
      </c>
      <c r="H18" s="136">
        <f t="shared" ref="H18:I18" si="5">H20</f>
        <v>-937487.96</v>
      </c>
      <c r="I18" s="136">
        <f t="shared" si="5"/>
        <v>-937487.96</v>
      </c>
    </row>
    <row r="19" spans="1:9" ht="18" customHeight="1">
      <c r="A19" s="50"/>
      <c r="B19" s="48"/>
      <c r="C19" s="48"/>
      <c r="D19" s="48"/>
      <c r="E19" s="48"/>
      <c r="F19" s="49" t="s">
        <v>7</v>
      </c>
      <c r="G19" s="50"/>
      <c r="H19" s="50"/>
      <c r="I19" s="50"/>
    </row>
    <row r="20" spans="1:9" ht="18" customHeight="1">
      <c r="A20" s="50"/>
      <c r="B20" s="48"/>
      <c r="C20" s="48"/>
      <c r="D20" s="48"/>
      <c r="E20" s="90" t="s">
        <v>66</v>
      </c>
      <c r="F20" s="47" t="s">
        <v>67</v>
      </c>
      <c r="G20" s="136">
        <f>G22</f>
        <v>-937487.96</v>
      </c>
      <c r="H20" s="136">
        <f t="shared" ref="H20:I20" si="6">H22</f>
        <v>-937487.96</v>
      </c>
      <c r="I20" s="136">
        <f t="shared" si="6"/>
        <v>-937487.96</v>
      </c>
    </row>
    <row r="21" spans="1:9" ht="18" customHeight="1">
      <c r="A21" s="50"/>
      <c r="B21" s="48"/>
      <c r="C21" s="48"/>
      <c r="D21" s="48"/>
      <c r="E21" s="48"/>
      <c r="F21" s="49" t="s">
        <v>12</v>
      </c>
      <c r="G21" s="137"/>
      <c r="H21" s="137"/>
      <c r="I21" s="137"/>
    </row>
    <row r="22" spans="1:9" ht="18" customHeight="1">
      <c r="A22" s="50"/>
      <c r="B22" s="48"/>
      <c r="C22" s="48"/>
      <c r="D22" s="48"/>
      <c r="E22" s="48"/>
      <c r="F22" s="96" t="s">
        <v>68</v>
      </c>
      <c r="G22" s="120">
        <f>G24</f>
        <v>-937487.96</v>
      </c>
      <c r="H22" s="120">
        <f t="shared" ref="H22:I22" si="7">H24</f>
        <v>-937487.96</v>
      </c>
      <c r="I22" s="120">
        <f t="shared" si="7"/>
        <v>-937487.96</v>
      </c>
    </row>
    <row r="23" spans="1:9" ht="37.9" customHeight="1">
      <c r="A23" s="50"/>
      <c r="B23" s="48"/>
      <c r="C23" s="48"/>
      <c r="D23" s="48"/>
      <c r="E23" s="48"/>
      <c r="F23" s="49" t="s">
        <v>13</v>
      </c>
      <c r="G23" s="120"/>
      <c r="H23" s="120"/>
      <c r="I23" s="120"/>
    </row>
    <row r="24" spans="1:9" ht="18" customHeight="1">
      <c r="A24" s="50"/>
      <c r="B24" s="48"/>
      <c r="C24" s="48"/>
      <c r="D24" s="48"/>
      <c r="E24" s="48"/>
      <c r="F24" s="49" t="s">
        <v>6</v>
      </c>
      <c r="G24" s="120">
        <f>G25</f>
        <v>-937487.96</v>
      </c>
      <c r="H24" s="120">
        <f t="shared" ref="H24:I27" si="8">H25</f>
        <v>-937487.96</v>
      </c>
      <c r="I24" s="120">
        <f t="shared" si="8"/>
        <v>-937487.96</v>
      </c>
    </row>
    <row r="25" spans="1:9" ht="18" customHeight="1">
      <c r="A25" s="50"/>
      <c r="B25" s="48"/>
      <c r="C25" s="48"/>
      <c r="D25" s="48"/>
      <c r="E25" s="48"/>
      <c r="F25" s="49" t="s">
        <v>69</v>
      </c>
      <c r="G25" s="120">
        <f>G26</f>
        <v>-937487.96</v>
      </c>
      <c r="H25" s="120">
        <f t="shared" si="8"/>
        <v>-937487.96</v>
      </c>
      <c r="I25" s="120">
        <f t="shared" si="8"/>
        <v>-937487.96</v>
      </c>
    </row>
    <row r="26" spans="1:9" ht="18" customHeight="1">
      <c r="A26" s="50"/>
      <c r="B26" s="48"/>
      <c r="C26" s="48"/>
      <c r="D26" s="48"/>
      <c r="E26" s="48"/>
      <c r="F26" s="49" t="s">
        <v>70</v>
      </c>
      <c r="G26" s="120">
        <f>G27</f>
        <v>-937487.96</v>
      </c>
      <c r="H26" s="120">
        <f t="shared" si="8"/>
        <v>-937487.96</v>
      </c>
      <c r="I26" s="120">
        <f t="shared" si="8"/>
        <v>-937487.96</v>
      </c>
    </row>
    <row r="27" spans="1:9" ht="18" customHeight="1">
      <c r="A27" s="50"/>
      <c r="B27" s="48"/>
      <c r="C27" s="48"/>
      <c r="D27" s="48"/>
      <c r="E27" s="48"/>
      <c r="F27" s="49" t="s">
        <v>71</v>
      </c>
      <c r="G27" s="120">
        <f>G28</f>
        <v>-937487.96</v>
      </c>
      <c r="H27" s="120">
        <f t="shared" si="8"/>
        <v>-937487.96</v>
      </c>
      <c r="I27" s="120">
        <f t="shared" si="8"/>
        <v>-937487.96</v>
      </c>
    </row>
    <row r="28" spans="1:9" ht="18" customHeight="1">
      <c r="A28" s="50"/>
      <c r="B28" s="48"/>
      <c r="C28" s="48"/>
      <c r="D28" s="48"/>
      <c r="E28" s="48"/>
      <c r="F28" s="49" t="s">
        <v>72</v>
      </c>
      <c r="G28" s="120">
        <f>'Հավելված 1'!G11</f>
        <v>-937487.96</v>
      </c>
      <c r="H28" s="120">
        <f>'Հավելված 1'!H11</f>
        <v>-937487.96</v>
      </c>
      <c r="I28" s="120">
        <f>'Հավելված 1'!I11</f>
        <v>-937487.96</v>
      </c>
    </row>
    <row r="29" spans="1:9" ht="18" customHeight="1">
      <c r="A29" s="11"/>
      <c r="B29" s="11"/>
      <c r="C29" s="11"/>
      <c r="D29" s="11"/>
      <c r="E29" s="11"/>
      <c r="F29" s="8" t="s">
        <v>7</v>
      </c>
      <c r="G29" s="50"/>
      <c r="H29" s="136"/>
      <c r="I29" s="136"/>
    </row>
    <row r="30" spans="1:9" ht="48.75" customHeight="1">
      <c r="A30" s="51" t="s">
        <v>108</v>
      </c>
      <c r="B30" s="24"/>
      <c r="C30" s="24"/>
      <c r="D30" s="12"/>
      <c r="E30" s="24"/>
      <c r="F30" s="92" t="s">
        <v>109</v>
      </c>
      <c r="G30" s="136">
        <f>+G32+G48</f>
        <v>937487.96</v>
      </c>
      <c r="H30" s="136">
        <f t="shared" ref="H30:I30" si="9">+H32+H48</f>
        <v>937487.96</v>
      </c>
      <c r="I30" s="136">
        <f t="shared" si="9"/>
        <v>937487.96</v>
      </c>
    </row>
    <row r="31" spans="1:9" ht="18" customHeight="1">
      <c r="A31" s="51"/>
      <c r="B31" s="24"/>
      <c r="C31" s="24"/>
      <c r="D31" s="12"/>
      <c r="E31" s="24"/>
      <c r="F31" s="34" t="s">
        <v>7</v>
      </c>
      <c r="G31" s="50"/>
      <c r="H31" s="50"/>
      <c r="I31" s="50"/>
    </row>
    <row r="32" spans="1:9" s="14" customFormat="1" ht="28.5" customHeight="1">
      <c r="A32" s="51"/>
      <c r="B32" s="51" t="s">
        <v>16</v>
      </c>
      <c r="C32" s="51"/>
      <c r="D32" s="36"/>
      <c r="E32" s="24"/>
      <c r="F32" s="92" t="s">
        <v>110</v>
      </c>
      <c r="G32" s="136">
        <f>+G34</f>
        <v>663871.4</v>
      </c>
      <c r="H32" s="136">
        <f t="shared" ref="H32:I32" si="10">+H34</f>
        <v>663871.4</v>
      </c>
      <c r="I32" s="136">
        <f t="shared" si="10"/>
        <v>663871.4</v>
      </c>
    </row>
    <row r="33" spans="1:11" s="14" customFormat="1" ht="19.149999999999999" customHeight="1">
      <c r="A33" s="51"/>
      <c r="B33" s="51"/>
      <c r="C33" s="51"/>
      <c r="D33" s="36"/>
      <c r="E33" s="24"/>
      <c r="F33" s="34" t="s">
        <v>7</v>
      </c>
      <c r="G33" s="50"/>
      <c r="H33" s="50"/>
      <c r="I33" s="50"/>
    </row>
    <row r="34" spans="1:11" s="14" customFormat="1" ht="28.5" customHeight="1">
      <c r="A34" s="51"/>
      <c r="B34" s="51"/>
      <c r="C34" s="51" t="s">
        <v>16</v>
      </c>
      <c r="D34" s="36"/>
      <c r="E34" s="24"/>
      <c r="F34" s="92" t="s">
        <v>111</v>
      </c>
      <c r="G34" s="136">
        <f>+G36</f>
        <v>663871.4</v>
      </c>
      <c r="H34" s="136">
        <f t="shared" ref="H34:I34" si="11">+H36</f>
        <v>663871.4</v>
      </c>
      <c r="I34" s="136">
        <f t="shared" si="11"/>
        <v>663871.4</v>
      </c>
    </row>
    <row r="35" spans="1:11" s="14" customFormat="1" ht="22.15" customHeight="1">
      <c r="A35" s="51"/>
      <c r="B35" s="51"/>
      <c r="C35" s="51"/>
      <c r="D35" s="36"/>
      <c r="E35" s="24"/>
      <c r="F35" s="34" t="s">
        <v>7</v>
      </c>
      <c r="G35" s="50"/>
      <c r="H35" s="50"/>
      <c r="I35" s="50"/>
    </row>
    <row r="36" spans="1:11" s="14" customFormat="1" ht="22.15" customHeight="1">
      <c r="A36" s="51"/>
      <c r="B36" s="51"/>
      <c r="C36" s="51"/>
      <c r="D36" s="36"/>
      <c r="E36" s="24"/>
      <c r="F36" s="166" t="s">
        <v>97</v>
      </c>
      <c r="G36" s="138">
        <f>+G38</f>
        <v>663871.4</v>
      </c>
      <c r="H36" s="138">
        <f t="shared" ref="H36:I36" si="12">+H38</f>
        <v>663871.4</v>
      </c>
      <c r="I36" s="138">
        <f t="shared" si="12"/>
        <v>663871.4</v>
      </c>
    </row>
    <row r="37" spans="1:11" s="14" customFormat="1" ht="22.15" customHeight="1">
      <c r="A37" s="51"/>
      <c r="B37" s="51"/>
      <c r="C37" s="51"/>
      <c r="D37" s="36"/>
      <c r="E37" s="24"/>
      <c r="F37" s="49" t="s">
        <v>7</v>
      </c>
      <c r="G37" s="138"/>
      <c r="H37" s="138"/>
      <c r="I37" s="138"/>
      <c r="K37" s="169"/>
    </row>
    <row r="38" spans="1:11" s="14" customFormat="1" ht="72.75" customHeight="1">
      <c r="A38" s="51"/>
      <c r="B38" s="51"/>
      <c r="C38" s="51"/>
      <c r="D38" s="88">
        <v>1234</v>
      </c>
      <c r="E38" s="24"/>
      <c r="F38" s="92" t="s">
        <v>98</v>
      </c>
      <c r="G38" s="138">
        <f>G40</f>
        <v>663871.4</v>
      </c>
      <c r="H38" s="138">
        <f t="shared" ref="H38:I38" si="13">H40</f>
        <v>663871.4</v>
      </c>
      <c r="I38" s="138">
        <f t="shared" si="13"/>
        <v>663871.4</v>
      </c>
    </row>
    <row r="39" spans="1:11" s="14" customFormat="1" ht="24.6" customHeight="1">
      <c r="A39" s="51"/>
      <c r="B39" s="51"/>
      <c r="C39" s="51"/>
      <c r="D39" s="36"/>
      <c r="E39" s="24"/>
      <c r="F39" s="15" t="s">
        <v>7</v>
      </c>
      <c r="G39" s="139"/>
      <c r="H39" s="50"/>
      <c r="I39" s="136"/>
    </row>
    <row r="40" spans="1:11" s="14" customFormat="1" ht="58.5" customHeight="1">
      <c r="A40" s="51"/>
      <c r="B40" s="51"/>
      <c r="C40" s="51"/>
      <c r="D40" s="36"/>
      <c r="E40" s="145" t="s">
        <v>124</v>
      </c>
      <c r="F40" s="146" t="s">
        <v>147</v>
      </c>
      <c r="G40" s="140">
        <f>G42</f>
        <v>663871.4</v>
      </c>
      <c r="H40" s="140">
        <f t="shared" ref="H40:I40" si="14">H42</f>
        <v>663871.4</v>
      </c>
      <c r="I40" s="140">
        <f t="shared" si="14"/>
        <v>663871.4</v>
      </c>
    </row>
    <row r="41" spans="1:11" ht="22.9" customHeight="1">
      <c r="A41" s="51"/>
      <c r="B41" s="51"/>
      <c r="C41" s="51"/>
      <c r="D41" s="36"/>
      <c r="E41" s="36"/>
      <c r="F41" s="49" t="s">
        <v>12</v>
      </c>
      <c r="G41" s="141"/>
      <c r="H41" s="141"/>
      <c r="I41" s="141"/>
    </row>
    <row r="42" spans="1:11" ht="22.15" customHeight="1">
      <c r="A42" s="50"/>
      <c r="B42" s="50"/>
      <c r="C42" s="50"/>
      <c r="D42" s="50"/>
      <c r="E42" s="50"/>
      <c r="F42" s="95" t="s">
        <v>97</v>
      </c>
      <c r="G42" s="120">
        <f>G44</f>
        <v>663871.4</v>
      </c>
      <c r="H42" s="120">
        <f t="shared" ref="H42:I42" si="15">H44</f>
        <v>663871.4</v>
      </c>
      <c r="I42" s="120">
        <f t="shared" si="15"/>
        <v>663871.4</v>
      </c>
    </row>
    <row r="43" spans="1:11" ht="34.5">
      <c r="A43" s="50"/>
      <c r="B43" s="50"/>
      <c r="C43" s="50"/>
      <c r="D43" s="50"/>
      <c r="E43" s="50"/>
      <c r="F43" s="49" t="s">
        <v>13</v>
      </c>
      <c r="G43" s="120"/>
      <c r="H43" s="120"/>
      <c r="I43" s="120"/>
    </row>
    <row r="44" spans="1:11">
      <c r="A44" s="50"/>
      <c r="B44" s="50"/>
      <c r="C44" s="50"/>
      <c r="D44" s="50"/>
      <c r="E44" s="50"/>
      <c r="F44" s="49" t="s">
        <v>6</v>
      </c>
      <c r="G44" s="120">
        <f>G45</f>
        <v>663871.4</v>
      </c>
      <c r="H44" s="120">
        <f t="shared" ref="H44:I44" si="16">H45</f>
        <v>663871.4</v>
      </c>
      <c r="I44" s="120">
        <f t="shared" si="16"/>
        <v>663871.4</v>
      </c>
    </row>
    <row r="45" spans="1:11">
      <c r="A45" s="50"/>
      <c r="B45" s="50"/>
      <c r="C45" s="50"/>
      <c r="D45" s="50"/>
      <c r="E45" s="50"/>
      <c r="F45" s="49" t="s">
        <v>14</v>
      </c>
      <c r="G45" s="120">
        <f>G46</f>
        <v>663871.4</v>
      </c>
      <c r="H45" s="120">
        <f t="shared" ref="H45:I45" si="17">H46</f>
        <v>663871.4</v>
      </c>
      <c r="I45" s="120">
        <f t="shared" si="17"/>
        <v>663871.4</v>
      </c>
    </row>
    <row r="46" spans="1:11">
      <c r="A46" s="50"/>
      <c r="B46" s="50"/>
      <c r="C46" s="50"/>
      <c r="D46" s="50"/>
      <c r="E46" s="50"/>
      <c r="F46" s="91" t="s">
        <v>112</v>
      </c>
      <c r="G46" s="120">
        <f>G47</f>
        <v>663871.4</v>
      </c>
      <c r="H46" s="120">
        <f t="shared" ref="H46:I46" si="18">H47</f>
        <v>663871.4</v>
      </c>
      <c r="I46" s="120">
        <f t="shared" si="18"/>
        <v>663871.4</v>
      </c>
    </row>
    <row r="47" spans="1:11">
      <c r="A47" s="50"/>
      <c r="B47" s="50"/>
      <c r="C47" s="50"/>
      <c r="D47" s="50"/>
      <c r="E47" s="50"/>
      <c r="F47" s="91" t="s">
        <v>113</v>
      </c>
      <c r="G47" s="120">
        <f>'Հավելված 1'!I13</f>
        <v>663871.4</v>
      </c>
      <c r="H47" s="120">
        <f>G47</f>
        <v>663871.4</v>
      </c>
      <c r="I47" s="120">
        <f>H47</f>
        <v>663871.4</v>
      </c>
    </row>
    <row r="48" spans="1:11" s="14" customFormat="1">
      <c r="A48" s="51"/>
      <c r="B48" s="51" t="s">
        <v>108</v>
      </c>
      <c r="C48" s="51"/>
      <c r="D48" s="36"/>
      <c r="E48" s="24"/>
      <c r="F48" s="92" t="s">
        <v>115</v>
      </c>
      <c r="G48" s="136">
        <f>+G50</f>
        <v>273616.56</v>
      </c>
      <c r="H48" s="136">
        <f t="shared" ref="H48:I48" si="19">+H50</f>
        <v>273616.56</v>
      </c>
      <c r="I48" s="136">
        <f t="shared" si="19"/>
        <v>273616.56</v>
      </c>
    </row>
    <row r="49" spans="1:9" s="14" customFormat="1" ht="19.149999999999999" customHeight="1">
      <c r="A49" s="51"/>
      <c r="B49" s="51"/>
      <c r="C49" s="51"/>
      <c r="D49" s="36"/>
      <c r="E49" s="24"/>
      <c r="F49" s="34" t="s">
        <v>7</v>
      </c>
      <c r="G49" s="50"/>
      <c r="H49" s="50"/>
      <c r="I49" s="50"/>
    </row>
    <row r="50" spans="1:9" s="14" customFormat="1" ht="28.5" customHeight="1">
      <c r="A50" s="51"/>
      <c r="B50" s="51"/>
      <c r="C50" s="51" t="s">
        <v>16</v>
      </c>
      <c r="D50" s="36"/>
      <c r="E50" s="24"/>
      <c r="F50" s="92" t="s">
        <v>114</v>
      </c>
      <c r="G50" s="136">
        <f>+G52</f>
        <v>273616.56</v>
      </c>
      <c r="H50" s="136">
        <f t="shared" ref="H50:I50" si="20">+H52</f>
        <v>273616.56</v>
      </c>
      <c r="I50" s="136">
        <f t="shared" si="20"/>
        <v>273616.56</v>
      </c>
    </row>
    <row r="51" spans="1:9" s="14" customFormat="1" ht="22.15" customHeight="1">
      <c r="A51" s="51"/>
      <c r="B51" s="51"/>
      <c r="C51" s="51"/>
      <c r="D51" s="36"/>
      <c r="E51" s="24"/>
      <c r="F51" s="34" t="s">
        <v>7</v>
      </c>
      <c r="G51" s="50"/>
      <c r="H51" s="50"/>
      <c r="I51" s="136"/>
    </row>
    <row r="52" spans="1:9" s="14" customFormat="1" ht="22.15" customHeight="1">
      <c r="A52" s="51"/>
      <c r="B52" s="51"/>
      <c r="C52" s="51"/>
      <c r="D52" s="36"/>
      <c r="E52" s="24"/>
      <c r="F52" s="10" t="s">
        <v>101</v>
      </c>
      <c r="G52" s="138">
        <f>+G54</f>
        <v>273616.56</v>
      </c>
      <c r="H52" s="138">
        <f t="shared" ref="H52:I52" si="21">+H54</f>
        <v>273616.56</v>
      </c>
      <c r="I52" s="138">
        <f t="shared" si="21"/>
        <v>273616.56</v>
      </c>
    </row>
    <row r="53" spans="1:9" s="14" customFormat="1" ht="22.15" customHeight="1">
      <c r="A53" s="51"/>
      <c r="B53" s="51"/>
      <c r="C53" s="51"/>
      <c r="D53" s="36"/>
      <c r="E53" s="24"/>
      <c r="F53" s="34" t="s">
        <v>7</v>
      </c>
      <c r="G53" s="138"/>
      <c r="H53" s="138"/>
      <c r="I53" s="138"/>
    </row>
    <row r="54" spans="1:9" s="14" customFormat="1" ht="30" customHeight="1">
      <c r="A54" s="51"/>
      <c r="B54" s="51"/>
      <c r="C54" s="51"/>
      <c r="D54" s="88">
        <v>1182</v>
      </c>
      <c r="E54" s="24"/>
      <c r="F54" s="92" t="s">
        <v>102</v>
      </c>
      <c r="G54" s="138">
        <f>G56</f>
        <v>273616.56</v>
      </c>
      <c r="H54" s="138">
        <f t="shared" ref="H54:I54" si="22">H56</f>
        <v>273616.56</v>
      </c>
      <c r="I54" s="138">
        <f t="shared" si="22"/>
        <v>273616.56</v>
      </c>
    </row>
    <row r="55" spans="1:9" s="14" customFormat="1" ht="24.6" customHeight="1">
      <c r="A55" s="51"/>
      <c r="B55" s="51"/>
      <c r="C55" s="51"/>
      <c r="D55" s="36"/>
      <c r="E55" s="24"/>
      <c r="F55" s="15" t="s">
        <v>7</v>
      </c>
      <c r="G55" s="139"/>
      <c r="H55" s="50"/>
      <c r="I55" s="136"/>
    </row>
    <row r="56" spans="1:9" s="14" customFormat="1" ht="58.5" customHeight="1">
      <c r="A56" s="51"/>
      <c r="B56" s="51"/>
      <c r="C56" s="51"/>
      <c r="D56" s="36"/>
      <c r="E56" s="145">
        <v>11001</v>
      </c>
      <c r="F56" s="146" t="s">
        <v>116</v>
      </c>
      <c r="G56" s="140">
        <f>G58</f>
        <v>273616.56</v>
      </c>
      <c r="H56" s="140">
        <f t="shared" ref="H56:I56" si="23">H58</f>
        <v>273616.56</v>
      </c>
      <c r="I56" s="140">
        <f t="shared" si="23"/>
        <v>273616.56</v>
      </c>
    </row>
    <row r="57" spans="1:9" ht="22.9" customHeight="1">
      <c r="A57" s="51"/>
      <c r="B57" s="51"/>
      <c r="C57" s="51"/>
      <c r="D57" s="36"/>
      <c r="E57" s="36"/>
      <c r="F57" s="49" t="s">
        <v>12</v>
      </c>
      <c r="G57" s="141"/>
      <c r="H57" s="141"/>
      <c r="I57" s="141"/>
    </row>
    <row r="58" spans="1:9" ht="40.5" customHeight="1">
      <c r="A58" s="50"/>
      <c r="B58" s="50"/>
      <c r="C58" s="50"/>
      <c r="D58" s="50"/>
      <c r="E58" s="50"/>
      <c r="F58" s="97" t="s">
        <v>117</v>
      </c>
      <c r="G58" s="120">
        <f>G60</f>
        <v>273616.56</v>
      </c>
      <c r="H58" s="120">
        <f t="shared" ref="H58:I58" si="24">H60</f>
        <v>273616.56</v>
      </c>
      <c r="I58" s="120">
        <f t="shared" si="24"/>
        <v>273616.56</v>
      </c>
    </row>
    <row r="59" spans="1:9" ht="34.5">
      <c r="A59" s="50"/>
      <c r="B59" s="50"/>
      <c r="C59" s="50"/>
      <c r="D59" s="50"/>
      <c r="E59" s="50"/>
      <c r="F59" s="49" t="s">
        <v>13</v>
      </c>
      <c r="G59" s="137"/>
      <c r="H59" s="137"/>
      <c r="I59" s="137"/>
    </row>
    <row r="60" spans="1:9">
      <c r="A60" s="50"/>
      <c r="B60" s="50"/>
      <c r="C60" s="50"/>
      <c r="D60" s="50"/>
      <c r="E60" s="50"/>
      <c r="F60" s="49" t="s">
        <v>6</v>
      </c>
      <c r="G60" s="120">
        <f>G61</f>
        <v>273616.56</v>
      </c>
      <c r="H60" s="120">
        <f t="shared" ref="H60:I62" si="25">H61</f>
        <v>273616.56</v>
      </c>
      <c r="I60" s="120">
        <f t="shared" si="25"/>
        <v>273616.56</v>
      </c>
    </row>
    <row r="61" spans="1:9">
      <c r="A61" s="50"/>
      <c r="B61" s="50"/>
      <c r="C61" s="50"/>
      <c r="D61" s="50"/>
      <c r="E61" s="50"/>
      <c r="F61" s="49" t="s">
        <v>14</v>
      </c>
      <c r="G61" s="120">
        <f>G62</f>
        <v>273616.56</v>
      </c>
      <c r="H61" s="120">
        <f t="shared" si="25"/>
        <v>273616.56</v>
      </c>
      <c r="I61" s="120">
        <f t="shared" si="25"/>
        <v>273616.56</v>
      </c>
    </row>
    <row r="62" spans="1:9">
      <c r="A62" s="50"/>
      <c r="B62" s="50"/>
      <c r="C62" s="50"/>
      <c r="D62" s="50"/>
      <c r="E62" s="50"/>
      <c r="F62" s="91" t="s">
        <v>112</v>
      </c>
      <c r="G62" s="120">
        <f>G63</f>
        <v>273616.56</v>
      </c>
      <c r="H62" s="120">
        <f t="shared" si="25"/>
        <v>273616.56</v>
      </c>
      <c r="I62" s="120">
        <f t="shared" si="25"/>
        <v>273616.56</v>
      </c>
    </row>
    <row r="63" spans="1:9" ht="24.75" customHeight="1">
      <c r="A63" s="50"/>
      <c r="B63" s="50"/>
      <c r="C63" s="50"/>
      <c r="D63" s="50"/>
      <c r="E63" s="50"/>
      <c r="F63" s="91" t="s">
        <v>113</v>
      </c>
      <c r="G63" s="120">
        <f>'Հավելված 1'!I16</f>
        <v>273616.56</v>
      </c>
      <c r="H63" s="120">
        <f>G63</f>
        <v>273616.56</v>
      </c>
      <c r="I63" s="120">
        <f>H63</f>
        <v>273616.56</v>
      </c>
    </row>
  </sheetData>
  <mergeCells count="9">
    <mergeCell ref="F1:I1"/>
    <mergeCell ref="F2:I2"/>
    <mergeCell ref="F3:I3"/>
    <mergeCell ref="A4:I4"/>
    <mergeCell ref="A6:C6"/>
    <mergeCell ref="D6:E6"/>
    <mergeCell ref="F6:F7"/>
    <mergeCell ref="G6:I6"/>
    <mergeCell ref="H5:I5"/>
  </mergeCells>
  <phoneticPr fontId="0" type="noConversion"/>
  <pageMargins left="0.16" right="0.22" top="0.16" bottom="0.2" header="0.3" footer="0.3"/>
  <pageSetup paperSize="9" scale="85" orientation="portrait" r:id="rId1"/>
  <ignoredErrors>
    <ignoredError sqref="E20 A38:C38 A54:C54 A10:C15 A48:C51 A30:C35" numberStoredAsText="1"/>
    <ignoredError sqref="G63:I6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K5" sqref="K5"/>
    </sheetView>
  </sheetViews>
  <sheetFormatPr defaultColWidth="10.28515625" defaultRowHeight="17.25"/>
  <cols>
    <col min="1" max="1" width="11.42578125" style="73" customWidth="1"/>
    <col min="2" max="2" width="19.140625" style="73" customWidth="1"/>
    <col min="3" max="3" width="61" style="73" customWidth="1"/>
    <col min="4" max="4" width="18.42578125" style="73" customWidth="1"/>
    <col min="5" max="8" width="23" style="73" customWidth="1"/>
    <col min="9" max="9" width="17.42578125" style="73" bestFit="1" customWidth="1"/>
    <col min="10" max="16384" width="10.28515625" style="73"/>
  </cols>
  <sheetData>
    <row r="1" spans="1:9" s="70" customFormat="1">
      <c r="A1" s="68"/>
      <c r="B1" s="69"/>
      <c r="C1" s="69"/>
      <c r="D1" s="69"/>
      <c r="E1" s="68"/>
      <c r="F1" s="203" t="s">
        <v>79</v>
      </c>
      <c r="G1" s="203"/>
      <c r="H1" s="203"/>
    </row>
    <row r="2" spans="1:9">
      <c r="A2" s="71"/>
      <c r="B2" s="71"/>
      <c r="C2" s="71"/>
      <c r="D2" s="71"/>
      <c r="E2" s="72"/>
      <c r="F2" s="204" t="s">
        <v>80</v>
      </c>
      <c r="G2" s="204"/>
      <c r="H2" s="204"/>
    </row>
    <row r="3" spans="1:9">
      <c r="A3" s="71"/>
      <c r="B3" s="71"/>
      <c r="C3" s="71"/>
      <c r="D3" s="71"/>
      <c r="E3" s="72"/>
      <c r="F3" s="204" t="s">
        <v>74</v>
      </c>
      <c r="G3" s="204"/>
      <c r="H3" s="204"/>
    </row>
    <row r="4" spans="1:9">
      <c r="A4" s="74"/>
      <c r="B4" s="74"/>
      <c r="C4" s="75"/>
      <c r="D4" s="72"/>
      <c r="E4" s="72"/>
      <c r="F4" s="72"/>
      <c r="G4" s="72"/>
      <c r="H4" s="72"/>
    </row>
    <row r="5" spans="1:9">
      <c r="A5" s="205" t="s">
        <v>164</v>
      </c>
      <c r="B5" s="206"/>
      <c r="C5" s="206"/>
      <c r="D5" s="206"/>
      <c r="E5" s="206"/>
      <c r="F5" s="206"/>
      <c r="G5" s="206"/>
      <c r="H5" s="206"/>
    </row>
    <row r="6" spans="1:9">
      <c r="A6" s="206"/>
      <c r="B6" s="206"/>
      <c r="C6" s="206"/>
      <c r="D6" s="206"/>
      <c r="E6" s="206"/>
      <c r="F6" s="206"/>
      <c r="G6" s="206"/>
      <c r="H6" s="206"/>
    </row>
    <row r="7" spans="1:9">
      <c r="A7" s="76"/>
      <c r="B7" s="76"/>
      <c r="C7" s="76"/>
      <c r="D7" s="77"/>
      <c r="E7" s="72"/>
      <c r="F7" s="72"/>
      <c r="G7" s="207" t="s">
        <v>36</v>
      </c>
      <c r="H7" s="207"/>
    </row>
    <row r="8" spans="1:9" ht="50.45" customHeight="1">
      <c r="A8" s="194" t="s">
        <v>75</v>
      </c>
      <c r="B8" s="195"/>
      <c r="C8" s="196" t="s">
        <v>76</v>
      </c>
      <c r="D8" s="198" t="s">
        <v>35</v>
      </c>
      <c r="E8" s="200" t="s">
        <v>96</v>
      </c>
      <c r="F8" s="201"/>
      <c r="G8" s="201"/>
      <c r="H8" s="202"/>
    </row>
    <row r="9" spans="1:9" ht="103.5">
      <c r="A9" s="44" t="s">
        <v>22</v>
      </c>
      <c r="B9" s="44" t="s">
        <v>23</v>
      </c>
      <c r="C9" s="197"/>
      <c r="D9" s="199"/>
      <c r="E9" s="78" t="s">
        <v>83</v>
      </c>
      <c r="F9" s="78" t="s">
        <v>84</v>
      </c>
      <c r="G9" s="78" t="s">
        <v>85</v>
      </c>
      <c r="H9" s="78" t="s">
        <v>86</v>
      </c>
    </row>
    <row r="10" spans="1:9">
      <c r="A10" s="59"/>
      <c r="B10" s="59"/>
      <c r="C10" s="64" t="s">
        <v>87</v>
      </c>
      <c r="D10" s="61">
        <f>D11</f>
        <v>-937487.96</v>
      </c>
      <c r="E10" s="79">
        <f>+E11</f>
        <v>0</v>
      </c>
      <c r="F10" s="79">
        <f>+F11</f>
        <v>0</v>
      </c>
      <c r="G10" s="79">
        <f>+G11</f>
        <v>0</v>
      </c>
      <c r="H10" s="79">
        <f>+H11</f>
        <v>-937487.96</v>
      </c>
      <c r="I10" s="80"/>
    </row>
    <row r="11" spans="1:9" ht="34.5">
      <c r="A11" s="81"/>
      <c r="B11" s="82"/>
      <c r="C11" s="67" t="s">
        <v>81</v>
      </c>
      <c r="D11" s="61">
        <f>D13</f>
        <v>-937487.96</v>
      </c>
      <c r="E11" s="79">
        <f t="shared" ref="E11:H11" si="0">E13</f>
        <v>0</v>
      </c>
      <c r="F11" s="79">
        <f t="shared" ref="F11" si="1">+F12</f>
        <v>0</v>
      </c>
      <c r="G11" s="79">
        <f t="shared" si="0"/>
        <v>0</v>
      </c>
      <c r="H11" s="79">
        <f t="shared" si="0"/>
        <v>-937487.96</v>
      </c>
      <c r="I11" s="80"/>
    </row>
    <row r="12" spans="1:9">
      <c r="A12" s="81"/>
      <c r="B12" s="81"/>
      <c r="C12" s="81" t="s">
        <v>25</v>
      </c>
      <c r="D12" s="83"/>
      <c r="E12" s="79"/>
      <c r="F12" s="79"/>
      <c r="G12" s="79"/>
      <c r="H12" s="83"/>
    </row>
    <row r="13" spans="1:9" s="85" customFormat="1" ht="81.75" customHeight="1">
      <c r="A13" s="48" t="s">
        <v>82</v>
      </c>
      <c r="B13" s="48" t="s">
        <v>66</v>
      </c>
      <c r="C13" s="49" t="s">
        <v>67</v>
      </c>
      <c r="D13" s="84">
        <f>SUM(E13:H13)</f>
        <v>-937487.96</v>
      </c>
      <c r="E13" s="79"/>
      <c r="F13" s="79" t="s">
        <v>95</v>
      </c>
      <c r="G13" s="79"/>
      <c r="H13" s="79">
        <f>'Հավելված 1'!I10</f>
        <v>-937487.96</v>
      </c>
    </row>
  </sheetData>
  <mergeCells count="9">
    <mergeCell ref="A8:B8"/>
    <mergeCell ref="C8:C9"/>
    <mergeCell ref="D8:D9"/>
    <mergeCell ref="E8:H8"/>
    <mergeCell ref="F1:H1"/>
    <mergeCell ref="F2:H2"/>
    <mergeCell ref="F3:H3"/>
    <mergeCell ref="A5:H6"/>
    <mergeCell ref="G7:H7"/>
  </mergeCells>
  <pageMargins left="0.7" right="0.7" top="0.75" bottom="0.75" header="0.3" footer="0.3"/>
  <pageSetup paperSize="9" orientation="portrait" verticalDpi="0" r:id="rId1"/>
  <ignoredErrors>
    <ignoredError sqref="A13:B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7" sqref="G7"/>
    </sheetView>
  </sheetViews>
  <sheetFormatPr defaultColWidth="10.28515625" defaultRowHeight="17.25"/>
  <cols>
    <col min="1" max="1" width="12.28515625" style="54" customWidth="1"/>
    <col min="2" max="2" width="21.42578125" style="54" customWidth="1"/>
    <col min="3" max="3" width="61" style="54" customWidth="1"/>
    <col min="4" max="5" width="22" style="54" customWidth="1"/>
    <col min="6" max="6" width="21.85546875" style="54" bestFit="1" customWidth="1"/>
    <col min="7" max="7" width="37.85546875" style="54" customWidth="1"/>
    <col min="8" max="9" width="10.28515625" style="54"/>
    <col min="10" max="10" width="13.7109375" style="54" customWidth="1"/>
    <col min="11" max="16384" width="10.28515625" style="54"/>
  </cols>
  <sheetData>
    <row r="1" spans="1:7" s="52" customFormat="1">
      <c r="D1" s="53"/>
      <c r="E1" s="208" t="s">
        <v>73</v>
      </c>
      <c r="F1" s="208"/>
    </row>
    <row r="2" spans="1:7">
      <c r="C2" s="55"/>
      <c r="D2" s="204" t="s">
        <v>80</v>
      </c>
      <c r="E2" s="204"/>
      <c r="F2" s="204"/>
    </row>
    <row r="3" spans="1:7">
      <c r="C3" s="55"/>
      <c r="D3" s="56"/>
      <c r="E3" s="209" t="s">
        <v>74</v>
      </c>
      <c r="F3" s="209"/>
    </row>
    <row r="4" spans="1:7">
      <c r="C4" s="55"/>
      <c r="D4" s="55"/>
      <c r="E4" s="55"/>
      <c r="F4" s="55"/>
    </row>
    <row r="5" spans="1:7" ht="38.450000000000003" customHeight="1">
      <c r="A5" s="210" t="s">
        <v>165</v>
      </c>
      <c r="B5" s="210"/>
      <c r="C5" s="210"/>
      <c r="D5" s="210"/>
      <c r="E5" s="210"/>
      <c r="F5" s="210"/>
      <c r="G5" s="57"/>
    </row>
    <row r="6" spans="1:7" ht="38.450000000000003" customHeight="1">
      <c r="D6" s="58"/>
      <c r="E6" s="58"/>
      <c r="F6" s="66" t="s">
        <v>36</v>
      </c>
    </row>
    <row r="7" spans="1:7" ht="54.6" customHeight="1">
      <c r="A7" s="194" t="s">
        <v>75</v>
      </c>
      <c r="B7" s="195"/>
      <c r="C7" s="211" t="s">
        <v>76</v>
      </c>
      <c r="D7" s="176" t="s">
        <v>96</v>
      </c>
      <c r="E7" s="177"/>
      <c r="F7" s="178"/>
    </row>
    <row r="8" spans="1:7" ht="34.5">
      <c r="A8" s="90" t="s">
        <v>22</v>
      </c>
      <c r="B8" s="90" t="s">
        <v>23</v>
      </c>
      <c r="C8" s="212"/>
      <c r="D8" s="60" t="s">
        <v>77</v>
      </c>
      <c r="E8" s="60" t="s">
        <v>19</v>
      </c>
      <c r="F8" s="60" t="s">
        <v>4</v>
      </c>
    </row>
    <row r="9" spans="1:7" ht="34.5">
      <c r="A9" s="59"/>
      <c r="B9" s="59"/>
      <c r="C9" s="100" t="s">
        <v>81</v>
      </c>
      <c r="D9" s="61">
        <f>D11</f>
        <v>-937487.96</v>
      </c>
      <c r="E9" s="61">
        <f t="shared" ref="E9:F9" si="0">E11</f>
        <v>-937487.96</v>
      </c>
      <c r="F9" s="61">
        <f t="shared" si="0"/>
        <v>-937487.96</v>
      </c>
      <c r="G9" s="62"/>
    </row>
    <row r="10" spans="1:7">
      <c r="A10" s="59"/>
      <c r="B10" s="59"/>
      <c r="C10" s="101" t="s">
        <v>78</v>
      </c>
      <c r="D10" s="63"/>
      <c r="E10" s="63"/>
      <c r="F10" s="63"/>
    </row>
    <row r="11" spans="1:7">
      <c r="A11" s="48" t="s">
        <v>82</v>
      </c>
      <c r="B11" s="48" t="s">
        <v>66</v>
      </c>
      <c r="C11" s="47" t="s">
        <v>67</v>
      </c>
      <c r="D11" s="61">
        <f>+D13</f>
        <v>-937487.96</v>
      </c>
      <c r="E11" s="61">
        <f t="shared" ref="E11:F11" si="1">+E13</f>
        <v>-937487.96</v>
      </c>
      <c r="F11" s="61">
        <f t="shared" si="1"/>
        <v>-937487.96</v>
      </c>
    </row>
    <row r="12" spans="1:7">
      <c r="A12" s="48"/>
      <c r="B12" s="48"/>
      <c r="C12" s="96" t="s">
        <v>12</v>
      </c>
      <c r="D12" s="83"/>
      <c r="E12" s="83"/>
      <c r="F12" s="83"/>
    </row>
    <row r="13" spans="1:7">
      <c r="A13" s="99"/>
      <c r="B13" s="99"/>
      <c r="C13" s="96" t="s">
        <v>68</v>
      </c>
      <c r="D13" s="65">
        <f>'Հավելված 2'!G28</f>
        <v>-937487.96</v>
      </c>
      <c r="E13" s="65">
        <f>'Հավելված 2'!H28</f>
        <v>-937487.96</v>
      </c>
      <c r="F13" s="65">
        <f>'Հավելված 2'!I28</f>
        <v>-937487.96</v>
      </c>
    </row>
  </sheetData>
  <mergeCells count="7">
    <mergeCell ref="E1:F1"/>
    <mergeCell ref="D2:F2"/>
    <mergeCell ref="E3:F3"/>
    <mergeCell ref="A5:F5"/>
    <mergeCell ref="A7:B7"/>
    <mergeCell ref="C7:C8"/>
    <mergeCell ref="D7:F7"/>
  </mergeCells>
  <pageMargins left="0.7" right="0.7" top="0.75" bottom="0.75" header="0.3" footer="0.3"/>
  <ignoredErrors>
    <ignoredError sqref="A11:B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="85" zoomScaleNormal="85" workbookViewId="0">
      <selection activeCell="C17" sqref="C17:I17"/>
    </sheetView>
  </sheetViews>
  <sheetFormatPr defaultColWidth="8.85546875" defaultRowHeight="17.25"/>
  <cols>
    <col min="1" max="1" width="10.855468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2.42578125" style="1" customWidth="1"/>
    <col min="8" max="8" width="21" style="1" customWidth="1"/>
    <col min="9" max="9" width="53.85546875" style="1" customWidth="1"/>
    <col min="10" max="10" width="16.42578125" style="1" customWidth="1"/>
    <col min="11" max="11" width="20.42578125" style="1" customWidth="1"/>
    <col min="12" max="12" width="19" style="1" customWidth="1"/>
    <col min="13" max="16384" width="8.85546875" style="1"/>
  </cols>
  <sheetData>
    <row r="1" spans="1:12" ht="17.25" customHeight="1">
      <c r="A1" s="17"/>
      <c r="B1" s="222"/>
      <c r="C1" s="222"/>
      <c r="D1" s="223"/>
      <c r="E1" s="223"/>
      <c r="F1" s="17"/>
      <c r="G1" s="17"/>
      <c r="H1" s="17"/>
      <c r="I1" s="17"/>
      <c r="J1" s="187" t="s">
        <v>48</v>
      </c>
      <c r="K1" s="187"/>
      <c r="L1" s="187"/>
    </row>
    <row r="2" spans="1:12" ht="25.15" customHeight="1">
      <c r="A2" s="20"/>
      <c r="B2" s="38"/>
      <c r="C2" s="38"/>
      <c r="D2" s="38"/>
      <c r="E2" s="38"/>
      <c r="F2" s="20"/>
      <c r="G2" s="23"/>
      <c r="H2" s="23"/>
      <c r="I2" s="23"/>
      <c r="J2" s="184" t="s">
        <v>49</v>
      </c>
      <c r="K2" s="184"/>
      <c r="L2" s="184"/>
    </row>
    <row r="3" spans="1:12" ht="17.45" customHeight="1">
      <c r="A3" s="20"/>
      <c r="B3" s="224"/>
      <c r="C3" s="224"/>
      <c r="D3" s="224"/>
      <c r="E3" s="224"/>
      <c r="F3" s="20"/>
      <c r="G3" s="20"/>
      <c r="H3" s="39"/>
      <c r="I3" s="39"/>
      <c r="J3" s="187" t="s">
        <v>46</v>
      </c>
      <c r="K3" s="187"/>
      <c r="L3" s="187"/>
    </row>
    <row r="4" spans="1:12">
      <c r="A4" s="225"/>
      <c r="B4" s="225"/>
      <c r="C4" s="225"/>
      <c r="D4" s="225"/>
      <c r="E4" s="225"/>
      <c r="F4" s="20"/>
      <c r="G4" s="20"/>
      <c r="H4" s="20"/>
      <c r="I4" s="20"/>
      <c r="J4" s="20"/>
      <c r="K4" s="20"/>
      <c r="L4" s="20"/>
    </row>
    <row r="5" spans="1:12" ht="51" customHeight="1">
      <c r="A5" s="226" t="s">
        <v>126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</row>
    <row r="6" spans="1:12" ht="17.45" customHeight="1">
      <c r="A6" s="21"/>
      <c r="B6" s="21"/>
      <c r="C6" s="21"/>
      <c r="D6" s="21"/>
      <c r="E6" s="37"/>
      <c r="F6" s="21"/>
      <c r="G6" s="21"/>
      <c r="H6" s="21"/>
      <c r="I6" s="229" t="s">
        <v>36</v>
      </c>
      <c r="J6" s="229"/>
      <c r="K6" s="229"/>
      <c r="L6" s="229"/>
    </row>
    <row r="7" spans="1:12" ht="82.15" customHeight="1">
      <c r="A7" s="227" t="s">
        <v>127</v>
      </c>
      <c r="B7" s="227" t="s">
        <v>37</v>
      </c>
      <c r="C7" s="227"/>
      <c r="D7" s="227" t="s">
        <v>38</v>
      </c>
      <c r="E7" s="227"/>
      <c r="F7" s="227"/>
      <c r="G7" s="227"/>
      <c r="H7" s="227" t="s">
        <v>39</v>
      </c>
      <c r="I7" s="227" t="s">
        <v>40</v>
      </c>
      <c r="J7" s="227" t="s">
        <v>18</v>
      </c>
      <c r="K7" s="227"/>
      <c r="L7" s="227"/>
    </row>
    <row r="8" spans="1:12" ht="34.5">
      <c r="A8" s="227"/>
      <c r="B8" s="26" t="s">
        <v>41</v>
      </c>
      <c r="C8" s="26" t="s">
        <v>45</v>
      </c>
      <c r="D8" s="26" t="s">
        <v>41</v>
      </c>
      <c r="E8" s="26" t="s">
        <v>45</v>
      </c>
      <c r="F8" s="26" t="s">
        <v>42</v>
      </c>
      <c r="G8" s="26" t="s">
        <v>43</v>
      </c>
      <c r="H8" s="227"/>
      <c r="I8" s="227"/>
      <c r="J8" s="26" t="s">
        <v>44</v>
      </c>
      <c r="K8" s="26" t="s">
        <v>20</v>
      </c>
      <c r="L8" s="26" t="s">
        <v>17</v>
      </c>
    </row>
    <row r="9" spans="1:12">
      <c r="A9" s="221" t="s">
        <v>47</v>
      </c>
      <c r="B9" s="221"/>
      <c r="C9" s="221"/>
      <c r="D9" s="221"/>
      <c r="E9" s="221"/>
      <c r="F9" s="221"/>
      <c r="G9" s="221"/>
      <c r="H9" s="221"/>
      <c r="I9" s="221"/>
      <c r="J9" s="105">
        <f>J10+J22+J16</f>
        <v>0</v>
      </c>
      <c r="K9" s="105">
        <f>K10+K22+K16</f>
        <v>0</v>
      </c>
      <c r="L9" s="105">
        <f>L10+L22+L16</f>
        <v>0</v>
      </c>
    </row>
    <row r="10" spans="1:12">
      <c r="A10" s="213" t="s">
        <v>88</v>
      </c>
      <c r="B10" s="214"/>
      <c r="C10" s="214"/>
      <c r="D10" s="214"/>
      <c r="E10" s="214"/>
      <c r="F10" s="214"/>
      <c r="G10" s="214"/>
      <c r="H10" s="214"/>
      <c r="I10" s="215"/>
      <c r="J10" s="106">
        <f>J11</f>
        <v>-937487.96</v>
      </c>
      <c r="K10" s="106">
        <f t="shared" ref="K10:L10" si="0">K11</f>
        <v>-937487.96</v>
      </c>
      <c r="L10" s="106">
        <f t="shared" si="0"/>
        <v>-937487.96</v>
      </c>
    </row>
    <row r="11" spans="1:12" ht="18" customHeight="1">
      <c r="A11" s="43"/>
      <c r="B11" s="45" t="s">
        <v>89</v>
      </c>
      <c r="C11" s="216" t="s">
        <v>90</v>
      </c>
      <c r="D11" s="217"/>
      <c r="E11" s="217"/>
      <c r="F11" s="217"/>
      <c r="G11" s="217"/>
      <c r="H11" s="217"/>
      <c r="I11" s="218"/>
      <c r="J11" s="106">
        <f>J12</f>
        <v>-937487.96</v>
      </c>
      <c r="K11" s="106">
        <f t="shared" ref="K11:L11" si="1">K12</f>
        <v>-937487.96</v>
      </c>
      <c r="L11" s="106">
        <f t="shared" si="1"/>
        <v>-937487.96</v>
      </c>
    </row>
    <row r="12" spans="1:12">
      <c r="A12" s="43"/>
      <c r="B12" s="43"/>
      <c r="C12" s="43"/>
      <c r="D12" s="86" t="s">
        <v>91</v>
      </c>
      <c r="E12" s="219" t="s">
        <v>56</v>
      </c>
      <c r="F12" s="219"/>
      <c r="G12" s="219"/>
      <c r="H12" s="219"/>
      <c r="I12" s="219"/>
      <c r="J12" s="104">
        <f>'Հավելված 2'!G28</f>
        <v>-937487.96</v>
      </c>
      <c r="K12" s="104">
        <f>'Հավելված 2'!H28</f>
        <v>-937487.96</v>
      </c>
      <c r="L12" s="104">
        <f>'Հավելված 2'!I28</f>
        <v>-937487.96</v>
      </c>
    </row>
    <row r="13" spans="1:12" ht="20.45" customHeight="1">
      <c r="A13" s="43"/>
      <c r="B13" s="43"/>
      <c r="C13" s="43"/>
      <c r="D13" s="43"/>
      <c r="E13" s="43"/>
      <c r="F13" s="213" t="s">
        <v>92</v>
      </c>
      <c r="G13" s="214"/>
      <c r="H13" s="214"/>
      <c r="I13" s="214"/>
      <c r="J13" s="214"/>
      <c r="K13" s="214"/>
      <c r="L13" s="215"/>
    </row>
    <row r="14" spans="1:12" ht="25.9" customHeight="1">
      <c r="A14" s="43"/>
      <c r="B14" s="43"/>
      <c r="C14" s="43"/>
      <c r="D14" s="43"/>
      <c r="E14" s="43"/>
      <c r="F14" s="43"/>
      <c r="G14" s="213" t="s">
        <v>93</v>
      </c>
      <c r="H14" s="214"/>
      <c r="I14" s="214"/>
      <c r="J14" s="214"/>
      <c r="K14" s="214"/>
      <c r="L14" s="215"/>
    </row>
    <row r="15" spans="1:12">
      <c r="A15" s="43"/>
      <c r="B15" s="43"/>
      <c r="C15" s="43"/>
      <c r="D15" s="43"/>
      <c r="E15" s="43"/>
      <c r="F15" s="43"/>
      <c r="G15" s="43"/>
      <c r="H15" s="213" t="s">
        <v>94</v>
      </c>
      <c r="I15" s="214"/>
      <c r="J15" s="214"/>
      <c r="K15" s="214"/>
      <c r="L15" s="215"/>
    </row>
    <row r="16" spans="1:12" ht="28.9" customHeight="1">
      <c r="A16" s="221" t="s">
        <v>97</v>
      </c>
      <c r="B16" s="221"/>
      <c r="C16" s="221"/>
      <c r="D16" s="221"/>
      <c r="E16" s="221"/>
      <c r="F16" s="221"/>
      <c r="G16" s="221"/>
      <c r="H16" s="221"/>
      <c r="I16" s="221"/>
      <c r="J16" s="102">
        <f>'Հավելված 1'!G12</f>
        <v>663871.4</v>
      </c>
      <c r="K16" s="102">
        <f>J16</f>
        <v>663871.4</v>
      </c>
      <c r="L16" s="102">
        <f>K16</f>
        <v>663871.4</v>
      </c>
    </row>
    <row r="17" spans="1:12" ht="47.25" customHeight="1">
      <c r="A17" s="40"/>
      <c r="B17" s="22">
        <v>1234</v>
      </c>
      <c r="C17" s="220" t="s">
        <v>98</v>
      </c>
      <c r="D17" s="220"/>
      <c r="E17" s="220"/>
      <c r="F17" s="220"/>
      <c r="G17" s="220"/>
      <c r="H17" s="220"/>
      <c r="I17" s="220"/>
      <c r="J17" s="103">
        <f>J18</f>
        <v>663871.4</v>
      </c>
      <c r="K17" s="103">
        <f t="shared" ref="K17:L17" si="2">K18</f>
        <v>663871.4</v>
      </c>
      <c r="L17" s="103">
        <f t="shared" si="2"/>
        <v>663871.4</v>
      </c>
    </row>
    <row r="18" spans="1:12" ht="36" customHeight="1">
      <c r="A18" s="40"/>
      <c r="B18" s="40"/>
      <c r="C18" s="22"/>
      <c r="D18" s="147" t="s">
        <v>148</v>
      </c>
      <c r="E18" s="228" t="s">
        <v>145</v>
      </c>
      <c r="F18" s="228"/>
      <c r="G18" s="228"/>
      <c r="H18" s="228"/>
      <c r="I18" s="228"/>
      <c r="J18" s="104">
        <v>663871.4</v>
      </c>
      <c r="K18" s="104">
        <v>663871.4</v>
      </c>
      <c r="L18" s="104">
        <v>663871.4</v>
      </c>
    </row>
    <row r="19" spans="1:12" ht="56.25" customHeight="1">
      <c r="A19" s="40"/>
      <c r="B19" s="40"/>
      <c r="C19" s="40"/>
      <c r="D19" s="40"/>
      <c r="E19" s="40"/>
      <c r="F19" s="220" t="s">
        <v>149</v>
      </c>
      <c r="G19" s="220"/>
      <c r="H19" s="220"/>
      <c r="I19" s="220"/>
      <c r="J19" s="220"/>
      <c r="K19" s="220"/>
      <c r="L19" s="220"/>
    </row>
    <row r="20" spans="1:12" ht="33.75" customHeight="1">
      <c r="A20" s="40"/>
      <c r="B20" s="40"/>
      <c r="C20" s="40"/>
      <c r="D20" s="40"/>
      <c r="E20" s="40"/>
      <c r="F20" s="40"/>
      <c r="G20" s="220" t="s">
        <v>21</v>
      </c>
      <c r="H20" s="220"/>
      <c r="I20" s="220"/>
      <c r="J20" s="220"/>
      <c r="K20" s="220"/>
      <c r="L20" s="220"/>
    </row>
    <row r="21" spans="1:12" ht="43.5" customHeight="1">
      <c r="A21" s="40"/>
      <c r="B21" s="40"/>
      <c r="C21" s="40"/>
      <c r="D21" s="40"/>
      <c r="E21" s="40"/>
      <c r="F21" s="40"/>
      <c r="G21" s="41"/>
      <c r="H21" s="216" t="s">
        <v>150</v>
      </c>
      <c r="I21" s="217"/>
      <c r="J21" s="217"/>
      <c r="K21" s="217"/>
      <c r="L21" s="218"/>
    </row>
    <row r="22" spans="1:12" ht="28.9" customHeight="1">
      <c r="A22" s="221" t="s">
        <v>101</v>
      </c>
      <c r="B22" s="214"/>
      <c r="C22" s="214"/>
      <c r="D22" s="214"/>
      <c r="E22" s="214"/>
      <c r="F22" s="214"/>
      <c r="G22" s="214"/>
      <c r="H22" s="214"/>
      <c r="I22" s="215"/>
      <c r="J22" s="102">
        <f>'Հավելված 1'!G15</f>
        <v>273616.56</v>
      </c>
      <c r="K22" s="102">
        <f>J22</f>
        <v>273616.56</v>
      </c>
      <c r="L22" s="102">
        <f>K22</f>
        <v>273616.56</v>
      </c>
    </row>
    <row r="23" spans="1:12" ht="47.25" customHeight="1">
      <c r="A23" s="40"/>
      <c r="B23" s="87">
        <v>1182</v>
      </c>
      <c r="C23" s="220" t="s">
        <v>118</v>
      </c>
      <c r="D23" s="220"/>
      <c r="E23" s="220"/>
      <c r="F23" s="220"/>
      <c r="G23" s="220"/>
      <c r="H23" s="220"/>
      <c r="I23" s="220"/>
      <c r="J23" s="103">
        <f>J24</f>
        <v>273616.56</v>
      </c>
      <c r="K23" s="103">
        <v>273623.56</v>
      </c>
      <c r="L23" s="103">
        <f>L24</f>
        <v>273616.56</v>
      </c>
    </row>
    <row r="24" spans="1:12" ht="36" customHeight="1">
      <c r="A24" s="40"/>
      <c r="B24" s="40"/>
      <c r="C24" s="87"/>
      <c r="D24" s="46" t="s">
        <v>119</v>
      </c>
      <c r="E24" s="216" t="s">
        <v>106</v>
      </c>
      <c r="F24" s="217"/>
      <c r="G24" s="217"/>
      <c r="H24" s="217"/>
      <c r="I24" s="218"/>
      <c r="J24" s="104">
        <v>273616.56</v>
      </c>
      <c r="K24" s="104">
        <v>273616.56</v>
      </c>
      <c r="L24" s="104">
        <v>273616.56</v>
      </c>
    </row>
    <row r="25" spans="1:12" ht="39.6" customHeight="1">
      <c r="A25" s="40"/>
      <c r="B25" s="40"/>
      <c r="C25" s="40"/>
      <c r="D25" s="40"/>
      <c r="E25" s="40"/>
      <c r="F25" s="220" t="s">
        <v>120</v>
      </c>
      <c r="G25" s="220"/>
      <c r="H25" s="220"/>
      <c r="I25" s="220"/>
      <c r="J25" s="220"/>
      <c r="K25" s="220"/>
      <c r="L25" s="220"/>
    </row>
    <row r="26" spans="1:12" ht="33" customHeight="1">
      <c r="A26" s="40"/>
      <c r="B26" s="40"/>
      <c r="C26" s="40"/>
      <c r="D26" s="40"/>
      <c r="E26" s="40"/>
      <c r="F26" s="40"/>
      <c r="G26" s="220" t="s">
        <v>21</v>
      </c>
      <c r="H26" s="220"/>
      <c r="I26" s="220"/>
      <c r="J26" s="220"/>
      <c r="K26" s="220"/>
      <c r="L26" s="220"/>
    </row>
    <row r="27" spans="1:12" ht="48" customHeight="1">
      <c r="A27" s="40"/>
      <c r="B27" s="40"/>
      <c r="C27" s="40"/>
      <c r="D27" s="40"/>
      <c r="E27" s="40"/>
      <c r="F27" s="40"/>
      <c r="G27" s="220" t="s">
        <v>121</v>
      </c>
      <c r="H27" s="220"/>
      <c r="I27" s="220"/>
      <c r="J27" s="220"/>
      <c r="K27" s="220"/>
      <c r="L27" s="220"/>
    </row>
  </sheetData>
  <mergeCells count="34">
    <mergeCell ref="A9:I9"/>
    <mergeCell ref="H21:L21"/>
    <mergeCell ref="A5:L5"/>
    <mergeCell ref="A7:A8"/>
    <mergeCell ref="B7:C7"/>
    <mergeCell ref="A16:I16"/>
    <mergeCell ref="C17:I17"/>
    <mergeCell ref="E18:I18"/>
    <mergeCell ref="F19:L19"/>
    <mergeCell ref="G20:L20"/>
    <mergeCell ref="D7:G7"/>
    <mergeCell ref="H7:H8"/>
    <mergeCell ref="I7:I8"/>
    <mergeCell ref="J7:L7"/>
    <mergeCell ref="I6:L6"/>
    <mergeCell ref="H15:L15"/>
    <mergeCell ref="B1:C1"/>
    <mergeCell ref="D1:E1"/>
    <mergeCell ref="J2:L2"/>
    <mergeCell ref="B3:E3"/>
    <mergeCell ref="A4:E4"/>
    <mergeCell ref="J1:L1"/>
    <mergeCell ref="J3:L3"/>
    <mergeCell ref="E24:I24"/>
    <mergeCell ref="F25:L25"/>
    <mergeCell ref="G26:L26"/>
    <mergeCell ref="G27:L27"/>
    <mergeCell ref="A22:I22"/>
    <mergeCell ref="C23:I23"/>
    <mergeCell ref="A10:I10"/>
    <mergeCell ref="C11:I11"/>
    <mergeCell ref="E12:I12"/>
    <mergeCell ref="F13:L13"/>
    <mergeCell ref="G14:L14"/>
  </mergeCells>
  <pageMargins left="0.16" right="0.47" top="0.22" bottom="0.17" header="0.22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zoomScale="85" zoomScaleNormal="85" workbookViewId="0">
      <selection activeCell="E19" sqref="E19"/>
    </sheetView>
  </sheetViews>
  <sheetFormatPr defaultColWidth="8.85546875" defaultRowHeight="17.25"/>
  <cols>
    <col min="1" max="1" width="10.855468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2.42578125" style="1" customWidth="1"/>
    <col min="8" max="8" width="21" style="1" customWidth="1"/>
    <col min="9" max="9" width="53.85546875" style="1" customWidth="1"/>
    <col min="10" max="10" width="16.42578125" style="1" customWidth="1"/>
    <col min="11" max="11" width="20.42578125" style="1" customWidth="1"/>
    <col min="12" max="12" width="19" style="1" customWidth="1"/>
    <col min="13" max="16384" width="8.85546875" style="1"/>
  </cols>
  <sheetData>
    <row r="1" spans="1:12" ht="17.25" customHeight="1">
      <c r="A1" s="17"/>
      <c r="B1" s="222"/>
      <c r="C1" s="222"/>
      <c r="D1" s="223"/>
      <c r="E1" s="223"/>
      <c r="F1" s="17"/>
      <c r="G1" s="17"/>
      <c r="H1" s="17"/>
      <c r="I1" s="17"/>
      <c r="J1" s="230" t="s">
        <v>125</v>
      </c>
      <c r="K1" s="230"/>
      <c r="L1" s="230"/>
    </row>
    <row r="2" spans="1:12" ht="25.15" customHeight="1">
      <c r="A2" s="20"/>
      <c r="B2" s="38"/>
      <c r="C2" s="38"/>
      <c r="D2" s="38"/>
      <c r="E2" s="38"/>
      <c r="F2" s="20"/>
      <c r="G2" s="23"/>
      <c r="H2" s="23"/>
      <c r="I2" s="23"/>
      <c r="J2" s="231" t="s">
        <v>49</v>
      </c>
      <c r="K2" s="231"/>
      <c r="L2" s="231"/>
    </row>
    <row r="3" spans="1:12" ht="17.45" customHeight="1">
      <c r="A3" s="20"/>
      <c r="B3" s="224"/>
      <c r="C3" s="224"/>
      <c r="D3" s="224"/>
      <c r="E3" s="224"/>
      <c r="F3" s="20"/>
      <c r="G3" s="20"/>
      <c r="H3" s="39"/>
      <c r="I3" s="39"/>
      <c r="J3" s="230" t="s">
        <v>46</v>
      </c>
      <c r="K3" s="230"/>
      <c r="L3" s="230"/>
    </row>
    <row r="4" spans="1:12">
      <c r="A4" s="225"/>
      <c r="B4" s="225"/>
      <c r="C4" s="225"/>
      <c r="D4" s="225"/>
      <c r="E4" s="225"/>
      <c r="F4" s="20"/>
      <c r="G4" s="20"/>
      <c r="H4" s="20"/>
      <c r="I4" s="20"/>
      <c r="J4" s="20"/>
      <c r="K4" s="20"/>
      <c r="L4" s="20"/>
    </row>
    <row r="5" spans="1:12" ht="51" customHeight="1">
      <c r="A5" s="226" t="s">
        <v>129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</row>
    <row r="6" spans="1:12" ht="17.45" customHeight="1">
      <c r="A6" s="21"/>
      <c r="B6" s="21"/>
      <c r="C6" s="21"/>
      <c r="D6" s="21"/>
      <c r="E6" s="37"/>
      <c r="F6" s="21"/>
      <c r="G6" s="21"/>
      <c r="H6" s="21"/>
      <c r="I6" s="229" t="s">
        <v>36</v>
      </c>
      <c r="J6" s="229"/>
      <c r="K6" s="229"/>
      <c r="L6" s="229"/>
    </row>
    <row r="7" spans="1:12" ht="82.15" customHeight="1">
      <c r="A7" s="227" t="s">
        <v>128</v>
      </c>
      <c r="B7" s="227" t="s">
        <v>37</v>
      </c>
      <c r="C7" s="227"/>
      <c r="D7" s="227" t="s">
        <v>38</v>
      </c>
      <c r="E7" s="227"/>
      <c r="F7" s="227"/>
      <c r="G7" s="227"/>
      <c r="H7" s="227" t="s">
        <v>39</v>
      </c>
      <c r="I7" s="227" t="s">
        <v>40</v>
      </c>
      <c r="J7" s="227" t="s">
        <v>18</v>
      </c>
      <c r="K7" s="227"/>
      <c r="L7" s="227"/>
    </row>
    <row r="8" spans="1:12" ht="34.5">
      <c r="A8" s="227"/>
      <c r="B8" s="114" t="s">
        <v>41</v>
      </c>
      <c r="C8" s="114" t="s">
        <v>45</v>
      </c>
      <c r="D8" s="114" t="s">
        <v>41</v>
      </c>
      <c r="E8" s="114" t="s">
        <v>45</v>
      </c>
      <c r="F8" s="114" t="s">
        <v>42</v>
      </c>
      <c r="G8" s="114" t="s">
        <v>43</v>
      </c>
      <c r="H8" s="227"/>
      <c r="I8" s="227"/>
      <c r="J8" s="114" t="s">
        <v>44</v>
      </c>
      <c r="K8" s="114" t="s">
        <v>20</v>
      </c>
      <c r="L8" s="114" t="s">
        <v>17</v>
      </c>
    </row>
    <row r="9" spans="1:12">
      <c r="A9" s="221" t="s">
        <v>47</v>
      </c>
      <c r="B9" s="221"/>
      <c r="C9" s="221"/>
      <c r="D9" s="221"/>
      <c r="E9" s="221"/>
      <c r="F9" s="221"/>
      <c r="G9" s="221"/>
      <c r="H9" s="221"/>
      <c r="I9" s="221"/>
      <c r="J9" s="105">
        <f>J10+J22+J16</f>
        <v>0</v>
      </c>
      <c r="K9" s="105">
        <f>K10+K22+K16</f>
        <v>0</v>
      </c>
      <c r="L9" s="105">
        <f>L10+L22+L16</f>
        <v>0</v>
      </c>
    </row>
    <row r="10" spans="1:12">
      <c r="A10" s="213" t="s">
        <v>161</v>
      </c>
      <c r="B10" s="214"/>
      <c r="C10" s="214"/>
      <c r="D10" s="214"/>
      <c r="E10" s="214"/>
      <c r="F10" s="214"/>
      <c r="G10" s="214"/>
      <c r="H10" s="214"/>
      <c r="I10" s="215"/>
      <c r="J10" s="106">
        <f>J11</f>
        <v>-937487.96</v>
      </c>
      <c r="K10" s="106">
        <f t="shared" ref="K10:L11" si="0">K11</f>
        <v>-937487.96</v>
      </c>
      <c r="L10" s="106">
        <f t="shared" si="0"/>
        <v>-937487.96</v>
      </c>
    </row>
    <row r="11" spans="1:12" ht="18" customHeight="1">
      <c r="A11" s="116"/>
      <c r="B11" s="115" t="s">
        <v>89</v>
      </c>
      <c r="C11" s="216" t="s">
        <v>90</v>
      </c>
      <c r="D11" s="217"/>
      <c r="E11" s="217"/>
      <c r="F11" s="217"/>
      <c r="G11" s="217"/>
      <c r="H11" s="217"/>
      <c r="I11" s="218"/>
      <c r="J11" s="106">
        <f>J12</f>
        <v>-937487.96</v>
      </c>
      <c r="K11" s="106">
        <f t="shared" si="0"/>
        <v>-937487.96</v>
      </c>
      <c r="L11" s="106">
        <f t="shared" si="0"/>
        <v>-937487.96</v>
      </c>
    </row>
    <row r="12" spans="1:12">
      <c r="A12" s="116"/>
      <c r="B12" s="116"/>
      <c r="C12" s="116"/>
      <c r="D12" s="113" t="s">
        <v>91</v>
      </c>
      <c r="E12" s="219" t="s">
        <v>56</v>
      </c>
      <c r="F12" s="219"/>
      <c r="G12" s="219"/>
      <c r="H12" s="219"/>
      <c r="I12" s="219"/>
      <c r="J12" s="104">
        <f>'Հավելված 2'!G28</f>
        <v>-937487.96</v>
      </c>
      <c r="K12" s="104">
        <f>'Հավելված 2'!H28</f>
        <v>-937487.96</v>
      </c>
      <c r="L12" s="104">
        <f>'Հավելված 2'!I28</f>
        <v>-937487.96</v>
      </c>
    </row>
    <row r="13" spans="1:12" ht="20.45" customHeight="1">
      <c r="A13" s="116"/>
      <c r="B13" s="116"/>
      <c r="C13" s="116"/>
      <c r="D13" s="116"/>
      <c r="E13" s="116"/>
      <c r="F13" s="213" t="s">
        <v>92</v>
      </c>
      <c r="G13" s="214"/>
      <c r="H13" s="214"/>
      <c r="I13" s="214"/>
      <c r="J13" s="214"/>
      <c r="K13" s="214"/>
      <c r="L13" s="215"/>
    </row>
    <row r="14" spans="1:12" ht="25.9" customHeight="1">
      <c r="A14" s="116"/>
      <c r="B14" s="116"/>
      <c r="C14" s="116"/>
      <c r="D14" s="116"/>
      <c r="E14" s="116"/>
      <c r="F14" s="116"/>
      <c r="G14" s="213" t="s">
        <v>93</v>
      </c>
      <c r="H14" s="214"/>
      <c r="I14" s="214"/>
      <c r="J14" s="214"/>
      <c r="K14" s="214"/>
      <c r="L14" s="215"/>
    </row>
    <row r="15" spans="1:12">
      <c r="A15" s="116"/>
      <c r="B15" s="116"/>
      <c r="C15" s="116"/>
      <c r="D15" s="116"/>
      <c r="E15" s="116"/>
      <c r="F15" s="116"/>
      <c r="G15" s="116"/>
      <c r="H15" s="213" t="s">
        <v>94</v>
      </c>
      <c r="I15" s="214"/>
      <c r="J15" s="214"/>
      <c r="K15" s="214"/>
      <c r="L15" s="215"/>
    </row>
    <row r="16" spans="1:12" ht="28.9" customHeight="1">
      <c r="A16" s="221" t="s">
        <v>97</v>
      </c>
      <c r="B16" s="221"/>
      <c r="C16" s="221"/>
      <c r="D16" s="221"/>
      <c r="E16" s="221"/>
      <c r="F16" s="221"/>
      <c r="G16" s="221"/>
      <c r="H16" s="221"/>
      <c r="I16" s="221"/>
      <c r="J16" s="102">
        <f>'Հավելված 1'!G12</f>
        <v>663871.4</v>
      </c>
      <c r="K16" s="102">
        <f>J16</f>
        <v>663871.4</v>
      </c>
      <c r="L16" s="102">
        <f>K16</f>
        <v>663871.4</v>
      </c>
    </row>
    <row r="17" spans="1:12" ht="47.25" customHeight="1">
      <c r="A17" s="40"/>
      <c r="B17" s="117">
        <v>1234</v>
      </c>
      <c r="C17" s="220" t="s">
        <v>98</v>
      </c>
      <c r="D17" s="220"/>
      <c r="E17" s="220"/>
      <c r="F17" s="220"/>
      <c r="G17" s="220"/>
      <c r="H17" s="220"/>
      <c r="I17" s="220"/>
      <c r="J17" s="103">
        <f>J18</f>
        <v>663871.4</v>
      </c>
      <c r="K17" s="103">
        <f t="shared" ref="K17:L17" si="1">K18</f>
        <v>663871.4</v>
      </c>
      <c r="L17" s="103">
        <f t="shared" si="1"/>
        <v>663871.4</v>
      </c>
    </row>
    <row r="18" spans="1:12" ht="36" customHeight="1">
      <c r="A18" s="40"/>
      <c r="B18" s="40"/>
      <c r="C18" s="117"/>
      <c r="D18" s="147" t="s">
        <v>148</v>
      </c>
      <c r="E18" s="228" t="s">
        <v>145</v>
      </c>
      <c r="F18" s="228"/>
      <c r="G18" s="228"/>
      <c r="H18" s="228"/>
      <c r="I18" s="228"/>
      <c r="J18" s="104">
        <v>663871.4</v>
      </c>
      <c r="K18" s="104">
        <v>663871.4</v>
      </c>
      <c r="L18" s="104">
        <v>663871.4</v>
      </c>
    </row>
    <row r="19" spans="1:12" ht="39.6" customHeight="1">
      <c r="A19" s="40"/>
      <c r="B19" s="40"/>
      <c r="C19" s="40"/>
      <c r="D19" s="40"/>
      <c r="E19" s="40"/>
      <c r="F19" s="220" t="s">
        <v>149</v>
      </c>
      <c r="G19" s="220"/>
      <c r="H19" s="220"/>
      <c r="I19" s="220"/>
      <c r="J19" s="220"/>
      <c r="K19" s="220"/>
      <c r="L19" s="220"/>
    </row>
    <row r="20" spans="1:12" ht="30" customHeight="1">
      <c r="A20" s="40"/>
      <c r="B20" s="40"/>
      <c r="C20" s="40"/>
      <c r="D20" s="40"/>
      <c r="E20" s="40"/>
      <c r="F20" s="40"/>
      <c r="G20" s="220" t="s">
        <v>21</v>
      </c>
      <c r="H20" s="220"/>
      <c r="I20" s="220"/>
      <c r="J20" s="220"/>
      <c r="K20" s="220"/>
      <c r="L20" s="220"/>
    </row>
    <row r="21" spans="1:12" ht="34.15" customHeight="1">
      <c r="A21" s="40"/>
      <c r="B21" s="40"/>
      <c r="C21" s="40"/>
      <c r="D21" s="40"/>
      <c r="E21" s="40"/>
      <c r="F21" s="40"/>
      <c r="G21" s="117"/>
      <c r="H21" s="216" t="s">
        <v>150</v>
      </c>
      <c r="I21" s="217"/>
      <c r="J21" s="217"/>
      <c r="K21" s="217"/>
      <c r="L21" s="218"/>
    </row>
    <row r="22" spans="1:12" ht="28.9" customHeight="1">
      <c r="A22" s="221" t="s">
        <v>162</v>
      </c>
      <c r="B22" s="214"/>
      <c r="C22" s="214"/>
      <c r="D22" s="214"/>
      <c r="E22" s="214"/>
      <c r="F22" s="214"/>
      <c r="G22" s="214"/>
      <c r="H22" s="214"/>
      <c r="I22" s="215"/>
      <c r="J22" s="102">
        <f>'Հավելված 1'!G15</f>
        <v>273616.56</v>
      </c>
      <c r="K22" s="102">
        <f>J22</f>
        <v>273616.56</v>
      </c>
      <c r="L22" s="102">
        <f>K22</f>
        <v>273616.56</v>
      </c>
    </row>
    <row r="23" spans="1:12" ht="47.25" customHeight="1">
      <c r="A23" s="40"/>
      <c r="B23" s="115">
        <v>1182</v>
      </c>
      <c r="C23" s="220" t="s">
        <v>118</v>
      </c>
      <c r="D23" s="220"/>
      <c r="E23" s="220"/>
      <c r="F23" s="220"/>
      <c r="G23" s="220"/>
      <c r="H23" s="220"/>
      <c r="I23" s="220"/>
      <c r="J23" s="103">
        <f>J24</f>
        <v>273616.56</v>
      </c>
      <c r="K23" s="103">
        <v>273623.56</v>
      </c>
      <c r="L23" s="103">
        <f>L24</f>
        <v>273616.56</v>
      </c>
    </row>
    <row r="24" spans="1:12" ht="36" customHeight="1">
      <c r="A24" s="40"/>
      <c r="B24" s="40"/>
      <c r="C24" s="115"/>
      <c r="D24" s="46" t="s">
        <v>119</v>
      </c>
      <c r="E24" s="216" t="s">
        <v>106</v>
      </c>
      <c r="F24" s="217"/>
      <c r="G24" s="217"/>
      <c r="H24" s="217"/>
      <c r="I24" s="218"/>
      <c r="J24" s="104">
        <v>273616.56</v>
      </c>
      <c r="K24" s="104">
        <v>273616.56</v>
      </c>
      <c r="L24" s="104">
        <v>273616.56</v>
      </c>
    </row>
    <row r="25" spans="1:12" ht="39.6" customHeight="1">
      <c r="A25" s="40"/>
      <c r="B25" s="40"/>
      <c r="C25" s="40"/>
      <c r="D25" s="40"/>
      <c r="E25" s="40"/>
      <c r="F25" s="220" t="s">
        <v>120</v>
      </c>
      <c r="G25" s="220"/>
      <c r="H25" s="220"/>
      <c r="I25" s="220"/>
      <c r="J25" s="220"/>
      <c r="K25" s="220"/>
      <c r="L25" s="220"/>
    </row>
    <row r="26" spans="1:12" ht="33" customHeight="1">
      <c r="A26" s="40"/>
      <c r="B26" s="40"/>
      <c r="C26" s="40"/>
      <c r="D26" s="40"/>
      <c r="E26" s="40"/>
      <c r="F26" s="40"/>
      <c r="G26" s="220" t="s">
        <v>21</v>
      </c>
      <c r="H26" s="220"/>
      <c r="I26" s="220"/>
      <c r="J26" s="220"/>
      <c r="K26" s="220"/>
      <c r="L26" s="220"/>
    </row>
    <row r="27" spans="1:12" ht="48" customHeight="1">
      <c r="A27" s="40"/>
      <c r="B27" s="40"/>
      <c r="C27" s="40"/>
      <c r="D27" s="40"/>
      <c r="E27" s="40"/>
      <c r="F27" s="40"/>
      <c r="G27" s="220" t="s">
        <v>121</v>
      </c>
      <c r="H27" s="220"/>
      <c r="I27" s="220"/>
      <c r="J27" s="220"/>
      <c r="K27" s="220"/>
      <c r="L27" s="220"/>
    </row>
  </sheetData>
  <mergeCells count="34">
    <mergeCell ref="A4:E4"/>
    <mergeCell ref="A5:L5"/>
    <mergeCell ref="I6:L6"/>
    <mergeCell ref="A7:A8"/>
    <mergeCell ref="B7:C7"/>
    <mergeCell ref="D7:G7"/>
    <mergeCell ref="B1:C1"/>
    <mergeCell ref="D1:E1"/>
    <mergeCell ref="J1:L1"/>
    <mergeCell ref="J2:L2"/>
    <mergeCell ref="B3:E3"/>
    <mergeCell ref="J3:L3"/>
    <mergeCell ref="H7:H8"/>
    <mergeCell ref="I7:I8"/>
    <mergeCell ref="E18:I18"/>
    <mergeCell ref="F19:L19"/>
    <mergeCell ref="A9:I9"/>
    <mergeCell ref="A10:I10"/>
    <mergeCell ref="C11:I11"/>
    <mergeCell ref="E12:I12"/>
    <mergeCell ref="F13:L13"/>
    <mergeCell ref="G14:L14"/>
    <mergeCell ref="J7:L7"/>
    <mergeCell ref="H15:L15"/>
    <mergeCell ref="A16:I16"/>
    <mergeCell ref="C17:I17"/>
    <mergeCell ref="G26:L26"/>
    <mergeCell ref="G27:L27"/>
    <mergeCell ref="G20:L20"/>
    <mergeCell ref="H21:L21"/>
    <mergeCell ref="A22:I22"/>
    <mergeCell ref="C23:I23"/>
    <mergeCell ref="E24:I24"/>
    <mergeCell ref="F25:L25"/>
  </mergeCells>
  <pageMargins left="0.16" right="0.47" top="0.22" bottom="0.17" header="0.22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5" zoomScaleNormal="100" workbookViewId="0">
      <selection activeCell="E19" sqref="E19"/>
    </sheetView>
  </sheetViews>
  <sheetFormatPr defaultColWidth="8" defaultRowHeight="13.5"/>
  <cols>
    <col min="1" max="1" width="18.28515625" style="123" customWidth="1"/>
    <col min="2" max="2" width="40.7109375" style="131" customWidth="1"/>
    <col min="3" max="3" width="13.28515625" style="128" customWidth="1"/>
    <col min="4" max="4" width="21.85546875" style="127" customWidth="1"/>
    <col min="5" max="5" width="25.28515625" style="127" customWidth="1"/>
    <col min="6" max="6" width="18.28515625" style="128" customWidth="1"/>
    <col min="7" max="7" width="23.140625" style="128" customWidth="1"/>
    <col min="8" max="8" width="13.140625" style="123" bestFit="1" customWidth="1"/>
    <col min="9" max="9" width="10.140625" style="123" customWidth="1"/>
    <col min="10" max="10" width="8" style="123" customWidth="1"/>
    <col min="11" max="11" width="9.85546875" style="123" customWidth="1"/>
    <col min="12" max="12" width="16.5703125" style="123" customWidth="1"/>
    <col min="13" max="13" width="8" style="123"/>
    <col min="14" max="15" width="9" style="123" bestFit="1" customWidth="1"/>
    <col min="16" max="16" width="10" style="123" bestFit="1" customWidth="1"/>
    <col min="17" max="18" width="8" style="123"/>
    <col min="19" max="19" width="10.85546875" style="123" bestFit="1" customWidth="1"/>
    <col min="20" max="16384" width="8" style="123"/>
  </cols>
  <sheetData>
    <row r="1" spans="1:7" ht="17.25">
      <c r="A1" s="121"/>
      <c r="B1" s="122"/>
      <c r="C1" s="142"/>
      <c r="D1" s="142"/>
      <c r="E1" s="236" t="s">
        <v>143</v>
      </c>
      <c r="F1" s="236"/>
      <c r="G1" s="236"/>
    </row>
    <row r="2" spans="1:7" ht="17.25">
      <c r="A2" s="121"/>
      <c r="B2" s="124"/>
      <c r="C2" s="124"/>
      <c r="D2" s="124"/>
      <c r="E2" s="237" t="s">
        <v>130</v>
      </c>
      <c r="F2" s="237"/>
      <c r="G2" s="237"/>
    </row>
    <row r="3" spans="1:7" ht="17.25">
      <c r="A3" s="121"/>
      <c r="B3" s="124"/>
      <c r="C3" s="124"/>
      <c r="D3" s="124"/>
      <c r="E3" s="237" t="s">
        <v>131</v>
      </c>
      <c r="F3" s="237"/>
      <c r="G3" s="237"/>
    </row>
    <row r="4" spans="1:7" ht="17.25">
      <c r="A4" s="121"/>
      <c r="B4" s="122"/>
      <c r="C4" s="125"/>
      <c r="D4" s="126"/>
    </row>
    <row r="5" spans="1:7" ht="38.25" customHeight="1">
      <c r="A5" s="238" t="s">
        <v>132</v>
      </c>
      <c r="B5" s="238"/>
      <c r="C5" s="238"/>
      <c r="D5" s="238"/>
      <c r="E5" s="238"/>
      <c r="F5" s="238"/>
      <c r="G5" s="238"/>
    </row>
    <row r="6" spans="1:7" ht="16.5" customHeight="1">
      <c r="A6" s="121"/>
      <c r="B6" s="143"/>
      <c r="C6" s="126"/>
      <c r="D6" s="126"/>
      <c r="E6" s="126"/>
      <c r="F6" s="126"/>
      <c r="G6" s="125"/>
    </row>
    <row r="7" spans="1:7" ht="84.75" customHeight="1">
      <c r="A7" s="239" t="s">
        <v>133</v>
      </c>
      <c r="B7" s="241" t="s">
        <v>134</v>
      </c>
      <c r="C7" s="241" t="s">
        <v>135</v>
      </c>
      <c r="D7" s="241" t="s">
        <v>136</v>
      </c>
      <c r="E7" s="241" t="s">
        <v>137</v>
      </c>
      <c r="F7" s="243" t="s">
        <v>163</v>
      </c>
      <c r="G7" s="244"/>
    </row>
    <row r="8" spans="1:7" ht="77.25" customHeight="1">
      <c r="A8" s="240"/>
      <c r="B8" s="242"/>
      <c r="C8" s="242"/>
      <c r="D8" s="242"/>
      <c r="E8" s="242"/>
      <c r="F8" s="129" t="s">
        <v>138</v>
      </c>
      <c r="G8" s="129" t="s">
        <v>139</v>
      </c>
    </row>
    <row r="9" spans="1:7" ht="18.75" customHeight="1">
      <c r="A9" s="130">
        <v>1</v>
      </c>
      <c r="B9" s="129">
        <v>2</v>
      </c>
      <c r="C9" s="129">
        <v>3</v>
      </c>
      <c r="D9" s="129">
        <v>4</v>
      </c>
      <c r="E9" s="129">
        <v>5</v>
      </c>
      <c r="F9" s="129">
        <v>6</v>
      </c>
      <c r="G9" s="129">
        <v>7</v>
      </c>
    </row>
    <row r="10" spans="1:7" ht="18.75" customHeight="1">
      <c r="A10" s="232" t="s">
        <v>151</v>
      </c>
      <c r="B10" s="233"/>
      <c r="C10" s="233"/>
      <c r="D10" s="233"/>
      <c r="E10" s="234"/>
      <c r="F10" s="144"/>
      <c r="G10" s="160">
        <f>+G12</f>
        <v>663871.4</v>
      </c>
    </row>
    <row r="11" spans="1:7" ht="24.75" customHeight="1">
      <c r="A11" s="153" t="s">
        <v>152</v>
      </c>
      <c r="B11" s="153" t="s">
        <v>153</v>
      </c>
      <c r="C11" s="153" t="s">
        <v>154</v>
      </c>
      <c r="D11" s="156" t="s">
        <v>155</v>
      </c>
      <c r="E11" s="152"/>
      <c r="F11" s="150"/>
      <c r="G11" s="161">
        <f>G12</f>
        <v>663871.4</v>
      </c>
    </row>
    <row r="12" spans="1:7" ht="53.25" customHeight="1">
      <c r="A12" s="154" t="s">
        <v>156</v>
      </c>
      <c r="B12" s="235" t="s">
        <v>147</v>
      </c>
      <c r="C12" s="235"/>
      <c r="D12" s="235"/>
      <c r="E12" s="235"/>
      <c r="F12" s="155"/>
      <c r="G12" s="161">
        <f>+G14</f>
        <v>663871.4</v>
      </c>
    </row>
    <row r="13" spans="1:7" ht="18.75" customHeight="1">
      <c r="A13" s="148"/>
      <c r="B13" s="133" t="s">
        <v>140</v>
      </c>
      <c r="C13" s="133"/>
      <c r="D13" s="133"/>
      <c r="E13" s="149"/>
      <c r="F13" s="129"/>
      <c r="G13" s="162">
        <f>G14</f>
        <v>663871.4</v>
      </c>
    </row>
    <row r="14" spans="1:7" ht="44.25" customHeight="1">
      <c r="A14" s="154" t="s">
        <v>157</v>
      </c>
      <c r="B14" s="134" t="s">
        <v>158</v>
      </c>
      <c r="C14" s="135" t="s">
        <v>141</v>
      </c>
      <c r="D14" s="135" t="s">
        <v>142</v>
      </c>
      <c r="E14" s="132"/>
      <c r="F14" s="151"/>
      <c r="G14" s="163">
        <v>663871.4</v>
      </c>
    </row>
    <row r="15" spans="1:7" ht="18.75" customHeight="1">
      <c r="A15" s="232" t="s">
        <v>117</v>
      </c>
      <c r="B15" s="233"/>
      <c r="C15" s="233"/>
      <c r="D15" s="233"/>
      <c r="E15" s="234"/>
      <c r="F15" s="157"/>
      <c r="G15" s="159">
        <f>G16</f>
        <v>273616.59999999998</v>
      </c>
    </row>
    <row r="16" spans="1:7" ht="25.5" customHeight="1">
      <c r="A16" s="153" t="s">
        <v>152</v>
      </c>
      <c r="B16" s="153" t="s">
        <v>159</v>
      </c>
      <c r="C16" s="153" t="s">
        <v>154</v>
      </c>
      <c r="D16" s="156" t="s">
        <v>114</v>
      </c>
      <c r="E16" s="152"/>
      <c r="F16" s="153"/>
      <c r="G16" s="164">
        <f>G17</f>
        <v>273616.59999999998</v>
      </c>
    </row>
    <row r="17" spans="1:7" ht="36" customHeight="1">
      <c r="A17" s="154" t="s">
        <v>160</v>
      </c>
      <c r="B17" s="235" t="s">
        <v>116</v>
      </c>
      <c r="C17" s="235"/>
      <c r="D17" s="235"/>
      <c r="E17" s="235"/>
      <c r="F17" s="154"/>
      <c r="G17" s="161">
        <f>+G19</f>
        <v>273616.59999999998</v>
      </c>
    </row>
    <row r="18" spans="1:7" ht="36" customHeight="1">
      <c r="A18" s="154"/>
      <c r="B18" s="133" t="s">
        <v>140</v>
      </c>
      <c r="C18" s="158"/>
      <c r="D18" s="158"/>
      <c r="E18" s="158"/>
      <c r="F18" s="154"/>
      <c r="G18" s="161">
        <f>G19</f>
        <v>273616.59999999998</v>
      </c>
    </row>
    <row r="19" spans="1:7" ht="41.25" customHeight="1">
      <c r="A19" s="154" t="s">
        <v>157</v>
      </c>
      <c r="B19" s="134" t="s">
        <v>158</v>
      </c>
      <c r="C19" s="135" t="s">
        <v>141</v>
      </c>
      <c r="D19" s="135" t="s">
        <v>142</v>
      </c>
      <c r="E19" s="132"/>
      <c r="F19" s="129"/>
      <c r="G19" s="163">
        <v>273616.59999999998</v>
      </c>
    </row>
    <row r="22" spans="1:7">
      <c r="B22" s="123"/>
      <c r="C22" s="123"/>
      <c r="D22" s="123"/>
      <c r="E22" s="123"/>
      <c r="F22" s="123"/>
      <c r="G22" s="167"/>
    </row>
    <row r="23" spans="1:7">
      <c r="B23" s="123"/>
      <c r="C23" s="123"/>
      <c r="D23" s="123"/>
      <c r="E23" s="123"/>
      <c r="F23" s="123"/>
      <c r="G23" s="123"/>
    </row>
    <row r="24" spans="1:7">
      <c r="B24" s="123"/>
      <c r="C24" s="123"/>
      <c r="D24" s="123"/>
      <c r="E24" s="123"/>
      <c r="F24" s="123"/>
      <c r="G24" s="123"/>
    </row>
  </sheetData>
  <mergeCells count="14">
    <mergeCell ref="A15:E15"/>
    <mergeCell ref="B17:E17"/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A10:E10"/>
  </mergeCells>
  <pageMargins left="0.7" right="0.7" top="0.75" bottom="0.75" header="0.3" footer="0.3"/>
  <pageSetup paperSize="9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https://mul2.gov.am/tasks/1173496/oneclick?token=571a387f5466161fad2458e9734dcb7b</cp:keywords>
  <cp:lastModifiedBy>Merri Saribekyan</cp:lastModifiedBy>
  <cp:lastPrinted>2024-04-04T15:35:22Z</cp:lastPrinted>
  <dcterms:created xsi:type="dcterms:W3CDTF">2020-09-30T13:27:08Z</dcterms:created>
  <dcterms:modified xsi:type="dcterms:W3CDTF">2025-06-25T12:55:12Z</dcterms:modified>
</cp:coreProperties>
</file>