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 tabRatio="601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50" l="1"/>
  <c r="L17" i="50"/>
  <c r="E43" i="46"/>
  <c r="D43" i="46"/>
  <c r="E37" i="46"/>
  <c r="D37" i="46"/>
  <c r="G64" i="26" s="1"/>
  <c r="E20" i="46"/>
  <c r="D20" i="46"/>
  <c r="E32" i="46" l="1"/>
  <c r="D32" i="46"/>
  <c r="E25" i="46" l="1"/>
  <c r="D25" i="46"/>
  <c r="G65" i="26"/>
  <c r="G67" i="26" s="1"/>
  <c r="G68" i="26" s="1"/>
  <c r="G69" i="26" s="1"/>
  <c r="G70" i="26" s="1"/>
  <c r="G71" i="26" s="1"/>
  <c r="L50" i="49"/>
  <c r="L49" i="49" s="1"/>
  <c r="L48" i="49" s="1"/>
  <c r="D29" i="46"/>
  <c r="G50" i="26" s="1"/>
  <c r="E29" i="46"/>
  <c r="H50" i="26" s="1"/>
  <c r="D19" i="46" l="1"/>
  <c r="E19" i="46"/>
  <c r="H43" i="26"/>
  <c r="G43" i="26"/>
  <c r="H36" i="26"/>
  <c r="G36" i="26"/>
  <c r="K50" i="49"/>
  <c r="K49" i="49" s="1"/>
  <c r="K48" i="49" s="1"/>
  <c r="H65" i="26"/>
  <c r="H67" i="26" s="1"/>
  <c r="H68" i="26" s="1"/>
  <c r="H69" i="26" s="1"/>
  <c r="H70" i="26" s="1"/>
  <c r="H71" i="26" s="1"/>
  <c r="H51" i="26" l="1"/>
  <c r="G57" i="26"/>
  <c r="K20" i="49"/>
  <c r="H37" i="26"/>
  <c r="D15" i="46"/>
  <c r="D13" i="46" s="1"/>
  <c r="D11" i="46" s="1"/>
  <c r="E15" i="46"/>
  <c r="E13" i="46" s="1"/>
  <c r="E11" i="46" s="1"/>
  <c r="K34" i="49" l="1"/>
  <c r="K33" i="49" s="1"/>
  <c r="K32" i="49" s="1"/>
  <c r="G51" i="26"/>
  <c r="L34" i="49"/>
  <c r="L33" i="49" s="1"/>
  <c r="L32" i="49" s="1"/>
  <c r="G37" i="26"/>
  <c r="L20" i="49"/>
  <c r="G46" i="26"/>
  <c r="H46" i="26"/>
  <c r="K12" i="50"/>
  <c r="L12" i="50"/>
  <c r="L57" i="49" l="1"/>
  <c r="K57" i="49"/>
  <c r="G63" i="26"/>
  <c r="G62" i="26" s="1"/>
  <c r="G61" i="26" s="1"/>
  <c r="G60" i="26" s="1"/>
  <c r="G58" i="26"/>
  <c r="H57" i="26"/>
  <c r="H56" i="26" s="1"/>
  <c r="H55" i="26" s="1"/>
  <c r="H54" i="26" s="1"/>
  <c r="H53" i="26" s="1"/>
  <c r="G56" i="26"/>
  <c r="G55" i="26" s="1"/>
  <c r="G54" i="26" s="1"/>
  <c r="G53" i="26" s="1"/>
  <c r="H44" i="26"/>
  <c r="L25" i="49"/>
  <c r="L26" i="49" s="1"/>
  <c r="L27" i="49" s="1"/>
  <c r="K25" i="49"/>
  <c r="K26" i="49" s="1"/>
  <c r="K27" i="49" s="1"/>
  <c r="G44" i="26"/>
  <c r="L42" i="49"/>
  <c r="L41" i="49" s="1"/>
  <c r="L40" i="49" s="1"/>
  <c r="H58" i="26"/>
  <c r="L13" i="49"/>
  <c r="L12" i="49" s="1"/>
  <c r="L11" i="49" s="1"/>
  <c r="H30" i="26"/>
  <c r="K13" i="49"/>
  <c r="K12" i="49" s="1"/>
  <c r="K11" i="49" s="1"/>
  <c r="G30" i="26"/>
  <c r="K42" i="49"/>
  <c r="K41" i="49" s="1"/>
  <c r="K40" i="49" s="1"/>
  <c r="G29" i="26" l="1"/>
  <c r="H29" i="26"/>
  <c r="H64" i="26"/>
  <c r="H63" i="26" s="1"/>
  <c r="H62" i="26" s="1"/>
  <c r="H61" i="26" s="1"/>
  <c r="H60" i="26" s="1"/>
  <c r="G35" i="26"/>
  <c r="G34" i="26" s="1"/>
  <c r="G33" i="26" s="1"/>
  <c r="G32" i="26" s="1"/>
  <c r="G42" i="26"/>
  <c r="G41" i="26" s="1"/>
  <c r="G40" i="26" s="1"/>
  <c r="G39" i="26" s="1"/>
  <c r="H42" i="26"/>
  <c r="H41" i="26" s="1"/>
  <c r="H40" i="26" s="1"/>
  <c r="H39" i="26" s="1"/>
  <c r="H35" i="26" l="1"/>
  <c r="H34" i="26" s="1"/>
  <c r="H33" i="26" s="1"/>
  <c r="H32" i="26" s="1"/>
  <c r="H49" i="26"/>
  <c r="H48" i="26" s="1"/>
  <c r="H47" i="26" s="1"/>
  <c r="G49" i="26"/>
  <c r="G48" i="26" s="1"/>
  <c r="G47" i="26" s="1"/>
  <c r="K10" i="50"/>
  <c r="L10" i="50"/>
  <c r="K11" i="50"/>
  <c r="L11" i="50"/>
  <c r="K19" i="49"/>
  <c r="K18" i="49" s="1"/>
  <c r="L19" i="49"/>
  <c r="L18" i="49" s="1"/>
  <c r="H28" i="26" l="1"/>
  <c r="H27" i="26" s="1"/>
  <c r="H26" i="26" s="1"/>
  <c r="H25" i="26" s="1"/>
  <c r="H23" i="26" s="1"/>
  <c r="G28" i="26"/>
  <c r="G27" i="26" s="1"/>
  <c r="G26" i="26" s="1"/>
  <c r="G25" i="26" s="1"/>
  <c r="G23" i="26" s="1"/>
  <c r="H19" i="26" l="1"/>
  <c r="H17" i="26" s="1"/>
  <c r="H15" i="26" s="1"/>
  <c r="H13" i="26" s="1"/>
  <c r="H11" i="26" s="1"/>
  <c r="L56" i="49"/>
  <c r="L55" i="49" s="1"/>
  <c r="L10" i="49" s="1"/>
  <c r="G19" i="26"/>
  <c r="G17" i="26" s="1"/>
  <c r="G15" i="26" s="1"/>
  <c r="G13" i="26" s="1"/>
  <c r="G11" i="26" s="1"/>
  <c r="K56" i="49"/>
  <c r="K55" i="49" s="1"/>
  <c r="K10" i="49" s="1"/>
  <c r="H9" i="26" l="1"/>
  <c r="H10" i="26"/>
  <c r="G9" i="26"/>
  <c r="G10" i="26"/>
</calcChain>
</file>

<file path=xl/sharedStrings.xml><?xml version="1.0" encoding="utf-8"?>
<sst xmlns="http://schemas.openxmlformats.org/spreadsheetml/2006/main" count="259" uniqueCount="112">
  <si>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</si>
  <si>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</si>
  <si>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</si>
  <si>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</si>
  <si>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</si>
  <si>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</si>
  <si>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</si>
  <si>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</si>
  <si>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</si>
  <si>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</si>
  <si>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</si>
  <si>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</si>
  <si>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</si>
  <si>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</si>
  <si>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</si>
  <si>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</si>
  <si>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</si>
  <si>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</si>
  <si>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</si>
  <si>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</si>
  <si>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</si>
  <si>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</si>
  <si>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</si>
  <si>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</si>
  <si>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</si>
  <si>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</si>
  <si>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</si>
  <si>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</si>
  <si>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</si>
  <si>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</si>
  <si>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</si>
  <si>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</si>
  <si>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</si>
  <si>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</si>
  <si>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</si>
  <si>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</si>
  <si>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</si>
  <si>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</si>
  <si>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</si>
  <si>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</si>
  <si>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</si>
  <si>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</si>
  <si>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</si>
  <si>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</si>
  <si>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</si>
  <si>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</si>
  <si>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</si>
  <si>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</si>
  <si>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</si>
  <si>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</si>
  <si>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</si>
  <si>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ՀՀ Արմավիրի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</si>
  <si>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</si>
  <si>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</si>
  <si>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Կոտայքի մարզպետի աշխատակազմ</t>
  </si>
  <si>
    <t xml:space="preserve">ՀՀ Արմավիրի մարզպետի աշխատակազմ 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</si>
  <si>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</si>
  <si>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</si>
  <si>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</si>
  <si>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</si>
  <si>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</si>
  <si>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</si>
  <si>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</si>
  <si>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</si>
  <si>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</si>
  <si>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</si>
  <si>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</si>
  <si>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</si>
  <si>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</si>
  <si>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</si>
  <si>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</si>
  <si>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</si>
  <si>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</si>
  <si>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</si>
  <si>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</si>
  <si>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</si>
  <si>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ՀՀ Կոտայքի մարզպետի աշխատակազմ </t>
  </si>
  <si>
    <t>ՀՀ կառավարության 2025 թվականի</t>
  </si>
  <si>
    <t xml:space="preserve">ՀՀ համայնքների թիվ, հատ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</si>
  <si>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</si>
  <si>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</si>
  <si>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</si>
  <si>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</si>
  <si>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</si>
  <si>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</si>
  <si>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 xml:space="preserve">ՀԱՅԱՍՏԱՆԻ ՀԱՆՐԱՊԵՏՈՒԹՅԱՆ ԿԱՌԱՎԱՐՈՒԹՅԱՆ 2024 ԹՎԱԿԱՆԻ ԴԵԿՏԵՄԲԵՐԻ 27-Ի № 2060-Ն ՈՐՈՇՄԱՆ № 9 ՀԱՎԵԼՎԱԾԻ ԱՂՅՈՒՍԱԿՆԵՐՈՒՄ ԿԱՏԱՐՎՈՂ  ԼՐԱՑՈՒՄՆԵՐԸ </t>
  </si>
  <si>
    <t>ՀՀ Գեղարքունիքի մարզպետի աշխատակազմ</t>
  </si>
  <si>
    <t xml:space="preserve"> ՀՀ Գեղարքունիքի մարզպետի աշխատակազմ</t>
  </si>
  <si>
    <t xml:space="preserve">ՀՀ Գեղարքունիքի մարզպետի աշխատակազմ </t>
  </si>
  <si>
    <t>ՀՀ Լոռու մարզպետի աշխատակազմ</t>
  </si>
  <si>
    <t xml:space="preserve"> ՀՀ Լոռու մարզպետի աշխատակազմ</t>
  </si>
  <si>
    <t xml:space="preserve">ՀՀ Լոռու մարզպետի աշխատակազմ </t>
  </si>
  <si>
    <t>Ցուցանիշների փոփոխությունը 
(ավելացումները նշված են դրական նշանով, իսկ նվազեցումները`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</si>
  <si>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</si>
  <si>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ՀՀ Սյունիքի մարզպետի աշխատակազմ</t>
  </si>
  <si>
    <t xml:space="preserve"> ՀՀ Սյունիքի մարզպետի աշխատակազմ</t>
  </si>
  <si>
    <t xml:space="preserve">ՀՀ Սյունիքի մարզպետի աշխատակազմ </t>
  </si>
  <si>
    <t>Վեդի համայնքի Նոր Ուղի, Փոքր Վեդի, Վանաշեն, Սիսավան, Դաշտաքար, Շաղափ, Գինեվետ, Լանջանիստ և Նոր Կյանք բնակավայրերի ոռոգման ցանցերի կառուցում</t>
  </si>
  <si>
    <t>Արտաշատ համայնքի Արտաշատ քաղաքում, Այգեպատ, Բուրաստան, Կանաչուտ, Մրգանուշ, Ջրաշեն, Լանջազատ բնակավայրերում նախադպրոցական հաստատությունների /մանկապարտեզներ/ կառուցում /Ջրաշեն/</t>
  </si>
  <si>
    <t>Վեդի համայնքի Ուրցաձոր  բնակավայրի մանկապարտեզի վերակառուցում</t>
  </si>
  <si>
    <t>Բաղրամյան համայնքի Բագարան բնակավայրի Գ.Մարզպետունի 15 հասցեի նախկին կենցաղի տունը հանդիսությունների սրահի վերանորոգման և ուժեղացման աշխատանքներ</t>
  </si>
  <si>
    <r>
      <t xml:space="preserve"> Արաքս համայնքի Ջրառատ գյուղի խմելու ջրի ջրամատակարարման համակարգի վերակառուցում, Ջրարբի գյուղի ջրահեռացման համակարգի վերակառուցում, Լուսագյուղ գյուղի ջրահեռացման համակարգի վերակառուցում, Գայ գյուղի ջրահեռացման համակարգի վերակառուցում, Գայ գյուղի ջրամատակարարման համակարգի կառուցում և Մեծամոր գյուղի ջրահեռացման համակարգի վերակառուցում /</t>
    </r>
    <r>
      <rPr>
        <b/>
        <sz val="10"/>
        <rFont val="GHEA Grapalat"/>
        <family val="3"/>
      </rPr>
      <t>Լուսագյուղ գյուղի ջրահեռացման համակարգի վերակառուցում</t>
    </r>
    <r>
      <rPr>
        <sz val="10"/>
        <rFont val="GHEA Grapalat"/>
        <family val="3"/>
      </rPr>
      <t>/</t>
    </r>
  </si>
  <si>
    <t>Գավառ համայնքի Գավառ քաղաքում/Արծվաքար թաղամաս/ ոռոգման համակարգի վերակառուցում</t>
  </si>
  <si>
    <t>Ալավերդի համայնքի ԲԲՇ-ների տանիքների վերանորոգում և շենքերի մասնակի ջերմամեկուսացում</t>
  </si>
  <si>
    <t>Լոռի Բերդ համայնքի բնակավայրերի ներհամայնքային ճանապարհների կանոնավոր տուֆ քարով սալարկում</t>
  </si>
  <si>
    <t>Թումանյան համայնքի Թումանյան, Մարց, Շամուտ, Աթան, Դսեղ, Ահնիձոր, Քարինջ, Լորուտ, Չկալով բնակավայրերի գիշերային լուսավորության ընդլայնում</t>
  </si>
  <si>
    <t>Նաիրի համայնքի Եղվարդ քաղաքի, Քասախ, Զովունի, Պռոշյան,  Բուժական, Զորավան, Արագյուղ և Սարալանջ   բնակավայրերի խմելու ջրագծերի բարելավման աշխատանքներ</t>
  </si>
  <si>
    <t>Նաիրի համայնքի Եղվարդ քաղաքի, Զովունի, Քասախ և Պռոշյան բնակավայրերի շենքերի տանիքների և շքամուտքերի վերանորոգում</t>
  </si>
  <si>
    <t>Նաիրի համայնքի Եղվարդ քաղաքի, Զովունի, Քասախ, Պռոշյան, Բուժական, Զորավան, Արագյուղ և Սարալանջ  բնակավայրերի ոռոգման ցանցի կառուցում</t>
  </si>
  <si>
    <t>Կապան համայնքի Սզնակ բնակվայրի ջրամատակարարման համակարգի բարելավում</t>
  </si>
  <si>
    <t>Մեղրի համայնքի «Մեղրի քաղաքի Փարամազի փողոցի 15, 17, 19, 32, 36, 42, Ադելյան փողոցի 15ա, 15բ բազմաբնակարան  շենքերի  տանիքների վերանորոգում և վերելակների  արդիականացում»</t>
  </si>
  <si>
    <t xml:space="preserve">Նաիրի համայնքի Եղվարդ բնակավայրի Երևանյան փողոցի 5,6,4,9,7 և 8 շենքեր, Քասախ բնակավայրի Ս.Ջալալյանփողոցի 4, Սաֆարյան  փողոցի 2 և Ա Ստեփանյան 5 շենքերի, Պռոշյան բնակավայրի Անդրանաիկի 3,4,և Երևաբժնյան 6 շենքերի թեք տանիքների և շքամուտքերի վերանորոգում/Քասախ, Պռոշյան/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</si>
</sst>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-* #,##0.00\ _դ_ր_._-;\-* #,##0.00\ _դ_ր_._-;_-* &quot;-&quot;??\ _դ_ր_._-;_-@_-"/>
    <numFmt numFmtId="177" formatCode="##,##0.0;\(##,##0.0\);\-"/>
    <numFmt numFmtId="178" formatCode="[&lt;=9999999]###\-####;\(###\)\ ###\-####"/>
    <numFmt numFmtId="179" formatCode="_ * #,##0.0_)\ _€_ ;_ * \(#,##0.0\)\ _€_ ;_ * &quot;-&quot;??_)\ _€_ ;_ @_ "/>
  </numFmts>
  <fonts count="1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  <charset val="1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7690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70" fillId="34" borderId="0" applyNumberFormat="0" applyBorder="0" applyAlignment="0" applyProtection="0"/>
    <xf numFmtId="0" fontId="70" fillId="38" borderId="0" applyNumberFormat="0" applyBorder="0" applyAlignment="0" applyProtection="0"/>
    <xf numFmtId="0" fontId="70" fillId="42" borderId="0" applyNumberFormat="0" applyBorder="0" applyAlignment="0" applyProtection="0"/>
    <xf numFmtId="0" fontId="70" fillId="46" borderId="0" applyNumberFormat="0" applyBorder="0" applyAlignment="0" applyProtection="0"/>
    <xf numFmtId="0" fontId="70" fillId="50" borderId="0" applyNumberFormat="0" applyBorder="0" applyAlignment="0" applyProtection="0"/>
    <xf numFmtId="0" fontId="70" fillId="54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25" borderId="0" applyNumberFormat="0" applyBorder="0" applyAlignment="0" applyProtection="0"/>
    <xf numFmtId="0" fontId="72" fillId="28" borderId="21" applyNumberFormat="0" applyAlignment="0" applyProtection="0"/>
    <xf numFmtId="0" fontId="73" fillId="29" borderId="24" applyNumberFormat="0" applyAlignment="0" applyProtection="0"/>
    <xf numFmtId="0" fontId="74" fillId="0" borderId="0" applyNumberFormat="0" applyFill="0" applyBorder="0" applyAlignment="0" applyProtection="0"/>
    <xf numFmtId="0" fontId="75" fillId="24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7" borderId="21" applyNumberFormat="0" applyAlignment="0" applyProtection="0"/>
    <xf numFmtId="0" fontId="80" fillId="0" borderId="23" applyNumberFormat="0" applyFill="0" applyAlignment="0" applyProtection="0"/>
    <xf numFmtId="0" fontId="81" fillId="26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0" borderId="25" applyNumberFormat="0" applyFont="0" applyAlignment="0" applyProtection="0"/>
    <xf numFmtId="0" fontId="57" fillId="30" borderId="25" applyNumberFormat="0" applyFont="0" applyAlignment="0" applyProtection="0"/>
    <xf numFmtId="0" fontId="84" fillId="28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6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0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6" borderId="0" applyNumberFormat="0" applyBorder="0" applyAlignment="0" applyProtection="0"/>
    <xf numFmtId="0" fontId="89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22" fillId="34" borderId="0" applyNumberFormat="0" applyBorder="0" applyAlignment="0" applyProtection="0"/>
    <xf numFmtId="0" fontId="122" fillId="38" borderId="0" applyNumberFormat="0" applyBorder="0" applyAlignment="0" applyProtection="0"/>
    <xf numFmtId="0" fontId="122" fillId="42" borderId="0" applyNumberFormat="0" applyBorder="0" applyAlignment="0" applyProtection="0"/>
    <xf numFmtId="0" fontId="122" fillId="46" borderId="0" applyNumberFormat="0" applyBorder="0" applyAlignment="0" applyProtection="0"/>
    <xf numFmtId="0" fontId="122" fillId="50" borderId="0" applyNumberFormat="0" applyBorder="0" applyAlignment="0" applyProtection="0"/>
    <xf numFmtId="0" fontId="122" fillId="54" borderId="0" applyNumberFormat="0" applyBorder="0" applyAlignment="0" applyProtection="0"/>
    <xf numFmtId="0" fontId="122" fillId="31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13" fillId="25" borderId="0" applyNumberFormat="0" applyBorder="0" applyAlignment="0" applyProtection="0"/>
    <xf numFmtId="0" fontId="116" fillId="28" borderId="21" applyNumberFormat="0" applyAlignment="0" applyProtection="0"/>
    <xf numFmtId="0" fontId="118" fillId="29" borderId="24" applyNumberFormat="0" applyAlignment="0" applyProtection="0"/>
    <xf numFmtId="0" fontId="120" fillId="0" borderId="0" applyNumberFormat="0" applyFill="0" applyBorder="0" applyAlignment="0" applyProtection="0"/>
    <xf numFmtId="0" fontId="112" fillId="24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7" borderId="21" applyNumberFormat="0" applyAlignment="0" applyProtection="0"/>
    <xf numFmtId="0" fontId="117" fillId="0" borderId="23" applyNumberFormat="0" applyFill="0" applyAlignment="0" applyProtection="0"/>
    <xf numFmtId="0" fontId="89" fillId="26" borderId="0" applyNumberFormat="0" applyBorder="0" applyAlignment="0" applyProtection="0"/>
    <xf numFmtId="0" fontId="115" fillId="28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0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4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6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6" fillId="25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9" applyNumberFormat="0" applyAlignment="0" applyProtection="0"/>
    <xf numFmtId="0" fontId="23" fillId="20" borderId="91" applyNumberFormat="0" applyAlignment="0" applyProtection="0"/>
    <xf numFmtId="0" fontId="24" fillId="20" borderId="89" applyNumberFormat="0" applyAlignment="0" applyProtection="0"/>
    <xf numFmtId="0" fontId="28" fillId="0" borderId="92" applyNumberFormat="0" applyFill="0" applyAlignment="0" applyProtection="0"/>
    <xf numFmtId="0" fontId="16" fillId="23" borderId="90" applyNumberFormat="0" applyFont="0" applyAlignment="0" applyProtection="0"/>
    <xf numFmtId="0" fontId="43" fillId="20" borderId="89" applyNumberFormat="0" applyAlignment="0" applyProtection="0"/>
    <xf numFmtId="168" fontId="2" fillId="0" borderId="0" applyFont="0" applyFill="0" applyBorder="0" applyAlignment="0" applyProtection="0"/>
    <xf numFmtId="0" fontId="50" fillId="7" borderId="89" applyNumberFormat="0" applyAlignment="0" applyProtection="0"/>
    <xf numFmtId="0" fontId="2" fillId="0" borderId="0"/>
    <xf numFmtId="0" fontId="40" fillId="23" borderId="90" applyNumberFormat="0" applyFont="0" applyAlignment="0" applyProtection="0"/>
    <xf numFmtId="0" fontId="53" fillId="20" borderId="91" applyNumberFormat="0" applyAlignment="0" applyProtection="0"/>
    <xf numFmtId="0" fontId="55" fillId="0" borderId="92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89" applyNumberFormat="0" applyAlignment="0" applyProtection="0"/>
    <xf numFmtId="166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9" applyNumberFormat="0" applyAlignment="0" applyProtection="0"/>
    <xf numFmtId="43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6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4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4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5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92" fillId="20" borderId="94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102" fillId="0" borderId="9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52" borderId="0" applyNumberFormat="0" applyBorder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0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6" fontId="1" fillId="0" borderId="0" applyFont="0" applyFill="0" applyBorder="0" applyAlignment="0" applyProtection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6" fillId="0" borderId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6" fillId="0" borderId="0"/>
    <xf numFmtId="0" fontId="124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6" applyNumberFormat="0" applyAlignment="0" applyProtection="0"/>
    <xf numFmtId="0" fontId="19" fillId="0" borderId="0"/>
    <xf numFmtId="0" fontId="53" fillId="20" borderId="96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6" applyNumberFormat="0" applyAlignment="0" applyProtection="0"/>
    <xf numFmtId="0" fontId="53" fillId="20" borderId="96" applyNumberFormat="0" applyAlignment="0" applyProtection="0"/>
    <xf numFmtId="164" fontId="16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20" fillId="0" borderId="0"/>
    <xf numFmtId="0" fontId="20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50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6" fillId="23" borderId="100" applyNumberFormat="0" applyFont="0" applyAlignment="0" applyProtection="0"/>
    <xf numFmtId="0" fontId="22" fillId="7" borderId="104" applyNumberFormat="0" applyAlignment="0" applyProtection="0"/>
    <xf numFmtId="0" fontId="28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53" fillId="20" borderId="101" applyNumberFormat="0" applyAlignment="0" applyProtection="0"/>
    <xf numFmtId="0" fontId="23" fillId="20" borderId="106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24" fillId="20" borderId="104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99" applyNumberFormat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55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7" applyNumberFormat="0" applyFill="0" applyAlignment="0" applyProtection="0"/>
    <xf numFmtId="0" fontId="92" fillId="20" borderId="99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99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40" fillId="23" borderId="105" applyNumberFormat="0" applyFon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7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24" fillId="20" borderId="104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50" fillId="7" borderId="104" applyNumberFormat="0" applyAlignment="0" applyProtection="0"/>
    <xf numFmtId="0" fontId="24" fillId="20" borderId="104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3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4" fillId="20" borderId="99" applyNumberForma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28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3" fillId="20" borderId="106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53" fillId="20" borderId="101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65" fontId="1" fillId="0" borderId="0" applyFont="0" applyFill="0" applyBorder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53" fillId="20" borderId="101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6" applyNumberFormat="0" applyAlignment="0" applyProtection="0"/>
    <xf numFmtId="0" fontId="53" fillId="20" borderId="106" applyNumberFormat="0" applyAlignment="0" applyProtection="0"/>
    <xf numFmtId="0" fontId="23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4" fillId="20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40" fillId="0" borderId="0" applyFill="0" applyBorder="0" applyProtection="0">
      <alignment horizontal="right" vertical="top"/>
    </xf>
  </cellStyleXfs>
  <cellXfs count="146">
    <xf numFmtId="0" fontId="0" fillId="0" borderId="0" xfId="0"/>
    <xf numFmtId="0" fontId="38" fillId="0" borderId="0" xfId="0" applyFont="1"/>
    <xf numFmtId="171" fontId="38" fillId="0" borderId="0" xfId="0" applyNumberFormat="1" applyFont="1"/>
    <xf numFmtId="49" fontId="38" fillId="0" borderId="93" xfId="242" applyNumberFormat="1" applyFont="1" applyBorder="1" applyAlignment="1">
      <alignment horizontal="left" vertical="center" wrapText="1"/>
    </xf>
    <xf numFmtId="0" fontId="38" fillId="0" borderId="93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0" fontId="38" fillId="0" borderId="0" xfId="242" applyFont="1"/>
    <xf numFmtId="0" fontId="38" fillId="0" borderId="0" xfId="0" applyFont="1" applyAlignment="1">
      <alignment horizontal="center" vertical="center"/>
    </xf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242" applyFont="1" applyAlignment="1">
      <alignment horizontal="center" wrapText="1"/>
    </xf>
    <xf numFmtId="0" fontId="38" fillId="0" borderId="0" xfId="117" applyFont="1">
      <alignment horizontal="left" vertical="top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0" xfId="242" applyFont="1" applyBorder="1"/>
    <xf numFmtId="0" fontId="58" fillId="0" borderId="10" xfId="0" applyFont="1" applyBorder="1" applyAlignment="1">
      <alignment horizontal="left" vertical="center" wrapText="1"/>
    </xf>
    <xf numFmtId="0" fontId="135" fillId="0" borderId="55" xfId="0" applyFont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3" fontId="38" fillId="0" borderId="0" xfId="242" applyNumberFormat="1" applyFont="1"/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32" xfId="242" applyFont="1" applyBorder="1" applyAlignment="1">
      <alignment horizontal="center" vertical="center" wrapText="1"/>
    </xf>
    <xf numFmtId="0" fontId="135" fillId="0" borderId="37" xfId="0" applyFont="1" applyBorder="1" applyAlignment="1">
      <alignment horizontal="left" vertical="center" wrapText="1"/>
    </xf>
    <xf numFmtId="0" fontId="38" fillId="0" borderId="93" xfId="242" applyFont="1" applyBorder="1" applyAlignment="1">
      <alignment vertical="center" wrapText="1"/>
    </xf>
    <xf numFmtId="0" fontId="38" fillId="0" borderId="113" xfId="242" applyFont="1" applyBorder="1"/>
    <xf numFmtId="0" fontId="38" fillId="0" borderId="55" xfId="242" applyFont="1" applyBorder="1"/>
    <xf numFmtId="0" fontId="106" fillId="0" borderId="0" xfId="0" applyFont="1" applyAlignment="1">
      <alignment horizontal="left" vertical="top"/>
    </xf>
    <xf numFmtId="0" fontId="106" fillId="0" borderId="0" xfId="0" applyFont="1" applyAlignment="1">
      <alignment vertical="top"/>
    </xf>
    <xf numFmtId="0" fontId="137" fillId="0" borderId="0" xfId="0" applyFont="1"/>
    <xf numFmtId="0" fontId="137" fillId="0" borderId="0" xfId="0" applyFont="1" applyAlignment="1">
      <alignment horizontal="left"/>
    </xf>
    <xf numFmtId="49" fontId="106" fillId="0" borderId="31" xfId="242" applyNumberFormat="1" applyFont="1" applyBorder="1" applyAlignment="1">
      <alignment horizontal="center" vertical="center" wrapText="1"/>
    </xf>
    <xf numFmtId="0" fontId="106" fillId="0" borderId="10" xfId="242" applyFont="1" applyBorder="1"/>
    <xf numFmtId="171" fontId="106" fillId="0" borderId="31" xfId="242" applyNumberFormat="1" applyFont="1" applyBorder="1" applyAlignment="1">
      <alignment horizontal="center" vertical="center" wrapText="1"/>
    </xf>
    <xf numFmtId="0" fontId="106" fillId="0" borderId="0" xfId="242" applyFont="1"/>
    <xf numFmtId="0" fontId="106" fillId="0" borderId="10" xfId="0" applyFont="1" applyBorder="1"/>
    <xf numFmtId="171" fontId="106" fillId="0" borderId="10" xfId="242" applyNumberFormat="1" applyFont="1" applyBorder="1" applyAlignment="1">
      <alignment horizontal="center" vertical="center" wrapText="1"/>
    </xf>
    <xf numFmtId="0" fontId="106" fillId="0" borderId="0" xfId="0" applyFont="1"/>
    <xf numFmtId="0" fontId="106" fillId="0" borderId="0" xfId="117" applyFont="1">
      <alignment horizontal="left" vertical="top" wrapText="1"/>
    </xf>
    <xf numFmtId="0" fontId="142" fillId="0" borderId="55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141" fillId="0" borderId="16" xfId="0" applyFont="1" applyBorder="1" applyAlignment="1">
      <alignment horizontal="right" vertical="center"/>
    </xf>
    <xf numFmtId="171" fontId="38" fillId="0" borderId="0" xfId="242" applyNumberFormat="1" applyFont="1" applyAlignment="1">
      <alignment horizontal="center" vertical="center"/>
    </xf>
    <xf numFmtId="171" fontId="38" fillId="0" borderId="0" xfId="242" applyNumberFormat="1" applyFont="1" applyAlignment="1">
      <alignment horizontal="right" vertical="center"/>
    </xf>
    <xf numFmtId="171" fontId="38" fillId="0" borderId="0" xfId="0" applyNumberFormat="1" applyFont="1" applyAlignment="1">
      <alignment horizontal="right" vertical="center"/>
    </xf>
    <xf numFmtId="171" fontId="38" fillId="0" borderId="0" xfId="242" applyNumberFormat="1" applyFont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106" fillId="0" borderId="10" xfId="719" applyNumberFormat="1" applyFont="1" applyFill="1" applyBorder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  <xf numFmtId="171" fontId="106" fillId="0" borderId="93" xfId="719" applyNumberFormat="1" applyFont="1" applyFill="1" applyBorder="1" applyAlignment="1">
      <alignment horizontal="center" vertical="center" wrapText="1"/>
    </xf>
    <xf numFmtId="171" fontId="135" fillId="0" borderId="10" xfId="0" applyNumberFormat="1" applyFont="1" applyBorder="1" applyAlignment="1">
      <alignment horizontal="center" vertical="center" wrapText="1"/>
    </xf>
    <xf numFmtId="171" fontId="38" fillId="0" borderId="37" xfId="242" applyNumberFormat="1" applyFont="1" applyBorder="1" applyAlignment="1">
      <alignment horizontal="center" vertical="center"/>
    </xf>
    <xf numFmtId="171" fontId="38" fillId="0" borderId="113" xfId="719" applyNumberFormat="1" applyFont="1" applyFill="1" applyBorder="1" applyAlignment="1">
      <alignment horizontal="center" vertical="center" wrapText="1"/>
    </xf>
    <xf numFmtId="171" fontId="38" fillId="0" borderId="93" xfId="719" applyNumberFormat="1" applyFont="1" applyFill="1" applyBorder="1" applyAlignment="1">
      <alignment horizontal="center" vertical="center" wrapText="1"/>
    </xf>
    <xf numFmtId="178" fontId="38" fillId="0" borderId="114" xfId="242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left" vertical="top" wrapText="1"/>
    </xf>
    <xf numFmtId="0" fontId="141" fillId="0" borderId="0" xfId="0" applyFont="1" applyAlignment="1">
      <alignment horizontal="right" vertical="center"/>
    </xf>
    <xf numFmtId="0" fontId="106" fillId="0" borderId="10" xfId="0" applyFont="1" applyBorder="1" applyAlignment="1">
      <alignment horizontal="center" vertical="center" wrapText="1"/>
    </xf>
    <xf numFmtId="177" fontId="106" fillId="0" borderId="10" xfId="0" applyNumberFormat="1" applyFont="1" applyBorder="1"/>
    <xf numFmtId="0" fontId="106" fillId="0" borderId="10" xfId="0" applyFont="1" applyBorder="1" applyAlignment="1">
      <alignment vertical="top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1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/>
    </xf>
    <xf numFmtId="0" fontId="106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06" fillId="0" borderId="12" xfId="0" applyFont="1" applyBorder="1" applyAlignment="1">
      <alignment vertical="top"/>
    </xf>
    <xf numFmtId="0" fontId="106" fillId="0" borderId="13" xfId="0" applyFont="1" applyBorder="1" applyAlignment="1">
      <alignment vertical="top"/>
    </xf>
    <xf numFmtId="0" fontId="106" fillId="0" borderId="14" xfId="0" applyFont="1" applyBorder="1" applyAlignment="1">
      <alignment vertical="top"/>
    </xf>
    <xf numFmtId="177" fontId="106" fillId="0" borderId="10" xfId="0" applyNumberFormat="1" applyFont="1" applyBorder="1" applyAlignment="1">
      <alignment horizontal="center"/>
    </xf>
    <xf numFmtId="177" fontId="139" fillId="0" borderId="10" xfId="57689" applyFont="1" applyFill="1" applyBorder="1" applyAlignment="1">
      <alignment horizontal="center" vertical="top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wrapText="1"/>
    </xf>
    <xf numFmtId="0" fontId="106" fillId="0" borderId="10" xfId="0" applyFont="1" applyBorder="1" applyAlignment="1">
      <alignment wrapText="1"/>
    </xf>
    <xf numFmtId="49" fontId="106" fillId="0" borderId="10" xfId="99" applyNumberFormat="1" applyFont="1" applyBorder="1" applyAlignment="1">
      <alignment vertical="top"/>
    </xf>
    <xf numFmtId="0" fontId="106" fillId="0" borderId="10" xfId="99" applyFont="1" applyBorder="1"/>
    <xf numFmtId="49" fontId="38" fillId="0" borderId="10" xfId="99" applyNumberFormat="1" applyFont="1" applyBorder="1" applyAlignment="1">
      <alignment vertical="top"/>
    </xf>
    <xf numFmtId="0" fontId="38" fillId="0" borderId="10" xfId="99" applyFont="1" applyBorder="1"/>
    <xf numFmtId="0" fontId="106" fillId="0" borderId="10" xfId="99" applyFont="1" applyBorder="1" applyAlignment="1">
      <alignment wrapText="1"/>
    </xf>
    <xf numFmtId="0" fontId="38" fillId="0" borderId="15" xfId="99" applyFont="1" applyBorder="1"/>
    <xf numFmtId="0" fontId="38" fillId="0" borderId="10" xfId="99" applyFont="1" applyBorder="1" applyAlignment="1">
      <alignment wrapText="1"/>
    </xf>
    <xf numFmtId="0" fontId="106" fillId="0" borderId="10" xfId="99" applyFont="1" applyBorder="1" applyAlignment="1">
      <alignment vertical="top"/>
    </xf>
    <xf numFmtId="0" fontId="107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vertical="top"/>
    </xf>
    <xf numFmtId="0" fontId="59" fillId="0" borderId="10" xfId="0" applyFont="1" applyBorder="1" applyAlignment="1">
      <alignment horizontal="left" vertical="center" wrapText="1"/>
    </xf>
    <xf numFmtId="179" fontId="38" fillId="0" borderId="10" xfId="0" applyNumberFormat="1" applyFont="1" applyBorder="1" applyAlignment="1">
      <alignment horizontal="right"/>
    </xf>
    <xf numFmtId="0" fontId="38" fillId="0" borderId="10" xfId="99" applyFont="1" applyBorder="1" applyAlignment="1">
      <alignment horizontal="left" vertical="center" wrapText="1"/>
    </xf>
    <xf numFmtId="179" fontId="38" fillId="0" borderId="10" xfId="719" applyNumberFormat="1" applyFont="1" applyFill="1" applyBorder="1" applyAlignment="1">
      <alignment horizontal="right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106" fillId="0" borderId="10" xfId="0" applyFont="1" applyBorder="1" applyAlignment="1">
      <alignment horizontal="center" vertical="center"/>
    </xf>
    <xf numFmtId="179" fontId="106" fillId="0" borderId="10" xfId="0" applyNumberFormat="1" applyFont="1" applyBorder="1" applyAlignment="1">
      <alignment horizontal="right"/>
    </xf>
    <xf numFmtId="49" fontId="106" fillId="0" borderId="10" xfId="99" applyNumberFormat="1" applyFont="1" applyBorder="1" applyAlignment="1">
      <alignment horizontal="center" vertical="top"/>
    </xf>
    <xf numFmtId="0" fontId="106" fillId="0" borderId="10" xfId="99" applyFont="1" applyBorder="1" applyAlignment="1">
      <alignment horizontal="center" vertical="top"/>
    </xf>
    <xf numFmtId="0" fontId="106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/>
    </xf>
    <xf numFmtId="177" fontId="106" fillId="0" borderId="10" xfId="57689" applyFont="1" applyFill="1" applyBorder="1">
      <alignment horizontal="right" vertical="top"/>
    </xf>
    <xf numFmtId="0" fontId="38" fillId="0" borderId="10" xfId="0" applyFont="1" applyBorder="1" applyAlignment="1">
      <alignment horizontal="center" vertical="center"/>
    </xf>
    <xf numFmtId="0" fontId="106" fillId="0" borderId="10" xfId="0" applyFont="1" applyBorder="1" applyAlignment="1">
      <alignment horizontal="center" vertical="top" wrapText="1"/>
    </xf>
    <xf numFmtId="0" fontId="143" fillId="0" borderId="113" xfId="0" applyFont="1" applyBorder="1" applyAlignment="1">
      <alignment horizontal="center" vertical="center" wrapText="1"/>
    </xf>
    <xf numFmtId="49" fontId="38" fillId="0" borderId="113" xfId="242" applyNumberFormat="1" applyFont="1" applyBorder="1" applyAlignment="1">
      <alignment horizontal="left" vertical="center" wrapText="1"/>
    </xf>
    <xf numFmtId="0" fontId="38" fillId="0" borderId="113" xfId="242" applyFont="1" applyBorder="1" applyAlignment="1">
      <alignment horizontal="left" vertical="center" wrapText="1"/>
    </xf>
    <xf numFmtId="171" fontId="135" fillId="0" borderId="113" xfId="0" applyNumberFormat="1" applyFont="1" applyBorder="1" applyAlignment="1">
      <alignment horizontal="center" vertical="center" wrapText="1"/>
    </xf>
    <xf numFmtId="0" fontId="143" fillId="55" borderId="113" xfId="0" applyFont="1" applyFill="1" applyBorder="1" applyAlignment="1">
      <alignment horizontal="center" vertical="center" wrapText="1"/>
    </xf>
    <xf numFmtId="0" fontId="143" fillId="55" borderId="32" xfId="0" applyFont="1" applyFill="1" applyBorder="1" applyAlignment="1">
      <alignment horizontal="center" vertical="center" wrapText="1"/>
    </xf>
    <xf numFmtId="171" fontId="38" fillId="0" borderId="0" xfId="117" applyNumberFormat="1" applyFont="1" applyAlignment="1">
      <alignment vertical="center" wrapText="1"/>
    </xf>
    <xf numFmtId="0" fontId="144" fillId="55" borderId="10" xfId="0" applyFont="1" applyFill="1" applyBorder="1" applyAlignment="1">
      <alignment horizontal="center" vertical="center" wrapText="1"/>
    </xf>
    <xf numFmtId="171" fontId="135" fillId="0" borderId="115" xfId="0" applyNumberFormat="1" applyFont="1" applyBorder="1" applyAlignment="1">
      <alignment horizontal="center" vertical="center" wrapText="1"/>
    </xf>
    <xf numFmtId="0" fontId="145" fillId="55" borderId="11" xfId="0" applyFont="1" applyFill="1" applyBorder="1" applyAlignment="1">
      <alignment horizontal="center" vertical="center" wrapText="1"/>
    </xf>
    <xf numFmtId="0" fontId="38" fillId="0" borderId="113" xfId="0" applyFont="1" applyBorder="1"/>
    <xf numFmtId="0" fontId="38" fillId="0" borderId="113" xfId="0" applyFont="1" applyBorder="1" applyAlignment="1">
      <alignment horizontal="left" vertical="top" wrapText="1"/>
    </xf>
    <xf numFmtId="0" fontId="106" fillId="0" borderId="113" xfId="0" applyFont="1" applyBorder="1" applyAlignment="1">
      <alignment horizontal="left" vertical="top" wrapText="1"/>
    </xf>
    <xf numFmtId="179" fontId="106" fillId="0" borderId="10" xfId="0" applyNumberFormat="1" applyFont="1" applyBorder="1" applyAlignment="1">
      <alignment horizontal="right" vertical="center"/>
    </xf>
    <xf numFmtId="0" fontId="58" fillId="0" borderId="10" xfId="0" applyFont="1" applyBorder="1" applyAlignment="1">
      <alignment horizontal="center"/>
    </xf>
    <xf numFmtId="0" fontId="145" fillId="55" borderId="113" xfId="0" applyFont="1" applyFill="1" applyBorder="1" applyAlignment="1">
      <alignment horizontal="center" vertical="center" wrapText="1"/>
    </xf>
    <xf numFmtId="0" fontId="145" fillId="55" borderId="32" xfId="0" applyFont="1" applyFill="1" applyBorder="1" applyAlignment="1">
      <alignment horizontal="center" vertical="center" wrapText="1"/>
    </xf>
    <xf numFmtId="0" fontId="106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wrapText="1"/>
    </xf>
    <xf numFmtId="0" fontId="106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171" fontId="38" fillId="0" borderId="0" xfId="117" applyNumberFormat="1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171" fontId="38" fillId="0" borderId="0" xfId="0" applyNumberFormat="1" applyFont="1" applyAlignment="1">
      <alignment horizontal="center" vertical="center"/>
    </xf>
  </cellXfs>
  <cellStyles count="57690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N_b" xfId="57689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Normal="100" workbookViewId="0">
      <selection activeCell="C22" sqref="C22"/>
    </sheetView>
  </sheetViews>
  <sheetFormatPr defaultRowHeight="17.25"/>
  <cols>
    <col min="1" max="1" width="11.42578125" style="6" customWidth="1"/>
    <col min="2" max="2" width="14.5703125" style="6" customWidth="1"/>
    <col min="3" max="3" width="67.140625" style="6" customWidth="1"/>
    <col min="4" max="4" width="20.5703125" style="44" customWidth="1"/>
    <col min="5" max="5" width="19.5703125" style="44" customWidth="1"/>
    <col min="6" max="6" width="17.28515625" style="6" bestFit="1" customWidth="1"/>
    <col min="7" max="7" width="21.7109375" style="6" bestFit="1" customWidth="1"/>
    <col min="8" max="171" width="9.140625" style="6"/>
    <col min="172" max="172" width="5" style="6" customWidth="1"/>
    <col min="173" max="173" width="4.7109375" style="6" customWidth="1"/>
    <col min="174" max="174" width="5" style="6" customWidth="1"/>
    <col min="175" max="175" width="19.7109375" style="6" customWidth="1"/>
    <col min="176" max="176" width="49.85546875" style="6" customWidth="1"/>
    <col min="177" max="177" width="14.5703125" style="6" customWidth="1"/>
    <col min="178" max="178" width="13.7109375" style="6" customWidth="1"/>
    <col min="179" max="179" width="13.42578125" style="6" customWidth="1"/>
    <col min="180" max="180" width="15.42578125" style="6" customWidth="1"/>
    <col min="181" max="182" width="10.28515625" style="6" bestFit="1" customWidth="1"/>
    <col min="183" max="427" width="9.140625" style="6"/>
    <col min="428" max="428" width="5" style="6" customWidth="1"/>
    <col min="429" max="429" width="4.7109375" style="6" customWidth="1"/>
    <col min="430" max="430" width="5" style="6" customWidth="1"/>
    <col min="431" max="431" width="19.7109375" style="6" customWidth="1"/>
    <col min="432" max="432" width="49.85546875" style="6" customWidth="1"/>
    <col min="433" max="433" width="14.5703125" style="6" customWidth="1"/>
    <col min="434" max="434" width="13.7109375" style="6" customWidth="1"/>
    <col min="435" max="435" width="13.42578125" style="6" customWidth="1"/>
    <col min="436" max="436" width="15.42578125" style="6" customWidth="1"/>
    <col min="437" max="438" width="10.28515625" style="6" bestFit="1" customWidth="1"/>
    <col min="439" max="683" width="9.140625" style="6"/>
    <col min="684" max="684" width="5" style="6" customWidth="1"/>
    <col min="685" max="685" width="4.7109375" style="6" customWidth="1"/>
    <col min="686" max="686" width="5" style="6" customWidth="1"/>
    <col min="687" max="687" width="19.7109375" style="6" customWidth="1"/>
    <col min="688" max="688" width="49.85546875" style="6" customWidth="1"/>
    <col min="689" max="689" width="14.5703125" style="6" customWidth="1"/>
    <col min="690" max="690" width="13.7109375" style="6" customWidth="1"/>
    <col min="691" max="691" width="13.42578125" style="6" customWidth="1"/>
    <col min="692" max="692" width="15.42578125" style="6" customWidth="1"/>
    <col min="693" max="694" width="10.28515625" style="6" bestFit="1" customWidth="1"/>
    <col min="695" max="939" width="9.140625" style="6"/>
    <col min="940" max="940" width="5" style="6" customWidth="1"/>
    <col min="941" max="941" width="4.7109375" style="6" customWidth="1"/>
    <col min="942" max="942" width="5" style="6" customWidth="1"/>
    <col min="943" max="943" width="19.7109375" style="6" customWidth="1"/>
    <col min="944" max="944" width="49.85546875" style="6" customWidth="1"/>
    <col min="945" max="945" width="14.5703125" style="6" customWidth="1"/>
    <col min="946" max="946" width="13.7109375" style="6" customWidth="1"/>
    <col min="947" max="947" width="13.42578125" style="6" customWidth="1"/>
    <col min="948" max="948" width="15.42578125" style="6" customWidth="1"/>
    <col min="949" max="950" width="10.28515625" style="6" bestFit="1" customWidth="1"/>
    <col min="951" max="1195" width="9.140625" style="6"/>
    <col min="1196" max="1196" width="5" style="6" customWidth="1"/>
    <col min="1197" max="1197" width="4.7109375" style="6" customWidth="1"/>
    <col min="1198" max="1198" width="5" style="6" customWidth="1"/>
    <col min="1199" max="1199" width="19.7109375" style="6" customWidth="1"/>
    <col min="1200" max="1200" width="49.85546875" style="6" customWidth="1"/>
    <col min="1201" max="1201" width="14.5703125" style="6" customWidth="1"/>
    <col min="1202" max="1202" width="13.7109375" style="6" customWidth="1"/>
    <col min="1203" max="1203" width="13.42578125" style="6" customWidth="1"/>
    <col min="1204" max="1204" width="15.42578125" style="6" customWidth="1"/>
    <col min="1205" max="1206" width="10.28515625" style="6" bestFit="1" customWidth="1"/>
    <col min="1207" max="1451" width="9.140625" style="6"/>
    <col min="1452" max="1452" width="5" style="6" customWidth="1"/>
    <col min="1453" max="1453" width="4.7109375" style="6" customWidth="1"/>
    <col min="1454" max="1454" width="5" style="6" customWidth="1"/>
    <col min="1455" max="1455" width="19.7109375" style="6" customWidth="1"/>
    <col min="1456" max="1456" width="49.85546875" style="6" customWidth="1"/>
    <col min="1457" max="1457" width="14.5703125" style="6" customWidth="1"/>
    <col min="1458" max="1458" width="13.7109375" style="6" customWidth="1"/>
    <col min="1459" max="1459" width="13.42578125" style="6" customWidth="1"/>
    <col min="1460" max="1460" width="15.42578125" style="6" customWidth="1"/>
    <col min="1461" max="1462" width="10.28515625" style="6" bestFit="1" customWidth="1"/>
    <col min="1463" max="1707" width="9.140625" style="6"/>
    <col min="1708" max="1708" width="5" style="6" customWidth="1"/>
    <col min="1709" max="1709" width="4.7109375" style="6" customWidth="1"/>
    <col min="1710" max="1710" width="5" style="6" customWidth="1"/>
    <col min="1711" max="1711" width="19.7109375" style="6" customWidth="1"/>
    <col min="1712" max="1712" width="49.85546875" style="6" customWidth="1"/>
    <col min="1713" max="1713" width="14.5703125" style="6" customWidth="1"/>
    <col min="1714" max="1714" width="13.7109375" style="6" customWidth="1"/>
    <col min="1715" max="1715" width="13.42578125" style="6" customWidth="1"/>
    <col min="1716" max="1716" width="15.42578125" style="6" customWidth="1"/>
    <col min="1717" max="1718" width="10.28515625" style="6" bestFit="1" customWidth="1"/>
    <col min="1719" max="1963" width="9.140625" style="6"/>
    <col min="1964" max="1964" width="5" style="6" customWidth="1"/>
    <col min="1965" max="1965" width="4.7109375" style="6" customWidth="1"/>
    <col min="1966" max="1966" width="5" style="6" customWidth="1"/>
    <col min="1967" max="1967" width="19.7109375" style="6" customWidth="1"/>
    <col min="1968" max="1968" width="49.85546875" style="6" customWidth="1"/>
    <col min="1969" max="1969" width="14.5703125" style="6" customWidth="1"/>
    <col min="1970" max="1970" width="13.7109375" style="6" customWidth="1"/>
    <col min="1971" max="1971" width="13.42578125" style="6" customWidth="1"/>
    <col min="1972" max="1972" width="15.42578125" style="6" customWidth="1"/>
    <col min="1973" max="1974" width="10.28515625" style="6" bestFit="1" customWidth="1"/>
    <col min="1975" max="2219" width="9.140625" style="6"/>
    <col min="2220" max="2220" width="5" style="6" customWidth="1"/>
    <col min="2221" max="2221" width="4.7109375" style="6" customWidth="1"/>
    <col min="2222" max="2222" width="5" style="6" customWidth="1"/>
    <col min="2223" max="2223" width="19.7109375" style="6" customWidth="1"/>
    <col min="2224" max="2224" width="49.85546875" style="6" customWidth="1"/>
    <col min="2225" max="2225" width="14.5703125" style="6" customWidth="1"/>
    <col min="2226" max="2226" width="13.7109375" style="6" customWidth="1"/>
    <col min="2227" max="2227" width="13.42578125" style="6" customWidth="1"/>
    <col min="2228" max="2228" width="15.42578125" style="6" customWidth="1"/>
    <col min="2229" max="2230" width="10.28515625" style="6" bestFit="1" customWidth="1"/>
    <col min="2231" max="2475" width="9.140625" style="6"/>
    <col min="2476" max="2476" width="5" style="6" customWidth="1"/>
    <col min="2477" max="2477" width="4.7109375" style="6" customWidth="1"/>
    <col min="2478" max="2478" width="5" style="6" customWidth="1"/>
    <col min="2479" max="2479" width="19.7109375" style="6" customWidth="1"/>
    <col min="2480" max="2480" width="49.85546875" style="6" customWidth="1"/>
    <col min="2481" max="2481" width="14.5703125" style="6" customWidth="1"/>
    <col min="2482" max="2482" width="13.7109375" style="6" customWidth="1"/>
    <col min="2483" max="2483" width="13.42578125" style="6" customWidth="1"/>
    <col min="2484" max="2484" width="15.42578125" style="6" customWidth="1"/>
    <col min="2485" max="2486" width="10.28515625" style="6" bestFit="1" customWidth="1"/>
    <col min="2487" max="2731" width="9.140625" style="6"/>
    <col min="2732" max="2732" width="5" style="6" customWidth="1"/>
    <col min="2733" max="2733" width="4.7109375" style="6" customWidth="1"/>
    <col min="2734" max="2734" width="5" style="6" customWidth="1"/>
    <col min="2735" max="2735" width="19.7109375" style="6" customWidth="1"/>
    <col min="2736" max="2736" width="49.85546875" style="6" customWidth="1"/>
    <col min="2737" max="2737" width="14.5703125" style="6" customWidth="1"/>
    <col min="2738" max="2738" width="13.7109375" style="6" customWidth="1"/>
    <col min="2739" max="2739" width="13.42578125" style="6" customWidth="1"/>
    <col min="2740" max="2740" width="15.42578125" style="6" customWidth="1"/>
    <col min="2741" max="2742" width="10.28515625" style="6" bestFit="1" customWidth="1"/>
    <col min="2743" max="2987" width="9.140625" style="6"/>
    <col min="2988" max="2988" width="5" style="6" customWidth="1"/>
    <col min="2989" max="2989" width="4.7109375" style="6" customWidth="1"/>
    <col min="2990" max="2990" width="5" style="6" customWidth="1"/>
    <col min="2991" max="2991" width="19.7109375" style="6" customWidth="1"/>
    <col min="2992" max="2992" width="49.85546875" style="6" customWidth="1"/>
    <col min="2993" max="2993" width="14.5703125" style="6" customWidth="1"/>
    <col min="2994" max="2994" width="13.7109375" style="6" customWidth="1"/>
    <col min="2995" max="2995" width="13.42578125" style="6" customWidth="1"/>
    <col min="2996" max="2996" width="15.42578125" style="6" customWidth="1"/>
    <col min="2997" max="2998" width="10.28515625" style="6" bestFit="1" customWidth="1"/>
    <col min="2999" max="3243" width="9.140625" style="6"/>
    <col min="3244" max="3244" width="5" style="6" customWidth="1"/>
    <col min="3245" max="3245" width="4.7109375" style="6" customWidth="1"/>
    <col min="3246" max="3246" width="5" style="6" customWidth="1"/>
    <col min="3247" max="3247" width="19.7109375" style="6" customWidth="1"/>
    <col min="3248" max="3248" width="49.85546875" style="6" customWidth="1"/>
    <col min="3249" max="3249" width="14.5703125" style="6" customWidth="1"/>
    <col min="3250" max="3250" width="13.7109375" style="6" customWidth="1"/>
    <col min="3251" max="3251" width="13.42578125" style="6" customWidth="1"/>
    <col min="3252" max="3252" width="15.42578125" style="6" customWidth="1"/>
    <col min="3253" max="3254" width="10.28515625" style="6" bestFit="1" customWidth="1"/>
    <col min="3255" max="3499" width="9.140625" style="6"/>
    <col min="3500" max="3500" width="5" style="6" customWidth="1"/>
    <col min="3501" max="3501" width="4.7109375" style="6" customWidth="1"/>
    <col min="3502" max="3502" width="5" style="6" customWidth="1"/>
    <col min="3503" max="3503" width="19.7109375" style="6" customWidth="1"/>
    <col min="3504" max="3504" width="49.85546875" style="6" customWidth="1"/>
    <col min="3505" max="3505" width="14.5703125" style="6" customWidth="1"/>
    <col min="3506" max="3506" width="13.7109375" style="6" customWidth="1"/>
    <col min="3507" max="3507" width="13.42578125" style="6" customWidth="1"/>
    <col min="3508" max="3508" width="15.42578125" style="6" customWidth="1"/>
    <col min="3509" max="3510" width="10.28515625" style="6" bestFit="1" customWidth="1"/>
    <col min="3511" max="3755" width="9.140625" style="6"/>
    <col min="3756" max="3756" width="5" style="6" customWidth="1"/>
    <col min="3757" max="3757" width="4.7109375" style="6" customWidth="1"/>
    <col min="3758" max="3758" width="5" style="6" customWidth="1"/>
    <col min="3759" max="3759" width="19.7109375" style="6" customWidth="1"/>
    <col min="3760" max="3760" width="49.85546875" style="6" customWidth="1"/>
    <col min="3761" max="3761" width="14.5703125" style="6" customWidth="1"/>
    <col min="3762" max="3762" width="13.7109375" style="6" customWidth="1"/>
    <col min="3763" max="3763" width="13.42578125" style="6" customWidth="1"/>
    <col min="3764" max="3764" width="15.42578125" style="6" customWidth="1"/>
    <col min="3765" max="3766" width="10.28515625" style="6" bestFit="1" customWidth="1"/>
    <col min="3767" max="4011" width="9.140625" style="6"/>
    <col min="4012" max="4012" width="5" style="6" customWidth="1"/>
    <col min="4013" max="4013" width="4.7109375" style="6" customWidth="1"/>
    <col min="4014" max="4014" width="5" style="6" customWidth="1"/>
    <col min="4015" max="4015" width="19.7109375" style="6" customWidth="1"/>
    <col min="4016" max="4016" width="49.85546875" style="6" customWidth="1"/>
    <col min="4017" max="4017" width="14.5703125" style="6" customWidth="1"/>
    <col min="4018" max="4018" width="13.7109375" style="6" customWidth="1"/>
    <col min="4019" max="4019" width="13.42578125" style="6" customWidth="1"/>
    <col min="4020" max="4020" width="15.42578125" style="6" customWidth="1"/>
    <col min="4021" max="4022" width="10.28515625" style="6" bestFit="1" customWidth="1"/>
    <col min="4023" max="4267" width="9.140625" style="6"/>
    <col min="4268" max="4268" width="5" style="6" customWidth="1"/>
    <col min="4269" max="4269" width="4.7109375" style="6" customWidth="1"/>
    <col min="4270" max="4270" width="5" style="6" customWidth="1"/>
    <col min="4271" max="4271" width="19.7109375" style="6" customWidth="1"/>
    <col min="4272" max="4272" width="49.85546875" style="6" customWidth="1"/>
    <col min="4273" max="4273" width="14.5703125" style="6" customWidth="1"/>
    <col min="4274" max="4274" width="13.7109375" style="6" customWidth="1"/>
    <col min="4275" max="4275" width="13.42578125" style="6" customWidth="1"/>
    <col min="4276" max="4276" width="15.42578125" style="6" customWidth="1"/>
    <col min="4277" max="4278" width="10.28515625" style="6" bestFit="1" customWidth="1"/>
    <col min="4279" max="4523" width="9.140625" style="6"/>
    <col min="4524" max="4524" width="5" style="6" customWidth="1"/>
    <col min="4525" max="4525" width="4.7109375" style="6" customWidth="1"/>
    <col min="4526" max="4526" width="5" style="6" customWidth="1"/>
    <col min="4527" max="4527" width="19.7109375" style="6" customWidth="1"/>
    <col min="4528" max="4528" width="49.85546875" style="6" customWidth="1"/>
    <col min="4529" max="4529" width="14.5703125" style="6" customWidth="1"/>
    <col min="4530" max="4530" width="13.7109375" style="6" customWidth="1"/>
    <col min="4531" max="4531" width="13.42578125" style="6" customWidth="1"/>
    <col min="4532" max="4532" width="15.42578125" style="6" customWidth="1"/>
    <col min="4533" max="4534" width="10.28515625" style="6" bestFit="1" customWidth="1"/>
    <col min="4535" max="4779" width="9.140625" style="6"/>
    <col min="4780" max="4780" width="5" style="6" customWidth="1"/>
    <col min="4781" max="4781" width="4.7109375" style="6" customWidth="1"/>
    <col min="4782" max="4782" width="5" style="6" customWidth="1"/>
    <col min="4783" max="4783" width="19.7109375" style="6" customWidth="1"/>
    <col min="4784" max="4784" width="49.85546875" style="6" customWidth="1"/>
    <col min="4785" max="4785" width="14.5703125" style="6" customWidth="1"/>
    <col min="4786" max="4786" width="13.7109375" style="6" customWidth="1"/>
    <col min="4787" max="4787" width="13.42578125" style="6" customWidth="1"/>
    <col min="4788" max="4788" width="15.42578125" style="6" customWidth="1"/>
    <col min="4789" max="4790" width="10.28515625" style="6" bestFit="1" customWidth="1"/>
    <col min="4791" max="5035" width="9.140625" style="6"/>
    <col min="5036" max="5036" width="5" style="6" customWidth="1"/>
    <col min="5037" max="5037" width="4.7109375" style="6" customWidth="1"/>
    <col min="5038" max="5038" width="5" style="6" customWidth="1"/>
    <col min="5039" max="5039" width="19.7109375" style="6" customWidth="1"/>
    <col min="5040" max="5040" width="49.85546875" style="6" customWidth="1"/>
    <col min="5041" max="5041" width="14.5703125" style="6" customWidth="1"/>
    <col min="5042" max="5042" width="13.7109375" style="6" customWidth="1"/>
    <col min="5043" max="5043" width="13.42578125" style="6" customWidth="1"/>
    <col min="5044" max="5044" width="15.42578125" style="6" customWidth="1"/>
    <col min="5045" max="5046" width="10.28515625" style="6" bestFit="1" customWidth="1"/>
    <col min="5047" max="5291" width="9.140625" style="6"/>
    <col min="5292" max="5292" width="5" style="6" customWidth="1"/>
    <col min="5293" max="5293" width="4.7109375" style="6" customWidth="1"/>
    <col min="5294" max="5294" width="5" style="6" customWidth="1"/>
    <col min="5295" max="5295" width="19.7109375" style="6" customWidth="1"/>
    <col min="5296" max="5296" width="49.85546875" style="6" customWidth="1"/>
    <col min="5297" max="5297" width="14.5703125" style="6" customWidth="1"/>
    <col min="5298" max="5298" width="13.7109375" style="6" customWidth="1"/>
    <col min="5299" max="5299" width="13.42578125" style="6" customWidth="1"/>
    <col min="5300" max="5300" width="15.42578125" style="6" customWidth="1"/>
    <col min="5301" max="5302" width="10.28515625" style="6" bestFit="1" customWidth="1"/>
    <col min="5303" max="5547" width="9.140625" style="6"/>
    <col min="5548" max="5548" width="5" style="6" customWidth="1"/>
    <col min="5549" max="5549" width="4.7109375" style="6" customWidth="1"/>
    <col min="5550" max="5550" width="5" style="6" customWidth="1"/>
    <col min="5551" max="5551" width="19.7109375" style="6" customWidth="1"/>
    <col min="5552" max="5552" width="49.85546875" style="6" customWidth="1"/>
    <col min="5553" max="5553" width="14.5703125" style="6" customWidth="1"/>
    <col min="5554" max="5554" width="13.7109375" style="6" customWidth="1"/>
    <col min="5555" max="5555" width="13.42578125" style="6" customWidth="1"/>
    <col min="5556" max="5556" width="15.42578125" style="6" customWidth="1"/>
    <col min="5557" max="5558" width="10.28515625" style="6" bestFit="1" customWidth="1"/>
    <col min="5559" max="5803" width="9.140625" style="6"/>
    <col min="5804" max="5804" width="5" style="6" customWidth="1"/>
    <col min="5805" max="5805" width="4.7109375" style="6" customWidth="1"/>
    <col min="5806" max="5806" width="5" style="6" customWidth="1"/>
    <col min="5807" max="5807" width="19.7109375" style="6" customWidth="1"/>
    <col min="5808" max="5808" width="49.85546875" style="6" customWidth="1"/>
    <col min="5809" max="5809" width="14.5703125" style="6" customWidth="1"/>
    <col min="5810" max="5810" width="13.7109375" style="6" customWidth="1"/>
    <col min="5811" max="5811" width="13.42578125" style="6" customWidth="1"/>
    <col min="5812" max="5812" width="15.42578125" style="6" customWidth="1"/>
    <col min="5813" max="5814" width="10.28515625" style="6" bestFit="1" customWidth="1"/>
    <col min="5815" max="6059" width="9.140625" style="6"/>
    <col min="6060" max="6060" width="5" style="6" customWidth="1"/>
    <col min="6061" max="6061" width="4.7109375" style="6" customWidth="1"/>
    <col min="6062" max="6062" width="5" style="6" customWidth="1"/>
    <col min="6063" max="6063" width="19.7109375" style="6" customWidth="1"/>
    <col min="6064" max="6064" width="49.85546875" style="6" customWidth="1"/>
    <col min="6065" max="6065" width="14.5703125" style="6" customWidth="1"/>
    <col min="6066" max="6066" width="13.7109375" style="6" customWidth="1"/>
    <col min="6067" max="6067" width="13.42578125" style="6" customWidth="1"/>
    <col min="6068" max="6068" width="15.42578125" style="6" customWidth="1"/>
    <col min="6069" max="6070" width="10.28515625" style="6" bestFit="1" customWidth="1"/>
    <col min="6071" max="6315" width="9.140625" style="6"/>
    <col min="6316" max="6316" width="5" style="6" customWidth="1"/>
    <col min="6317" max="6317" width="4.7109375" style="6" customWidth="1"/>
    <col min="6318" max="6318" width="5" style="6" customWidth="1"/>
    <col min="6319" max="6319" width="19.7109375" style="6" customWidth="1"/>
    <col min="6320" max="6320" width="49.85546875" style="6" customWidth="1"/>
    <col min="6321" max="6321" width="14.5703125" style="6" customWidth="1"/>
    <col min="6322" max="6322" width="13.7109375" style="6" customWidth="1"/>
    <col min="6323" max="6323" width="13.42578125" style="6" customWidth="1"/>
    <col min="6324" max="6324" width="15.42578125" style="6" customWidth="1"/>
    <col min="6325" max="6326" width="10.28515625" style="6" bestFit="1" customWidth="1"/>
    <col min="6327" max="6571" width="9.140625" style="6"/>
    <col min="6572" max="6572" width="5" style="6" customWidth="1"/>
    <col min="6573" max="6573" width="4.7109375" style="6" customWidth="1"/>
    <col min="6574" max="6574" width="5" style="6" customWidth="1"/>
    <col min="6575" max="6575" width="19.7109375" style="6" customWidth="1"/>
    <col min="6576" max="6576" width="49.85546875" style="6" customWidth="1"/>
    <col min="6577" max="6577" width="14.5703125" style="6" customWidth="1"/>
    <col min="6578" max="6578" width="13.7109375" style="6" customWidth="1"/>
    <col min="6579" max="6579" width="13.42578125" style="6" customWidth="1"/>
    <col min="6580" max="6580" width="15.42578125" style="6" customWidth="1"/>
    <col min="6581" max="6582" width="10.28515625" style="6" bestFit="1" customWidth="1"/>
    <col min="6583" max="6827" width="9.140625" style="6"/>
    <col min="6828" max="6828" width="5" style="6" customWidth="1"/>
    <col min="6829" max="6829" width="4.7109375" style="6" customWidth="1"/>
    <col min="6830" max="6830" width="5" style="6" customWidth="1"/>
    <col min="6831" max="6831" width="19.7109375" style="6" customWidth="1"/>
    <col min="6832" max="6832" width="49.85546875" style="6" customWidth="1"/>
    <col min="6833" max="6833" width="14.5703125" style="6" customWidth="1"/>
    <col min="6834" max="6834" width="13.7109375" style="6" customWidth="1"/>
    <col min="6835" max="6835" width="13.42578125" style="6" customWidth="1"/>
    <col min="6836" max="6836" width="15.42578125" style="6" customWidth="1"/>
    <col min="6837" max="6838" width="10.28515625" style="6" bestFit="1" customWidth="1"/>
    <col min="6839" max="7083" width="9.140625" style="6"/>
    <col min="7084" max="7084" width="5" style="6" customWidth="1"/>
    <col min="7085" max="7085" width="4.7109375" style="6" customWidth="1"/>
    <col min="7086" max="7086" width="5" style="6" customWidth="1"/>
    <col min="7087" max="7087" width="19.7109375" style="6" customWidth="1"/>
    <col min="7088" max="7088" width="49.85546875" style="6" customWidth="1"/>
    <col min="7089" max="7089" width="14.5703125" style="6" customWidth="1"/>
    <col min="7090" max="7090" width="13.7109375" style="6" customWidth="1"/>
    <col min="7091" max="7091" width="13.42578125" style="6" customWidth="1"/>
    <col min="7092" max="7092" width="15.42578125" style="6" customWidth="1"/>
    <col min="7093" max="7094" width="10.28515625" style="6" bestFit="1" customWidth="1"/>
    <col min="7095" max="7339" width="9.140625" style="6"/>
    <col min="7340" max="7340" width="5" style="6" customWidth="1"/>
    <col min="7341" max="7341" width="4.7109375" style="6" customWidth="1"/>
    <col min="7342" max="7342" width="5" style="6" customWidth="1"/>
    <col min="7343" max="7343" width="19.7109375" style="6" customWidth="1"/>
    <col min="7344" max="7344" width="49.85546875" style="6" customWidth="1"/>
    <col min="7345" max="7345" width="14.5703125" style="6" customWidth="1"/>
    <col min="7346" max="7346" width="13.7109375" style="6" customWidth="1"/>
    <col min="7347" max="7347" width="13.42578125" style="6" customWidth="1"/>
    <col min="7348" max="7348" width="15.42578125" style="6" customWidth="1"/>
    <col min="7349" max="7350" width="10.28515625" style="6" bestFit="1" customWidth="1"/>
    <col min="7351" max="7595" width="9.140625" style="6"/>
    <col min="7596" max="7596" width="5" style="6" customWidth="1"/>
    <col min="7597" max="7597" width="4.7109375" style="6" customWidth="1"/>
    <col min="7598" max="7598" width="5" style="6" customWidth="1"/>
    <col min="7599" max="7599" width="19.7109375" style="6" customWidth="1"/>
    <col min="7600" max="7600" width="49.85546875" style="6" customWidth="1"/>
    <col min="7601" max="7601" width="14.5703125" style="6" customWidth="1"/>
    <col min="7602" max="7602" width="13.7109375" style="6" customWidth="1"/>
    <col min="7603" max="7603" width="13.42578125" style="6" customWidth="1"/>
    <col min="7604" max="7604" width="15.42578125" style="6" customWidth="1"/>
    <col min="7605" max="7606" width="10.28515625" style="6" bestFit="1" customWidth="1"/>
    <col min="7607" max="7851" width="9.140625" style="6"/>
    <col min="7852" max="7852" width="5" style="6" customWidth="1"/>
    <col min="7853" max="7853" width="4.7109375" style="6" customWidth="1"/>
    <col min="7854" max="7854" width="5" style="6" customWidth="1"/>
    <col min="7855" max="7855" width="19.7109375" style="6" customWidth="1"/>
    <col min="7856" max="7856" width="49.85546875" style="6" customWidth="1"/>
    <col min="7857" max="7857" width="14.5703125" style="6" customWidth="1"/>
    <col min="7858" max="7858" width="13.7109375" style="6" customWidth="1"/>
    <col min="7859" max="7859" width="13.42578125" style="6" customWidth="1"/>
    <col min="7860" max="7860" width="15.42578125" style="6" customWidth="1"/>
    <col min="7861" max="7862" width="10.28515625" style="6" bestFit="1" customWidth="1"/>
    <col min="7863" max="8107" width="9.140625" style="6"/>
    <col min="8108" max="8108" width="5" style="6" customWidth="1"/>
    <col min="8109" max="8109" width="4.7109375" style="6" customWidth="1"/>
    <col min="8110" max="8110" width="5" style="6" customWidth="1"/>
    <col min="8111" max="8111" width="19.7109375" style="6" customWidth="1"/>
    <col min="8112" max="8112" width="49.85546875" style="6" customWidth="1"/>
    <col min="8113" max="8113" width="14.5703125" style="6" customWidth="1"/>
    <col min="8114" max="8114" width="13.7109375" style="6" customWidth="1"/>
    <col min="8115" max="8115" width="13.42578125" style="6" customWidth="1"/>
    <col min="8116" max="8116" width="15.42578125" style="6" customWidth="1"/>
    <col min="8117" max="8118" width="10.28515625" style="6" bestFit="1" customWidth="1"/>
    <col min="8119" max="8363" width="9.140625" style="6"/>
    <col min="8364" max="8364" width="5" style="6" customWidth="1"/>
    <col min="8365" max="8365" width="4.7109375" style="6" customWidth="1"/>
    <col min="8366" max="8366" width="5" style="6" customWidth="1"/>
    <col min="8367" max="8367" width="19.7109375" style="6" customWidth="1"/>
    <col min="8368" max="8368" width="49.85546875" style="6" customWidth="1"/>
    <col min="8369" max="8369" width="14.5703125" style="6" customWidth="1"/>
    <col min="8370" max="8370" width="13.7109375" style="6" customWidth="1"/>
    <col min="8371" max="8371" width="13.42578125" style="6" customWidth="1"/>
    <col min="8372" max="8372" width="15.42578125" style="6" customWidth="1"/>
    <col min="8373" max="8374" width="10.28515625" style="6" bestFit="1" customWidth="1"/>
    <col min="8375" max="8619" width="9.140625" style="6"/>
    <col min="8620" max="8620" width="5" style="6" customWidth="1"/>
    <col min="8621" max="8621" width="4.7109375" style="6" customWidth="1"/>
    <col min="8622" max="8622" width="5" style="6" customWidth="1"/>
    <col min="8623" max="8623" width="19.7109375" style="6" customWidth="1"/>
    <col min="8624" max="8624" width="49.85546875" style="6" customWidth="1"/>
    <col min="8625" max="8625" width="14.5703125" style="6" customWidth="1"/>
    <col min="8626" max="8626" width="13.7109375" style="6" customWidth="1"/>
    <col min="8627" max="8627" width="13.42578125" style="6" customWidth="1"/>
    <col min="8628" max="8628" width="15.42578125" style="6" customWidth="1"/>
    <col min="8629" max="8630" width="10.28515625" style="6" bestFit="1" customWidth="1"/>
    <col min="8631" max="8875" width="9.140625" style="6"/>
    <col min="8876" max="8876" width="5" style="6" customWidth="1"/>
    <col min="8877" max="8877" width="4.7109375" style="6" customWidth="1"/>
    <col min="8878" max="8878" width="5" style="6" customWidth="1"/>
    <col min="8879" max="8879" width="19.7109375" style="6" customWidth="1"/>
    <col min="8880" max="8880" width="49.85546875" style="6" customWidth="1"/>
    <col min="8881" max="8881" width="14.5703125" style="6" customWidth="1"/>
    <col min="8882" max="8882" width="13.7109375" style="6" customWidth="1"/>
    <col min="8883" max="8883" width="13.42578125" style="6" customWidth="1"/>
    <col min="8884" max="8884" width="15.42578125" style="6" customWidth="1"/>
    <col min="8885" max="8886" width="10.28515625" style="6" bestFit="1" customWidth="1"/>
    <col min="8887" max="9131" width="9.140625" style="6"/>
    <col min="9132" max="9132" width="5" style="6" customWidth="1"/>
    <col min="9133" max="9133" width="4.7109375" style="6" customWidth="1"/>
    <col min="9134" max="9134" width="5" style="6" customWidth="1"/>
    <col min="9135" max="9135" width="19.7109375" style="6" customWidth="1"/>
    <col min="9136" max="9136" width="49.85546875" style="6" customWidth="1"/>
    <col min="9137" max="9137" width="14.5703125" style="6" customWidth="1"/>
    <col min="9138" max="9138" width="13.7109375" style="6" customWidth="1"/>
    <col min="9139" max="9139" width="13.42578125" style="6" customWidth="1"/>
    <col min="9140" max="9140" width="15.42578125" style="6" customWidth="1"/>
    <col min="9141" max="9142" width="10.28515625" style="6" bestFit="1" customWidth="1"/>
    <col min="9143" max="9387" width="9.140625" style="6"/>
    <col min="9388" max="9388" width="5" style="6" customWidth="1"/>
    <col min="9389" max="9389" width="4.7109375" style="6" customWidth="1"/>
    <col min="9390" max="9390" width="5" style="6" customWidth="1"/>
    <col min="9391" max="9391" width="19.7109375" style="6" customWidth="1"/>
    <col min="9392" max="9392" width="49.85546875" style="6" customWidth="1"/>
    <col min="9393" max="9393" width="14.5703125" style="6" customWidth="1"/>
    <col min="9394" max="9394" width="13.7109375" style="6" customWidth="1"/>
    <col min="9395" max="9395" width="13.42578125" style="6" customWidth="1"/>
    <col min="9396" max="9396" width="15.42578125" style="6" customWidth="1"/>
    <col min="9397" max="9398" width="10.28515625" style="6" bestFit="1" customWidth="1"/>
    <col min="9399" max="9643" width="9.140625" style="6"/>
    <col min="9644" max="9644" width="5" style="6" customWidth="1"/>
    <col min="9645" max="9645" width="4.7109375" style="6" customWidth="1"/>
    <col min="9646" max="9646" width="5" style="6" customWidth="1"/>
    <col min="9647" max="9647" width="19.7109375" style="6" customWidth="1"/>
    <col min="9648" max="9648" width="49.85546875" style="6" customWidth="1"/>
    <col min="9649" max="9649" width="14.5703125" style="6" customWidth="1"/>
    <col min="9650" max="9650" width="13.7109375" style="6" customWidth="1"/>
    <col min="9651" max="9651" width="13.42578125" style="6" customWidth="1"/>
    <col min="9652" max="9652" width="15.42578125" style="6" customWidth="1"/>
    <col min="9653" max="9654" width="10.28515625" style="6" bestFit="1" customWidth="1"/>
    <col min="9655" max="9899" width="9.140625" style="6"/>
    <col min="9900" max="9900" width="5" style="6" customWidth="1"/>
    <col min="9901" max="9901" width="4.7109375" style="6" customWidth="1"/>
    <col min="9902" max="9902" width="5" style="6" customWidth="1"/>
    <col min="9903" max="9903" width="19.7109375" style="6" customWidth="1"/>
    <col min="9904" max="9904" width="49.85546875" style="6" customWidth="1"/>
    <col min="9905" max="9905" width="14.5703125" style="6" customWidth="1"/>
    <col min="9906" max="9906" width="13.7109375" style="6" customWidth="1"/>
    <col min="9907" max="9907" width="13.42578125" style="6" customWidth="1"/>
    <col min="9908" max="9908" width="15.42578125" style="6" customWidth="1"/>
    <col min="9909" max="9910" width="10.28515625" style="6" bestFit="1" customWidth="1"/>
    <col min="9911" max="10155" width="9.140625" style="6"/>
    <col min="10156" max="10156" width="5" style="6" customWidth="1"/>
    <col min="10157" max="10157" width="4.7109375" style="6" customWidth="1"/>
    <col min="10158" max="10158" width="5" style="6" customWidth="1"/>
    <col min="10159" max="10159" width="19.7109375" style="6" customWidth="1"/>
    <col min="10160" max="10160" width="49.85546875" style="6" customWidth="1"/>
    <col min="10161" max="10161" width="14.5703125" style="6" customWidth="1"/>
    <col min="10162" max="10162" width="13.7109375" style="6" customWidth="1"/>
    <col min="10163" max="10163" width="13.42578125" style="6" customWidth="1"/>
    <col min="10164" max="10164" width="15.42578125" style="6" customWidth="1"/>
    <col min="10165" max="10166" width="10.28515625" style="6" bestFit="1" customWidth="1"/>
    <col min="10167" max="10411" width="9.140625" style="6"/>
    <col min="10412" max="10412" width="5" style="6" customWidth="1"/>
    <col min="10413" max="10413" width="4.7109375" style="6" customWidth="1"/>
    <col min="10414" max="10414" width="5" style="6" customWidth="1"/>
    <col min="10415" max="10415" width="19.7109375" style="6" customWidth="1"/>
    <col min="10416" max="10416" width="49.85546875" style="6" customWidth="1"/>
    <col min="10417" max="10417" width="14.5703125" style="6" customWidth="1"/>
    <col min="10418" max="10418" width="13.7109375" style="6" customWidth="1"/>
    <col min="10419" max="10419" width="13.42578125" style="6" customWidth="1"/>
    <col min="10420" max="10420" width="15.42578125" style="6" customWidth="1"/>
    <col min="10421" max="10422" width="10.28515625" style="6" bestFit="1" customWidth="1"/>
    <col min="10423" max="10667" width="9.140625" style="6"/>
    <col min="10668" max="10668" width="5" style="6" customWidth="1"/>
    <col min="10669" max="10669" width="4.7109375" style="6" customWidth="1"/>
    <col min="10670" max="10670" width="5" style="6" customWidth="1"/>
    <col min="10671" max="10671" width="19.7109375" style="6" customWidth="1"/>
    <col min="10672" max="10672" width="49.85546875" style="6" customWidth="1"/>
    <col min="10673" max="10673" width="14.5703125" style="6" customWidth="1"/>
    <col min="10674" max="10674" width="13.7109375" style="6" customWidth="1"/>
    <col min="10675" max="10675" width="13.42578125" style="6" customWidth="1"/>
    <col min="10676" max="10676" width="15.42578125" style="6" customWidth="1"/>
    <col min="10677" max="10678" width="10.28515625" style="6" bestFit="1" customWidth="1"/>
    <col min="10679" max="10923" width="9.140625" style="6"/>
    <col min="10924" max="10924" width="5" style="6" customWidth="1"/>
    <col min="10925" max="10925" width="4.7109375" style="6" customWidth="1"/>
    <col min="10926" max="10926" width="5" style="6" customWidth="1"/>
    <col min="10927" max="10927" width="19.7109375" style="6" customWidth="1"/>
    <col min="10928" max="10928" width="49.85546875" style="6" customWidth="1"/>
    <col min="10929" max="10929" width="14.5703125" style="6" customWidth="1"/>
    <col min="10930" max="10930" width="13.7109375" style="6" customWidth="1"/>
    <col min="10931" max="10931" width="13.42578125" style="6" customWidth="1"/>
    <col min="10932" max="10932" width="15.42578125" style="6" customWidth="1"/>
    <col min="10933" max="10934" width="10.28515625" style="6" bestFit="1" customWidth="1"/>
    <col min="10935" max="11179" width="9.140625" style="6"/>
    <col min="11180" max="11180" width="5" style="6" customWidth="1"/>
    <col min="11181" max="11181" width="4.7109375" style="6" customWidth="1"/>
    <col min="11182" max="11182" width="5" style="6" customWidth="1"/>
    <col min="11183" max="11183" width="19.7109375" style="6" customWidth="1"/>
    <col min="11184" max="11184" width="49.85546875" style="6" customWidth="1"/>
    <col min="11185" max="11185" width="14.5703125" style="6" customWidth="1"/>
    <col min="11186" max="11186" width="13.7109375" style="6" customWidth="1"/>
    <col min="11187" max="11187" width="13.42578125" style="6" customWidth="1"/>
    <col min="11188" max="11188" width="15.42578125" style="6" customWidth="1"/>
    <col min="11189" max="11190" width="10.28515625" style="6" bestFit="1" customWidth="1"/>
    <col min="11191" max="11435" width="9.140625" style="6"/>
    <col min="11436" max="11436" width="5" style="6" customWidth="1"/>
    <col min="11437" max="11437" width="4.7109375" style="6" customWidth="1"/>
    <col min="11438" max="11438" width="5" style="6" customWidth="1"/>
    <col min="11439" max="11439" width="19.7109375" style="6" customWidth="1"/>
    <col min="11440" max="11440" width="49.85546875" style="6" customWidth="1"/>
    <col min="11441" max="11441" width="14.5703125" style="6" customWidth="1"/>
    <col min="11442" max="11442" width="13.7109375" style="6" customWidth="1"/>
    <col min="11443" max="11443" width="13.42578125" style="6" customWidth="1"/>
    <col min="11444" max="11444" width="15.42578125" style="6" customWidth="1"/>
    <col min="11445" max="11446" width="10.28515625" style="6" bestFit="1" customWidth="1"/>
    <col min="11447" max="11691" width="9.140625" style="6"/>
    <col min="11692" max="11692" width="5" style="6" customWidth="1"/>
    <col min="11693" max="11693" width="4.7109375" style="6" customWidth="1"/>
    <col min="11694" max="11694" width="5" style="6" customWidth="1"/>
    <col min="11695" max="11695" width="19.7109375" style="6" customWidth="1"/>
    <col min="11696" max="11696" width="49.85546875" style="6" customWidth="1"/>
    <col min="11697" max="11697" width="14.5703125" style="6" customWidth="1"/>
    <col min="11698" max="11698" width="13.7109375" style="6" customWidth="1"/>
    <col min="11699" max="11699" width="13.42578125" style="6" customWidth="1"/>
    <col min="11700" max="11700" width="15.42578125" style="6" customWidth="1"/>
    <col min="11701" max="11702" width="10.28515625" style="6" bestFit="1" customWidth="1"/>
    <col min="11703" max="11947" width="9.140625" style="6"/>
    <col min="11948" max="11948" width="5" style="6" customWidth="1"/>
    <col min="11949" max="11949" width="4.7109375" style="6" customWidth="1"/>
    <col min="11950" max="11950" width="5" style="6" customWidth="1"/>
    <col min="11951" max="11951" width="19.7109375" style="6" customWidth="1"/>
    <col min="11952" max="11952" width="49.85546875" style="6" customWidth="1"/>
    <col min="11953" max="11953" width="14.5703125" style="6" customWidth="1"/>
    <col min="11954" max="11954" width="13.7109375" style="6" customWidth="1"/>
    <col min="11955" max="11955" width="13.42578125" style="6" customWidth="1"/>
    <col min="11956" max="11956" width="15.42578125" style="6" customWidth="1"/>
    <col min="11957" max="11958" width="10.28515625" style="6" bestFit="1" customWidth="1"/>
    <col min="11959" max="12203" width="9.140625" style="6"/>
    <col min="12204" max="12204" width="5" style="6" customWidth="1"/>
    <col min="12205" max="12205" width="4.7109375" style="6" customWidth="1"/>
    <col min="12206" max="12206" width="5" style="6" customWidth="1"/>
    <col min="12207" max="12207" width="19.7109375" style="6" customWidth="1"/>
    <col min="12208" max="12208" width="49.85546875" style="6" customWidth="1"/>
    <col min="12209" max="12209" width="14.5703125" style="6" customWidth="1"/>
    <col min="12210" max="12210" width="13.7109375" style="6" customWidth="1"/>
    <col min="12211" max="12211" width="13.42578125" style="6" customWidth="1"/>
    <col min="12212" max="12212" width="15.42578125" style="6" customWidth="1"/>
    <col min="12213" max="12214" width="10.28515625" style="6" bestFit="1" customWidth="1"/>
    <col min="12215" max="12459" width="9.140625" style="6"/>
    <col min="12460" max="12460" width="5" style="6" customWidth="1"/>
    <col min="12461" max="12461" width="4.7109375" style="6" customWidth="1"/>
    <col min="12462" max="12462" width="5" style="6" customWidth="1"/>
    <col min="12463" max="12463" width="19.7109375" style="6" customWidth="1"/>
    <col min="12464" max="12464" width="49.85546875" style="6" customWidth="1"/>
    <col min="12465" max="12465" width="14.5703125" style="6" customWidth="1"/>
    <col min="12466" max="12466" width="13.7109375" style="6" customWidth="1"/>
    <col min="12467" max="12467" width="13.42578125" style="6" customWidth="1"/>
    <col min="12468" max="12468" width="15.42578125" style="6" customWidth="1"/>
    <col min="12469" max="12470" width="10.28515625" style="6" bestFit="1" customWidth="1"/>
    <col min="12471" max="12715" width="9.140625" style="6"/>
    <col min="12716" max="12716" width="5" style="6" customWidth="1"/>
    <col min="12717" max="12717" width="4.7109375" style="6" customWidth="1"/>
    <col min="12718" max="12718" width="5" style="6" customWidth="1"/>
    <col min="12719" max="12719" width="19.7109375" style="6" customWidth="1"/>
    <col min="12720" max="12720" width="49.85546875" style="6" customWidth="1"/>
    <col min="12721" max="12721" width="14.5703125" style="6" customWidth="1"/>
    <col min="12722" max="12722" width="13.7109375" style="6" customWidth="1"/>
    <col min="12723" max="12723" width="13.42578125" style="6" customWidth="1"/>
    <col min="12724" max="12724" width="15.42578125" style="6" customWidth="1"/>
    <col min="12725" max="12726" width="10.28515625" style="6" bestFit="1" customWidth="1"/>
    <col min="12727" max="12971" width="9.140625" style="6"/>
    <col min="12972" max="12972" width="5" style="6" customWidth="1"/>
    <col min="12973" max="12973" width="4.7109375" style="6" customWidth="1"/>
    <col min="12974" max="12974" width="5" style="6" customWidth="1"/>
    <col min="12975" max="12975" width="19.7109375" style="6" customWidth="1"/>
    <col min="12976" max="12976" width="49.85546875" style="6" customWidth="1"/>
    <col min="12977" max="12977" width="14.5703125" style="6" customWidth="1"/>
    <col min="12978" max="12978" width="13.7109375" style="6" customWidth="1"/>
    <col min="12979" max="12979" width="13.42578125" style="6" customWidth="1"/>
    <col min="12980" max="12980" width="15.42578125" style="6" customWidth="1"/>
    <col min="12981" max="12982" width="10.28515625" style="6" bestFit="1" customWidth="1"/>
    <col min="12983" max="13227" width="9.140625" style="6"/>
    <col min="13228" max="13228" width="5" style="6" customWidth="1"/>
    <col min="13229" max="13229" width="4.7109375" style="6" customWidth="1"/>
    <col min="13230" max="13230" width="5" style="6" customWidth="1"/>
    <col min="13231" max="13231" width="19.7109375" style="6" customWidth="1"/>
    <col min="13232" max="13232" width="49.85546875" style="6" customWidth="1"/>
    <col min="13233" max="13233" width="14.5703125" style="6" customWidth="1"/>
    <col min="13234" max="13234" width="13.7109375" style="6" customWidth="1"/>
    <col min="13235" max="13235" width="13.42578125" style="6" customWidth="1"/>
    <col min="13236" max="13236" width="15.42578125" style="6" customWidth="1"/>
    <col min="13237" max="13238" width="10.28515625" style="6" bestFit="1" customWidth="1"/>
    <col min="13239" max="13483" width="9.140625" style="6"/>
    <col min="13484" max="13484" width="5" style="6" customWidth="1"/>
    <col min="13485" max="13485" width="4.7109375" style="6" customWidth="1"/>
    <col min="13486" max="13486" width="5" style="6" customWidth="1"/>
    <col min="13487" max="13487" width="19.7109375" style="6" customWidth="1"/>
    <col min="13488" max="13488" width="49.85546875" style="6" customWidth="1"/>
    <col min="13489" max="13489" width="14.5703125" style="6" customWidth="1"/>
    <col min="13490" max="13490" width="13.7109375" style="6" customWidth="1"/>
    <col min="13491" max="13491" width="13.42578125" style="6" customWidth="1"/>
    <col min="13492" max="13492" width="15.42578125" style="6" customWidth="1"/>
    <col min="13493" max="13494" width="10.28515625" style="6" bestFit="1" customWidth="1"/>
    <col min="13495" max="13739" width="9.140625" style="6"/>
    <col min="13740" max="13740" width="5" style="6" customWidth="1"/>
    <col min="13741" max="13741" width="4.7109375" style="6" customWidth="1"/>
    <col min="13742" max="13742" width="5" style="6" customWidth="1"/>
    <col min="13743" max="13743" width="19.7109375" style="6" customWidth="1"/>
    <col min="13744" max="13744" width="49.85546875" style="6" customWidth="1"/>
    <col min="13745" max="13745" width="14.5703125" style="6" customWidth="1"/>
    <col min="13746" max="13746" width="13.7109375" style="6" customWidth="1"/>
    <col min="13747" max="13747" width="13.42578125" style="6" customWidth="1"/>
    <col min="13748" max="13748" width="15.42578125" style="6" customWidth="1"/>
    <col min="13749" max="13750" width="10.28515625" style="6" bestFit="1" customWidth="1"/>
    <col min="13751" max="13995" width="9.140625" style="6"/>
    <col min="13996" max="13996" width="5" style="6" customWidth="1"/>
    <col min="13997" max="13997" width="4.7109375" style="6" customWidth="1"/>
    <col min="13998" max="13998" width="5" style="6" customWidth="1"/>
    <col min="13999" max="13999" width="19.7109375" style="6" customWidth="1"/>
    <col min="14000" max="14000" width="49.85546875" style="6" customWidth="1"/>
    <col min="14001" max="14001" width="14.5703125" style="6" customWidth="1"/>
    <col min="14002" max="14002" width="13.7109375" style="6" customWidth="1"/>
    <col min="14003" max="14003" width="13.42578125" style="6" customWidth="1"/>
    <col min="14004" max="14004" width="15.42578125" style="6" customWidth="1"/>
    <col min="14005" max="14006" width="10.28515625" style="6" bestFit="1" customWidth="1"/>
    <col min="14007" max="14251" width="9.140625" style="6"/>
    <col min="14252" max="14252" width="5" style="6" customWidth="1"/>
    <col min="14253" max="14253" width="4.7109375" style="6" customWidth="1"/>
    <col min="14254" max="14254" width="5" style="6" customWidth="1"/>
    <col min="14255" max="14255" width="19.7109375" style="6" customWidth="1"/>
    <col min="14256" max="14256" width="49.85546875" style="6" customWidth="1"/>
    <col min="14257" max="14257" width="14.5703125" style="6" customWidth="1"/>
    <col min="14258" max="14258" width="13.7109375" style="6" customWidth="1"/>
    <col min="14259" max="14259" width="13.42578125" style="6" customWidth="1"/>
    <col min="14260" max="14260" width="15.42578125" style="6" customWidth="1"/>
    <col min="14261" max="14262" width="10.28515625" style="6" bestFit="1" customWidth="1"/>
    <col min="14263" max="14507" width="9.140625" style="6"/>
    <col min="14508" max="14508" width="5" style="6" customWidth="1"/>
    <col min="14509" max="14509" width="4.7109375" style="6" customWidth="1"/>
    <col min="14510" max="14510" width="5" style="6" customWidth="1"/>
    <col min="14511" max="14511" width="19.7109375" style="6" customWidth="1"/>
    <col min="14512" max="14512" width="49.85546875" style="6" customWidth="1"/>
    <col min="14513" max="14513" width="14.5703125" style="6" customWidth="1"/>
    <col min="14514" max="14514" width="13.7109375" style="6" customWidth="1"/>
    <col min="14515" max="14515" width="13.42578125" style="6" customWidth="1"/>
    <col min="14516" max="14516" width="15.42578125" style="6" customWidth="1"/>
    <col min="14517" max="14518" width="10.28515625" style="6" bestFit="1" customWidth="1"/>
    <col min="14519" max="14763" width="9.140625" style="6"/>
    <col min="14764" max="14764" width="5" style="6" customWidth="1"/>
    <col min="14765" max="14765" width="4.7109375" style="6" customWidth="1"/>
    <col min="14766" max="14766" width="5" style="6" customWidth="1"/>
    <col min="14767" max="14767" width="19.7109375" style="6" customWidth="1"/>
    <col min="14768" max="14768" width="49.85546875" style="6" customWidth="1"/>
    <col min="14769" max="14769" width="14.5703125" style="6" customWidth="1"/>
    <col min="14770" max="14770" width="13.7109375" style="6" customWidth="1"/>
    <col min="14771" max="14771" width="13.42578125" style="6" customWidth="1"/>
    <col min="14772" max="14772" width="15.42578125" style="6" customWidth="1"/>
    <col min="14773" max="14774" width="10.28515625" style="6" bestFit="1" customWidth="1"/>
    <col min="14775" max="15019" width="9.140625" style="6"/>
    <col min="15020" max="15020" width="5" style="6" customWidth="1"/>
    <col min="15021" max="15021" width="4.7109375" style="6" customWidth="1"/>
    <col min="15022" max="15022" width="5" style="6" customWidth="1"/>
    <col min="15023" max="15023" width="19.7109375" style="6" customWidth="1"/>
    <col min="15024" max="15024" width="49.85546875" style="6" customWidth="1"/>
    <col min="15025" max="15025" width="14.5703125" style="6" customWidth="1"/>
    <col min="15026" max="15026" width="13.7109375" style="6" customWidth="1"/>
    <col min="15027" max="15027" width="13.42578125" style="6" customWidth="1"/>
    <col min="15028" max="15028" width="15.42578125" style="6" customWidth="1"/>
    <col min="15029" max="15030" width="10.28515625" style="6" bestFit="1" customWidth="1"/>
    <col min="15031" max="15275" width="9.140625" style="6"/>
    <col min="15276" max="15276" width="5" style="6" customWidth="1"/>
    <col min="15277" max="15277" width="4.7109375" style="6" customWidth="1"/>
    <col min="15278" max="15278" width="5" style="6" customWidth="1"/>
    <col min="15279" max="15279" width="19.7109375" style="6" customWidth="1"/>
    <col min="15280" max="15280" width="49.85546875" style="6" customWidth="1"/>
    <col min="15281" max="15281" width="14.5703125" style="6" customWidth="1"/>
    <col min="15282" max="15282" width="13.7109375" style="6" customWidth="1"/>
    <col min="15283" max="15283" width="13.42578125" style="6" customWidth="1"/>
    <col min="15284" max="15284" width="15.42578125" style="6" customWidth="1"/>
    <col min="15285" max="15286" width="10.28515625" style="6" bestFit="1" customWidth="1"/>
    <col min="15287" max="15531" width="9.140625" style="6"/>
    <col min="15532" max="15532" width="5" style="6" customWidth="1"/>
    <col min="15533" max="15533" width="4.7109375" style="6" customWidth="1"/>
    <col min="15534" max="15534" width="5" style="6" customWidth="1"/>
    <col min="15535" max="15535" width="19.7109375" style="6" customWidth="1"/>
    <col min="15536" max="15536" width="49.85546875" style="6" customWidth="1"/>
    <col min="15537" max="15537" width="14.5703125" style="6" customWidth="1"/>
    <col min="15538" max="15538" width="13.7109375" style="6" customWidth="1"/>
    <col min="15539" max="15539" width="13.42578125" style="6" customWidth="1"/>
    <col min="15540" max="15540" width="15.42578125" style="6" customWidth="1"/>
    <col min="15541" max="15542" width="10.28515625" style="6" bestFit="1" customWidth="1"/>
    <col min="15543" max="15787" width="9.140625" style="6"/>
    <col min="15788" max="15788" width="5" style="6" customWidth="1"/>
    <col min="15789" max="15789" width="4.7109375" style="6" customWidth="1"/>
    <col min="15790" max="15790" width="5" style="6" customWidth="1"/>
    <col min="15791" max="15791" width="19.7109375" style="6" customWidth="1"/>
    <col min="15792" max="15792" width="49.85546875" style="6" customWidth="1"/>
    <col min="15793" max="15793" width="14.5703125" style="6" customWidth="1"/>
    <col min="15794" max="15794" width="13.7109375" style="6" customWidth="1"/>
    <col min="15795" max="15795" width="13.42578125" style="6" customWidth="1"/>
    <col min="15796" max="15796" width="15.42578125" style="6" customWidth="1"/>
    <col min="15797" max="15798" width="10.28515625" style="6" bestFit="1" customWidth="1"/>
    <col min="15799" max="16043" width="9.140625" style="6"/>
    <col min="16044" max="16044" width="5" style="6" customWidth="1"/>
    <col min="16045" max="16045" width="4.7109375" style="6" customWidth="1"/>
    <col min="16046" max="16046" width="5" style="6" customWidth="1"/>
    <col min="16047" max="16047" width="19.7109375" style="6" customWidth="1"/>
    <col min="16048" max="16048" width="49.85546875" style="6" customWidth="1"/>
    <col min="16049" max="16049" width="14.5703125" style="6" customWidth="1"/>
    <col min="16050" max="16050" width="13.7109375" style="6" customWidth="1"/>
    <col min="16051" max="16051" width="13.42578125" style="6" customWidth="1"/>
    <col min="16052" max="16052" width="15.42578125" style="6" customWidth="1"/>
    <col min="16053" max="16054" width="10.28515625" style="6" bestFit="1" customWidth="1"/>
    <col min="16055" max="16384" width="9.140625" style="6"/>
  </cols>
  <sheetData>
    <row r="1" spans="1:6">
      <c r="B1" s="6" t="s">
        <v>46</v>
      </c>
      <c r="D1" s="45"/>
      <c r="E1" s="46" t="s">
        <v>45</v>
      </c>
    </row>
    <row r="2" spans="1:6">
      <c r="C2" s="8"/>
      <c r="D2" s="129" t="s">
        <v>77</v>
      </c>
      <c r="E2" s="129"/>
    </row>
    <row r="3" spans="1:6">
      <c r="C3" s="8"/>
      <c r="D3" s="129" t="s">
        <v>29</v>
      </c>
      <c r="E3" s="129"/>
    </row>
    <row r="4" spans="1:6">
      <c r="B4" s="9"/>
      <c r="C4" s="9"/>
    </row>
    <row r="5" spans="1:6" ht="66.75" customHeight="1">
      <c r="A5" s="123" t="s">
        <v>56</v>
      </c>
      <c r="B5" s="123"/>
      <c r="C5" s="123"/>
      <c r="D5" s="123"/>
      <c r="E5" s="123"/>
    </row>
    <row r="6" spans="1:6">
      <c r="B6" s="10"/>
      <c r="C6" s="10"/>
      <c r="D6" s="47"/>
      <c r="E6" s="43" t="s">
        <v>84</v>
      </c>
    </row>
    <row r="7" spans="1:6" s="11" customFormat="1" ht="84" customHeight="1">
      <c r="A7" s="124" t="s">
        <v>30</v>
      </c>
      <c r="B7" s="125"/>
      <c r="C7" s="126" t="s">
        <v>93</v>
      </c>
      <c r="D7" s="128" t="s">
        <v>92</v>
      </c>
      <c r="E7" s="128"/>
      <c r="F7" s="112"/>
    </row>
    <row r="8" spans="1:6" s="11" customFormat="1" ht="34.5">
      <c r="A8" s="12" t="s">
        <v>31</v>
      </c>
      <c r="B8" s="12" t="s">
        <v>9</v>
      </c>
      <c r="C8" s="127"/>
      <c r="D8" s="48" t="s">
        <v>44</v>
      </c>
      <c r="E8" s="48" t="s">
        <v>0</v>
      </c>
    </row>
    <row r="9" spans="1:6" s="40" customFormat="1">
      <c r="A9" s="35"/>
      <c r="B9" s="35"/>
      <c r="C9" s="35" t="s">
        <v>32</v>
      </c>
      <c r="D9" s="98">
        <v>0</v>
      </c>
      <c r="E9" s="98">
        <v>0</v>
      </c>
    </row>
    <row r="10" spans="1:6" s="11" customFormat="1">
      <c r="A10" s="13"/>
      <c r="B10" s="13"/>
      <c r="C10" s="13" t="s">
        <v>33</v>
      </c>
      <c r="D10" s="49"/>
      <c r="E10" s="49"/>
    </row>
    <row r="11" spans="1:6" s="39" customFormat="1">
      <c r="A11" s="37"/>
      <c r="B11" s="38"/>
      <c r="C11" s="35" t="s">
        <v>38</v>
      </c>
      <c r="D11" s="98">
        <f t="shared" ref="D11:E11" si="0">D13</f>
        <v>0</v>
      </c>
      <c r="E11" s="98">
        <f t="shared" si="0"/>
        <v>0</v>
      </c>
    </row>
    <row r="12" spans="1:6" s="1" customFormat="1">
      <c r="A12" s="14"/>
      <c r="B12" s="13"/>
      <c r="C12" s="13" t="s">
        <v>39</v>
      </c>
      <c r="D12" s="98"/>
      <c r="E12" s="98"/>
    </row>
    <row r="13" spans="1:6" s="36" customFormat="1" ht="34.5">
      <c r="A13" s="34"/>
      <c r="B13" s="35"/>
      <c r="C13" s="35" t="s">
        <v>12</v>
      </c>
      <c r="D13" s="98">
        <f t="shared" ref="D13:E13" si="1">D15</f>
        <v>0</v>
      </c>
      <c r="E13" s="98">
        <f t="shared" si="1"/>
        <v>0</v>
      </c>
    </row>
    <row r="14" spans="1:6">
      <c r="A14" s="15"/>
      <c r="B14" s="13"/>
      <c r="C14" s="13" t="s">
        <v>34</v>
      </c>
      <c r="D14" s="98"/>
      <c r="E14" s="98"/>
    </row>
    <row r="15" spans="1:6" s="36" customFormat="1">
      <c r="A15" s="33">
        <v>1212</v>
      </c>
      <c r="B15" s="34"/>
      <c r="C15" s="35" t="s">
        <v>13</v>
      </c>
      <c r="D15" s="98">
        <f t="shared" ref="D15:E15" si="2">D17</f>
        <v>0</v>
      </c>
      <c r="E15" s="98">
        <f t="shared" si="2"/>
        <v>0</v>
      </c>
    </row>
    <row r="16" spans="1:6" s="1" customFormat="1">
      <c r="A16" s="13"/>
      <c r="B16" s="13"/>
      <c r="C16" s="13" t="s">
        <v>39</v>
      </c>
      <c r="D16" s="56"/>
      <c r="E16" s="56"/>
    </row>
    <row r="17" spans="1:7" s="36" customFormat="1" ht="34.5">
      <c r="A17" s="35"/>
      <c r="B17" s="33">
        <v>12007</v>
      </c>
      <c r="C17" s="41" t="s">
        <v>35</v>
      </c>
      <c r="D17" s="98">
        <v>0</v>
      </c>
      <c r="E17" s="98">
        <v>0</v>
      </c>
    </row>
    <row r="18" spans="1:7" s="1" customFormat="1" ht="21.75" customHeight="1">
      <c r="A18" s="16"/>
      <c r="B18" s="16"/>
      <c r="C18" s="17" t="s">
        <v>17</v>
      </c>
      <c r="D18" s="50"/>
      <c r="E18" s="50"/>
    </row>
    <row r="19" spans="1:7">
      <c r="A19" s="18"/>
      <c r="B19" s="19"/>
      <c r="C19" s="20" t="s">
        <v>40</v>
      </c>
      <c r="D19" s="119">
        <f>-(D20+D25+D29+D32+D37+D43)</f>
        <v>-1849821.5</v>
      </c>
      <c r="E19" s="119">
        <f>-(E20+E25+E29+E32+E37+E43)</f>
        <v>-1849821.5</v>
      </c>
      <c r="F19" s="21"/>
      <c r="G19" s="21"/>
    </row>
    <row r="20" spans="1:7">
      <c r="A20" s="3"/>
      <c r="B20" s="4"/>
      <c r="C20" s="5" t="s">
        <v>48</v>
      </c>
      <c r="D20" s="51">
        <f>SUM(D22:D24)</f>
        <v>614236.4</v>
      </c>
      <c r="E20" s="51">
        <f>SUM(E22:E24)</f>
        <v>614236.4</v>
      </c>
    </row>
    <row r="21" spans="1:7">
      <c r="A21" s="22"/>
      <c r="B21" s="23"/>
      <c r="C21" s="17" t="s">
        <v>36</v>
      </c>
      <c r="D21" s="52"/>
      <c r="E21" s="53"/>
    </row>
    <row r="22" spans="1:7" ht="54">
      <c r="A22" s="107"/>
      <c r="B22" s="108"/>
      <c r="C22" s="113" t="s">
        <v>98</v>
      </c>
      <c r="D22" s="109">
        <v>218374</v>
      </c>
      <c r="E22" s="109">
        <v>218374</v>
      </c>
    </row>
    <row r="23" spans="1:7" ht="27">
      <c r="A23" s="107"/>
      <c r="B23" s="108"/>
      <c r="C23" s="113" t="s">
        <v>99</v>
      </c>
      <c r="D23" s="109">
        <v>110101.7</v>
      </c>
      <c r="E23" s="109">
        <v>110101.7</v>
      </c>
    </row>
    <row r="24" spans="1:7" ht="40.5">
      <c r="A24" s="107"/>
      <c r="B24" s="108"/>
      <c r="C24" s="113" t="s">
        <v>97</v>
      </c>
      <c r="D24" s="109">
        <v>285760.7</v>
      </c>
      <c r="E24" s="109">
        <v>285760.7</v>
      </c>
    </row>
    <row r="25" spans="1:7">
      <c r="A25" s="3"/>
      <c r="B25" s="4"/>
      <c r="C25" s="5" t="s">
        <v>51</v>
      </c>
      <c r="D25" s="51">
        <f>SUM(D27:D28)</f>
        <v>48819.5</v>
      </c>
      <c r="E25" s="51">
        <f>SUM(E27:E28)</f>
        <v>48819.5</v>
      </c>
    </row>
    <row r="26" spans="1:7">
      <c r="A26" s="22"/>
      <c r="B26" s="23"/>
      <c r="C26" s="17" t="s">
        <v>36</v>
      </c>
      <c r="D26" s="52"/>
      <c r="E26" s="53"/>
    </row>
    <row r="27" spans="1:7" ht="40.5">
      <c r="A27" s="107"/>
      <c r="B27" s="108"/>
      <c r="C27" s="121" t="s">
        <v>100</v>
      </c>
      <c r="D27" s="109">
        <v>28583</v>
      </c>
      <c r="E27" s="109">
        <v>28583</v>
      </c>
    </row>
    <row r="28" spans="1:7" ht="96">
      <c r="A28" s="107"/>
      <c r="B28" s="108"/>
      <c r="C28" s="122" t="s">
        <v>101</v>
      </c>
      <c r="D28" s="109">
        <v>20236.5</v>
      </c>
      <c r="E28" s="109">
        <v>20236.5</v>
      </c>
    </row>
    <row r="29" spans="1:7">
      <c r="A29" s="3"/>
      <c r="B29" s="4"/>
      <c r="C29" s="24" t="s">
        <v>86</v>
      </c>
      <c r="D29" s="49">
        <f>SUM(D31:D31)</f>
        <v>47737.5</v>
      </c>
      <c r="E29" s="49">
        <f>SUM(E31:E31)</f>
        <v>47737.5</v>
      </c>
    </row>
    <row r="30" spans="1:7">
      <c r="A30" s="3"/>
      <c r="B30" s="4"/>
      <c r="C30" s="25" t="s">
        <v>36</v>
      </c>
      <c r="D30" s="54"/>
      <c r="E30" s="54"/>
    </row>
    <row r="31" spans="1:7" ht="27">
      <c r="A31" s="107"/>
      <c r="B31" s="108"/>
      <c r="C31" s="111" t="s">
        <v>102</v>
      </c>
      <c r="D31" s="54">
        <v>47737.5</v>
      </c>
      <c r="E31" s="54">
        <v>47737.5</v>
      </c>
    </row>
    <row r="32" spans="1:7">
      <c r="A32" s="3"/>
      <c r="B32" s="4"/>
      <c r="C32" s="24" t="s">
        <v>89</v>
      </c>
      <c r="D32" s="49">
        <f>SUM(D34:D36)</f>
        <v>310152.59999999998</v>
      </c>
      <c r="E32" s="49">
        <f>SUM(E34:E36)</f>
        <v>310152.59999999998</v>
      </c>
    </row>
    <row r="33" spans="1:5">
      <c r="A33" s="3"/>
      <c r="B33" s="4"/>
      <c r="C33" s="25" t="s">
        <v>36</v>
      </c>
      <c r="D33" s="54"/>
      <c r="E33" s="54"/>
    </row>
    <row r="34" spans="1:5" ht="27">
      <c r="A34" s="107"/>
      <c r="B34" s="108"/>
      <c r="C34" s="110" t="s">
        <v>103</v>
      </c>
      <c r="D34" s="52">
        <v>174625</v>
      </c>
      <c r="E34" s="52">
        <v>174625</v>
      </c>
    </row>
    <row r="35" spans="1:5" ht="27">
      <c r="A35" s="107"/>
      <c r="B35" s="108"/>
      <c r="C35" s="110" t="s">
        <v>104</v>
      </c>
      <c r="D35" s="114">
        <v>114827.1</v>
      </c>
      <c r="E35" s="114">
        <v>114827.1</v>
      </c>
    </row>
    <row r="36" spans="1:5" ht="40.5">
      <c r="A36" s="107"/>
      <c r="B36" s="108"/>
      <c r="C36" s="110" t="s">
        <v>105</v>
      </c>
      <c r="D36" s="114">
        <v>20700.5</v>
      </c>
      <c r="E36" s="114">
        <v>20700.5</v>
      </c>
    </row>
    <row r="37" spans="1:5">
      <c r="A37" s="3"/>
      <c r="B37" s="4"/>
      <c r="C37" s="24" t="s">
        <v>52</v>
      </c>
      <c r="D37" s="49">
        <f>SUM(D39:D42)</f>
        <v>618951.6</v>
      </c>
      <c r="E37" s="49">
        <f>SUM(E39:E42)</f>
        <v>618951.6</v>
      </c>
    </row>
    <row r="38" spans="1:5">
      <c r="A38" s="3"/>
      <c r="B38" s="4"/>
      <c r="C38" s="25" t="s">
        <v>36</v>
      </c>
      <c r="D38" s="54"/>
      <c r="E38" s="54"/>
    </row>
    <row r="39" spans="1:5" ht="67.5">
      <c r="A39" s="3"/>
      <c r="B39" s="4"/>
      <c r="C39" s="115" t="s">
        <v>111</v>
      </c>
      <c r="D39" s="54">
        <v>84786.1</v>
      </c>
      <c r="E39" s="54">
        <v>84786.1</v>
      </c>
    </row>
    <row r="40" spans="1:5" ht="40.5">
      <c r="A40" s="107"/>
      <c r="B40" s="108"/>
      <c r="C40" s="122" t="s">
        <v>106</v>
      </c>
      <c r="D40" s="54">
        <v>142494.6</v>
      </c>
      <c r="E40" s="54">
        <v>142494.6</v>
      </c>
    </row>
    <row r="41" spans="1:5" ht="27">
      <c r="A41" s="107"/>
      <c r="B41" s="108"/>
      <c r="C41" s="122" t="s">
        <v>107</v>
      </c>
      <c r="D41" s="54">
        <v>108322.3</v>
      </c>
      <c r="E41" s="54">
        <v>108322.3</v>
      </c>
    </row>
    <row r="42" spans="1:5" ht="40.5">
      <c r="A42" s="107"/>
      <c r="B42" s="108"/>
      <c r="C42" s="122" t="s">
        <v>108</v>
      </c>
      <c r="D42" s="54">
        <v>283348.59999999998</v>
      </c>
      <c r="E42" s="54">
        <v>283348.59999999998</v>
      </c>
    </row>
    <row r="43" spans="1:5">
      <c r="A43" s="26"/>
      <c r="B43" s="26"/>
      <c r="C43" s="24" t="s">
        <v>94</v>
      </c>
      <c r="D43" s="51">
        <f>SUM(D45:D46)</f>
        <v>209923.9</v>
      </c>
      <c r="E43" s="51">
        <f>SUM(E45:E46)</f>
        <v>209923.9</v>
      </c>
    </row>
    <row r="44" spans="1:5">
      <c r="A44" s="26"/>
      <c r="B44" s="26"/>
      <c r="C44" s="25" t="s">
        <v>36</v>
      </c>
      <c r="D44" s="55"/>
      <c r="E44" s="55"/>
    </row>
    <row r="45" spans="1:5" ht="27">
      <c r="A45" s="27"/>
      <c r="B45" s="27"/>
      <c r="C45" s="106" t="s">
        <v>109</v>
      </c>
      <c r="D45" s="50">
        <v>78213.100000000006</v>
      </c>
      <c r="E45" s="50">
        <v>78213.100000000006</v>
      </c>
    </row>
    <row r="46" spans="1:5" ht="40.5">
      <c r="A46" s="28"/>
      <c r="B46" s="28"/>
      <c r="C46" s="106" t="s">
        <v>110</v>
      </c>
      <c r="D46" s="50">
        <v>131710.79999999999</v>
      </c>
      <c r="E46" s="50">
        <v>131710.79999999999</v>
      </c>
    </row>
    <row r="48" spans="1:5">
      <c r="B48" s="1"/>
      <c r="C48" s="1"/>
      <c r="D48" s="2"/>
    </row>
    <row r="49" spans="2:4">
      <c r="B49" s="1"/>
      <c r="C49" s="1"/>
      <c r="D49" s="2"/>
    </row>
    <row r="50" spans="2:4">
      <c r="B50" s="29" t="s">
        <v>80</v>
      </c>
      <c r="C50" s="30"/>
      <c r="D50" s="2"/>
    </row>
    <row r="51" spans="2:4">
      <c r="B51" s="29" t="s">
        <v>81</v>
      </c>
      <c r="C51" s="30"/>
      <c r="D51" s="2"/>
    </row>
    <row r="52" spans="2:4">
      <c r="B52" s="31"/>
      <c r="C52" s="32" t="s">
        <v>82</v>
      </c>
      <c r="D52" s="2"/>
    </row>
    <row r="53" spans="2:4">
      <c r="B53" s="1"/>
      <c r="C53" s="1"/>
      <c r="D53" s="2"/>
    </row>
    <row r="54" spans="2:4">
      <c r="B54" s="1"/>
      <c r="C54" s="1"/>
      <c r="D54" s="2"/>
    </row>
  </sheetData>
  <mergeCells count="6">
    <mergeCell ref="A5:E5"/>
    <mergeCell ref="A7:B7"/>
    <mergeCell ref="C7:C8"/>
    <mergeCell ref="D7:E7"/>
    <mergeCell ref="D2:E2"/>
    <mergeCell ref="D3:E3"/>
  </mergeCells>
  <pageMargins left="0.2" right="0.2" top="0.41" bottom="0.35" header="0.3" footer="0.3"/>
  <pageSetup orientation="landscape" horizontalDpi="300" verticalDpi="300" r:id="rId1"/>
  <ignoredErrors>
    <ignoredError sqref="D20 D4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77"/>
  <sheetViews>
    <sheetView zoomScaleNormal="100" workbookViewId="0"/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8" width="19.28515625" style="1" customWidth="1"/>
    <col min="9" max="16384" width="9.140625" style="1"/>
  </cols>
  <sheetData>
    <row r="1" spans="1:247">
      <c r="H1" s="42" t="s">
        <v>41</v>
      </c>
    </row>
    <row r="2" spans="1:247">
      <c r="H2" s="42" t="s">
        <v>77</v>
      </c>
    </row>
    <row r="3" spans="1:247">
      <c r="C3" s="57"/>
      <c r="D3" s="69"/>
      <c r="E3" s="69"/>
      <c r="F3" s="69"/>
      <c r="G3" s="69"/>
      <c r="H3" s="75" t="s">
        <v>29</v>
      </c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</row>
    <row r="4" spans="1:247">
      <c r="E4" s="57"/>
      <c r="F4" s="57"/>
      <c r="G4" s="57"/>
      <c r="H4" s="76"/>
      <c r="I4" s="76"/>
      <c r="J4" s="76"/>
      <c r="K4" s="76"/>
      <c r="L4" s="76"/>
      <c r="M4" s="76"/>
      <c r="N4" s="76"/>
      <c r="O4" s="77"/>
      <c r="P4" s="76"/>
      <c r="Q4" s="76"/>
      <c r="R4" s="76"/>
      <c r="S4" s="76"/>
      <c r="T4" s="76"/>
      <c r="U4" s="76"/>
      <c r="V4" s="76"/>
      <c r="W4" s="77"/>
      <c r="X4" s="76"/>
      <c r="Y4" s="76"/>
      <c r="Z4" s="76"/>
      <c r="AA4" s="76"/>
      <c r="AB4" s="76"/>
      <c r="AC4" s="76"/>
      <c r="AD4" s="76"/>
      <c r="AE4" s="77"/>
      <c r="AF4" s="76"/>
      <c r="AG4" s="76"/>
      <c r="AH4" s="76"/>
      <c r="AI4" s="76"/>
      <c r="AJ4" s="76"/>
      <c r="AK4" s="76"/>
      <c r="AL4" s="76"/>
      <c r="AM4" s="77"/>
      <c r="AN4" s="76"/>
      <c r="AO4" s="76"/>
      <c r="AP4" s="76"/>
      <c r="AQ4" s="76"/>
      <c r="AR4" s="76"/>
      <c r="AS4" s="76"/>
      <c r="AT4" s="76"/>
      <c r="AU4" s="77"/>
      <c r="AV4" s="76"/>
      <c r="AW4" s="76"/>
      <c r="AX4" s="76"/>
      <c r="AY4" s="76"/>
      <c r="AZ4" s="76"/>
      <c r="BA4" s="76"/>
      <c r="BB4" s="76"/>
      <c r="BC4" s="77"/>
      <c r="BD4" s="76"/>
      <c r="BE4" s="76"/>
      <c r="BF4" s="76"/>
      <c r="BG4" s="76"/>
      <c r="BH4" s="76"/>
      <c r="BI4" s="76"/>
      <c r="BJ4" s="76"/>
      <c r="BK4" s="77"/>
      <c r="BL4" s="76"/>
      <c r="BM4" s="76"/>
      <c r="BN4" s="76"/>
      <c r="BO4" s="76"/>
      <c r="BP4" s="76"/>
      <c r="BQ4" s="76"/>
      <c r="BR4" s="76"/>
      <c r="BS4" s="77"/>
      <c r="BT4" s="76"/>
      <c r="BU4" s="76"/>
      <c r="BV4" s="76"/>
      <c r="BW4" s="76"/>
      <c r="BX4" s="76"/>
      <c r="BY4" s="76"/>
      <c r="BZ4" s="76"/>
      <c r="CA4" s="77"/>
      <c r="CB4" s="76"/>
      <c r="CC4" s="76"/>
      <c r="CD4" s="76"/>
      <c r="CE4" s="76"/>
      <c r="CF4" s="76"/>
      <c r="CG4" s="76"/>
      <c r="CH4" s="76"/>
      <c r="CI4" s="77"/>
      <c r="CJ4" s="76"/>
      <c r="CK4" s="76"/>
      <c r="CL4" s="76"/>
      <c r="CM4" s="76"/>
      <c r="CN4" s="76"/>
      <c r="CO4" s="76"/>
      <c r="CP4" s="76"/>
      <c r="CQ4" s="77"/>
      <c r="CR4" s="76"/>
      <c r="CS4" s="76"/>
      <c r="CT4" s="76"/>
      <c r="CU4" s="76"/>
      <c r="CV4" s="76"/>
      <c r="CW4" s="76"/>
      <c r="CX4" s="76"/>
      <c r="CY4" s="77"/>
      <c r="CZ4" s="76"/>
      <c r="DA4" s="76"/>
      <c r="DB4" s="76"/>
      <c r="DC4" s="76"/>
      <c r="DD4" s="76"/>
      <c r="DE4" s="76"/>
      <c r="DF4" s="76"/>
      <c r="DG4" s="77"/>
      <c r="DH4" s="76"/>
      <c r="DI4" s="76"/>
      <c r="DJ4" s="76"/>
      <c r="DK4" s="76"/>
      <c r="DL4" s="76"/>
      <c r="DM4" s="76"/>
      <c r="DN4" s="76"/>
      <c r="DO4" s="77"/>
      <c r="DP4" s="76"/>
      <c r="DQ4" s="76"/>
      <c r="DR4" s="76"/>
      <c r="DS4" s="76"/>
      <c r="DT4" s="76"/>
      <c r="DU4" s="76"/>
      <c r="DV4" s="76"/>
      <c r="DW4" s="77"/>
      <c r="DX4" s="76"/>
      <c r="DY4" s="76"/>
      <c r="DZ4" s="76"/>
      <c r="EA4" s="76"/>
      <c r="EB4" s="76"/>
      <c r="EC4" s="76"/>
      <c r="ED4" s="76"/>
      <c r="EE4" s="77"/>
      <c r="EF4" s="76"/>
      <c r="EG4" s="76"/>
      <c r="EH4" s="76"/>
      <c r="EI4" s="76"/>
      <c r="EJ4" s="76"/>
      <c r="EK4" s="76"/>
      <c r="EL4" s="76"/>
      <c r="EM4" s="77"/>
      <c r="EN4" s="76"/>
      <c r="EO4" s="76"/>
      <c r="EP4" s="76"/>
      <c r="EQ4" s="76"/>
      <c r="ER4" s="76"/>
      <c r="ES4" s="76"/>
      <c r="ET4" s="76"/>
      <c r="EU4" s="77"/>
      <c r="EV4" s="76"/>
      <c r="EW4" s="76"/>
      <c r="EX4" s="76"/>
      <c r="EY4" s="76"/>
      <c r="EZ4" s="76"/>
      <c r="FA4" s="76"/>
      <c r="FB4" s="76"/>
      <c r="FC4" s="77"/>
      <c r="FD4" s="76"/>
      <c r="FE4" s="76"/>
      <c r="FF4" s="76"/>
      <c r="FG4" s="76"/>
      <c r="FH4" s="76"/>
      <c r="FI4" s="76"/>
      <c r="FJ4" s="76"/>
      <c r="FK4" s="77"/>
      <c r="FL4" s="76"/>
      <c r="FM4" s="76"/>
      <c r="FN4" s="76"/>
      <c r="FO4" s="76"/>
      <c r="FP4" s="76"/>
      <c r="FQ4" s="76"/>
      <c r="FR4" s="76"/>
      <c r="FS4" s="77"/>
      <c r="FT4" s="76"/>
      <c r="FU4" s="76"/>
      <c r="FV4" s="76"/>
      <c r="FW4" s="76"/>
      <c r="FX4" s="76"/>
      <c r="FY4" s="76"/>
      <c r="FZ4" s="76"/>
      <c r="GA4" s="77"/>
      <c r="GB4" s="76"/>
      <c r="GC4" s="76"/>
      <c r="GD4" s="76"/>
      <c r="GE4" s="76"/>
      <c r="GF4" s="76"/>
      <c r="GG4" s="76"/>
      <c r="GH4" s="76"/>
      <c r="GI4" s="77"/>
      <c r="GJ4" s="76"/>
      <c r="GK4" s="76"/>
      <c r="GL4" s="76"/>
      <c r="GM4" s="76"/>
      <c r="GN4" s="76"/>
      <c r="GO4" s="76"/>
      <c r="GP4" s="76"/>
      <c r="GQ4" s="77"/>
      <c r="GR4" s="76"/>
      <c r="GS4" s="76"/>
      <c r="GT4" s="76"/>
      <c r="GU4" s="76"/>
      <c r="GV4" s="76"/>
      <c r="GW4" s="76"/>
      <c r="GX4" s="76"/>
      <c r="GY4" s="77"/>
      <c r="GZ4" s="76"/>
      <c r="HA4" s="76"/>
      <c r="HB4" s="76"/>
      <c r="HC4" s="76"/>
      <c r="HD4" s="76"/>
      <c r="HE4" s="76"/>
      <c r="HF4" s="76"/>
      <c r="HG4" s="77"/>
      <c r="HH4" s="76"/>
      <c r="HI4" s="76"/>
      <c r="HJ4" s="76"/>
      <c r="HK4" s="76"/>
      <c r="HL4" s="76"/>
      <c r="HM4" s="76"/>
      <c r="HN4" s="76"/>
      <c r="HO4" s="77"/>
      <c r="HP4" s="76"/>
      <c r="HQ4" s="76"/>
      <c r="HR4" s="76"/>
      <c r="HS4" s="76"/>
      <c r="HT4" s="76"/>
      <c r="HU4" s="76"/>
      <c r="HV4" s="76"/>
      <c r="HW4" s="77"/>
      <c r="HX4" s="76"/>
      <c r="HY4" s="76"/>
      <c r="HZ4" s="76"/>
      <c r="IA4" s="76"/>
      <c r="IB4" s="76"/>
      <c r="IC4" s="76"/>
      <c r="ID4" s="76"/>
      <c r="IE4" s="77"/>
      <c r="IF4" s="76"/>
      <c r="IG4" s="76"/>
      <c r="IH4" s="76"/>
      <c r="II4" s="76"/>
      <c r="IJ4" s="76"/>
      <c r="IK4" s="76"/>
      <c r="IL4" s="76"/>
      <c r="IM4" s="77"/>
    </row>
    <row r="5" spans="1:247" ht="41.25" customHeight="1">
      <c r="A5" s="130" t="s">
        <v>57</v>
      </c>
      <c r="B5" s="130"/>
      <c r="C5" s="130"/>
      <c r="D5" s="130"/>
      <c r="E5" s="130"/>
      <c r="F5" s="130"/>
      <c r="G5" s="130"/>
      <c r="H5" s="130"/>
      <c r="I5" s="76"/>
      <c r="J5" s="76"/>
      <c r="K5" s="76"/>
      <c r="L5" s="76"/>
      <c r="M5" s="76"/>
      <c r="N5" s="76"/>
      <c r="O5" s="77"/>
      <c r="P5" s="76"/>
      <c r="Q5" s="76"/>
      <c r="R5" s="76"/>
      <c r="S5" s="76"/>
      <c r="T5" s="76"/>
      <c r="U5" s="76"/>
      <c r="V5" s="76"/>
      <c r="W5" s="77"/>
      <c r="X5" s="76"/>
      <c r="Y5" s="76"/>
      <c r="Z5" s="76"/>
      <c r="AA5" s="76"/>
      <c r="AB5" s="76"/>
      <c r="AC5" s="76"/>
      <c r="AD5" s="76"/>
      <c r="AE5" s="77"/>
      <c r="AF5" s="76"/>
      <c r="AG5" s="76"/>
      <c r="AH5" s="76"/>
      <c r="AI5" s="76"/>
      <c r="AJ5" s="76"/>
      <c r="AK5" s="76"/>
      <c r="AL5" s="76"/>
      <c r="AM5" s="77"/>
      <c r="AN5" s="76"/>
      <c r="AO5" s="76"/>
      <c r="AP5" s="76"/>
      <c r="AQ5" s="76"/>
      <c r="AR5" s="76"/>
      <c r="AS5" s="76"/>
      <c r="AT5" s="76"/>
      <c r="AU5" s="77"/>
      <c r="AV5" s="76"/>
      <c r="AW5" s="76"/>
      <c r="AX5" s="76"/>
      <c r="AY5" s="76"/>
      <c r="AZ5" s="76"/>
      <c r="BA5" s="76"/>
      <c r="BB5" s="76"/>
      <c r="BC5" s="77"/>
      <c r="BD5" s="76"/>
      <c r="BE5" s="76"/>
      <c r="BF5" s="76"/>
      <c r="BG5" s="76"/>
      <c r="BH5" s="76"/>
      <c r="BI5" s="76"/>
      <c r="BJ5" s="76"/>
      <c r="BK5" s="77"/>
      <c r="BL5" s="76"/>
      <c r="BM5" s="76"/>
      <c r="BN5" s="76"/>
      <c r="BO5" s="76"/>
      <c r="BP5" s="76"/>
      <c r="BQ5" s="76"/>
      <c r="BR5" s="76"/>
      <c r="BS5" s="77"/>
      <c r="BT5" s="76"/>
      <c r="BU5" s="76"/>
      <c r="BV5" s="76"/>
      <c r="BW5" s="76"/>
      <c r="BX5" s="76"/>
      <c r="BY5" s="76"/>
      <c r="BZ5" s="76"/>
      <c r="CA5" s="77"/>
      <c r="CB5" s="76"/>
      <c r="CC5" s="76"/>
      <c r="CD5" s="76"/>
      <c r="CE5" s="76"/>
      <c r="CF5" s="76"/>
      <c r="CG5" s="76"/>
      <c r="CH5" s="76"/>
      <c r="CI5" s="77"/>
      <c r="CJ5" s="76"/>
      <c r="CK5" s="76"/>
      <c r="CL5" s="76"/>
      <c r="CM5" s="76"/>
      <c r="CN5" s="76"/>
      <c r="CO5" s="76"/>
      <c r="CP5" s="76"/>
      <c r="CQ5" s="77"/>
      <c r="CR5" s="76"/>
      <c r="CS5" s="76"/>
      <c r="CT5" s="76"/>
      <c r="CU5" s="76"/>
      <c r="CV5" s="76"/>
      <c r="CW5" s="76"/>
      <c r="CX5" s="76"/>
      <c r="CY5" s="77"/>
      <c r="CZ5" s="76"/>
      <c r="DA5" s="76"/>
      <c r="DB5" s="76"/>
      <c r="DC5" s="76"/>
      <c r="DD5" s="76"/>
      <c r="DE5" s="76"/>
      <c r="DF5" s="76"/>
      <c r="DG5" s="77"/>
      <c r="DH5" s="76"/>
      <c r="DI5" s="76"/>
      <c r="DJ5" s="76"/>
      <c r="DK5" s="76"/>
      <c r="DL5" s="76"/>
      <c r="DM5" s="76"/>
      <c r="DN5" s="76"/>
      <c r="DO5" s="77"/>
      <c r="DP5" s="76"/>
      <c r="DQ5" s="76"/>
      <c r="DR5" s="76"/>
      <c r="DS5" s="76"/>
      <c r="DT5" s="76"/>
      <c r="DU5" s="76"/>
      <c r="DV5" s="76"/>
      <c r="DW5" s="77"/>
      <c r="DX5" s="76"/>
      <c r="DY5" s="76"/>
      <c r="DZ5" s="76"/>
      <c r="EA5" s="76"/>
      <c r="EB5" s="76"/>
      <c r="EC5" s="76"/>
      <c r="ED5" s="76"/>
      <c r="EE5" s="77"/>
      <c r="EF5" s="76"/>
      <c r="EG5" s="76"/>
      <c r="EH5" s="76"/>
      <c r="EI5" s="76"/>
      <c r="EJ5" s="76"/>
      <c r="EK5" s="76"/>
      <c r="EL5" s="76"/>
      <c r="EM5" s="77"/>
      <c r="EN5" s="76"/>
      <c r="EO5" s="76"/>
      <c r="EP5" s="76"/>
      <c r="EQ5" s="76"/>
      <c r="ER5" s="76"/>
      <c r="ES5" s="76"/>
      <c r="ET5" s="76"/>
      <c r="EU5" s="77"/>
      <c r="EV5" s="76"/>
      <c r="EW5" s="76"/>
      <c r="EX5" s="76"/>
      <c r="EY5" s="76"/>
      <c r="EZ5" s="76"/>
      <c r="FA5" s="76"/>
      <c r="FB5" s="76"/>
      <c r="FC5" s="77"/>
      <c r="FD5" s="76"/>
      <c r="FE5" s="76"/>
      <c r="FF5" s="76"/>
      <c r="FG5" s="76"/>
      <c r="FH5" s="76"/>
      <c r="FI5" s="76"/>
      <c r="FJ5" s="76"/>
      <c r="FK5" s="77"/>
      <c r="FL5" s="76"/>
      <c r="FM5" s="76"/>
      <c r="FN5" s="76"/>
      <c r="FO5" s="76"/>
      <c r="FP5" s="76"/>
      <c r="FQ5" s="76"/>
      <c r="FR5" s="76"/>
      <c r="FS5" s="77"/>
      <c r="FT5" s="76"/>
      <c r="FU5" s="76"/>
      <c r="FV5" s="76"/>
      <c r="FW5" s="76"/>
      <c r="FX5" s="76"/>
      <c r="FY5" s="76"/>
      <c r="FZ5" s="76"/>
      <c r="GA5" s="77"/>
      <c r="GB5" s="76"/>
      <c r="GC5" s="76"/>
      <c r="GD5" s="76"/>
      <c r="GE5" s="76"/>
      <c r="GF5" s="76"/>
      <c r="GG5" s="76"/>
      <c r="GH5" s="76"/>
      <c r="GI5" s="77"/>
      <c r="GJ5" s="76"/>
      <c r="GK5" s="76"/>
      <c r="GL5" s="76"/>
      <c r="GM5" s="76"/>
      <c r="GN5" s="76"/>
      <c r="GO5" s="76"/>
      <c r="GP5" s="76"/>
      <c r="GQ5" s="77"/>
      <c r="GR5" s="76"/>
      <c r="GS5" s="76"/>
      <c r="GT5" s="76"/>
      <c r="GU5" s="76"/>
      <c r="GV5" s="76"/>
      <c r="GW5" s="76"/>
      <c r="GX5" s="76"/>
      <c r="GY5" s="77"/>
      <c r="GZ5" s="76"/>
      <c r="HA5" s="76"/>
      <c r="HB5" s="76"/>
      <c r="HC5" s="76"/>
      <c r="HD5" s="76"/>
      <c r="HE5" s="76"/>
      <c r="HF5" s="76"/>
      <c r="HG5" s="77"/>
      <c r="HH5" s="76"/>
      <c r="HI5" s="76"/>
      <c r="HJ5" s="76"/>
      <c r="HK5" s="76"/>
      <c r="HL5" s="76"/>
      <c r="HM5" s="76"/>
      <c r="HN5" s="76"/>
      <c r="HO5" s="77"/>
      <c r="HP5" s="76"/>
      <c r="HQ5" s="76"/>
      <c r="HR5" s="76"/>
      <c r="HS5" s="76"/>
      <c r="HT5" s="76"/>
      <c r="HU5" s="76"/>
      <c r="HV5" s="76"/>
      <c r="HW5" s="77"/>
      <c r="HX5" s="76"/>
      <c r="HY5" s="76"/>
      <c r="HZ5" s="76"/>
      <c r="IA5" s="76"/>
      <c r="IB5" s="76"/>
      <c r="IC5" s="76"/>
      <c r="ID5" s="76"/>
      <c r="IE5" s="77"/>
      <c r="IF5" s="76"/>
      <c r="IG5" s="76"/>
      <c r="IH5" s="76"/>
      <c r="II5" s="76"/>
      <c r="IJ5" s="76"/>
      <c r="IK5" s="76"/>
      <c r="IL5" s="76"/>
      <c r="IM5" s="77"/>
    </row>
    <row r="6" spans="1:247">
      <c r="A6" s="76"/>
      <c r="B6" s="76"/>
      <c r="C6" s="76"/>
      <c r="D6" s="76"/>
      <c r="E6" s="76"/>
      <c r="F6" s="76"/>
      <c r="G6" s="76"/>
      <c r="H6" s="43" t="s">
        <v>84</v>
      </c>
      <c r="I6" s="76"/>
      <c r="J6" s="76"/>
      <c r="K6" s="76"/>
      <c r="L6" s="76"/>
      <c r="M6" s="76"/>
      <c r="N6" s="76"/>
      <c r="O6" s="77"/>
      <c r="P6" s="76"/>
      <c r="Q6" s="76"/>
      <c r="R6" s="76"/>
      <c r="S6" s="76"/>
      <c r="T6" s="76"/>
      <c r="U6" s="76"/>
      <c r="V6" s="76"/>
      <c r="W6" s="77"/>
      <c r="X6" s="76"/>
      <c r="Y6" s="76"/>
      <c r="Z6" s="76"/>
      <c r="AA6" s="76"/>
      <c r="AB6" s="76"/>
      <c r="AC6" s="76"/>
      <c r="AD6" s="76"/>
      <c r="AE6" s="77"/>
      <c r="AF6" s="76"/>
      <c r="AG6" s="76"/>
      <c r="AH6" s="76"/>
      <c r="AI6" s="76"/>
      <c r="AJ6" s="76"/>
      <c r="AK6" s="76"/>
      <c r="AL6" s="76"/>
      <c r="AM6" s="77"/>
      <c r="AN6" s="76"/>
      <c r="AO6" s="76"/>
      <c r="AP6" s="76"/>
      <c r="AQ6" s="76"/>
      <c r="AR6" s="76"/>
      <c r="AS6" s="76"/>
      <c r="AT6" s="76"/>
      <c r="AU6" s="77"/>
      <c r="AV6" s="76"/>
      <c r="AW6" s="76"/>
      <c r="AX6" s="76"/>
      <c r="AY6" s="76"/>
      <c r="AZ6" s="76"/>
      <c r="BA6" s="76"/>
      <c r="BB6" s="76"/>
      <c r="BC6" s="77"/>
      <c r="BD6" s="76"/>
      <c r="BE6" s="76"/>
      <c r="BF6" s="76"/>
      <c r="BG6" s="76"/>
      <c r="BH6" s="76"/>
      <c r="BI6" s="76"/>
      <c r="BJ6" s="76"/>
      <c r="BK6" s="77"/>
      <c r="BL6" s="76"/>
      <c r="BM6" s="76"/>
      <c r="BN6" s="76"/>
      <c r="BO6" s="76"/>
      <c r="BP6" s="76"/>
      <c r="BQ6" s="76"/>
      <c r="BR6" s="76"/>
      <c r="BS6" s="77"/>
      <c r="BT6" s="76"/>
      <c r="BU6" s="76"/>
      <c r="BV6" s="76"/>
      <c r="BW6" s="76"/>
      <c r="BX6" s="76"/>
      <c r="BY6" s="76"/>
      <c r="BZ6" s="76"/>
      <c r="CA6" s="77"/>
      <c r="CB6" s="76"/>
      <c r="CC6" s="76"/>
      <c r="CD6" s="76"/>
      <c r="CE6" s="76"/>
      <c r="CF6" s="76"/>
      <c r="CG6" s="76"/>
      <c r="CH6" s="76"/>
      <c r="CI6" s="77"/>
      <c r="CJ6" s="76"/>
      <c r="CK6" s="76"/>
      <c r="CL6" s="76"/>
      <c r="CM6" s="76"/>
      <c r="CN6" s="76"/>
      <c r="CO6" s="76"/>
      <c r="CP6" s="76"/>
      <c r="CQ6" s="77"/>
      <c r="CR6" s="76"/>
      <c r="CS6" s="76"/>
      <c r="CT6" s="76"/>
      <c r="CU6" s="76"/>
      <c r="CV6" s="76"/>
      <c r="CW6" s="76"/>
      <c r="CX6" s="76"/>
      <c r="CY6" s="77"/>
      <c r="CZ6" s="76"/>
      <c r="DA6" s="76"/>
      <c r="DB6" s="76"/>
      <c r="DC6" s="76"/>
      <c r="DD6" s="76"/>
      <c r="DE6" s="76"/>
      <c r="DF6" s="76"/>
      <c r="DG6" s="77"/>
      <c r="DH6" s="76"/>
      <c r="DI6" s="76"/>
      <c r="DJ6" s="76"/>
      <c r="DK6" s="76"/>
      <c r="DL6" s="76"/>
      <c r="DM6" s="76"/>
      <c r="DN6" s="76"/>
      <c r="DO6" s="77"/>
      <c r="DP6" s="76"/>
      <c r="DQ6" s="76"/>
      <c r="DR6" s="76"/>
      <c r="DS6" s="76"/>
      <c r="DT6" s="76"/>
      <c r="DU6" s="76"/>
      <c r="DV6" s="76"/>
      <c r="DW6" s="77"/>
      <c r="DX6" s="76"/>
      <c r="DY6" s="76"/>
      <c r="DZ6" s="76"/>
      <c r="EA6" s="76"/>
      <c r="EB6" s="76"/>
      <c r="EC6" s="76"/>
      <c r="ED6" s="76"/>
      <c r="EE6" s="77"/>
      <c r="EF6" s="76"/>
      <c r="EG6" s="76"/>
      <c r="EH6" s="76"/>
      <c r="EI6" s="76"/>
      <c r="EJ6" s="76"/>
      <c r="EK6" s="76"/>
      <c r="EL6" s="76"/>
      <c r="EM6" s="77"/>
      <c r="EN6" s="76"/>
      <c r="EO6" s="76"/>
      <c r="EP6" s="76"/>
      <c r="EQ6" s="76"/>
      <c r="ER6" s="76"/>
      <c r="ES6" s="76"/>
      <c r="ET6" s="76"/>
      <c r="EU6" s="77"/>
      <c r="EV6" s="76"/>
      <c r="EW6" s="76"/>
      <c r="EX6" s="76"/>
      <c r="EY6" s="76"/>
      <c r="EZ6" s="76"/>
      <c r="FA6" s="76"/>
      <c r="FB6" s="76"/>
      <c r="FC6" s="77"/>
      <c r="FD6" s="76"/>
      <c r="FE6" s="76"/>
      <c r="FF6" s="76"/>
      <c r="FG6" s="76"/>
      <c r="FH6" s="76"/>
      <c r="FI6" s="76"/>
      <c r="FJ6" s="76"/>
      <c r="FK6" s="77"/>
      <c r="FL6" s="76"/>
      <c r="FM6" s="76"/>
      <c r="FN6" s="76"/>
      <c r="FO6" s="76"/>
      <c r="FP6" s="76"/>
      <c r="FQ6" s="76"/>
      <c r="FR6" s="76"/>
      <c r="FS6" s="77"/>
      <c r="FT6" s="76"/>
      <c r="FU6" s="76"/>
      <c r="FV6" s="76"/>
      <c r="FW6" s="76"/>
      <c r="FX6" s="76"/>
      <c r="FY6" s="76"/>
      <c r="FZ6" s="76"/>
      <c r="GA6" s="77"/>
      <c r="GB6" s="76"/>
      <c r="GC6" s="76"/>
      <c r="GD6" s="76"/>
      <c r="GE6" s="76"/>
      <c r="GF6" s="76"/>
      <c r="GG6" s="76"/>
      <c r="GH6" s="76"/>
      <c r="GI6" s="77"/>
      <c r="GJ6" s="76"/>
      <c r="GK6" s="76"/>
      <c r="GL6" s="76"/>
      <c r="GM6" s="76"/>
      <c r="GN6" s="76"/>
      <c r="GO6" s="76"/>
      <c r="GP6" s="76"/>
      <c r="GQ6" s="77"/>
      <c r="GR6" s="76"/>
      <c r="GS6" s="76"/>
      <c r="GT6" s="76"/>
      <c r="GU6" s="76"/>
      <c r="GV6" s="76"/>
      <c r="GW6" s="76"/>
      <c r="GX6" s="76"/>
      <c r="GY6" s="77"/>
      <c r="GZ6" s="76"/>
      <c r="HA6" s="76"/>
      <c r="HB6" s="76"/>
      <c r="HC6" s="76"/>
      <c r="HD6" s="76"/>
      <c r="HE6" s="76"/>
      <c r="HF6" s="76"/>
      <c r="HG6" s="77"/>
      <c r="HH6" s="76"/>
      <c r="HI6" s="76"/>
      <c r="HJ6" s="76"/>
      <c r="HK6" s="76"/>
      <c r="HL6" s="76"/>
      <c r="HM6" s="76"/>
      <c r="HN6" s="76"/>
      <c r="HO6" s="77"/>
      <c r="HP6" s="76"/>
      <c r="HQ6" s="76"/>
      <c r="HR6" s="76"/>
      <c r="HS6" s="76"/>
      <c r="HT6" s="76"/>
      <c r="HU6" s="76"/>
      <c r="HV6" s="76"/>
      <c r="HW6" s="77"/>
      <c r="HX6" s="76"/>
      <c r="HY6" s="76"/>
      <c r="HZ6" s="76"/>
      <c r="IA6" s="76"/>
      <c r="IB6" s="76"/>
      <c r="IC6" s="76"/>
      <c r="ID6" s="76"/>
      <c r="IE6" s="77"/>
      <c r="IF6" s="76"/>
      <c r="IG6" s="76"/>
      <c r="IH6" s="76"/>
      <c r="II6" s="76"/>
      <c r="IJ6" s="76"/>
      <c r="IK6" s="76"/>
      <c r="IL6" s="76"/>
      <c r="IM6" s="77"/>
    </row>
    <row r="7" spans="1:247" ht="81.75" customHeight="1">
      <c r="A7" s="131" t="s">
        <v>4</v>
      </c>
      <c r="B7" s="132"/>
      <c r="C7" s="133"/>
      <c r="D7" s="131" t="s">
        <v>1</v>
      </c>
      <c r="E7" s="132"/>
      <c r="F7" s="134" t="s">
        <v>3</v>
      </c>
      <c r="G7" s="128" t="s">
        <v>92</v>
      </c>
      <c r="H7" s="128"/>
    </row>
    <row r="8" spans="1:247" ht="26.25" customHeight="1">
      <c r="A8" s="67" t="s">
        <v>5</v>
      </c>
      <c r="B8" s="67" t="s">
        <v>6</v>
      </c>
      <c r="C8" s="67" t="s">
        <v>7</v>
      </c>
      <c r="D8" s="67" t="s">
        <v>8</v>
      </c>
      <c r="E8" s="67" t="s">
        <v>9</v>
      </c>
      <c r="F8" s="135"/>
      <c r="G8" s="12" t="s">
        <v>44</v>
      </c>
      <c r="H8" s="12" t="s">
        <v>0</v>
      </c>
    </row>
    <row r="9" spans="1:247" s="39" customFormat="1">
      <c r="A9" s="37"/>
      <c r="B9" s="37"/>
      <c r="C9" s="37"/>
      <c r="D9" s="37"/>
      <c r="E9" s="37"/>
      <c r="F9" s="37" t="s">
        <v>83</v>
      </c>
      <c r="G9" s="98">
        <f t="shared" ref="G9:H9" si="0">G11</f>
        <v>0</v>
      </c>
      <c r="H9" s="98">
        <f t="shared" si="0"/>
        <v>0</v>
      </c>
    </row>
    <row r="10" spans="1:247" s="39" customFormat="1" ht="35.25" customHeight="1">
      <c r="A10" s="37"/>
      <c r="B10" s="37"/>
      <c r="C10" s="37"/>
      <c r="D10" s="37"/>
      <c r="E10" s="37"/>
      <c r="F10" s="78" t="s">
        <v>12</v>
      </c>
      <c r="G10" s="98">
        <f t="shared" ref="G10:H10" si="1">G11</f>
        <v>0</v>
      </c>
      <c r="H10" s="98">
        <f t="shared" si="1"/>
        <v>0</v>
      </c>
    </row>
    <row r="11" spans="1:247" s="39" customFormat="1" ht="19.5" customHeight="1">
      <c r="A11" s="99" t="s">
        <v>10</v>
      </c>
      <c r="B11" s="101"/>
      <c r="C11" s="101"/>
      <c r="D11" s="80"/>
      <c r="E11" s="80"/>
      <c r="F11" s="80" t="s">
        <v>15</v>
      </c>
      <c r="G11" s="98">
        <f t="shared" ref="G11:H11" si="2">G13</f>
        <v>0</v>
      </c>
      <c r="H11" s="98">
        <f t="shared" si="2"/>
        <v>0</v>
      </c>
    </row>
    <row r="12" spans="1:247">
      <c r="A12" s="93"/>
      <c r="B12" s="102"/>
      <c r="C12" s="102"/>
      <c r="D12" s="82"/>
      <c r="E12" s="82"/>
      <c r="F12" s="82" t="s">
        <v>2</v>
      </c>
      <c r="G12" s="98"/>
      <c r="H12" s="98"/>
    </row>
    <row r="13" spans="1:247" s="39" customFormat="1" ht="34.5">
      <c r="A13" s="99"/>
      <c r="B13" s="99" t="s">
        <v>14</v>
      </c>
      <c r="C13" s="101"/>
      <c r="D13" s="80"/>
      <c r="E13" s="80"/>
      <c r="F13" s="83" t="s">
        <v>16</v>
      </c>
      <c r="G13" s="98">
        <f t="shared" ref="G13:H13" si="3">G15</f>
        <v>0</v>
      </c>
      <c r="H13" s="98">
        <f t="shared" si="3"/>
        <v>0</v>
      </c>
    </row>
    <row r="14" spans="1:247">
      <c r="A14" s="93"/>
      <c r="B14" s="93"/>
      <c r="C14" s="102"/>
      <c r="D14" s="82"/>
      <c r="E14" s="82"/>
      <c r="F14" s="82" t="s">
        <v>2</v>
      </c>
      <c r="G14" s="98"/>
      <c r="H14" s="98"/>
    </row>
    <row r="15" spans="1:247" s="39" customFormat="1" ht="35.25" customHeight="1">
      <c r="A15" s="99"/>
      <c r="B15" s="99"/>
      <c r="C15" s="99" t="s">
        <v>10</v>
      </c>
      <c r="D15" s="80"/>
      <c r="E15" s="80"/>
      <c r="F15" s="83" t="s">
        <v>16</v>
      </c>
      <c r="G15" s="98">
        <f t="shared" ref="G15:H15" si="4">G17</f>
        <v>0</v>
      </c>
      <c r="H15" s="98">
        <f t="shared" si="4"/>
        <v>0</v>
      </c>
    </row>
    <row r="16" spans="1:247">
      <c r="A16" s="81"/>
      <c r="B16" s="81"/>
      <c r="C16" s="81"/>
      <c r="D16" s="82"/>
      <c r="E16" s="82"/>
      <c r="F16" s="84" t="s">
        <v>2</v>
      </c>
      <c r="G16" s="98"/>
      <c r="H16" s="98"/>
    </row>
    <row r="17" spans="1:8" ht="35.25" customHeight="1">
      <c r="A17" s="81"/>
      <c r="B17" s="81"/>
      <c r="C17" s="81"/>
      <c r="D17" s="82"/>
      <c r="E17" s="82"/>
      <c r="F17" s="85" t="s">
        <v>12</v>
      </c>
      <c r="G17" s="98">
        <f t="shared" ref="G17:H17" si="5">G19</f>
        <v>0</v>
      </c>
      <c r="H17" s="98">
        <f t="shared" si="5"/>
        <v>0</v>
      </c>
    </row>
    <row r="18" spans="1:8">
      <c r="A18" s="81"/>
      <c r="B18" s="81"/>
      <c r="C18" s="81"/>
      <c r="D18" s="82"/>
      <c r="E18" s="82"/>
      <c r="F18" s="82" t="s">
        <v>2</v>
      </c>
      <c r="G18" s="98"/>
      <c r="H18" s="98"/>
    </row>
    <row r="19" spans="1:8" s="39" customFormat="1">
      <c r="A19" s="79"/>
      <c r="B19" s="79"/>
      <c r="C19" s="79"/>
      <c r="D19" s="100">
        <v>1212</v>
      </c>
      <c r="E19" s="101"/>
      <c r="F19" s="87" t="s">
        <v>13</v>
      </c>
      <c r="G19" s="98">
        <f t="shared" ref="G19:H19" si="6">G21</f>
        <v>0</v>
      </c>
      <c r="H19" s="98">
        <f t="shared" si="6"/>
        <v>0</v>
      </c>
    </row>
    <row r="20" spans="1:8">
      <c r="A20" s="81"/>
      <c r="B20" s="81"/>
      <c r="C20" s="81"/>
      <c r="D20" s="94"/>
      <c r="E20" s="102"/>
      <c r="F20" s="89" t="s">
        <v>11</v>
      </c>
      <c r="G20" s="97"/>
      <c r="H20" s="97"/>
    </row>
    <row r="21" spans="1:8" s="39" customFormat="1" ht="34.5">
      <c r="A21" s="79"/>
      <c r="B21" s="79"/>
      <c r="C21" s="79"/>
      <c r="D21" s="100"/>
      <c r="E21" s="100">
        <v>12007</v>
      </c>
      <c r="F21" s="83" t="s">
        <v>25</v>
      </c>
      <c r="G21" s="98">
        <v>0</v>
      </c>
      <c r="H21" s="98">
        <v>0</v>
      </c>
    </row>
    <row r="22" spans="1:8">
      <c r="A22" s="81"/>
      <c r="B22" s="81"/>
      <c r="C22" s="81"/>
      <c r="D22" s="88"/>
      <c r="E22" s="88"/>
      <c r="F22" s="89" t="s">
        <v>17</v>
      </c>
      <c r="G22" s="14"/>
      <c r="H22" s="14"/>
    </row>
    <row r="23" spans="1:8" s="39" customFormat="1">
      <c r="A23" s="79"/>
      <c r="B23" s="79"/>
      <c r="C23" s="79"/>
      <c r="D23" s="86"/>
      <c r="E23" s="86"/>
      <c r="F23" s="87" t="s">
        <v>18</v>
      </c>
      <c r="G23" s="98">
        <f t="shared" ref="G23:H23" si="7">G25</f>
        <v>-1849821.5</v>
      </c>
      <c r="H23" s="98">
        <f t="shared" si="7"/>
        <v>-1849821.5</v>
      </c>
    </row>
    <row r="24" spans="1:8" ht="34.5">
      <c r="A24" s="81"/>
      <c r="B24" s="81"/>
      <c r="C24" s="81"/>
      <c r="D24" s="88"/>
      <c r="E24" s="88"/>
      <c r="F24" s="89" t="s">
        <v>19</v>
      </c>
      <c r="G24" s="90"/>
      <c r="H24" s="90"/>
    </row>
    <row r="25" spans="1:8">
      <c r="A25" s="81"/>
      <c r="B25" s="81"/>
      <c r="C25" s="81"/>
      <c r="D25" s="88"/>
      <c r="E25" s="88"/>
      <c r="F25" s="89" t="s">
        <v>20</v>
      </c>
      <c r="G25" s="90">
        <f t="shared" ref="G25:H28" si="8">G26</f>
        <v>-1849821.5</v>
      </c>
      <c r="H25" s="90">
        <f t="shared" si="8"/>
        <v>-1849821.5</v>
      </c>
    </row>
    <row r="26" spans="1:8">
      <c r="A26" s="81"/>
      <c r="B26" s="81"/>
      <c r="C26" s="81"/>
      <c r="D26" s="88"/>
      <c r="E26" s="88"/>
      <c r="F26" s="89" t="s">
        <v>21</v>
      </c>
      <c r="G26" s="90">
        <f t="shared" si="8"/>
        <v>-1849821.5</v>
      </c>
      <c r="H26" s="90">
        <f t="shared" si="8"/>
        <v>-1849821.5</v>
      </c>
    </row>
    <row r="27" spans="1:8">
      <c r="A27" s="81"/>
      <c r="B27" s="81"/>
      <c r="C27" s="81"/>
      <c r="D27" s="88"/>
      <c r="E27" s="88"/>
      <c r="F27" s="89" t="s">
        <v>22</v>
      </c>
      <c r="G27" s="90">
        <f t="shared" si="8"/>
        <v>-1849821.5</v>
      </c>
      <c r="H27" s="90">
        <f t="shared" si="8"/>
        <v>-1849821.5</v>
      </c>
    </row>
    <row r="28" spans="1:8" ht="34.5">
      <c r="A28" s="81"/>
      <c r="B28" s="81"/>
      <c r="C28" s="81"/>
      <c r="D28" s="88"/>
      <c r="E28" s="88"/>
      <c r="F28" s="91" t="s">
        <v>23</v>
      </c>
      <c r="G28" s="90">
        <f t="shared" si="8"/>
        <v>-1849821.5</v>
      </c>
      <c r="H28" s="90">
        <f t="shared" si="8"/>
        <v>-1849821.5</v>
      </c>
    </row>
    <row r="29" spans="1:8">
      <c r="A29" s="81"/>
      <c r="B29" s="81"/>
      <c r="C29" s="81"/>
      <c r="D29" s="88"/>
      <c r="E29" s="88"/>
      <c r="F29" s="89" t="s">
        <v>24</v>
      </c>
      <c r="G29" s="92">
        <f t="shared" ref="G29:H29" si="9">-(G30+G37+G44+G58+G65+G51)</f>
        <v>-1849821.5</v>
      </c>
      <c r="H29" s="92">
        <f t="shared" si="9"/>
        <v>-1849821.5</v>
      </c>
    </row>
    <row r="30" spans="1:8" s="39" customFormat="1">
      <c r="A30" s="99"/>
      <c r="B30" s="99"/>
      <c r="C30" s="99"/>
      <c r="D30" s="100"/>
      <c r="E30" s="100"/>
      <c r="F30" s="87" t="s">
        <v>49</v>
      </c>
      <c r="G30" s="98">
        <f>'h1'!D20</f>
        <v>614236.4</v>
      </c>
      <c r="H30" s="98">
        <f>'h1'!E20</f>
        <v>614236.4</v>
      </c>
    </row>
    <row r="31" spans="1:8" ht="34.5">
      <c r="A31" s="93"/>
      <c r="B31" s="93"/>
      <c r="C31" s="93"/>
      <c r="D31" s="94"/>
      <c r="E31" s="94"/>
      <c r="F31" s="89" t="s">
        <v>19</v>
      </c>
      <c r="G31" s="90"/>
      <c r="H31" s="90"/>
    </row>
    <row r="32" spans="1:8">
      <c r="A32" s="93"/>
      <c r="B32" s="93"/>
      <c r="C32" s="93"/>
      <c r="D32" s="94"/>
      <c r="E32" s="94"/>
      <c r="F32" s="89" t="s">
        <v>20</v>
      </c>
      <c r="G32" s="90">
        <f t="shared" ref="G32:H35" si="10">G33</f>
        <v>614236.4</v>
      </c>
      <c r="H32" s="90">
        <f t="shared" si="10"/>
        <v>614236.4</v>
      </c>
    </row>
    <row r="33" spans="1:8">
      <c r="A33" s="93"/>
      <c r="B33" s="93"/>
      <c r="C33" s="93"/>
      <c r="D33" s="94"/>
      <c r="E33" s="94"/>
      <c r="F33" s="89" t="s">
        <v>21</v>
      </c>
      <c r="G33" s="90">
        <f t="shared" si="10"/>
        <v>614236.4</v>
      </c>
      <c r="H33" s="90">
        <f t="shared" si="10"/>
        <v>614236.4</v>
      </c>
    </row>
    <row r="34" spans="1:8">
      <c r="A34" s="93"/>
      <c r="B34" s="93"/>
      <c r="C34" s="93"/>
      <c r="D34" s="94"/>
      <c r="E34" s="94"/>
      <c r="F34" s="89" t="s">
        <v>22</v>
      </c>
      <c r="G34" s="90">
        <f t="shared" si="10"/>
        <v>614236.4</v>
      </c>
      <c r="H34" s="90">
        <f t="shared" si="10"/>
        <v>614236.4</v>
      </c>
    </row>
    <row r="35" spans="1:8" ht="34.5">
      <c r="A35" s="93"/>
      <c r="B35" s="93"/>
      <c r="C35" s="93"/>
      <c r="D35" s="94"/>
      <c r="E35" s="94"/>
      <c r="F35" s="89" t="s">
        <v>23</v>
      </c>
      <c r="G35" s="90">
        <f t="shared" si="10"/>
        <v>614236.4</v>
      </c>
      <c r="H35" s="90">
        <f t="shared" si="10"/>
        <v>614236.4</v>
      </c>
    </row>
    <row r="36" spans="1:8">
      <c r="A36" s="93"/>
      <c r="B36" s="93"/>
      <c r="C36" s="93"/>
      <c r="D36" s="94"/>
      <c r="E36" s="94"/>
      <c r="F36" s="89" t="s">
        <v>24</v>
      </c>
      <c r="G36" s="90">
        <f>'h1'!D20</f>
        <v>614236.4</v>
      </c>
      <c r="H36" s="90">
        <f>'h1'!E20</f>
        <v>614236.4</v>
      </c>
    </row>
    <row r="37" spans="1:8" s="39" customFormat="1">
      <c r="A37" s="99"/>
      <c r="B37" s="99"/>
      <c r="C37" s="99"/>
      <c r="D37" s="100"/>
      <c r="E37" s="100"/>
      <c r="F37" s="87" t="s">
        <v>53</v>
      </c>
      <c r="G37" s="98">
        <f>'h1'!D25</f>
        <v>48819.5</v>
      </c>
      <c r="H37" s="98">
        <f>'h1'!E25</f>
        <v>48819.5</v>
      </c>
    </row>
    <row r="38" spans="1:8" ht="34.5">
      <c r="A38" s="93"/>
      <c r="B38" s="93"/>
      <c r="C38" s="93"/>
      <c r="D38" s="94"/>
      <c r="E38" s="94"/>
      <c r="F38" s="89" t="s">
        <v>19</v>
      </c>
      <c r="G38" s="90"/>
      <c r="H38" s="90"/>
    </row>
    <row r="39" spans="1:8">
      <c r="A39" s="93"/>
      <c r="B39" s="93"/>
      <c r="C39" s="93"/>
      <c r="D39" s="94"/>
      <c r="E39" s="94"/>
      <c r="F39" s="89" t="s">
        <v>20</v>
      </c>
      <c r="G39" s="90">
        <f t="shared" ref="G39:H42" si="11">G40</f>
        <v>48819.5</v>
      </c>
      <c r="H39" s="90">
        <f t="shared" si="11"/>
        <v>48819.5</v>
      </c>
    </row>
    <row r="40" spans="1:8">
      <c r="A40" s="93"/>
      <c r="B40" s="93"/>
      <c r="C40" s="93"/>
      <c r="D40" s="94"/>
      <c r="E40" s="94"/>
      <c r="F40" s="89" t="s">
        <v>21</v>
      </c>
      <c r="G40" s="90">
        <f t="shared" si="11"/>
        <v>48819.5</v>
      </c>
      <c r="H40" s="90">
        <f t="shared" si="11"/>
        <v>48819.5</v>
      </c>
    </row>
    <row r="41" spans="1:8">
      <c r="A41" s="93"/>
      <c r="B41" s="93"/>
      <c r="C41" s="93"/>
      <c r="D41" s="94"/>
      <c r="E41" s="94"/>
      <c r="F41" s="89" t="s">
        <v>22</v>
      </c>
      <c r="G41" s="90">
        <f t="shared" si="11"/>
        <v>48819.5</v>
      </c>
      <c r="H41" s="90">
        <f t="shared" si="11"/>
        <v>48819.5</v>
      </c>
    </row>
    <row r="42" spans="1:8" ht="34.5">
      <c r="A42" s="93"/>
      <c r="B42" s="93"/>
      <c r="C42" s="93"/>
      <c r="D42" s="94"/>
      <c r="E42" s="94"/>
      <c r="F42" s="89" t="s">
        <v>23</v>
      </c>
      <c r="G42" s="90">
        <f t="shared" si="11"/>
        <v>48819.5</v>
      </c>
      <c r="H42" s="90">
        <f t="shared" si="11"/>
        <v>48819.5</v>
      </c>
    </row>
    <row r="43" spans="1:8">
      <c r="A43" s="93"/>
      <c r="B43" s="93"/>
      <c r="C43" s="93"/>
      <c r="D43" s="94"/>
      <c r="E43" s="94"/>
      <c r="F43" s="89" t="s">
        <v>24</v>
      </c>
      <c r="G43" s="90">
        <f>'h1'!D25</f>
        <v>48819.5</v>
      </c>
      <c r="H43" s="90">
        <f>'h1'!E25</f>
        <v>48819.5</v>
      </c>
    </row>
    <row r="44" spans="1:8" s="39" customFormat="1">
      <c r="A44" s="99"/>
      <c r="B44" s="99"/>
      <c r="C44" s="99"/>
      <c r="D44" s="100"/>
      <c r="E44" s="100"/>
      <c r="F44" s="87" t="s">
        <v>87</v>
      </c>
      <c r="G44" s="98">
        <f>'h1'!D29</f>
        <v>47737.5</v>
      </c>
      <c r="H44" s="98">
        <f>'h1'!E29</f>
        <v>47737.5</v>
      </c>
    </row>
    <row r="45" spans="1:8" ht="34.5">
      <c r="A45" s="93"/>
      <c r="B45" s="93"/>
      <c r="C45" s="93"/>
      <c r="D45" s="94"/>
      <c r="E45" s="94"/>
      <c r="F45" s="89" t="s">
        <v>19</v>
      </c>
      <c r="G45" s="90"/>
      <c r="H45" s="90"/>
    </row>
    <row r="46" spans="1:8">
      <c r="A46" s="93"/>
      <c r="B46" s="93"/>
      <c r="C46" s="93"/>
      <c r="D46" s="94"/>
      <c r="E46" s="94"/>
      <c r="F46" s="89" t="s">
        <v>20</v>
      </c>
      <c r="G46" s="90">
        <f>'h1'!D29</f>
        <v>47737.5</v>
      </c>
      <c r="H46" s="90">
        <f>'h1'!E29</f>
        <v>47737.5</v>
      </c>
    </row>
    <row r="47" spans="1:8">
      <c r="A47" s="93"/>
      <c r="B47" s="93"/>
      <c r="C47" s="93"/>
      <c r="D47" s="94"/>
      <c r="E47" s="94"/>
      <c r="F47" s="89" t="s">
        <v>21</v>
      </c>
      <c r="G47" s="90">
        <f t="shared" ref="G47:H49" si="12">G48</f>
        <v>47737.5</v>
      </c>
      <c r="H47" s="90">
        <f t="shared" si="12"/>
        <v>47737.5</v>
      </c>
    </row>
    <row r="48" spans="1:8">
      <c r="A48" s="93"/>
      <c r="B48" s="93"/>
      <c r="C48" s="93"/>
      <c r="D48" s="94"/>
      <c r="E48" s="94"/>
      <c r="F48" s="89" t="s">
        <v>22</v>
      </c>
      <c r="G48" s="90">
        <f t="shared" si="12"/>
        <v>47737.5</v>
      </c>
      <c r="H48" s="90">
        <f t="shared" si="12"/>
        <v>47737.5</v>
      </c>
    </row>
    <row r="49" spans="1:8" ht="34.5">
      <c r="A49" s="93"/>
      <c r="B49" s="93"/>
      <c r="C49" s="93"/>
      <c r="D49" s="94"/>
      <c r="E49" s="94"/>
      <c r="F49" s="89" t="s">
        <v>23</v>
      </c>
      <c r="G49" s="90">
        <f t="shared" si="12"/>
        <v>47737.5</v>
      </c>
      <c r="H49" s="90">
        <f t="shared" si="12"/>
        <v>47737.5</v>
      </c>
    </row>
    <row r="50" spans="1:8">
      <c r="A50" s="93"/>
      <c r="B50" s="93"/>
      <c r="C50" s="93"/>
      <c r="D50" s="94"/>
      <c r="E50" s="94"/>
      <c r="F50" s="89" t="s">
        <v>24</v>
      </c>
      <c r="G50" s="90">
        <f>'h1'!D29</f>
        <v>47737.5</v>
      </c>
      <c r="H50" s="90">
        <f>'h1'!E29</f>
        <v>47737.5</v>
      </c>
    </row>
    <row r="51" spans="1:8" s="39" customFormat="1">
      <c r="A51" s="99"/>
      <c r="B51" s="99"/>
      <c r="C51" s="99"/>
      <c r="D51" s="100"/>
      <c r="E51" s="100"/>
      <c r="F51" s="87" t="s">
        <v>90</v>
      </c>
      <c r="G51" s="98">
        <f>'h1'!D32</f>
        <v>310152.59999999998</v>
      </c>
      <c r="H51" s="98">
        <f>'h1'!E32</f>
        <v>310152.59999999998</v>
      </c>
    </row>
    <row r="52" spans="1:8" ht="34.5">
      <c r="A52" s="93"/>
      <c r="B52" s="93"/>
      <c r="C52" s="93"/>
      <c r="D52" s="94"/>
      <c r="E52" s="94"/>
      <c r="F52" s="89" t="s">
        <v>19</v>
      </c>
      <c r="G52" s="90"/>
      <c r="H52" s="90"/>
    </row>
    <row r="53" spans="1:8">
      <c r="A53" s="93"/>
      <c r="B53" s="93"/>
      <c r="C53" s="93"/>
      <c r="D53" s="94"/>
      <c r="E53" s="94"/>
      <c r="F53" s="89" t="s">
        <v>20</v>
      </c>
      <c r="G53" s="90">
        <f t="shared" ref="G53:H56" si="13">G54</f>
        <v>310152.59999999998</v>
      </c>
      <c r="H53" s="90">
        <f t="shared" si="13"/>
        <v>310152.59999999998</v>
      </c>
    </row>
    <row r="54" spans="1:8">
      <c r="A54" s="93"/>
      <c r="B54" s="93"/>
      <c r="C54" s="93"/>
      <c r="D54" s="94"/>
      <c r="E54" s="94"/>
      <c r="F54" s="89" t="s">
        <v>21</v>
      </c>
      <c r="G54" s="90">
        <f t="shared" si="13"/>
        <v>310152.59999999998</v>
      </c>
      <c r="H54" s="90">
        <f t="shared" si="13"/>
        <v>310152.59999999998</v>
      </c>
    </row>
    <row r="55" spans="1:8">
      <c r="A55" s="93"/>
      <c r="B55" s="93"/>
      <c r="C55" s="93"/>
      <c r="D55" s="94"/>
      <c r="E55" s="94"/>
      <c r="F55" s="89" t="s">
        <v>22</v>
      </c>
      <c r="G55" s="90">
        <f t="shared" si="13"/>
        <v>310152.59999999998</v>
      </c>
      <c r="H55" s="90">
        <f t="shared" si="13"/>
        <v>310152.59999999998</v>
      </c>
    </row>
    <row r="56" spans="1:8" ht="34.5">
      <c r="A56" s="93"/>
      <c r="B56" s="93"/>
      <c r="C56" s="93"/>
      <c r="D56" s="94"/>
      <c r="E56" s="94"/>
      <c r="F56" s="89" t="s">
        <v>23</v>
      </c>
      <c r="G56" s="90">
        <f t="shared" si="13"/>
        <v>310152.59999999998</v>
      </c>
      <c r="H56" s="90">
        <f t="shared" si="13"/>
        <v>310152.59999999998</v>
      </c>
    </row>
    <row r="57" spans="1:8">
      <c r="A57" s="93"/>
      <c r="B57" s="93"/>
      <c r="C57" s="93"/>
      <c r="D57" s="94"/>
      <c r="E57" s="94"/>
      <c r="F57" s="89" t="s">
        <v>24</v>
      </c>
      <c r="G57" s="90">
        <f>'h1'!D32</f>
        <v>310152.59999999998</v>
      </c>
      <c r="H57" s="90">
        <f>G57</f>
        <v>310152.59999999998</v>
      </c>
    </row>
    <row r="58" spans="1:8" s="39" customFormat="1">
      <c r="A58" s="99"/>
      <c r="B58" s="99"/>
      <c r="C58" s="99"/>
      <c r="D58" s="100"/>
      <c r="E58" s="100"/>
      <c r="F58" s="87" t="s">
        <v>54</v>
      </c>
      <c r="G58" s="98">
        <f>'h1'!D37</f>
        <v>618951.6</v>
      </c>
      <c r="H58" s="98">
        <f>'h1'!E37</f>
        <v>618951.6</v>
      </c>
    </row>
    <row r="59" spans="1:8" ht="34.5">
      <c r="A59" s="93"/>
      <c r="B59" s="93"/>
      <c r="C59" s="93"/>
      <c r="D59" s="94"/>
      <c r="E59" s="94"/>
      <c r="F59" s="89" t="s">
        <v>19</v>
      </c>
      <c r="G59" s="90"/>
      <c r="H59" s="90"/>
    </row>
    <row r="60" spans="1:8">
      <c r="A60" s="93"/>
      <c r="B60" s="93"/>
      <c r="C60" s="93"/>
      <c r="D60" s="94"/>
      <c r="E60" s="94"/>
      <c r="F60" s="89" t="s">
        <v>20</v>
      </c>
      <c r="G60" s="90">
        <f t="shared" ref="G60:H63" si="14">G61</f>
        <v>618951.6</v>
      </c>
      <c r="H60" s="90">
        <f t="shared" si="14"/>
        <v>618951.6</v>
      </c>
    </row>
    <row r="61" spans="1:8">
      <c r="A61" s="93"/>
      <c r="B61" s="93"/>
      <c r="C61" s="93"/>
      <c r="D61" s="94"/>
      <c r="E61" s="94"/>
      <c r="F61" s="89" t="s">
        <v>21</v>
      </c>
      <c r="G61" s="90">
        <f t="shared" si="14"/>
        <v>618951.6</v>
      </c>
      <c r="H61" s="90">
        <f t="shared" si="14"/>
        <v>618951.6</v>
      </c>
    </row>
    <row r="62" spans="1:8">
      <c r="A62" s="93"/>
      <c r="B62" s="93"/>
      <c r="C62" s="93"/>
      <c r="D62" s="94"/>
      <c r="E62" s="94"/>
      <c r="F62" s="89" t="s">
        <v>22</v>
      </c>
      <c r="G62" s="90">
        <f t="shared" si="14"/>
        <v>618951.6</v>
      </c>
      <c r="H62" s="90">
        <f t="shared" si="14"/>
        <v>618951.6</v>
      </c>
    </row>
    <row r="63" spans="1:8" ht="34.5">
      <c r="A63" s="93"/>
      <c r="B63" s="93"/>
      <c r="C63" s="93"/>
      <c r="D63" s="94"/>
      <c r="E63" s="94"/>
      <c r="F63" s="89" t="s">
        <v>23</v>
      </c>
      <c r="G63" s="90">
        <f t="shared" si="14"/>
        <v>618951.6</v>
      </c>
      <c r="H63" s="90">
        <f t="shared" si="14"/>
        <v>618951.6</v>
      </c>
    </row>
    <row r="64" spans="1:8">
      <c r="A64" s="93"/>
      <c r="B64" s="93"/>
      <c r="C64" s="93"/>
      <c r="D64" s="94"/>
      <c r="E64" s="94"/>
      <c r="F64" s="89" t="s">
        <v>24</v>
      </c>
      <c r="G64" s="90">
        <f>'h1'!D37</f>
        <v>618951.6</v>
      </c>
      <c r="H64" s="90">
        <f>G64</f>
        <v>618951.6</v>
      </c>
    </row>
    <row r="65" spans="1:8" s="39" customFormat="1">
      <c r="A65" s="37"/>
      <c r="B65" s="37"/>
      <c r="C65" s="37"/>
      <c r="D65" s="37"/>
      <c r="E65" s="37"/>
      <c r="F65" s="37" t="s">
        <v>95</v>
      </c>
      <c r="G65" s="98">
        <f>'h1'!D43</f>
        <v>209923.9</v>
      </c>
      <c r="H65" s="98">
        <f>'h1'!E43</f>
        <v>209923.9</v>
      </c>
    </row>
    <row r="66" spans="1:8" ht="34.5">
      <c r="A66" s="14"/>
      <c r="B66" s="14"/>
      <c r="C66" s="14"/>
      <c r="D66" s="14"/>
      <c r="E66" s="14"/>
      <c r="F66" s="95" t="s">
        <v>19</v>
      </c>
      <c r="G66" s="90"/>
      <c r="H66" s="90"/>
    </row>
    <row r="67" spans="1:8">
      <c r="A67" s="14"/>
      <c r="B67" s="14"/>
      <c r="C67" s="14"/>
      <c r="D67" s="14"/>
      <c r="E67" s="14"/>
      <c r="F67" s="95" t="s">
        <v>20</v>
      </c>
      <c r="G67" s="90">
        <f t="shared" ref="G67:H67" si="15">G65</f>
        <v>209923.9</v>
      </c>
      <c r="H67" s="90">
        <f t="shared" si="15"/>
        <v>209923.9</v>
      </c>
    </row>
    <row r="68" spans="1:8">
      <c r="A68" s="14"/>
      <c r="B68" s="14"/>
      <c r="C68" s="14"/>
      <c r="D68" s="14"/>
      <c r="E68" s="14"/>
      <c r="F68" s="95" t="s">
        <v>21</v>
      </c>
      <c r="G68" s="90">
        <f t="shared" ref="G68:H68" si="16">G67</f>
        <v>209923.9</v>
      </c>
      <c r="H68" s="90">
        <f t="shared" si="16"/>
        <v>209923.9</v>
      </c>
    </row>
    <row r="69" spans="1:8">
      <c r="A69" s="14"/>
      <c r="B69" s="14"/>
      <c r="C69" s="14"/>
      <c r="D69" s="14"/>
      <c r="E69" s="14"/>
      <c r="F69" s="95" t="s">
        <v>22</v>
      </c>
      <c r="G69" s="90">
        <f t="shared" ref="G69:H69" si="17">G68</f>
        <v>209923.9</v>
      </c>
      <c r="H69" s="90">
        <f t="shared" si="17"/>
        <v>209923.9</v>
      </c>
    </row>
    <row r="70" spans="1:8" ht="34.5">
      <c r="A70" s="14"/>
      <c r="B70" s="14"/>
      <c r="C70" s="14"/>
      <c r="D70" s="14"/>
      <c r="E70" s="14"/>
      <c r="F70" s="96" t="s">
        <v>23</v>
      </c>
      <c r="G70" s="90">
        <f t="shared" ref="G70:H70" si="18">G69</f>
        <v>209923.9</v>
      </c>
      <c r="H70" s="90">
        <f t="shared" si="18"/>
        <v>209923.9</v>
      </c>
    </row>
    <row r="71" spans="1:8">
      <c r="A71" s="14"/>
      <c r="B71" s="14"/>
      <c r="C71" s="14"/>
      <c r="D71" s="14"/>
      <c r="E71" s="14"/>
      <c r="F71" s="95" t="s">
        <v>24</v>
      </c>
      <c r="G71" s="90">
        <f t="shared" ref="G71:H71" si="19">G70</f>
        <v>209923.9</v>
      </c>
      <c r="H71" s="90">
        <f t="shared" si="19"/>
        <v>209923.9</v>
      </c>
    </row>
    <row r="74" spans="1:8">
      <c r="B74" s="29" t="s">
        <v>80</v>
      </c>
      <c r="C74" s="30"/>
      <c r="D74" s="68"/>
    </row>
    <row r="75" spans="1:8">
      <c r="B75" s="29" t="s">
        <v>81</v>
      </c>
      <c r="C75" s="30"/>
      <c r="D75" s="68"/>
    </row>
    <row r="76" spans="1:8">
      <c r="B76" s="31"/>
      <c r="C76" s="32" t="s">
        <v>82</v>
      </c>
      <c r="D76" s="68"/>
    </row>
    <row r="77" spans="1:8">
      <c r="D77" s="69"/>
    </row>
  </sheetData>
  <mergeCells count="5">
    <mergeCell ref="A5:H5"/>
    <mergeCell ref="A7:C7"/>
    <mergeCell ref="F7:F8"/>
    <mergeCell ref="D7:E7"/>
    <mergeCell ref="G7:H7"/>
  </mergeCells>
  <pageMargins left="0.25" right="0.25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4"/>
  <sheetViews>
    <sheetView workbookViewId="0"/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2" width="20.42578125" style="1" customWidth="1"/>
    <col min="13" max="16384" width="9.140625" style="1"/>
  </cols>
  <sheetData>
    <row r="1" spans="2:84">
      <c r="K1" s="136" t="s">
        <v>42</v>
      </c>
      <c r="L1" s="136"/>
    </row>
    <row r="2" spans="2:84">
      <c r="K2" s="137" t="s">
        <v>77</v>
      </c>
      <c r="L2" s="137"/>
    </row>
    <row r="3" spans="2:84" ht="20.25" customHeight="1">
      <c r="D3" s="7"/>
      <c r="H3" s="57"/>
      <c r="I3" s="57"/>
      <c r="J3" s="57"/>
      <c r="K3" s="138" t="s">
        <v>29</v>
      </c>
      <c r="L3" s="138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</row>
    <row r="5" spans="2:84" ht="39.75" customHeight="1">
      <c r="B5" s="139" t="s">
        <v>85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7" spans="2:84">
      <c r="B7" s="58"/>
      <c r="C7" s="58"/>
      <c r="D7" s="58"/>
      <c r="E7" s="58"/>
      <c r="F7" s="58"/>
      <c r="G7" s="58"/>
      <c r="H7" s="58"/>
      <c r="I7" s="58"/>
      <c r="J7" s="58"/>
      <c r="K7" s="58"/>
      <c r="L7" s="59" t="s">
        <v>58</v>
      </c>
    </row>
    <row r="8" spans="2:84" s="39" customFormat="1" ht="84.75" customHeight="1">
      <c r="B8" s="140" t="s">
        <v>79</v>
      </c>
      <c r="C8" s="140" t="s">
        <v>60</v>
      </c>
      <c r="D8" s="140"/>
      <c r="E8" s="140" t="s">
        <v>61</v>
      </c>
      <c r="F8" s="140"/>
      <c r="G8" s="140"/>
      <c r="H8" s="140"/>
      <c r="I8" s="140" t="s">
        <v>62</v>
      </c>
      <c r="J8" s="140" t="s">
        <v>63</v>
      </c>
      <c r="K8" s="128" t="s">
        <v>92</v>
      </c>
      <c r="L8" s="128"/>
    </row>
    <row r="9" spans="2:84" s="39" customFormat="1" ht="34.5">
      <c r="B9" s="140"/>
      <c r="C9" s="60" t="s">
        <v>64</v>
      </c>
      <c r="D9" s="60" t="s">
        <v>65</v>
      </c>
      <c r="E9" s="60" t="s">
        <v>66</v>
      </c>
      <c r="F9" s="60" t="s">
        <v>65</v>
      </c>
      <c r="G9" s="60" t="s">
        <v>67</v>
      </c>
      <c r="H9" s="60" t="s">
        <v>68</v>
      </c>
      <c r="I9" s="140"/>
      <c r="J9" s="140"/>
      <c r="K9" s="60" t="s">
        <v>69</v>
      </c>
      <c r="L9" s="60" t="s">
        <v>70</v>
      </c>
    </row>
    <row r="10" spans="2:84" s="39" customFormat="1" ht="18" customHeight="1">
      <c r="B10" s="37" t="s">
        <v>32</v>
      </c>
      <c r="C10" s="37"/>
      <c r="D10" s="37"/>
      <c r="E10" s="37"/>
      <c r="F10" s="37"/>
      <c r="G10" s="37"/>
      <c r="H10" s="37"/>
      <c r="I10" s="37"/>
      <c r="J10" s="37"/>
      <c r="K10" s="73">
        <f t="shared" ref="K10:L10" si="0">K13</f>
        <v>0</v>
      </c>
      <c r="L10" s="73">
        <f t="shared" si="0"/>
        <v>0</v>
      </c>
    </row>
    <row r="11" spans="2:84" s="39" customFormat="1" ht="21.75" customHeight="1">
      <c r="B11" s="70" t="s">
        <v>12</v>
      </c>
      <c r="C11" s="71"/>
      <c r="D11" s="71"/>
      <c r="E11" s="72"/>
      <c r="F11" s="37"/>
      <c r="G11" s="37"/>
      <c r="H11" s="37"/>
      <c r="I11" s="37"/>
      <c r="J11" s="37"/>
      <c r="K11" s="73">
        <f t="shared" ref="K11:L11" si="1">K13</f>
        <v>0</v>
      </c>
      <c r="L11" s="73">
        <f t="shared" si="1"/>
        <v>0</v>
      </c>
    </row>
    <row r="12" spans="2:84" ht="18.75" customHeight="1">
      <c r="B12" s="14"/>
      <c r="C12" s="105" t="s">
        <v>26</v>
      </c>
      <c r="D12" s="141" t="s">
        <v>27</v>
      </c>
      <c r="E12" s="141"/>
      <c r="F12" s="141"/>
      <c r="G12" s="141"/>
      <c r="H12" s="141"/>
      <c r="I12" s="141"/>
      <c r="J12" s="141"/>
      <c r="K12" s="73">
        <f t="shared" ref="K12:L12" si="2">K13</f>
        <v>0</v>
      </c>
      <c r="L12" s="73">
        <f t="shared" si="2"/>
        <v>0</v>
      </c>
    </row>
    <row r="13" spans="2:84" ht="34.5" customHeight="1">
      <c r="B13" s="14"/>
      <c r="C13" s="14"/>
      <c r="D13" s="14"/>
      <c r="E13" s="64" t="s">
        <v>72</v>
      </c>
      <c r="F13" s="142" t="s">
        <v>73</v>
      </c>
      <c r="G13" s="142"/>
      <c r="H13" s="142"/>
      <c r="I13" s="142"/>
      <c r="J13" s="142"/>
      <c r="K13" s="74">
        <v>0</v>
      </c>
      <c r="L13" s="74">
        <v>0</v>
      </c>
    </row>
    <row r="14" spans="2:84" ht="24.75" customHeight="1">
      <c r="B14" s="14"/>
      <c r="C14" s="14"/>
      <c r="D14" s="14"/>
      <c r="E14" s="65"/>
      <c r="F14" s="65"/>
      <c r="G14" s="142" t="s">
        <v>74</v>
      </c>
      <c r="H14" s="142"/>
      <c r="I14" s="142"/>
      <c r="J14" s="142"/>
      <c r="K14" s="142"/>
      <c r="L14" s="142"/>
    </row>
    <row r="15" spans="2:84" ht="24.75" customHeight="1">
      <c r="B15" s="14"/>
      <c r="C15" s="14"/>
      <c r="D15" s="14"/>
      <c r="E15" s="65"/>
      <c r="F15" s="65"/>
      <c r="G15" s="65"/>
      <c r="H15" s="142" t="s">
        <v>28</v>
      </c>
      <c r="I15" s="142"/>
      <c r="J15" s="142"/>
      <c r="K15" s="142"/>
      <c r="L15" s="142"/>
    </row>
    <row r="16" spans="2:84" ht="56.25" customHeight="1">
      <c r="B16" s="14"/>
      <c r="C16" s="14"/>
      <c r="D16" s="14"/>
      <c r="E16" s="65"/>
      <c r="F16" s="65"/>
      <c r="G16" s="65"/>
      <c r="H16" s="65"/>
      <c r="I16" s="142" t="s">
        <v>75</v>
      </c>
      <c r="J16" s="142"/>
      <c r="K16" s="142"/>
      <c r="L16" s="142"/>
    </row>
    <row r="17" spans="2:12" ht="21" customHeight="1">
      <c r="B17" s="14"/>
      <c r="C17" s="14"/>
      <c r="D17" s="14"/>
      <c r="E17" s="14"/>
      <c r="F17" s="14"/>
      <c r="G17" s="14"/>
      <c r="H17" s="14"/>
      <c r="I17" s="14"/>
      <c r="J17" s="66" t="s">
        <v>78</v>
      </c>
      <c r="K17" s="120"/>
      <c r="L17" s="120">
        <f>'h4'!L38+'h4'!L46</f>
        <v>4</v>
      </c>
    </row>
    <row r="18" spans="2:12" ht="26.25" customHeight="1">
      <c r="B18" s="14"/>
      <c r="C18" s="14"/>
      <c r="D18" s="14"/>
      <c r="E18" s="14"/>
      <c r="F18" s="14"/>
      <c r="G18" s="14"/>
      <c r="H18" s="14"/>
      <c r="I18" s="14"/>
      <c r="J18" s="66" t="s">
        <v>47</v>
      </c>
      <c r="K18" s="67"/>
      <c r="L18" s="67">
        <f>'h4'!L17+'h4'!L24+'h4'!L31+'h4'!L39+'h4'!L47+'h4'!L54</f>
        <v>15</v>
      </c>
    </row>
    <row r="21" spans="2:12">
      <c r="D21" s="29" t="s">
        <v>80</v>
      </c>
      <c r="E21" s="30"/>
      <c r="F21" s="68"/>
    </row>
    <row r="22" spans="2:12">
      <c r="D22" s="29" t="s">
        <v>81</v>
      </c>
      <c r="E22" s="30"/>
      <c r="F22" s="68"/>
    </row>
    <row r="23" spans="2:12">
      <c r="D23" s="31"/>
      <c r="E23" s="32" t="s">
        <v>82</v>
      </c>
      <c r="F23" s="68"/>
    </row>
    <row r="24" spans="2:12">
      <c r="F24" s="69"/>
    </row>
  </sheetData>
  <mergeCells count="15">
    <mergeCell ref="D12:J12"/>
    <mergeCell ref="F13:J13"/>
    <mergeCell ref="G14:L14"/>
    <mergeCell ref="H15:L15"/>
    <mergeCell ref="I16:L16"/>
    <mergeCell ref="K1:L1"/>
    <mergeCell ref="K2:L2"/>
    <mergeCell ref="K3:L3"/>
    <mergeCell ref="B5:L5"/>
    <mergeCell ref="B8:B9"/>
    <mergeCell ref="C8:D8"/>
    <mergeCell ref="E8:H8"/>
    <mergeCell ref="I8:I9"/>
    <mergeCell ref="J8:J9"/>
    <mergeCell ref="K8:L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67"/>
  <sheetViews>
    <sheetView workbookViewId="0">
      <selection activeCell="A59" sqref="A59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2" width="17.28515625" style="1" customWidth="1"/>
    <col min="13" max="13" width="9.140625" style="1"/>
    <col min="14" max="14" width="14.7109375" style="1" bestFit="1" customWidth="1"/>
    <col min="15" max="16384" width="9.140625" style="1"/>
  </cols>
  <sheetData>
    <row r="1" spans="2:84">
      <c r="J1" s="144" t="s">
        <v>43</v>
      </c>
      <c r="K1" s="144"/>
      <c r="L1" s="144"/>
    </row>
    <row r="2" spans="2:84">
      <c r="J2" s="145" t="s">
        <v>77</v>
      </c>
      <c r="K2" s="145"/>
      <c r="L2" s="145"/>
    </row>
    <row r="3" spans="2:84" ht="20.25" customHeight="1">
      <c r="D3" s="7"/>
      <c r="H3" s="57"/>
      <c r="I3" s="57"/>
      <c r="J3" s="145" t="s">
        <v>29</v>
      </c>
      <c r="K3" s="145"/>
      <c r="L3" s="145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</row>
    <row r="5" spans="2:84" ht="39.75" customHeight="1">
      <c r="B5" s="139" t="s">
        <v>71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7" spans="2:84">
      <c r="B7" s="58"/>
      <c r="C7" s="58"/>
      <c r="D7" s="58"/>
      <c r="E7" s="58"/>
      <c r="F7" s="58"/>
      <c r="G7" s="58"/>
      <c r="H7" s="58"/>
      <c r="I7" s="58"/>
      <c r="J7" s="58"/>
      <c r="K7" s="58"/>
      <c r="L7" s="59" t="s">
        <v>58</v>
      </c>
    </row>
    <row r="8" spans="2:84" s="39" customFormat="1" ht="98.25" customHeight="1">
      <c r="B8" s="140" t="s">
        <v>59</v>
      </c>
      <c r="C8" s="140" t="s">
        <v>60</v>
      </c>
      <c r="D8" s="140"/>
      <c r="E8" s="140" t="s">
        <v>61</v>
      </c>
      <c r="F8" s="140"/>
      <c r="G8" s="140"/>
      <c r="H8" s="140"/>
      <c r="I8" s="140" t="s">
        <v>62</v>
      </c>
      <c r="J8" s="140" t="s">
        <v>63</v>
      </c>
      <c r="K8" s="128" t="s">
        <v>92</v>
      </c>
      <c r="L8" s="128"/>
      <c r="N8" s="143"/>
      <c r="O8" s="143"/>
      <c r="P8" s="143"/>
    </row>
    <row r="9" spans="2:84" s="39" customFormat="1" ht="34.5">
      <c r="B9" s="140"/>
      <c r="C9" s="60" t="s">
        <v>64</v>
      </c>
      <c r="D9" s="60" t="s">
        <v>65</v>
      </c>
      <c r="E9" s="60" t="s">
        <v>66</v>
      </c>
      <c r="F9" s="60" t="s">
        <v>65</v>
      </c>
      <c r="G9" s="60" t="s">
        <v>67</v>
      </c>
      <c r="H9" s="60" t="s">
        <v>68</v>
      </c>
      <c r="I9" s="140"/>
      <c r="J9" s="140"/>
      <c r="K9" s="60" t="s">
        <v>69</v>
      </c>
      <c r="L9" s="60" t="s">
        <v>70</v>
      </c>
    </row>
    <row r="10" spans="2:84" s="39" customFormat="1" ht="18" customHeight="1">
      <c r="B10" s="37" t="s">
        <v>32</v>
      </c>
      <c r="C10" s="37"/>
      <c r="D10" s="37"/>
      <c r="E10" s="37"/>
      <c r="F10" s="37"/>
      <c r="G10" s="37"/>
      <c r="H10" s="37"/>
      <c r="I10" s="37"/>
      <c r="J10" s="37"/>
      <c r="K10" s="61">
        <f>K11+K18+K25+K32+K40+K48+K55</f>
        <v>0</v>
      </c>
      <c r="L10" s="61">
        <f>+L11+L18+L25+L32+L40+L48+L55</f>
        <v>0</v>
      </c>
    </row>
    <row r="11" spans="2:84" s="39" customFormat="1" ht="21.75" customHeight="1">
      <c r="B11" s="62" t="s">
        <v>50</v>
      </c>
      <c r="C11" s="62"/>
      <c r="D11" s="37"/>
      <c r="E11" s="37"/>
      <c r="F11" s="37"/>
      <c r="G11" s="37"/>
      <c r="H11" s="37"/>
      <c r="I11" s="37"/>
      <c r="J11" s="37"/>
      <c r="K11" s="61">
        <f t="shared" ref="K11:L11" si="0">K12</f>
        <v>614236.4</v>
      </c>
      <c r="L11" s="61">
        <f t="shared" si="0"/>
        <v>614236.4</v>
      </c>
    </row>
    <row r="12" spans="2:84" ht="22.5" customHeight="1">
      <c r="B12" s="14"/>
      <c r="C12" s="63" t="s">
        <v>26</v>
      </c>
      <c r="D12" s="141" t="s">
        <v>27</v>
      </c>
      <c r="E12" s="141"/>
      <c r="F12" s="141"/>
      <c r="G12" s="141"/>
      <c r="H12" s="141"/>
      <c r="I12" s="141"/>
      <c r="J12" s="141"/>
      <c r="K12" s="61">
        <f t="shared" ref="K12:L12" si="1">K13</f>
        <v>614236.4</v>
      </c>
      <c r="L12" s="61">
        <f t="shared" si="1"/>
        <v>614236.4</v>
      </c>
    </row>
    <row r="13" spans="2:84" ht="34.5">
      <c r="B13" s="14"/>
      <c r="C13" s="14"/>
      <c r="D13" s="14"/>
      <c r="E13" s="63" t="s">
        <v>72</v>
      </c>
      <c r="F13" s="141" t="s">
        <v>73</v>
      </c>
      <c r="G13" s="141"/>
      <c r="H13" s="141"/>
      <c r="I13" s="141"/>
      <c r="J13" s="141"/>
      <c r="K13" s="103">
        <f>'h1'!D20</f>
        <v>614236.4</v>
      </c>
      <c r="L13" s="103">
        <f>'h1'!E20</f>
        <v>614236.4</v>
      </c>
    </row>
    <row r="14" spans="2:84" ht="25.5" customHeight="1">
      <c r="B14" s="14"/>
      <c r="C14" s="14"/>
      <c r="D14" s="14"/>
      <c r="E14" s="66"/>
      <c r="F14" s="66"/>
      <c r="G14" s="141" t="s">
        <v>74</v>
      </c>
      <c r="H14" s="141"/>
      <c r="I14" s="141"/>
      <c r="J14" s="141"/>
      <c r="K14" s="141"/>
      <c r="L14" s="141"/>
    </row>
    <row r="15" spans="2:84" ht="25.5" customHeight="1">
      <c r="B15" s="14"/>
      <c r="C15" s="14"/>
      <c r="D15" s="14"/>
      <c r="E15" s="66"/>
      <c r="F15" s="66"/>
      <c r="G15" s="66"/>
      <c r="H15" s="141" t="s">
        <v>28</v>
      </c>
      <c r="I15" s="141"/>
      <c r="J15" s="141"/>
      <c r="K15" s="141"/>
      <c r="L15" s="141"/>
    </row>
    <row r="16" spans="2:84" ht="56.25" customHeight="1">
      <c r="B16" s="14"/>
      <c r="C16" s="14"/>
      <c r="D16" s="14"/>
      <c r="E16" s="66"/>
      <c r="F16" s="66"/>
      <c r="G16" s="66"/>
      <c r="H16" s="66"/>
      <c r="I16" s="141" t="s">
        <v>75</v>
      </c>
      <c r="J16" s="141"/>
      <c r="K16" s="141"/>
      <c r="L16" s="141"/>
    </row>
    <row r="17" spans="2:14" ht="26.25" customHeight="1">
      <c r="B17" s="14"/>
      <c r="C17" s="14"/>
      <c r="D17" s="14"/>
      <c r="E17" s="14"/>
      <c r="F17" s="14"/>
      <c r="G17" s="14"/>
      <c r="H17" s="14"/>
      <c r="I17" s="14"/>
      <c r="J17" s="66" t="s">
        <v>47</v>
      </c>
      <c r="K17" s="67"/>
      <c r="L17" s="67">
        <v>3</v>
      </c>
    </row>
    <row r="18" spans="2:14" ht="24" customHeight="1">
      <c r="B18" s="37" t="s">
        <v>55</v>
      </c>
      <c r="C18" s="37"/>
      <c r="D18" s="37"/>
      <c r="E18" s="37"/>
      <c r="F18" s="37"/>
      <c r="G18" s="37"/>
      <c r="H18" s="37"/>
      <c r="I18" s="37"/>
      <c r="J18" s="37"/>
      <c r="K18" s="61">
        <f t="shared" ref="K18:L19" si="2">K19</f>
        <v>48819.5</v>
      </c>
      <c r="L18" s="61">
        <f t="shared" si="2"/>
        <v>48819.5</v>
      </c>
    </row>
    <row r="19" spans="2:14" ht="24" customHeight="1">
      <c r="B19" s="14"/>
      <c r="C19" s="63" t="s">
        <v>26</v>
      </c>
      <c r="D19" s="141" t="s">
        <v>27</v>
      </c>
      <c r="E19" s="141"/>
      <c r="F19" s="141"/>
      <c r="G19" s="141"/>
      <c r="H19" s="141"/>
      <c r="I19" s="141"/>
      <c r="J19" s="141"/>
      <c r="K19" s="61">
        <f t="shared" si="2"/>
        <v>48819.5</v>
      </c>
      <c r="L19" s="61">
        <f t="shared" si="2"/>
        <v>48819.5</v>
      </c>
    </row>
    <row r="20" spans="2:14" ht="34.5">
      <c r="B20" s="14"/>
      <c r="C20" s="14"/>
      <c r="D20" s="14"/>
      <c r="E20" s="63" t="s">
        <v>72</v>
      </c>
      <c r="F20" s="141" t="s">
        <v>73</v>
      </c>
      <c r="G20" s="141"/>
      <c r="H20" s="141"/>
      <c r="I20" s="141"/>
      <c r="J20" s="141"/>
      <c r="K20" s="103">
        <f>'h1'!D25</f>
        <v>48819.5</v>
      </c>
      <c r="L20" s="103">
        <f>'h1'!E25</f>
        <v>48819.5</v>
      </c>
      <c r="N20" s="2"/>
    </row>
    <row r="21" spans="2:14" ht="21.75" customHeight="1">
      <c r="B21" s="14"/>
      <c r="C21" s="14"/>
      <c r="D21" s="14"/>
      <c r="E21" s="66"/>
      <c r="F21" s="66"/>
      <c r="G21" s="141" t="s">
        <v>74</v>
      </c>
      <c r="H21" s="141"/>
      <c r="I21" s="141"/>
      <c r="J21" s="141"/>
      <c r="K21" s="141"/>
      <c r="L21" s="141"/>
    </row>
    <row r="22" spans="2:14" ht="21.75" customHeight="1">
      <c r="B22" s="14"/>
      <c r="C22" s="14"/>
      <c r="D22" s="14"/>
      <c r="E22" s="66"/>
      <c r="F22" s="66"/>
      <c r="G22" s="66"/>
      <c r="H22" s="141" t="s">
        <v>28</v>
      </c>
      <c r="I22" s="141"/>
      <c r="J22" s="141"/>
      <c r="K22" s="141"/>
      <c r="L22" s="141"/>
    </row>
    <row r="23" spans="2:14" ht="60.75" customHeight="1">
      <c r="B23" s="14"/>
      <c r="C23" s="14"/>
      <c r="D23" s="14"/>
      <c r="E23" s="66"/>
      <c r="F23" s="66"/>
      <c r="G23" s="66"/>
      <c r="H23" s="66"/>
      <c r="I23" s="141" t="s">
        <v>75</v>
      </c>
      <c r="J23" s="141"/>
      <c r="K23" s="141"/>
      <c r="L23" s="141"/>
    </row>
    <row r="24" spans="2:14" ht="26.25" customHeight="1">
      <c r="B24" s="14"/>
      <c r="C24" s="14"/>
      <c r="D24" s="14"/>
      <c r="E24" s="14"/>
      <c r="F24" s="14"/>
      <c r="G24" s="14"/>
      <c r="H24" s="14"/>
      <c r="I24" s="14"/>
      <c r="J24" s="66" t="s">
        <v>47</v>
      </c>
      <c r="K24" s="67"/>
      <c r="L24" s="67">
        <v>2</v>
      </c>
    </row>
    <row r="25" spans="2:14" ht="24.75" customHeight="1">
      <c r="B25" s="37" t="s">
        <v>88</v>
      </c>
      <c r="C25" s="37"/>
      <c r="D25" s="37"/>
      <c r="E25" s="37"/>
      <c r="F25" s="37"/>
      <c r="G25" s="37"/>
      <c r="H25" s="37"/>
      <c r="I25" s="37"/>
      <c r="J25" s="37"/>
      <c r="K25" s="61">
        <f>'h1'!D29</f>
        <v>47737.5</v>
      </c>
      <c r="L25" s="61">
        <f>'h1'!E29</f>
        <v>47737.5</v>
      </c>
    </row>
    <row r="26" spans="2:14" ht="24.75" customHeight="1">
      <c r="B26" s="14"/>
      <c r="C26" s="63" t="s">
        <v>26</v>
      </c>
      <c r="D26" s="141" t="s">
        <v>27</v>
      </c>
      <c r="E26" s="141"/>
      <c r="F26" s="141"/>
      <c r="G26" s="141"/>
      <c r="H26" s="141"/>
      <c r="I26" s="141"/>
      <c r="J26" s="141"/>
      <c r="K26" s="61">
        <f t="shared" ref="K26:L27" si="3">K25</f>
        <v>47737.5</v>
      </c>
      <c r="L26" s="61">
        <f t="shared" si="3"/>
        <v>47737.5</v>
      </c>
    </row>
    <row r="27" spans="2:14" ht="34.5">
      <c r="B27" s="14"/>
      <c r="C27" s="14"/>
      <c r="D27" s="14"/>
      <c r="E27" s="63" t="s">
        <v>72</v>
      </c>
      <c r="F27" s="141" t="s">
        <v>73</v>
      </c>
      <c r="G27" s="141"/>
      <c r="H27" s="141"/>
      <c r="I27" s="141"/>
      <c r="J27" s="141"/>
      <c r="K27" s="103">
        <f t="shared" si="3"/>
        <v>47737.5</v>
      </c>
      <c r="L27" s="103">
        <f t="shared" si="3"/>
        <v>47737.5</v>
      </c>
    </row>
    <row r="28" spans="2:14" ht="21" customHeight="1">
      <c r="B28" s="14"/>
      <c r="C28" s="14"/>
      <c r="D28" s="14"/>
      <c r="E28" s="66"/>
      <c r="F28" s="66"/>
      <c r="G28" s="141" t="s">
        <v>74</v>
      </c>
      <c r="H28" s="141"/>
      <c r="I28" s="141"/>
      <c r="J28" s="141"/>
      <c r="K28" s="141"/>
      <c r="L28" s="141"/>
    </row>
    <row r="29" spans="2:14" ht="21" customHeight="1">
      <c r="B29" s="14"/>
      <c r="C29" s="14"/>
      <c r="D29" s="14"/>
      <c r="E29" s="66"/>
      <c r="F29" s="66"/>
      <c r="G29" s="66"/>
      <c r="H29" s="141" t="s">
        <v>28</v>
      </c>
      <c r="I29" s="141"/>
      <c r="J29" s="141"/>
      <c r="K29" s="141"/>
      <c r="L29" s="141"/>
    </row>
    <row r="30" spans="2:14" ht="58.5" customHeight="1">
      <c r="B30" s="14"/>
      <c r="C30" s="14"/>
      <c r="D30" s="14"/>
      <c r="E30" s="66"/>
      <c r="F30" s="66"/>
      <c r="G30" s="66"/>
      <c r="H30" s="66"/>
      <c r="I30" s="141" t="s">
        <v>75</v>
      </c>
      <c r="J30" s="141"/>
      <c r="K30" s="141"/>
      <c r="L30" s="141"/>
    </row>
    <row r="31" spans="2:14" ht="26.25" customHeight="1">
      <c r="B31" s="116"/>
      <c r="C31" s="116"/>
      <c r="D31" s="116"/>
      <c r="E31" s="117"/>
      <c r="F31" s="117"/>
      <c r="G31" s="117"/>
      <c r="H31" s="117"/>
      <c r="I31" s="118"/>
      <c r="J31" s="66" t="s">
        <v>47</v>
      </c>
      <c r="K31" s="118"/>
      <c r="L31" s="67">
        <v>1</v>
      </c>
    </row>
    <row r="32" spans="2:14" ht="20.25" customHeight="1">
      <c r="B32" s="37" t="s">
        <v>91</v>
      </c>
      <c r="C32" s="37"/>
      <c r="D32" s="37"/>
      <c r="E32" s="37"/>
      <c r="F32" s="37"/>
      <c r="G32" s="37"/>
      <c r="H32" s="37"/>
      <c r="I32" s="37"/>
      <c r="J32" s="37"/>
      <c r="K32" s="61">
        <f t="shared" ref="K32:L33" si="4">K33</f>
        <v>310152.59999999998</v>
      </c>
      <c r="L32" s="61">
        <f t="shared" si="4"/>
        <v>310152.59999999998</v>
      </c>
    </row>
    <row r="33" spans="2:12" ht="20.25" customHeight="1">
      <c r="B33" s="14"/>
      <c r="C33" s="63" t="s">
        <v>26</v>
      </c>
      <c r="D33" s="141" t="s">
        <v>27</v>
      </c>
      <c r="E33" s="141"/>
      <c r="F33" s="141"/>
      <c r="G33" s="141"/>
      <c r="H33" s="141"/>
      <c r="I33" s="141"/>
      <c r="J33" s="141"/>
      <c r="K33" s="61">
        <f t="shared" si="4"/>
        <v>310152.59999999998</v>
      </c>
      <c r="L33" s="61">
        <f t="shared" si="4"/>
        <v>310152.59999999998</v>
      </c>
    </row>
    <row r="34" spans="2:12" ht="34.5">
      <c r="B34" s="14"/>
      <c r="C34" s="14"/>
      <c r="D34" s="14"/>
      <c r="E34" s="63" t="s">
        <v>72</v>
      </c>
      <c r="F34" s="141" t="s">
        <v>73</v>
      </c>
      <c r="G34" s="141"/>
      <c r="H34" s="141"/>
      <c r="I34" s="141"/>
      <c r="J34" s="141"/>
      <c r="K34" s="103">
        <f>'h1'!D32</f>
        <v>310152.59999999998</v>
      </c>
      <c r="L34" s="103">
        <f>'h1'!E32</f>
        <v>310152.59999999998</v>
      </c>
    </row>
    <row r="35" spans="2:12" ht="22.5" customHeight="1">
      <c r="B35" s="14"/>
      <c r="C35" s="14"/>
      <c r="D35" s="14"/>
      <c r="E35" s="66"/>
      <c r="F35" s="66"/>
      <c r="G35" s="141" t="s">
        <v>74</v>
      </c>
      <c r="H35" s="141"/>
      <c r="I35" s="141"/>
      <c r="J35" s="141"/>
      <c r="K35" s="141"/>
      <c r="L35" s="141"/>
    </row>
    <row r="36" spans="2:12" ht="22.5" customHeight="1">
      <c r="B36" s="14"/>
      <c r="C36" s="14"/>
      <c r="D36" s="14"/>
      <c r="E36" s="66"/>
      <c r="F36" s="66"/>
      <c r="G36" s="66"/>
      <c r="H36" s="141" t="s">
        <v>28</v>
      </c>
      <c r="I36" s="141"/>
      <c r="J36" s="141"/>
      <c r="K36" s="141"/>
      <c r="L36" s="141"/>
    </row>
    <row r="37" spans="2:12" ht="55.5" customHeight="1">
      <c r="B37" s="14"/>
      <c r="C37" s="14"/>
      <c r="D37" s="14"/>
      <c r="E37" s="66"/>
      <c r="F37" s="66"/>
      <c r="G37" s="66"/>
      <c r="H37" s="66"/>
      <c r="I37" s="141" t="s">
        <v>75</v>
      </c>
      <c r="J37" s="141"/>
      <c r="K37" s="141"/>
      <c r="L37" s="141"/>
    </row>
    <row r="38" spans="2:12" ht="24" customHeight="1">
      <c r="B38" s="14"/>
      <c r="C38" s="14"/>
      <c r="D38" s="14"/>
      <c r="E38" s="14"/>
      <c r="F38" s="14"/>
      <c r="G38" s="14"/>
      <c r="H38" s="14"/>
      <c r="I38" s="14"/>
      <c r="J38" s="66" t="s">
        <v>37</v>
      </c>
      <c r="K38" s="104"/>
      <c r="L38" s="104">
        <v>3</v>
      </c>
    </row>
    <row r="39" spans="2:12" ht="24" customHeight="1">
      <c r="B39" s="14"/>
      <c r="C39" s="14"/>
      <c r="D39" s="14"/>
      <c r="E39" s="14"/>
      <c r="F39" s="14"/>
      <c r="G39" s="14"/>
      <c r="H39" s="14"/>
      <c r="I39" s="14"/>
      <c r="J39" s="66" t="s">
        <v>47</v>
      </c>
      <c r="K39" s="104"/>
      <c r="L39" s="104">
        <v>3</v>
      </c>
    </row>
    <row r="40" spans="2:12" ht="24" customHeight="1">
      <c r="B40" s="37" t="s">
        <v>76</v>
      </c>
      <c r="C40" s="37"/>
      <c r="D40" s="37"/>
      <c r="E40" s="37"/>
      <c r="F40" s="37"/>
      <c r="G40" s="37"/>
      <c r="H40" s="37"/>
      <c r="I40" s="37"/>
      <c r="J40" s="37"/>
      <c r="K40" s="61">
        <f t="shared" ref="K40:L41" si="5">K41</f>
        <v>618951.6</v>
      </c>
      <c r="L40" s="61">
        <f t="shared" si="5"/>
        <v>618951.6</v>
      </c>
    </row>
    <row r="41" spans="2:12" ht="24" customHeight="1">
      <c r="B41" s="14"/>
      <c r="C41" s="63" t="s">
        <v>26</v>
      </c>
      <c r="D41" s="141" t="s">
        <v>27</v>
      </c>
      <c r="E41" s="141"/>
      <c r="F41" s="141"/>
      <c r="G41" s="141"/>
      <c r="H41" s="141"/>
      <c r="I41" s="141"/>
      <c r="J41" s="141"/>
      <c r="K41" s="61">
        <f t="shared" si="5"/>
        <v>618951.6</v>
      </c>
      <c r="L41" s="61">
        <f t="shared" si="5"/>
        <v>618951.6</v>
      </c>
    </row>
    <row r="42" spans="2:12" ht="34.5">
      <c r="B42" s="14"/>
      <c r="C42" s="14"/>
      <c r="D42" s="14"/>
      <c r="E42" s="63" t="s">
        <v>72</v>
      </c>
      <c r="F42" s="141" t="s">
        <v>73</v>
      </c>
      <c r="G42" s="141"/>
      <c r="H42" s="141"/>
      <c r="I42" s="141"/>
      <c r="J42" s="141"/>
      <c r="K42" s="103">
        <f>'h1'!D37</f>
        <v>618951.6</v>
      </c>
      <c r="L42" s="103">
        <f>'h1'!E37</f>
        <v>618951.6</v>
      </c>
    </row>
    <row r="43" spans="2:12" ht="22.5" customHeight="1">
      <c r="B43" s="14"/>
      <c r="C43" s="14"/>
      <c r="D43" s="14"/>
      <c r="E43" s="66"/>
      <c r="F43" s="66"/>
      <c r="G43" s="141" t="s">
        <v>74</v>
      </c>
      <c r="H43" s="141"/>
      <c r="I43" s="141"/>
      <c r="J43" s="141"/>
      <c r="K43" s="141"/>
      <c r="L43" s="141"/>
    </row>
    <row r="44" spans="2:12" ht="22.5" customHeight="1">
      <c r="B44" s="14"/>
      <c r="C44" s="14"/>
      <c r="D44" s="14"/>
      <c r="E44" s="66"/>
      <c r="F44" s="66"/>
      <c r="G44" s="66"/>
      <c r="H44" s="141" t="s">
        <v>28</v>
      </c>
      <c r="I44" s="141"/>
      <c r="J44" s="141"/>
      <c r="K44" s="141"/>
      <c r="L44" s="141"/>
    </row>
    <row r="45" spans="2:12" ht="55.5" customHeight="1">
      <c r="B45" s="14"/>
      <c r="C45" s="14"/>
      <c r="D45" s="14"/>
      <c r="E45" s="66"/>
      <c r="F45" s="66"/>
      <c r="G45" s="66"/>
      <c r="H45" s="66"/>
      <c r="I45" s="141" t="s">
        <v>75</v>
      </c>
      <c r="J45" s="141"/>
      <c r="K45" s="141"/>
      <c r="L45" s="141"/>
    </row>
    <row r="46" spans="2:12" ht="30.75" customHeight="1">
      <c r="B46" s="14"/>
      <c r="C46" s="14"/>
      <c r="D46" s="14"/>
      <c r="E46" s="14"/>
      <c r="F46" s="14"/>
      <c r="G46" s="14"/>
      <c r="H46" s="14"/>
      <c r="I46" s="14"/>
      <c r="J46" s="66" t="s">
        <v>37</v>
      </c>
      <c r="K46" s="104"/>
      <c r="L46" s="104">
        <v>1</v>
      </c>
    </row>
    <row r="47" spans="2:12" ht="30.75" customHeight="1">
      <c r="B47" s="14"/>
      <c r="C47" s="14"/>
      <c r="D47" s="14"/>
      <c r="E47" s="14"/>
      <c r="F47" s="14"/>
      <c r="G47" s="14"/>
      <c r="H47" s="14"/>
      <c r="I47" s="14"/>
      <c r="J47" s="66" t="s">
        <v>47</v>
      </c>
      <c r="K47" s="104"/>
      <c r="L47" s="104">
        <v>4</v>
      </c>
    </row>
    <row r="48" spans="2:12" ht="24" customHeight="1">
      <c r="B48" s="37" t="s">
        <v>96</v>
      </c>
      <c r="C48" s="37"/>
      <c r="D48" s="37"/>
      <c r="E48" s="37"/>
      <c r="F48" s="37"/>
      <c r="G48" s="37"/>
      <c r="H48" s="37"/>
      <c r="I48" s="37"/>
      <c r="J48" s="37"/>
      <c r="K48" s="61">
        <f t="shared" ref="K48:L49" si="6">K49</f>
        <v>209923.9</v>
      </c>
      <c r="L48" s="61">
        <f t="shared" si="6"/>
        <v>209923.9</v>
      </c>
    </row>
    <row r="49" spans="2:12" ht="24" customHeight="1">
      <c r="B49" s="14"/>
      <c r="C49" s="63" t="s">
        <v>26</v>
      </c>
      <c r="D49" s="141" t="s">
        <v>27</v>
      </c>
      <c r="E49" s="141"/>
      <c r="F49" s="141"/>
      <c r="G49" s="141"/>
      <c r="H49" s="141"/>
      <c r="I49" s="141"/>
      <c r="J49" s="141"/>
      <c r="K49" s="61">
        <f t="shared" si="6"/>
        <v>209923.9</v>
      </c>
      <c r="L49" s="61">
        <f t="shared" si="6"/>
        <v>209923.9</v>
      </c>
    </row>
    <row r="50" spans="2:12" ht="34.5">
      <c r="B50" s="14"/>
      <c r="C50" s="14"/>
      <c r="D50" s="14"/>
      <c r="E50" s="63" t="s">
        <v>72</v>
      </c>
      <c r="F50" s="141" t="s">
        <v>73</v>
      </c>
      <c r="G50" s="141"/>
      <c r="H50" s="141"/>
      <c r="I50" s="141"/>
      <c r="J50" s="141"/>
      <c r="K50" s="103">
        <f>'h1'!D43</f>
        <v>209923.9</v>
      </c>
      <c r="L50" s="103">
        <f>'h1'!E43</f>
        <v>209923.9</v>
      </c>
    </row>
    <row r="51" spans="2:12" ht="24" customHeight="1">
      <c r="B51" s="14"/>
      <c r="C51" s="14"/>
      <c r="D51" s="14"/>
      <c r="E51" s="66"/>
      <c r="F51" s="66"/>
      <c r="G51" s="141" t="s">
        <v>74</v>
      </c>
      <c r="H51" s="141"/>
      <c r="I51" s="141"/>
      <c r="J51" s="141"/>
      <c r="K51" s="141"/>
      <c r="L51" s="141"/>
    </row>
    <row r="52" spans="2:12" ht="24" customHeight="1">
      <c r="B52" s="14"/>
      <c r="C52" s="14"/>
      <c r="D52" s="14"/>
      <c r="E52" s="66"/>
      <c r="F52" s="66"/>
      <c r="G52" s="66"/>
      <c r="H52" s="141" t="s">
        <v>28</v>
      </c>
      <c r="I52" s="141"/>
      <c r="J52" s="141"/>
      <c r="K52" s="141"/>
      <c r="L52" s="141"/>
    </row>
    <row r="53" spans="2:12" ht="57" customHeight="1">
      <c r="B53" s="14"/>
      <c r="C53" s="14"/>
      <c r="D53" s="14"/>
      <c r="E53" s="66"/>
      <c r="F53" s="66"/>
      <c r="G53" s="66"/>
      <c r="H53" s="66"/>
      <c r="I53" s="141" t="s">
        <v>75</v>
      </c>
      <c r="J53" s="141"/>
      <c r="K53" s="141"/>
      <c r="L53" s="141"/>
    </row>
    <row r="54" spans="2:12" ht="28.5" customHeight="1">
      <c r="B54" s="14"/>
      <c r="C54" s="14"/>
      <c r="D54" s="14"/>
      <c r="E54" s="14"/>
      <c r="F54" s="14"/>
      <c r="G54" s="14"/>
      <c r="H54" s="14"/>
      <c r="I54" s="14"/>
      <c r="J54" s="66" t="s">
        <v>47</v>
      </c>
      <c r="K54" s="67"/>
      <c r="L54" s="67">
        <v>2</v>
      </c>
    </row>
    <row r="55" spans="2:12" s="39" customFormat="1" ht="24" customHeight="1">
      <c r="B55" s="37" t="s">
        <v>40</v>
      </c>
      <c r="C55" s="37"/>
      <c r="D55" s="37"/>
      <c r="E55" s="37"/>
      <c r="F55" s="37"/>
      <c r="G55" s="37"/>
      <c r="H55" s="37"/>
      <c r="I55" s="37"/>
      <c r="J55" s="37"/>
      <c r="K55" s="61">
        <f t="shared" ref="K55:L56" si="7">K56</f>
        <v>-1849821.5</v>
      </c>
      <c r="L55" s="61">
        <f t="shared" si="7"/>
        <v>-1849821.5</v>
      </c>
    </row>
    <row r="56" spans="2:12" ht="24" customHeight="1">
      <c r="B56" s="14"/>
      <c r="C56" s="63" t="s">
        <v>26</v>
      </c>
      <c r="D56" s="141" t="s">
        <v>27</v>
      </c>
      <c r="E56" s="141"/>
      <c r="F56" s="141"/>
      <c r="G56" s="141"/>
      <c r="H56" s="141"/>
      <c r="I56" s="141"/>
      <c r="J56" s="141"/>
      <c r="K56" s="61">
        <f t="shared" si="7"/>
        <v>-1849821.5</v>
      </c>
      <c r="L56" s="61">
        <f t="shared" si="7"/>
        <v>-1849821.5</v>
      </c>
    </row>
    <row r="57" spans="2:12" ht="34.5">
      <c r="B57" s="14"/>
      <c r="C57" s="14"/>
      <c r="D57" s="14"/>
      <c r="E57" s="63" t="s">
        <v>72</v>
      </c>
      <c r="F57" s="141" t="s">
        <v>73</v>
      </c>
      <c r="G57" s="141"/>
      <c r="H57" s="141"/>
      <c r="I57" s="141"/>
      <c r="J57" s="141"/>
      <c r="K57" s="103">
        <f>'h1'!D19</f>
        <v>-1849821.5</v>
      </c>
      <c r="L57" s="103">
        <f>'h1'!E19</f>
        <v>-1849821.5</v>
      </c>
    </row>
    <row r="58" spans="2:12" ht="21.75" customHeight="1">
      <c r="B58" s="14"/>
      <c r="C58" s="14"/>
      <c r="D58" s="14"/>
      <c r="E58" s="66"/>
      <c r="F58" s="66"/>
      <c r="G58" s="141" t="s">
        <v>74</v>
      </c>
      <c r="H58" s="141"/>
      <c r="I58" s="141"/>
      <c r="J58" s="141"/>
      <c r="K58" s="141"/>
      <c r="L58" s="141"/>
    </row>
    <row r="59" spans="2:12" ht="21.75" customHeight="1">
      <c r="B59" s="14"/>
      <c r="C59" s="14"/>
      <c r="D59" s="14"/>
      <c r="E59" s="66"/>
      <c r="F59" s="66"/>
      <c r="G59" s="66"/>
      <c r="H59" s="141" t="s">
        <v>28</v>
      </c>
      <c r="I59" s="141"/>
      <c r="J59" s="141"/>
      <c r="K59" s="141"/>
      <c r="L59" s="141"/>
    </row>
    <row r="60" spans="2:12" ht="53.25" customHeight="1">
      <c r="B60" s="14"/>
      <c r="C60" s="14"/>
      <c r="D60" s="14"/>
      <c r="E60" s="66"/>
      <c r="F60" s="66"/>
      <c r="G60" s="66"/>
      <c r="H60" s="66"/>
      <c r="I60" s="141" t="s">
        <v>75</v>
      </c>
      <c r="J60" s="141"/>
      <c r="K60" s="141"/>
      <c r="L60" s="141"/>
    </row>
    <row r="64" spans="2:12">
      <c r="C64" s="29" t="s">
        <v>80</v>
      </c>
      <c r="D64" s="30"/>
      <c r="E64" s="68"/>
    </row>
    <row r="65" spans="3:5">
      <c r="C65" s="29" t="s">
        <v>81</v>
      </c>
      <c r="D65" s="30"/>
      <c r="E65" s="68"/>
    </row>
    <row r="66" spans="3:5">
      <c r="C66" s="31"/>
      <c r="D66" s="32" t="s">
        <v>82</v>
      </c>
      <c r="E66" s="68"/>
    </row>
    <row r="67" spans="3:5">
      <c r="E67" s="69"/>
    </row>
  </sheetData>
  <mergeCells count="46">
    <mergeCell ref="F27:J27"/>
    <mergeCell ref="J1:L1"/>
    <mergeCell ref="J2:L2"/>
    <mergeCell ref="J3:L3"/>
    <mergeCell ref="H22:L22"/>
    <mergeCell ref="I23:L23"/>
    <mergeCell ref="D19:J19"/>
    <mergeCell ref="F20:J20"/>
    <mergeCell ref="N8:P8"/>
    <mergeCell ref="H59:L59"/>
    <mergeCell ref="I60:L60"/>
    <mergeCell ref="D56:J56"/>
    <mergeCell ref="F57:J57"/>
    <mergeCell ref="G58:L58"/>
    <mergeCell ref="G35:L35"/>
    <mergeCell ref="B5:L5"/>
    <mergeCell ref="D12:J12"/>
    <mergeCell ref="F13:J13"/>
    <mergeCell ref="B8:B9"/>
    <mergeCell ref="C8:D8"/>
    <mergeCell ref="E8:H8"/>
    <mergeCell ref="I8:I9"/>
    <mergeCell ref="J8:J9"/>
    <mergeCell ref="K8:L8"/>
    <mergeCell ref="D26:J26"/>
    <mergeCell ref="G21:L21"/>
    <mergeCell ref="G28:L28"/>
    <mergeCell ref="G14:L14"/>
    <mergeCell ref="H15:L15"/>
    <mergeCell ref="I16:L16"/>
    <mergeCell ref="F50:J50"/>
    <mergeCell ref="G51:L51"/>
    <mergeCell ref="H52:L52"/>
    <mergeCell ref="I53:L53"/>
    <mergeCell ref="H29:L29"/>
    <mergeCell ref="I30:L30"/>
    <mergeCell ref="D49:J49"/>
    <mergeCell ref="H44:L44"/>
    <mergeCell ref="I45:L45"/>
    <mergeCell ref="H36:L36"/>
    <mergeCell ref="I37:L37"/>
    <mergeCell ref="D41:J41"/>
    <mergeCell ref="F42:J42"/>
    <mergeCell ref="G43:L43"/>
    <mergeCell ref="D33:J33"/>
    <mergeCell ref="F34:J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https://mul2.gov.am/tasks/1180512/oneclick?token=19952fa33d5bf78967fece65ad5bc44d</cp:keywords>
  <cp:lastModifiedBy>Hasmik Aperyan</cp:lastModifiedBy>
  <cp:lastPrinted>2025-02-06T11:12:20Z</cp:lastPrinted>
  <dcterms:created xsi:type="dcterms:W3CDTF">1996-10-14T23:33:28Z</dcterms:created>
  <dcterms:modified xsi:type="dcterms:W3CDTF">2025-07-09T08:23:45Z</dcterms:modified>
</cp:coreProperties>
</file>