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5\akademia_npast\"/>
    </mc:Choice>
  </mc:AlternateContent>
  <bookViews>
    <workbookView xWindow="0" yWindow="0" windowWidth="28800" windowHeight="11730" activeTab="5"/>
  </bookViews>
  <sheets>
    <sheet name="հավելված1" sheetId="58" r:id="rId1"/>
    <sheet name="հավելված2" sheetId="62" r:id="rId2"/>
    <sheet name="հավելված3" sheetId="61" r:id="rId3"/>
    <sheet name="հավելված4" sheetId="63" r:id="rId4"/>
    <sheet name="հավելված5" sheetId="59" r:id="rId5"/>
    <sheet name="հավելված6" sheetId="60" r:id="rId6"/>
    <sheet name="հավելված7" sheetId="64" r:id="rId7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" i="60" l="1"/>
  <c r="L28" i="60"/>
  <c r="K27" i="60"/>
  <c r="K28" i="60"/>
  <c r="L29" i="60"/>
  <c r="K29" i="60"/>
  <c r="L33" i="60" l="1"/>
  <c r="K33" i="60"/>
  <c r="H60" i="61" l="1"/>
  <c r="G60" i="61"/>
  <c r="L27" i="59" l="1"/>
  <c r="K27" i="59"/>
  <c r="L32" i="59"/>
  <c r="K32" i="59"/>
  <c r="L28" i="59"/>
  <c r="K28" i="59"/>
  <c r="K26" i="59" s="1"/>
  <c r="H18" i="58"/>
  <c r="H17" i="58" s="1"/>
  <c r="G18" i="58"/>
  <c r="G17" i="58" s="1"/>
  <c r="H20" i="58"/>
  <c r="G20" i="58"/>
  <c r="H19" i="58"/>
  <c r="G19" i="58"/>
  <c r="H69" i="61"/>
  <c r="G69" i="61"/>
  <c r="L26" i="59"/>
  <c r="H77" i="61"/>
  <c r="G77" i="61"/>
  <c r="H76" i="61"/>
  <c r="H75" i="61" s="1"/>
  <c r="H73" i="61" s="1"/>
  <c r="H71" i="61" s="1"/>
  <c r="G76" i="61"/>
  <c r="G75" i="61" s="1"/>
  <c r="G73" i="61" s="1"/>
  <c r="G71" i="61" s="1"/>
  <c r="H68" i="61"/>
  <c r="G68" i="61"/>
  <c r="H67" i="61"/>
  <c r="H66" i="61" s="1"/>
  <c r="H64" i="61" s="1"/>
  <c r="H62" i="61" s="1"/>
  <c r="H58" i="61" s="1"/>
  <c r="H56" i="61" s="1"/>
  <c r="H54" i="61" s="1"/>
  <c r="H52" i="61" s="1"/>
  <c r="G67" i="61"/>
  <c r="G66" i="61" s="1"/>
  <c r="G64" i="61" s="1"/>
  <c r="G62" i="61" s="1"/>
  <c r="G58" i="61" s="1"/>
  <c r="G56" i="61" s="1"/>
  <c r="G54" i="61" s="1"/>
  <c r="G52" i="61" s="1"/>
  <c r="G13" i="64" l="1"/>
  <c r="G12" i="64" s="1"/>
  <c r="G11" i="64" s="1"/>
  <c r="G10" i="64" s="1"/>
  <c r="G13" i="62"/>
  <c r="H15" i="62"/>
  <c r="H13" i="62" s="1"/>
  <c r="D13" i="62" s="1"/>
  <c r="H49" i="61"/>
  <c r="G49" i="61"/>
  <c r="D15" i="62" l="1"/>
  <c r="G11" i="62"/>
  <c r="H11" i="62"/>
  <c r="E11" i="62"/>
  <c r="L13" i="60" l="1"/>
  <c r="K13" i="60"/>
  <c r="L23" i="60" l="1"/>
  <c r="K23" i="60"/>
  <c r="H16" i="58"/>
  <c r="G16" i="58"/>
  <c r="G48" i="61"/>
  <c r="H48" i="61"/>
  <c r="G30" i="61" l="1"/>
  <c r="G29" i="61" s="1"/>
  <c r="H30" i="61"/>
  <c r="G47" i="61"/>
  <c r="H47" i="61"/>
  <c r="H46" i="61" s="1"/>
  <c r="G46" i="61" l="1"/>
  <c r="G44" i="61" s="1"/>
  <c r="G42" i="61" s="1"/>
  <c r="G28" i="61"/>
  <c r="G27" i="61" s="1"/>
  <c r="G25" i="61" s="1"/>
  <c r="G23" i="61" s="1"/>
  <c r="H44" i="61"/>
  <c r="K21" i="60" l="1"/>
  <c r="D15" i="63"/>
  <c r="D13" i="63" s="1"/>
  <c r="D11" i="63" s="1"/>
  <c r="D10" i="63" s="1"/>
  <c r="K22" i="59"/>
  <c r="G40" i="61"/>
  <c r="G38" i="61" s="1"/>
  <c r="G36" i="61" s="1"/>
  <c r="G34" i="61" s="1"/>
  <c r="G32" i="61" s="1"/>
  <c r="G21" i="61"/>
  <c r="G14" i="58"/>
  <c r="H42" i="61"/>
  <c r="G19" i="61"/>
  <c r="G17" i="61"/>
  <c r="G15" i="61" s="1"/>
  <c r="G13" i="61" s="1"/>
  <c r="H28" i="61"/>
  <c r="H27" i="61" s="1"/>
  <c r="H25" i="61" s="1"/>
  <c r="H23" i="61" s="1"/>
  <c r="H29" i="61"/>
  <c r="E15" i="63" l="1"/>
  <c r="E13" i="63" s="1"/>
  <c r="E11" i="63" s="1"/>
  <c r="E10" i="63" s="1"/>
  <c r="G12" i="61"/>
  <c r="H21" i="61"/>
  <c r="H19" i="61" s="1"/>
  <c r="H14" i="58"/>
  <c r="H40" i="61"/>
  <c r="H38" i="61" s="1"/>
  <c r="H36" i="61" s="1"/>
  <c r="H34" i="61" s="1"/>
  <c r="H32" i="61" s="1"/>
  <c r="L22" i="59"/>
  <c r="H17" i="61"/>
  <c r="H15" i="61" s="1"/>
  <c r="H13" i="61" s="1"/>
  <c r="F13" i="62" l="1"/>
  <c r="H12" i="61"/>
  <c r="K13" i="59"/>
  <c r="L13" i="59"/>
  <c r="F11" i="62" l="1"/>
  <c r="D11" i="62"/>
  <c r="L12" i="59"/>
  <c r="H13" i="58"/>
  <c r="K12" i="59" l="1"/>
  <c r="K21" i="59" l="1"/>
  <c r="K11" i="59" s="1"/>
  <c r="K10" i="59" s="1"/>
  <c r="G13" i="58"/>
  <c r="L21" i="59" l="1"/>
  <c r="L11" i="59" s="1"/>
  <c r="L10" i="59" s="1"/>
  <c r="K22" i="60"/>
  <c r="G15" i="58" l="1"/>
  <c r="G12" i="58" s="1"/>
  <c r="G11" i="58" s="1"/>
  <c r="L22" i="60"/>
  <c r="L21" i="60" s="1"/>
  <c r="H15" i="58" l="1"/>
  <c r="H12" i="58" s="1"/>
  <c r="H11" i="58" s="1"/>
  <c r="K11" i="60" l="1"/>
  <c r="K10" i="60" s="1"/>
  <c r="K12" i="60"/>
  <c r="L11" i="60" l="1"/>
  <c r="L10" i="60" s="1"/>
  <c r="L12" i="60"/>
</calcChain>
</file>

<file path=xl/sharedStrings.xml><?xml version="1.0" encoding="utf-8"?>
<sst xmlns="http://schemas.openxmlformats.org/spreadsheetml/2006/main" count="321" uniqueCount="188">
  <si>
    <t xml:space="preserve"> Տարի </t>
  </si>
  <si>
    <t>Ծրագիր</t>
  </si>
  <si>
    <t>Միջոցառում</t>
  </si>
  <si>
    <t>ԸՆԴԱՄԵՆԸ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</si>
  <si>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</si>
  <si>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</si>
  <si>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</si>
  <si>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</si>
  <si>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</si>
  <si>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
 (ավելացումները նշված են դրական նշանով, իսկ նվազեցումները` փակագծերում)</t>
  </si>
  <si>
    <t xml:space="preserve"> ԸՆԹԱՑԻԿ ԾԱԽՍԵՐ</t>
  </si>
  <si>
    <t>Հավելված N 1</t>
  </si>
  <si>
    <t>N ------------ -Ն որոշման</t>
  </si>
  <si>
    <t xml:space="preserve"> Ծրագրային դասիչը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</si>
  <si>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</si>
  <si>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</si>
  <si>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</si>
  <si>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</si>
  <si>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</si>
  <si>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</si>
  <si>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>ՀՀ կառավարության 2025 թվականի</t>
  </si>
  <si>
    <t>հազար դրամներով</t>
  </si>
  <si>
    <t>------------- ի № ---- -Ն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</si>
  <si>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</si>
  <si>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</si>
  <si>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</si>
  <si>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</si>
  <si>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</si>
  <si>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</si>
  <si>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</si>
  <si>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</si>
  <si>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</si>
  <si>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</si>
  <si>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</si>
  <si>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</si>
  <si>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 xml:space="preserve"> ԲՍԿ </t>
  </si>
  <si>
    <t xml:space="preserve"> ԸՆԴԱՄԵՆԸ</t>
  </si>
  <si>
    <t xml:space="preserve">                                                                                                ______________ ի    ___Ն որոշման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</si>
  <si>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</si>
  <si>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</si>
  <si>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</si>
  <si>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</si>
  <si>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</si>
  <si>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</si>
  <si>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</si>
  <si>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</si>
  <si>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                                                                                            ՀՀ կառավարության 2025 թվականի </t>
  </si>
  <si>
    <t xml:space="preserve"> այդ թվում</t>
  </si>
  <si>
    <t xml:space="preserve">  ______________ ի    ___Ն որոշման</t>
  </si>
  <si>
    <t xml:space="preserve"> ԿՐԹՈՒԹՅՈՒՆ</t>
  </si>
  <si>
    <t>09</t>
  </si>
  <si>
    <t xml:space="preserve"> Ըստ մակարդակների չդասակարգվող կրթություն</t>
  </si>
  <si>
    <t>05</t>
  </si>
  <si>
    <t>02</t>
  </si>
  <si>
    <t xml:space="preserve"> Լրացուցիչ կրթություն</t>
  </si>
  <si>
    <t xml:space="preserve"> ՀՀ  արդարադատության նախարարություն</t>
  </si>
  <si>
    <t xml:space="preserve"> Արդարադատության համակարգի աշխատակիցների վերապատրաստում և հատուկ ուսուցում</t>
  </si>
  <si>
    <t xml:space="preserve"> 12001</t>
  </si>
  <si>
    <t xml:space="preserve"> Մասնագիտական վերապատրաստում անցնող ունկնդիրներին կրթաթոշակի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</si>
  <si>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</si>
  <si>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</si>
  <si>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</si>
  <si>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>1149</t>
  </si>
  <si>
    <t>Արդարադատության համակարգի աշխատակիցների վերապատրաստում և հատուկ ուսուցում</t>
  </si>
  <si>
    <t>Արդարադատության համակարգի աշխատակիցների աշխատանքի  արդյունավետության բարելավում</t>
  </si>
  <si>
    <t>Արդարադատության համակարգի աշխատակիցների մասնագիտական գիտելիքների և կարողությունների բարելավում</t>
  </si>
  <si>
    <t>ՀՀ  արդարադատության նախարարություն</t>
  </si>
  <si>
    <t>1149-12001</t>
  </si>
  <si>
    <t>Դատավորների և դատախազների թեկնածությունների ցուցակում  ընդգրկվելու նպատակով անձանց վերապատրաստման  կրթաթոշակի տրամադրում</t>
  </si>
  <si>
    <t xml:space="preserve"> Տրանսֆերտների տրամադրում</t>
  </si>
  <si>
    <t xml:space="preserve"> Մասնագիտական վերապատրաստում անցնող ունկնդիրներին կրթաթոշակի տրամադրում </t>
  </si>
  <si>
    <t xml:space="preserve">Դատավորների և դատախազների թեկնածությունների ցուցակում  ընդգրկվելու նպատակով անձանց վերապատրաստման  կրթաթոշակի տրամադրում </t>
  </si>
  <si>
    <t xml:space="preserve">Տրանսֆերտների տրամադրում </t>
  </si>
  <si>
    <t xml:space="preserve">  կանայք, տոկոս </t>
  </si>
  <si>
    <t xml:space="preserve">  տղամարդիկ, տոկոս </t>
  </si>
  <si>
    <t xml:space="preserve">  Ուսումնառության ժամկետը, ամիս </t>
  </si>
  <si>
    <t>ՀՀ արդարադատության նախարարություն</t>
  </si>
  <si>
    <t>Միջոցառումն իրականացնողի անվանումը` Մասնագիտացված կազմակերպություն</t>
  </si>
  <si>
    <t xml:space="preserve">  Կրթաթոշակ ստացող ունկնդիրների թիվը, որից </t>
  </si>
  <si>
    <t>ՀԱՅԱՍՏԱՆԻ ՀԱՆՐԱՊԵՏՈՒԹՅԱՆ ԿԱՌԱՎԱՐՈՒԹՅԱՆ 2024 ԹՎԱԿԱՆԻ ԴԵԿՏԵՄԲԵՐԻ 27-Ի N 2060-Ն ՈՐՈՇՄԱՆ NN 3 ԵՎ 4 ՀԱՎԵԼՎԱԾՆԵՐՈՒՄ ԿԱՏԱՐՎՈՂ ՓՈՓՈԽՈՒԹՅՈՒՆՆԵՐԸ  ԵՎ ԼՐԱՑՈՒՄՆԵՐԸ</t>
  </si>
  <si>
    <t xml:space="preserve"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 </t>
  </si>
  <si>
    <t>ՀԱՅԱՍՏԱՆԻ ՀԱՆՐԱՊԵՏՈՒԹՅԱՆ ԿԱՌԱՎԱՐՈՒԹՅԱՆ 2024 ԹՎԱԿԱՆԻ ԴԵԿՏԵՄԲԵՐԻ 27-Ի № 2060-Ն ՈՐՈՇՄԱՆ № 9 ՀԱՎԵԼՎԱԾԻ ԱՂՅՈՒՍԱԿՆԵՐՈՒՄ ԿԱՏԱՐՎՈՂ ՓՈՓՈԽՈՒԹՅՈՒՆՆԵՐԸ  ԵՎ ԼՐԱՑՈՒՄՆԵՐԸ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</si>
  <si>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</si>
  <si>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>Հավելված  №  2</t>
  </si>
  <si>
    <t>ՀՀ կառավարության 2025 թվականի ----------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</si>
  <si>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</si>
  <si>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</si>
  <si>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</si>
  <si>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</si>
  <si>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</si>
  <si>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</si>
  <si>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</si>
  <si>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</si>
  <si>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</si>
  <si>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</si>
  <si>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Հավելված № 4</t>
  </si>
  <si>
    <t xml:space="preserve">ՀՀ կառավարության  2025 թվականի 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</si>
  <si>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</si>
  <si>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</si>
  <si>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</si>
  <si>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Միջոց առում</t>
  </si>
  <si>
    <t xml:space="preserve">ԸՆԴԱՄԵՆԸ </t>
  </si>
  <si>
    <t xml:space="preserve"> ՈՉ ՖԻՆԱՆՍԱԿԱՆ ԱԿՏԻՎՆԵՐԻ ԳԾՈՎ ԾԱԽՍԵՐ</t>
  </si>
  <si>
    <t xml:space="preserve"> ՀԻՄՆԱԿԱՆ ՄԻՋՈՑՆԵՐ</t>
  </si>
  <si>
    <t>ՀԱՅԱՍՏԱՆԻ ՀԱՆՐԱՊԵՏՈՒԹՅԱՆ 2025 ԹՎԱԿԱՆԻ ՊԵՏԱԿԱՆ ԲՅՈՒՋԵԻ ՄԱՍԻՆ ՕՐԵՆՔԻ N 1 ՀԱՎԵԼՎԱԾԻ N 3 ԱՂՅՈՒՍԱԿՈՒՄ ԿԱՏԱՐՎՈՂ ՓՈՓՈԽՈՒԹՅՈՒՆԸ</t>
  </si>
  <si>
    <t xml:space="preserve">ՀԱՅԱՍՏԱՆԻ ՀԱՆՐԱՊԵՏՈՒԹՅԱՆ ԿԱՌԱՎԱՐՈՒԹՅԱՆ 2024 ԹՎԱԿԱՆԻ ԴԵԿՏԵՄԲԵՐԻ 27-Ի N 2060-Ն ՈՐՈՇՄԱՆ N5 ՀԱՎԵԼՎԱԾԻ N2 ԱՂՅՈՒՍԱԿՈՒՄ ԿԱՏԱՐՎՈՂ ՓՈՓՈԽՈՒԹՅՈՒՆԸ </t>
  </si>
  <si>
    <t>Հավելված N 3</t>
  </si>
  <si>
    <t>Հավելված  № 5</t>
  </si>
  <si>
    <t>Հավելված  № 6</t>
  </si>
  <si>
    <t xml:space="preserve"> ՀԱՍԱՐԱԿԱԿԱՆ ԿԱՐԳ,  ԱՆՎՏԱՆԳՈՒԹՅՈՒՆ ԵՎ ԴԱՏԱԿԱՆ ԳՈՐԾՈՒՆԵՈՒԹՅՈՒՆ</t>
  </si>
  <si>
    <t xml:space="preserve"> Կալանավայրեր</t>
  </si>
  <si>
    <t xml:space="preserve"> Քրեակատարողական ծառայություններ</t>
  </si>
  <si>
    <t>03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</si>
  <si>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</si>
  <si>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ՀՀ արդարադատության նախարարության քրեակատարողական ծառայություն</t>
  </si>
  <si>
    <t xml:space="preserve"> ՄԵՔԵՆԱՆԵՐ  ԵՎ  ՍԱՐՔԱՎՈՐՈՒՄՆԵՐ</t>
  </si>
  <si>
    <t xml:space="preserve"> - Այլ մեքենաներ և սարքավորումներ</t>
  </si>
  <si>
    <t xml:space="preserve"> - Վարչական սարքավորումներ</t>
  </si>
  <si>
    <t xml:space="preserve"> ՀՀ արդարադատության նախարարություն</t>
  </si>
  <si>
    <t xml:space="preserve">այդ թվում՝ </t>
  </si>
  <si>
    <t>Քրեակատարողական ծառայություններ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</si>
  <si>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</si>
  <si>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</si>
  <si>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1120-31002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</si>
  <si>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</si>
  <si>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</si>
  <si>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</si>
  <si>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 xml:space="preserve">Քրեակատարողական ծառայություններ </t>
  </si>
  <si>
    <t xml:space="preserve">  ՀՀ արդարադատության նախարարության  քրեակատարողական ծառայության  աշխատանքային պայմանների բարելավման համար վարչական սարքավորումների ձեռք բերում </t>
  </si>
  <si>
    <t xml:space="preserve">Պետական մարմինների կողմից օգտագործվող ոչ ֆինանսական ակտիվների հետ գործառնություններ </t>
  </si>
  <si>
    <t xml:space="preserve">Ակտիվն օգտագործող կազմակերպության անվանումը`  Քրեակատարողական ծառայություն </t>
  </si>
  <si>
    <t xml:space="preserve"> ՀՀ արդարադատության նախարարության քրեակատարողական ծառայություն </t>
  </si>
  <si>
    <t xml:space="preserve"> Ակտիվն օգտագործող կազմակերպության անվանումը`  Քրեակատարողական ծառայություն </t>
  </si>
  <si>
    <t>Հավելված  N 7</t>
  </si>
  <si>
    <t xml:space="preserve">ՀՀ կառավարության 2025 թվականի 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</si>
  <si>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</si>
  <si>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</si>
  <si>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</si>
  <si>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</si>
  <si>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</si>
  <si>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</si>
  <si>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</si>
  <si>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</si>
  <si>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Բաժին N 03 </t>
  </si>
  <si>
    <t>Խումբ N 05</t>
  </si>
  <si>
    <t xml:space="preserve">Դաս N 01  </t>
  </si>
  <si>
    <t>1120  31002</t>
  </si>
  <si>
    <t xml:space="preserve"> ՄԱՍ I. Ա Պ Ր Ա Ն Ք Ն Ե Ր</t>
  </si>
  <si>
    <t>31711300/1</t>
  </si>
  <si>
    <t>միկրոալիքային սարքեր</t>
  </si>
  <si>
    <t>ԲՄ</t>
  </si>
  <si>
    <t>հատ</t>
  </si>
  <si>
    <t>39111100/1</t>
  </si>
  <si>
    <t>նստատեղեր</t>
  </si>
  <si>
    <t>ԷԱՃ</t>
  </si>
  <si>
    <t>39111140/2</t>
  </si>
  <si>
    <t>աթոռներ</t>
  </si>
  <si>
    <t>39111190/503</t>
  </si>
  <si>
    <t>բազկաթոռներ</t>
  </si>
  <si>
    <t>39121100/2</t>
  </si>
  <si>
    <t>գրասեղաններ</t>
  </si>
  <si>
    <t>39151300/1</t>
  </si>
  <si>
    <t>փափուկ կահույք</t>
  </si>
  <si>
    <t>լրակազմ</t>
  </si>
  <si>
    <t>Ցուցանիշների փոփոխությունը (նվազեցումները նշված են փակագծերում)</t>
  </si>
  <si>
    <t>Ցուցանիշների փոփոխությունը  (նվազեցումները նշված են փակագծերում)</t>
  </si>
  <si>
    <t>ՀԱՅԱՍՏԱՆԻ ՀԱՆՐԱՊԵՏՈՒԹՅԱՆ ԿԱՌԱՎԱՐՈՒԹՅԱՆ 2024ԹՎԱԿԱՆԻ ԴԵԿՏԵՄԲԵՐԻ 27-Ի N 2060-Ն ՈՐՈՇՄԱՆ N 10 ՀԱՎԵԼՎԱԾԻ ՑՈՒՑԱՆԻՇՆԵՐՈՒՄ ԿԱՏԱՐՎՈՂ ՓՈՓՈԽՈՒԹՅՈՒՆՆԵՐԸ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</si>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</sst>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 * #,##0.00_)\ _€_ ;_ * \(#,##0.00\)\ _€_ ;_ * &quot;-&quot;??_)\ _€_ ;_ @_ "/>
    <numFmt numFmtId="169" formatCode="_-* #,##0.0_-;\-* #,##0.0_-;_-* &quot;-&quot;??_-;_-@_-"/>
    <numFmt numFmtId="170" formatCode="0.0_);\(0.0\)"/>
    <numFmt numFmtId="171" formatCode="0_);\(0\)"/>
    <numFmt numFmtId="172" formatCode="_(* #,##0.0_);_(* \(#,##0.0\);_(* &quot;-&quot;??_);_(@_)"/>
    <numFmt numFmtId="173" formatCode="#,##0.0"/>
  </numFmts>
  <fonts count="1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Arial"/>
      <family val="2"/>
    </font>
    <font>
      <sz val="12"/>
      <name val="Arial"/>
      <family val="2"/>
      <charset val="204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name val="GHEA Grapalat"/>
      <family val="3"/>
    </font>
    <font>
      <sz val="8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sz val="11"/>
      <name val="GHEA Grapalat"/>
      <family val="3"/>
    </font>
    <font>
      <sz val="12"/>
      <color indexed="8"/>
      <name val="GHEA Grapalat"/>
      <family val="3"/>
    </font>
    <font>
      <i/>
      <sz val="8"/>
      <name val="GHEA Grapalat"/>
      <family val="2"/>
    </font>
    <font>
      <sz val="12"/>
      <name val="GHEA Grapalat"/>
      <family val="2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8">
    <xf numFmtId="0" fontId="0" fillId="0" borderId="0"/>
    <xf numFmtId="0" fontId="5" fillId="0" borderId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" fillId="0" borderId="0"/>
    <xf numFmtId="0" fontId="5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6" fillId="0" borderId="0"/>
    <xf numFmtId="43" fontId="45" fillId="0" borderId="0" applyFont="0" applyFill="0" applyBorder="0" applyAlignment="0" applyProtection="0"/>
    <xf numFmtId="167" fontId="47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50" fillId="24" borderId="0" applyNumberFormat="0" applyBorder="0" applyAlignment="0" applyProtection="0"/>
    <xf numFmtId="0" fontId="49" fillId="0" borderId="0"/>
    <xf numFmtId="0" fontId="5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4" fillId="0" borderId="0"/>
    <xf numFmtId="0" fontId="5" fillId="0" borderId="0"/>
    <xf numFmtId="0" fontId="5" fillId="0" borderId="0"/>
    <xf numFmtId="0" fontId="7" fillId="23" borderId="7" applyNumberFormat="0" applyFont="0" applyAlignment="0" applyProtection="0"/>
    <xf numFmtId="0" fontId="63" fillId="20" borderId="8" applyNumberFormat="0" applyAlignment="0" applyProtection="0"/>
    <xf numFmtId="0" fontId="9" fillId="0" borderId="0"/>
    <xf numFmtId="0" fontId="9" fillId="0" borderId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8" fillId="0" borderId="0"/>
    <xf numFmtId="1" fontId="66" fillId="0" borderId="0"/>
    <xf numFmtId="0" fontId="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7" fontId="67" fillId="0" borderId="0" applyFill="0" applyBorder="0" applyProtection="0">
      <alignment horizontal="right" vertical="top"/>
    </xf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69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69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69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69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3" fillId="25" borderId="12" applyNumberFormat="0" applyFont="0" applyAlignment="0" applyProtection="0"/>
    <xf numFmtId="0" fontId="71" fillId="0" borderId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2" fillId="0" borderId="0"/>
    <xf numFmtId="0" fontId="68" fillId="0" borderId="0"/>
    <xf numFmtId="43" fontId="2" fillId="0" borderId="0" applyFont="0" applyFill="0" applyBorder="0" applyAlignment="0" applyProtection="0"/>
    <xf numFmtId="43" fontId="71" fillId="0" borderId="0" applyFont="0" applyFill="0" applyBorder="0" applyAlignment="0" applyProtection="0"/>
    <xf numFmtId="164" fontId="73" fillId="0" borderId="0" applyFont="0" applyFill="0" applyBorder="0" applyAlignment="0" applyProtection="0"/>
    <xf numFmtId="0" fontId="49" fillId="0" borderId="0"/>
    <xf numFmtId="0" fontId="1" fillId="0" borderId="0"/>
    <xf numFmtId="0" fontId="1" fillId="0" borderId="0"/>
    <xf numFmtId="168" fontId="5" fillId="0" borderId="0" applyFont="0" applyFill="0" applyBorder="0" applyAlignment="0" applyProtection="0"/>
    <xf numFmtId="0" fontId="74" fillId="0" borderId="0"/>
    <xf numFmtId="0" fontId="75" fillId="0" borderId="13" applyNumberFormat="0" applyFill="0" applyAlignment="0" applyProtection="0"/>
    <xf numFmtId="0" fontId="76" fillId="0" borderId="14" applyNumberFormat="0" applyFill="0" applyAlignment="0" applyProtection="0"/>
    <xf numFmtId="0" fontId="77" fillId="0" borderId="15" applyNumberFormat="0" applyFill="0" applyAlignment="0" applyProtection="0"/>
    <xf numFmtId="0" fontId="77" fillId="0" borderId="0" applyNumberFormat="0" applyFill="0" applyBorder="0" applyAlignment="0" applyProtection="0"/>
    <xf numFmtId="0" fontId="78" fillId="44" borderId="0" applyNumberFormat="0" applyBorder="0" applyAlignment="0" applyProtection="0"/>
    <xf numFmtId="0" fontId="79" fillId="45" borderId="0" applyNumberFormat="0" applyBorder="0" applyAlignment="0" applyProtection="0"/>
    <xf numFmtId="0" fontId="80" fillId="24" borderId="0" applyNumberFormat="0" applyBorder="0" applyAlignment="0" applyProtection="0"/>
    <xf numFmtId="0" fontId="81" fillId="46" borderId="16" applyNumberFormat="0" applyAlignment="0" applyProtection="0"/>
    <xf numFmtId="0" fontId="82" fillId="47" borderId="17" applyNumberFormat="0" applyAlignment="0" applyProtection="0"/>
    <xf numFmtId="0" fontId="83" fillId="47" borderId="16" applyNumberFormat="0" applyAlignment="0" applyProtection="0"/>
    <xf numFmtId="0" fontId="84" fillId="0" borderId="18" applyNumberFormat="0" applyFill="0" applyAlignment="0" applyProtection="0"/>
    <xf numFmtId="0" fontId="85" fillId="48" borderId="19" applyNumberFormat="0" applyAlignment="0" applyProtection="0"/>
    <xf numFmtId="0" fontId="86" fillId="0" borderId="0" applyNumberFormat="0" applyFill="0" applyBorder="0" applyAlignment="0" applyProtection="0"/>
    <xf numFmtId="0" fontId="1" fillId="25" borderId="12" applyNumberFormat="0" applyFont="0" applyAlignment="0" applyProtection="0"/>
    <xf numFmtId="0" fontId="87" fillId="0" borderId="0" applyNumberFormat="0" applyFill="0" applyBorder="0" applyAlignment="0" applyProtection="0"/>
    <xf numFmtId="0" fontId="88" fillId="0" borderId="20" applyNumberFormat="0" applyFill="0" applyAlignment="0" applyProtection="0"/>
    <xf numFmtId="0" fontId="69" fillId="49" borderId="0" applyNumberFormat="0" applyBorder="0" applyAlignment="0" applyProtection="0"/>
    <xf numFmtId="0" fontId="69" fillId="28" borderId="0" applyNumberFormat="0" applyBorder="0" applyAlignment="0" applyProtection="0"/>
    <xf numFmtId="0" fontId="69" fillId="50" borderId="0" applyNumberFormat="0" applyBorder="0" applyAlignment="0" applyProtection="0"/>
    <xf numFmtId="0" fontId="69" fillId="31" borderId="0" applyNumberFormat="0" applyBorder="0" applyAlignment="0" applyProtection="0"/>
    <xf numFmtId="0" fontId="69" fillId="51" borderId="0" applyNumberFormat="0" applyBorder="0" applyAlignment="0" applyProtection="0"/>
    <xf numFmtId="0" fontId="69" fillId="34" borderId="0" applyNumberFormat="0" applyBorder="0" applyAlignment="0" applyProtection="0"/>
    <xf numFmtId="0" fontId="69" fillId="52" borderId="0" applyNumberFormat="0" applyBorder="0" applyAlignment="0" applyProtection="0"/>
    <xf numFmtId="0" fontId="69" fillId="37" borderId="0" applyNumberFormat="0" applyBorder="0" applyAlignment="0" applyProtection="0"/>
    <xf numFmtId="0" fontId="69" fillId="53" borderId="0" applyNumberFormat="0" applyBorder="0" applyAlignment="0" applyProtection="0"/>
    <xf numFmtId="0" fontId="69" fillId="40" borderId="0" applyNumberFormat="0" applyBorder="0" applyAlignment="0" applyProtection="0"/>
    <xf numFmtId="0" fontId="69" fillId="54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167" fontId="107" fillId="0" borderId="0" applyFill="0" applyBorder="0" applyProtection="0">
      <alignment horizontal="right" vertical="top"/>
    </xf>
    <xf numFmtId="0" fontId="109" fillId="0" borderId="0"/>
  </cellStyleXfs>
  <cellXfs count="239">
    <xf numFmtId="0" fontId="0" fillId="0" borderId="0" xfId="0"/>
    <xf numFmtId="0" fontId="26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 applyAlignment="1">
      <alignment horizontal="left" vertical="top" wrapText="1"/>
    </xf>
    <xf numFmtId="0" fontId="72" fillId="0" borderId="0" xfId="0" applyFont="1"/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89" fillId="0" borderId="0" xfId="0" applyFont="1"/>
    <xf numFmtId="0" fontId="26" fillId="0" borderId="0" xfId="0" applyFont="1" applyAlignment="1">
      <alignment horizontal="right"/>
    </xf>
    <xf numFmtId="0" fontId="72" fillId="0" borderId="21" xfId="0" applyFont="1" applyBorder="1" applyAlignment="1">
      <alignment horizontal="center" vertical="center" wrapText="1"/>
    </xf>
    <xf numFmtId="169" fontId="72" fillId="0" borderId="21" xfId="189" applyNumberFormat="1" applyFont="1" applyBorder="1" applyAlignment="1">
      <alignment vertical="center"/>
    </xf>
    <xf numFmtId="0" fontId="26" fillId="0" borderId="21" xfId="0" applyFont="1" applyBorder="1"/>
    <xf numFmtId="0" fontId="72" fillId="0" borderId="21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left" vertical="top" wrapText="1"/>
    </xf>
    <xf numFmtId="169" fontId="26" fillId="0" borderId="21" xfId="189" applyNumberFormat="1" applyFont="1" applyBorder="1" applyAlignment="1">
      <alignment vertical="center"/>
    </xf>
    <xf numFmtId="0" fontId="26" fillId="0" borderId="21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center" vertical="center" wrapText="1"/>
    </xf>
    <xf numFmtId="166" fontId="91" fillId="0" borderId="21" xfId="189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wrapText="1"/>
    </xf>
    <xf numFmtId="0" fontId="91" fillId="0" borderId="0" xfId="0" applyFont="1"/>
    <xf numFmtId="0" fontId="92" fillId="0" borderId="0" xfId="0" applyFont="1" applyAlignment="1">
      <alignment horizontal="left" vertical="top" wrapText="1"/>
    </xf>
    <xf numFmtId="0" fontId="91" fillId="0" borderId="11" xfId="0" applyFont="1" applyBorder="1" applyAlignment="1">
      <alignment horizontal="center" wrapText="1"/>
    </xf>
    <xf numFmtId="0" fontId="91" fillId="0" borderId="11" xfId="0" applyFont="1" applyBorder="1" applyAlignment="1">
      <alignment horizontal="center" vertical="center" wrapText="1"/>
    </xf>
    <xf numFmtId="0" fontId="91" fillId="0" borderId="21" xfId="0" applyFont="1" applyBorder="1" applyAlignment="1">
      <alignment horizontal="center" wrapText="1"/>
    </xf>
    <xf numFmtId="0" fontId="93" fillId="0" borderId="21" xfId="0" applyFont="1" applyBorder="1" applyAlignment="1">
      <alignment horizontal="left" vertical="top" wrapText="1"/>
    </xf>
    <xf numFmtId="0" fontId="72" fillId="0" borderId="0" xfId="0" applyFont="1" applyBorder="1" applyAlignment="1">
      <alignment horizontal="left" vertical="top" wrapText="1"/>
    </xf>
    <xf numFmtId="167" fontId="91" fillId="55" borderId="21" xfId="0" applyNumberFormat="1" applyFont="1" applyFill="1" applyBorder="1" applyAlignment="1">
      <alignment horizontal="center" vertical="center" wrapText="1"/>
    </xf>
    <xf numFmtId="0" fontId="95" fillId="55" borderId="21" xfId="0" applyFont="1" applyFill="1" applyBorder="1" applyAlignment="1">
      <alignment vertical="top" wrapText="1"/>
    </xf>
    <xf numFmtId="0" fontId="72" fillId="0" borderId="25" xfId="0" applyFont="1" applyBorder="1" applyAlignment="1">
      <alignment horizontal="left" vertical="center" wrapText="1"/>
    </xf>
    <xf numFmtId="0" fontId="91" fillId="0" borderId="25" xfId="0" applyFont="1" applyBorder="1" applyAlignment="1">
      <alignment horizontal="left" vertical="top" wrapText="1"/>
    </xf>
    <xf numFmtId="49" fontId="94" fillId="55" borderId="11" xfId="0" applyNumberFormat="1" applyFont="1" applyFill="1" applyBorder="1" applyAlignment="1">
      <alignment horizontal="center" vertical="center" wrapText="1"/>
    </xf>
    <xf numFmtId="49" fontId="94" fillId="55" borderId="21" xfId="0" applyNumberFormat="1" applyFont="1" applyFill="1" applyBorder="1" applyAlignment="1">
      <alignment vertical="top" wrapText="1"/>
    </xf>
    <xf numFmtId="49" fontId="94" fillId="55" borderId="28" xfId="0" applyNumberFormat="1" applyFont="1" applyFill="1" applyBorder="1" applyAlignment="1">
      <alignment vertical="top" wrapText="1"/>
    </xf>
    <xf numFmtId="0" fontId="91" fillId="0" borderId="21" xfId="0" applyFont="1" applyBorder="1" applyAlignment="1">
      <alignment horizontal="left" vertical="top" wrapText="1"/>
    </xf>
    <xf numFmtId="167" fontId="91" fillId="0" borderId="21" xfId="0" applyNumberFormat="1" applyFont="1" applyBorder="1" applyAlignment="1">
      <alignment horizontal="center" vertical="center" wrapText="1"/>
    </xf>
    <xf numFmtId="167" fontId="93" fillId="0" borderId="21" xfId="0" applyNumberFormat="1" applyFont="1" applyBorder="1" applyAlignment="1">
      <alignment horizontal="left" vertical="top" wrapText="1"/>
    </xf>
    <xf numFmtId="49" fontId="94" fillId="55" borderId="11" xfId="0" applyNumberFormat="1" applyFont="1" applyFill="1" applyBorder="1" applyAlignment="1">
      <alignment horizontal="center" vertical="top" wrapText="1"/>
    </xf>
    <xf numFmtId="49" fontId="94" fillId="55" borderId="28" xfId="0" applyNumberFormat="1" applyFont="1" applyFill="1" applyBorder="1" applyAlignment="1">
      <alignment horizontal="center" vertical="top" wrapText="1"/>
    </xf>
    <xf numFmtId="0" fontId="90" fillId="0" borderId="21" xfId="0" applyFont="1" applyBorder="1" applyAlignment="1">
      <alignment horizontal="left" vertical="top" wrapText="1"/>
    </xf>
    <xf numFmtId="0" fontId="91" fillId="55" borderId="11" xfId="0" applyFont="1" applyFill="1" applyBorder="1" applyAlignment="1">
      <alignment horizontal="center" vertical="center"/>
    </xf>
    <xf numFmtId="167" fontId="91" fillId="0" borderId="30" xfId="0" applyNumberFormat="1" applyFont="1" applyBorder="1"/>
    <xf numFmtId="49" fontId="94" fillId="55" borderId="29" xfId="0" applyNumberFormat="1" applyFont="1" applyFill="1" applyBorder="1" applyAlignment="1">
      <alignment vertical="top" wrapText="1"/>
    </xf>
    <xf numFmtId="49" fontId="96" fillId="55" borderId="25" xfId="0" applyNumberFormat="1" applyFont="1" applyFill="1" applyBorder="1" applyAlignment="1">
      <alignment vertical="center" wrapText="1"/>
    </xf>
    <xf numFmtId="167" fontId="91" fillId="55" borderId="21" xfId="0" applyNumberFormat="1" applyFont="1" applyFill="1" applyBorder="1" applyAlignment="1">
      <alignment horizontal="center" vertical="center"/>
    </xf>
    <xf numFmtId="0" fontId="91" fillId="55" borderId="28" xfId="0" applyFont="1" applyFill="1" applyBorder="1" applyAlignment="1">
      <alignment vertical="top"/>
    </xf>
    <xf numFmtId="167" fontId="90" fillId="0" borderId="21" xfId="0" applyNumberFormat="1" applyFont="1" applyBorder="1" applyAlignment="1">
      <alignment horizontal="center" vertical="center"/>
    </xf>
    <xf numFmtId="167" fontId="90" fillId="0" borderId="30" xfId="0" applyNumberFormat="1" applyFont="1" applyBorder="1" applyAlignment="1">
      <alignment horizontal="center" vertical="center"/>
    </xf>
    <xf numFmtId="0" fontId="96" fillId="0" borderId="25" xfId="0" applyFont="1" applyBorder="1" applyAlignment="1">
      <alignment vertical="top" wrapText="1"/>
    </xf>
    <xf numFmtId="167" fontId="91" fillId="0" borderId="21" xfId="0" applyNumberFormat="1" applyFont="1" applyBorder="1"/>
    <xf numFmtId="0" fontId="91" fillId="0" borderId="25" xfId="0" applyFont="1" applyBorder="1" applyAlignment="1">
      <alignment horizontal="left" vertical="center" wrapText="1"/>
    </xf>
    <xf numFmtId="49" fontId="94" fillId="55" borderId="29" xfId="0" applyNumberFormat="1" applyFont="1" applyFill="1" applyBorder="1" applyAlignment="1">
      <alignment horizontal="center" vertical="top" wrapText="1"/>
    </xf>
    <xf numFmtId="49" fontId="94" fillId="55" borderId="0" xfId="0" applyNumberFormat="1" applyFont="1" applyFill="1" applyBorder="1" applyAlignment="1">
      <alignment vertical="top" wrapText="1"/>
    </xf>
    <xf numFmtId="0" fontId="91" fillId="55" borderId="10" xfId="0" applyFont="1" applyFill="1" applyBorder="1" applyAlignment="1">
      <alignment vertical="top"/>
    </xf>
    <xf numFmtId="0" fontId="93" fillId="55" borderId="21" xfId="0" applyFont="1" applyFill="1" applyBorder="1" applyAlignment="1">
      <alignment vertical="top" wrapText="1"/>
    </xf>
    <xf numFmtId="167" fontId="91" fillId="55" borderId="21" xfId="0" applyNumberFormat="1" applyFont="1" applyFill="1" applyBorder="1" applyAlignment="1">
      <alignment horizontal="center" wrapText="1"/>
    </xf>
    <xf numFmtId="170" fontId="91" fillId="0" borderId="21" xfId="0" applyNumberFormat="1" applyFont="1" applyBorder="1" applyAlignment="1">
      <alignment horizontal="center" vertical="center" wrapText="1"/>
    </xf>
    <xf numFmtId="0" fontId="97" fillId="0" borderId="21" xfId="0" applyFont="1" applyBorder="1" applyAlignment="1">
      <alignment horizontal="left" vertical="top" wrapText="1"/>
    </xf>
    <xf numFmtId="167" fontId="91" fillId="55" borderId="30" xfId="0" applyNumberFormat="1" applyFont="1" applyFill="1" applyBorder="1" applyAlignment="1">
      <alignment horizontal="justify" wrapText="1"/>
    </xf>
    <xf numFmtId="0" fontId="72" fillId="0" borderId="0" xfId="0" applyFont="1" applyBorder="1"/>
    <xf numFmtId="167" fontId="72" fillId="0" borderId="0" xfId="0" applyNumberFormat="1" applyFont="1" applyBorder="1" applyAlignment="1">
      <alignment horizontal="center"/>
    </xf>
    <xf numFmtId="0" fontId="72" fillId="0" borderId="0" xfId="0" applyFont="1" applyBorder="1" applyAlignment="1">
      <alignment vertical="top"/>
    </xf>
    <xf numFmtId="0" fontId="26" fillId="0" borderId="0" xfId="0" applyFont="1" applyBorder="1"/>
    <xf numFmtId="0" fontId="26" fillId="0" borderId="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right" vertical="top" wrapText="1"/>
    </xf>
    <xf numFmtId="167" fontId="72" fillId="0" borderId="0" xfId="160" applyFont="1" applyFill="1" applyBorder="1" applyAlignment="1">
      <alignment horizontal="right" vertical="top"/>
    </xf>
    <xf numFmtId="167" fontId="90" fillId="55" borderId="0" xfId="0" applyNumberFormat="1" applyFont="1" applyFill="1" applyBorder="1" applyAlignment="1">
      <alignment horizontal="right" vertical="center" wrapText="1"/>
    </xf>
    <xf numFmtId="167" fontId="72" fillId="0" borderId="0" xfId="0" applyNumberFormat="1" applyFont="1" applyBorder="1" applyAlignment="1">
      <alignment horizontal="right"/>
    </xf>
    <xf numFmtId="0" fontId="98" fillId="0" borderId="0" xfId="0" applyFont="1"/>
    <xf numFmtId="0" fontId="98" fillId="0" borderId="0" xfId="0" applyFont="1" applyAlignment="1">
      <alignment horizontal="right"/>
    </xf>
    <xf numFmtId="167" fontId="72" fillId="0" borderId="0" xfId="160" applyFont="1" applyFill="1" applyBorder="1" applyAlignment="1">
      <alignment horizontal="right" vertical="center"/>
    </xf>
    <xf numFmtId="0" fontId="89" fillId="0" borderId="0" xfId="0" applyFont="1" applyAlignment="1">
      <alignment horizontal="right"/>
    </xf>
    <xf numFmtId="0" fontId="98" fillId="0" borderId="0" xfId="0" applyFont="1" applyAlignment="1">
      <alignment horizontal="right"/>
    </xf>
    <xf numFmtId="0" fontId="89" fillId="0" borderId="0" xfId="0" applyFont="1" applyAlignment="1"/>
    <xf numFmtId="0" fontId="98" fillId="0" borderId="0" xfId="0" applyFont="1" applyAlignment="1">
      <alignment horizontal="centerContinuous"/>
    </xf>
    <xf numFmtId="0" fontId="98" fillId="0" borderId="0" xfId="0" applyFont="1" applyAlignment="1"/>
    <xf numFmtId="0" fontId="94" fillId="0" borderId="21" xfId="0" applyFont="1" applyBorder="1" applyAlignment="1">
      <alignment horizontal="left" vertical="top" wrapText="1"/>
    </xf>
    <xf numFmtId="171" fontId="91" fillId="0" borderId="21" xfId="0" applyNumberFormat="1" applyFont="1" applyBorder="1" applyAlignment="1">
      <alignment horizontal="center" vertical="center" wrapText="1"/>
    </xf>
    <xf numFmtId="0" fontId="72" fillId="0" borderId="0" xfId="0" applyFont="1" applyBorder="1" applyAlignment="1">
      <alignment horizontal="left" vertical="top" wrapText="1"/>
    </xf>
    <xf numFmtId="0" fontId="26" fillId="0" borderId="21" xfId="0" applyFont="1" applyBorder="1" applyAlignment="1">
      <alignment wrapText="1"/>
    </xf>
    <xf numFmtId="0" fontId="91" fillId="0" borderId="21" xfId="0" applyFont="1" applyBorder="1" applyAlignment="1">
      <alignment horizontal="center" vertical="center" wrapText="1"/>
    </xf>
    <xf numFmtId="0" fontId="91" fillId="0" borderId="26" xfId="0" applyFont="1" applyBorder="1" applyAlignment="1">
      <alignment horizontal="right"/>
    </xf>
    <xf numFmtId="0" fontId="26" fillId="0" borderId="21" xfId="0" applyFont="1" applyBorder="1" applyAlignment="1">
      <alignment horizontal="center" vertical="center" wrapText="1"/>
    </xf>
    <xf numFmtId="0" fontId="89" fillId="0" borderId="0" xfId="0" applyFont="1" applyFill="1"/>
    <xf numFmtId="0" fontId="89" fillId="0" borderId="0" xfId="0" applyFont="1" applyFill="1" applyAlignment="1"/>
    <xf numFmtId="0" fontId="68" fillId="0" borderId="0" xfId="81" applyFont="1" applyAlignment="1">
      <alignment horizontal="right"/>
    </xf>
    <xf numFmtId="0" fontId="89" fillId="0" borderId="0" xfId="0" applyFont="1" applyFill="1" applyAlignment="1">
      <alignment horizontal="right"/>
    </xf>
    <xf numFmtId="0" fontId="89" fillId="0" borderId="0" xfId="0" applyFont="1" applyBorder="1"/>
    <xf numFmtId="0" fontId="68" fillId="0" borderId="0" xfId="81" applyFont="1" applyFill="1" applyBorder="1" applyAlignment="1">
      <alignment horizontal="right"/>
    </xf>
    <xf numFmtId="0" fontId="99" fillId="0" borderId="0" xfId="0" applyFont="1" applyFill="1" applyAlignment="1">
      <alignment horizontal="center" wrapText="1"/>
    </xf>
    <xf numFmtId="0" fontId="90" fillId="0" borderId="0" xfId="0" applyFont="1" applyFill="1" applyAlignment="1">
      <alignment horizontal="center" wrapText="1"/>
    </xf>
    <xf numFmtId="0" fontId="91" fillId="0" borderId="21" xfId="0" applyFont="1" applyBorder="1" applyAlignment="1">
      <alignment vertical="center"/>
    </xf>
    <xf numFmtId="0" fontId="91" fillId="0" borderId="21" xfId="0" applyFont="1" applyBorder="1" applyAlignment="1">
      <alignment vertical="center" wrapText="1"/>
    </xf>
    <xf numFmtId="0" fontId="91" fillId="0" borderId="25" xfId="0" applyFont="1" applyBorder="1" applyAlignment="1">
      <alignment vertical="center"/>
    </xf>
    <xf numFmtId="0" fontId="90" fillId="0" borderId="10" xfId="0" applyFont="1" applyBorder="1" applyAlignment="1">
      <alignment horizontal="center" vertical="center" wrapText="1"/>
    </xf>
    <xf numFmtId="172" fontId="90" fillId="0" borderId="21" xfId="189" applyNumberFormat="1" applyFont="1" applyBorder="1" applyAlignment="1">
      <alignment horizontal="center" vertical="center"/>
    </xf>
    <xf numFmtId="0" fontId="91" fillId="55" borderId="21" xfId="0" applyFont="1" applyFill="1" applyBorder="1" applyAlignment="1">
      <alignment horizontal="center" vertical="center" wrapText="1"/>
    </xf>
    <xf numFmtId="172" fontId="90" fillId="0" borderId="10" xfId="189" applyNumberFormat="1" applyFont="1" applyBorder="1" applyAlignment="1">
      <alignment horizontal="center" vertical="center" wrapText="1"/>
    </xf>
    <xf numFmtId="0" fontId="26" fillId="0" borderId="21" xfId="0" applyFont="1" applyBorder="1" applyAlignment="1">
      <alignment horizontal="left" vertical="center" wrapText="1"/>
    </xf>
    <xf numFmtId="0" fontId="100" fillId="0" borderId="21" xfId="0" applyFont="1" applyBorder="1" applyAlignment="1">
      <alignment horizontal="center" vertical="center" wrapText="1"/>
    </xf>
    <xf numFmtId="167" fontId="72" fillId="0" borderId="21" xfId="160" applyFont="1" applyBorder="1" applyAlignment="1">
      <alignment horizontal="right" vertical="center"/>
    </xf>
    <xf numFmtId="166" fontId="101" fillId="0" borderId="0" xfId="0" applyNumberFormat="1" applyFont="1" applyAlignment="1">
      <alignment horizontal="left" vertical="top" wrapText="1"/>
    </xf>
    <xf numFmtId="0" fontId="101" fillId="0" borderId="0" xfId="0" applyFont="1" applyAlignment="1">
      <alignment horizontal="left" vertical="top" wrapText="1"/>
    </xf>
    <xf numFmtId="167" fontId="26" fillId="0" borderId="21" xfId="0" applyNumberFormat="1" applyFont="1" applyBorder="1" applyAlignment="1">
      <alignment horizontal="right" vertical="center" wrapText="1"/>
    </xf>
    <xf numFmtId="167" fontId="26" fillId="0" borderId="21" xfId="89" applyFont="1" applyBorder="1" applyAlignment="1">
      <alignment horizontal="right" vertical="center"/>
    </xf>
    <xf numFmtId="0" fontId="102" fillId="0" borderId="0" xfId="0" applyFont="1" applyAlignment="1">
      <alignment horizontal="right"/>
    </xf>
    <xf numFmtId="0" fontId="102" fillId="0" borderId="0" xfId="0" applyFont="1"/>
    <xf numFmtId="0" fontId="103" fillId="0" borderId="0" xfId="0" applyFont="1"/>
    <xf numFmtId="164" fontId="98" fillId="0" borderId="0" xfId="189" applyFont="1" applyAlignment="1">
      <alignment horizontal="center" vertical="center" wrapText="1"/>
    </xf>
    <xf numFmtId="0" fontId="98" fillId="0" borderId="0" xfId="0" applyFont="1" applyAlignment="1">
      <alignment horizontal="center" vertical="center" wrapText="1"/>
    </xf>
    <xf numFmtId="0" fontId="105" fillId="0" borderId="21" xfId="0" applyFont="1" applyBorder="1" applyAlignment="1">
      <alignment horizontal="center" vertical="center" wrapText="1"/>
    </xf>
    <xf numFmtId="0" fontId="104" fillId="0" borderId="11" xfId="0" applyNumberFormat="1" applyFont="1" applyFill="1" applyBorder="1" applyAlignment="1">
      <alignment horizontal="center" vertical="center" wrapText="1"/>
    </xf>
    <xf numFmtId="173" fontId="104" fillId="55" borderId="11" xfId="0" applyNumberFormat="1" applyFont="1" applyFill="1" applyBorder="1" applyAlignment="1">
      <alignment horizontal="center" vertical="center" wrapText="1"/>
    </xf>
    <xf numFmtId="49" fontId="104" fillId="0" borderId="21" xfId="0" applyNumberFormat="1" applyFont="1" applyFill="1" applyBorder="1" applyAlignment="1">
      <alignment horizontal="center" vertical="center" textRotation="90" wrapText="1"/>
    </xf>
    <xf numFmtId="0" fontId="104" fillId="0" borderId="21" xfId="0" applyNumberFormat="1" applyFont="1" applyFill="1" applyBorder="1" applyAlignment="1">
      <alignment horizontal="center" vertical="center" wrapText="1"/>
    </xf>
    <xf numFmtId="172" fontId="106" fillId="0" borderId="21" xfId="0" applyNumberFormat="1" applyFont="1" applyFill="1" applyBorder="1" applyAlignment="1">
      <alignment horizontal="center" vertical="center" wrapText="1"/>
    </xf>
    <xf numFmtId="164" fontId="26" fillId="0" borderId="0" xfId="189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7" fontId="72" fillId="0" borderId="21" xfId="160" applyFont="1" applyBorder="1">
      <alignment horizontal="right" vertical="top"/>
    </xf>
    <xf numFmtId="167" fontId="26" fillId="0" borderId="21" xfId="0" applyNumberFormat="1" applyFont="1" applyBorder="1" applyAlignment="1">
      <alignment horizontal="left" vertical="top" wrapText="1"/>
    </xf>
    <xf numFmtId="167" fontId="26" fillId="0" borderId="21" xfId="89" applyFont="1" applyBorder="1">
      <alignment horizontal="right" vertical="top"/>
    </xf>
    <xf numFmtId="0" fontId="97" fillId="0" borderId="21" xfId="0" applyFont="1" applyBorder="1" applyAlignment="1">
      <alignment horizontal="center" vertical="top" wrapText="1"/>
    </xf>
    <xf numFmtId="167" fontId="26" fillId="0" borderId="21" xfId="226" applyFont="1" applyBorder="1">
      <alignment horizontal="right" vertical="top"/>
    </xf>
    <xf numFmtId="0" fontId="93" fillId="55" borderId="25" xfId="0" applyFont="1" applyFill="1" applyBorder="1" applyAlignment="1">
      <alignment vertical="top" wrapText="1"/>
    </xf>
    <xf numFmtId="0" fontId="91" fillId="55" borderId="25" xfId="0" applyFont="1" applyFill="1" applyBorder="1" applyAlignment="1">
      <alignment vertical="top" wrapText="1"/>
    </xf>
    <xf numFmtId="0" fontId="72" fillId="0" borderId="21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72" fillId="0" borderId="0" xfId="0" applyFont="1" applyBorder="1" applyAlignment="1">
      <alignment horizontal="left" vertical="top" wrapText="1"/>
    </xf>
    <xf numFmtId="49" fontId="95" fillId="55" borderId="25" xfId="0" applyNumberFormat="1" applyFont="1" applyFill="1" applyBorder="1" applyAlignment="1">
      <alignment vertical="top" wrapText="1"/>
    </xf>
    <xf numFmtId="49" fontId="95" fillId="55" borderId="21" xfId="0" applyNumberFormat="1" applyFont="1" applyFill="1" applyBorder="1" applyAlignment="1">
      <alignment vertical="top" wrapText="1"/>
    </xf>
    <xf numFmtId="0" fontId="26" fillId="55" borderId="21" xfId="0" applyFont="1" applyFill="1" applyBorder="1" applyAlignment="1">
      <alignment horizontal="left" vertical="center" wrapText="1"/>
    </xf>
    <xf numFmtId="0" fontId="26" fillId="55" borderId="21" xfId="0" applyFont="1" applyFill="1" applyBorder="1" applyAlignment="1">
      <alignment vertical="center"/>
    </xf>
    <xf numFmtId="0" fontId="97" fillId="55" borderId="21" xfId="0" applyFont="1" applyFill="1" applyBorder="1" applyAlignment="1">
      <alignment vertical="center" wrapText="1"/>
    </xf>
    <xf numFmtId="0" fontId="26" fillId="55" borderId="21" xfId="0" applyFont="1" applyFill="1" applyBorder="1" applyAlignment="1">
      <alignment vertical="center" wrapText="1"/>
    </xf>
    <xf numFmtId="166" fontId="91" fillId="0" borderId="0" xfId="0" applyNumberFormat="1" applyFont="1"/>
    <xf numFmtId="0" fontId="94" fillId="0" borderId="21" xfId="0" applyFont="1" applyBorder="1" applyAlignment="1">
      <alignment horizontal="center" vertical="top" wrapText="1"/>
    </xf>
    <xf numFmtId="0" fontId="108" fillId="0" borderId="21" xfId="0" applyFont="1" applyBorder="1" applyAlignment="1">
      <alignment horizontal="left" vertical="top" wrapText="1"/>
    </xf>
    <xf numFmtId="0" fontId="108" fillId="0" borderId="21" xfId="0" applyFont="1" applyBorder="1" applyAlignment="1">
      <alignment horizontal="center" vertical="top" wrapText="1"/>
    </xf>
    <xf numFmtId="0" fontId="105" fillId="0" borderId="0" xfId="0" applyFont="1" applyAlignment="1">
      <alignment horizontal="left" vertical="top" wrapText="1"/>
    </xf>
    <xf numFmtId="0" fontId="106" fillId="0" borderId="0" xfId="227" applyFont="1"/>
    <xf numFmtId="0" fontId="106" fillId="0" borderId="0" xfId="227" applyFont="1" applyAlignment="1" applyProtection="1">
      <alignment horizontal="left" wrapText="1"/>
      <protection locked="0"/>
    </xf>
    <xf numFmtId="0" fontId="104" fillId="0" borderId="0" xfId="227" applyFont="1" applyAlignment="1" applyProtection="1">
      <protection locked="0"/>
    </xf>
    <xf numFmtId="0" fontId="111" fillId="0" borderId="0" xfId="227" applyFont="1"/>
    <xf numFmtId="0" fontId="104" fillId="0" borderId="0" xfId="227" applyFont="1" applyAlignment="1" applyProtection="1">
      <alignment horizontal="right"/>
      <protection locked="0"/>
    </xf>
    <xf numFmtId="0" fontId="106" fillId="0" borderId="0" xfId="227" applyFont="1" applyProtection="1">
      <protection locked="0"/>
    </xf>
    <xf numFmtId="0" fontId="106" fillId="0" borderId="0" xfId="227" applyFont="1" applyAlignment="1" applyProtection="1">
      <alignment horizontal="center"/>
      <protection locked="0"/>
    </xf>
    <xf numFmtId="0" fontId="111" fillId="0" borderId="0" xfId="227" applyFont="1" applyAlignment="1" applyProtection="1">
      <alignment horizontal="center"/>
      <protection locked="0"/>
    </xf>
    <xf numFmtId="0" fontId="111" fillId="0" borderId="0" xfId="227" applyFont="1" applyProtection="1">
      <protection locked="0"/>
    </xf>
    <xf numFmtId="0" fontId="26" fillId="0" borderId="0" xfId="227" applyFont="1" applyBorder="1" applyAlignment="1" applyProtection="1">
      <alignment vertical="center" wrapText="1"/>
      <protection locked="0"/>
    </xf>
    <xf numFmtId="0" fontId="26" fillId="0" borderId="21" xfId="227" applyFont="1" applyBorder="1" applyAlignment="1" applyProtection="1">
      <alignment horizontal="center" vertical="center" wrapText="1"/>
      <protection locked="0"/>
    </xf>
    <xf numFmtId="43" fontId="111" fillId="0" borderId="0" xfId="227" applyNumberFormat="1" applyFont="1"/>
    <xf numFmtId="0" fontId="106" fillId="0" borderId="21" xfId="227" applyFont="1" applyBorder="1" applyAlignment="1">
      <alignment horizontal="center" vertical="center"/>
    </xf>
    <xf numFmtId="0" fontId="91" fillId="0" borderId="21" xfId="0" applyFont="1" applyBorder="1" applyAlignment="1">
      <alignment vertical="top" wrapText="1"/>
    </xf>
    <xf numFmtId="172" fontId="91" fillId="0" borderId="21" xfId="189" applyNumberFormat="1" applyFont="1" applyBorder="1"/>
    <xf numFmtId="0" fontId="26" fillId="55" borderId="23" xfId="227" applyFont="1" applyFill="1" applyBorder="1" applyAlignment="1" applyProtection="1">
      <alignment vertical="center" wrapText="1"/>
      <protection locked="0"/>
    </xf>
    <xf numFmtId="0" fontId="26" fillId="55" borderId="21" xfId="227" applyFont="1" applyFill="1" applyBorder="1" applyAlignment="1" applyProtection="1">
      <alignment vertical="center" wrapText="1"/>
      <protection locked="0"/>
    </xf>
    <xf numFmtId="0" fontId="26" fillId="55" borderId="23" xfId="227" applyFont="1" applyFill="1" applyBorder="1" applyAlignment="1" applyProtection="1">
      <alignment horizontal="center" vertical="center" wrapText="1"/>
      <protection locked="0"/>
    </xf>
    <xf numFmtId="1" fontId="26" fillId="55" borderId="21" xfId="227" applyNumberFormat="1" applyFont="1" applyFill="1" applyBorder="1" applyAlignment="1" applyProtection="1">
      <alignment horizontal="center" vertical="center" wrapText="1"/>
      <protection locked="0"/>
    </xf>
    <xf numFmtId="0" fontId="72" fillId="55" borderId="31" xfId="227" applyFont="1" applyFill="1" applyBorder="1" applyAlignment="1" applyProtection="1">
      <alignment horizontal="center" vertical="center" wrapText="1"/>
      <protection locked="0"/>
    </xf>
    <xf numFmtId="0" fontId="112" fillId="55" borderId="11" xfId="0" applyFont="1" applyFill="1" applyBorder="1" applyAlignment="1">
      <alignment horizontal="center" vertical="center" wrapText="1"/>
    </xf>
    <xf numFmtId="1" fontId="26" fillId="55" borderId="11" xfId="227" applyNumberFormat="1" applyFont="1" applyFill="1" applyBorder="1" applyAlignment="1" applyProtection="1">
      <alignment horizontal="center" vertical="center" wrapText="1"/>
      <protection locked="0"/>
    </xf>
    <xf numFmtId="172" fontId="91" fillId="0" borderId="11" xfId="189" applyNumberFormat="1" applyFont="1" applyBorder="1"/>
    <xf numFmtId="0" fontId="112" fillId="57" borderId="21" xfId="0" applyFont="1" applyFill="1" applyBorder="1" applyAlignment="1">
      <alignment horizontal="left" vertical="center" wrapText="1"/>
    </xf>
    <xf numFmtId="0" fontId="112" fillId="57" borderId="21" xfId="0" applyFont="1" applyFill="1" applyBorder="1" applyAlignment="1">
      <alignment horizontal="center" vertical="center" wrapText="1"/>
    </xf>
    <xf numFmtId="172" fontId="91" fillId="0" borderId="21" xfId="189" applyNumberFormat="1" applyFont="1" applyBorder="1" applyAlignment="1">
      <alignment vertical="center"/>
    </xf>
    <xf numFmtId="172" fontId="26" fillId="55" borderId="21" xfId="189" applyNumberFormat="1" applyFont="1" applyFill="1" applyBorder="1" applyAlignment="1">
      <alignment horizontal="center" vertical="center"/>
    </xf>
    <xf numFmtId="0" fontId="111" fillId="0" borderId="0" xfId="227" applyFont="1" applyAlignment="1" applyProtection="1">
      <alignment horizontal="left" wrapText="1"/>
      <protection locked="0"/>
    </xf>
    <xf numFmtId="43" fontId="91" fillId="0" borderId="21" xfId="189" applyNumberFormat="1" applyFont="1" applyBorder="1" applyAlignment="1">
      <alignment vertical="center"/>
    </xf>
    <xf numFmtId="0" fontId="95" fillId="55" borderId="25" xfId="0" applyFont="1" applyFill="1" applyBorder="1" applyAlignment="1">
      <alignment vertical="top" wrapText="1"/>
    </xf>
    <xf numFmtId="0" fontId="26" fillId="0" borderId="23" xfId="0" applyFont="1" applyBorder="1" applyAlignment="1">
      <alignment horizontal="left" vertical="top" wrapText="1"/>
    </xf>
    <xf numFmtId="0" fontId="72" fillId="0" borderId="0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left" vertical="top" wrapText="1"/>
    </xf>
    <xf numFmtId="0" fontId="72" fillId="0" borderId="27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98" fillId="0" borderId="0" xfId="0" applyFont="1" applyAlignment="1">
      <alignment horizontal="right"/>
    </xf>
    <xf numFmtId="0" fontId="26" fillId="0" borderId="26" xfId="0" applyFont="1" applyBorder="1" applyAlignment="1">
      <alignment horizontal="right"/>
    </xf>
    <xf numFmtId="0" fontId="89" fillId="0" borderId="0" xfId="0" applyFont="1" applyFill="1" applyAlignment="1">
      <alignment horizontal="right"/>
    </xf>
    <xf numFmtId="0" fontId="90" fillId="0" borderId="0" xfId="0" applyFont="1" applyFill="1" applyAlignment="1">
      <alignment horizontal="center" wrapText="1"/>
    </xf>
    <xf numFmtId="0" fontId="91" fillId="0" borderId="0" xfId="0" applyFont="1" applyFill="1" applyBorder="1" applyAlignment="1">
      <alignment horizontal="right" wrapText="1"/>
    </xf>
    <xf numFmtId="0" fontId="91" fillId="0" borderId="21" xfId="0" applyFont="1" applyBorder="1" applyAlignment="1">
      <alignment horizontal="center" vertical="center"/>
    </xf>
    <xf numFmtId="0" fontId="91" fillId="0" borderId="21" xfId="0" applyFont="1" applyBorder="1" applyAlignment="1">
      <alignment horizontal="center" vertical="center" wrapText="1"/>
    </xf>
    <xf numFmtId="0" fontId="91" fillId="0" borderId="31" xfId="0" applyFont="1" applyFill="1" applyBorder="1" applyAlignment="1">
      <alignment horizontal="center" vertical="center" wrapText="1"/>
    </xf>
    <xf numFmtId="0" fontId="91" fillId="0" borderId="27" xfId="0" applyFont="1" applyFill="1" applyBorder="1" applyAlignment="1">
      <alignment horizontal="center" vertical="center" wrapText="1"/>
    </xf>
    <xf numFmtId="0" fontId="91" fillId="0" borderId="22" xfId="0" applyFont="1" applyFill="1" applyBorder="1" applyAlignment="1">
      <alignment horizontal="center" vertical="center" wrapText="1"/>
    </xf>
    <xf numFmtId="0" fontId="91" fillId="0" borderId="32" xfId="0" applyFont="1" applyFill="1" applyBorder="1" applyAlignment="1">
      <alignment horizontal="center" vertical="center" wrapText="1"/>
    </xf>
    <xf numFmtId="0" fontId="91" fillId="0" borderId="26" xfId="0" applyFont="1" applyFill="1" applyBorder="1" applyAlignment="1">
      <alignment horizontal="center" vertical="center" wrapText="1"/>
    </xf>
    <xf numFmtId="0" fontId="91" fillId="0" borderId="33" xfId="0" applyFont="1" applyFill="1" applyBorder="1" applyAlignment="1">
      <alignment horizontal="center" vertical="center" wrapText="1"/>
    </xf>
    <xf numFmtId="0" fontId="91" fillId="55" borderId="21" xfId="0" applyFont="1" applyFill="1" applyBorder="1" applyAlignment="1">
      <alignment horizontal="center" vertical="top" wrapText="1"/>
    </xf>
    <xf numFmtId="0" fontId="94" fillId="55" borderId="11" xfId="0" applyFont="1" applyFill="1" applyBorder="1" applyAlignment="1">
      <alignment horizontal="center" vertical="top" wrapText="1"/>
    </xf>
    <xf numFmtId="0" fontId="94" fillId="55" borderId="28" xfId="0" applyFont="1" applyFill="1" applyBorder="1" applyAlignment="1">
      <alignment horizontal="center" vertical="top" wrapText="1"/>
    </xf>
    <xf numFmtId="0" fontId="94" fillId="55" borderId="10" xfId="0" applyFont="1" applyFill="1" applyBorder="1" applyAlignment="1">
      <alignment horizontal="center" vertical="top" wrapText="1"/>
    </xf>
    <xf numFmtId="0" fontId="91" fillId="55" borderId="11" xfId="0" applyFont="1" applyFill="1" applyBorder="1" applyAlignment="1">
      <alignment horizontal="center" vertical="top" wrapText="1"/>
    </xf>
    <xf numFmtId="0" fontId="91" fillId="55" borderId="28" xfId="0" applyFont="1" applyFill="1" applyBorder="1" applyAlignment="1">
      <alignment horizontal="center" vertical="top" wrapText="1"/>
    </xf>
    <xf numFmtId="0" fontId="91" fillId="55" borderId="10" xfId="0" applyFont="1" applyFill="1" applyBorder="1" applyAlignment="1">
      <alignment horizontal="center" vertical="top" wrapText="1"/>
    </xf>
    <xf numFmtId="0" fontId="89" fillId="0" borderId="0" xfId="0" applyFont="1" applyAlignment="1">
      <alignment horizontal="right"/>
    </xf>
    <xf numFmtId="0" fontId="91" fillId="0" borderId="23" xfId="0" applyFont="1" applyBorder="1" applyAlignment="1">
      <alignment horizontal="center" vertical="center" wrapText="1"/>
    </xf>
    <xf numFmtId="0" fontId="91" fillId="0" borderId="24" xfId="0" applyFont="1" applyBorder="1" applyAlignment="1">
      <alignment horizontal="center" vertical="center" wrapText="1"/>
    </xf>
    <xf numFmtId="0" fontId="91" fillId="0" borderId="25" xfId="0" applyFont="1" applyBorder="1" applyAlignment="1">
      <alignment horizontal="center" vertical="center" wrapText="1"/>
    </xf>
    <xf numFmtId="0" fontId="91" fillId="0" borderId="26" xfId="0" applyFont="1" applyBorder="1" applyAlignment="1">
      <alignment horizontal="right"/>
    </xf>
    <xf numFmtId="49" fontId="94" fillId="55" borderId="21" xfId="0" applyNumberFormat="1" applyFont="1" applyFill="1" applyBorder="1" applyAlignment="1">
      <alignment horizontal="center" vertical="top" wrapText="1"/>
    </xf>
    <xf numFmtId="49" fontId="94" fillId="55" borderId="11" xfId="0" applyNumberFormat="1" applyFont="1" applyFill="1" applyBorder="1" applyAlignment="1">
      <alignment horizontal="center" vertical="top" wrapText="1"/>
    </xf>
    <xf numFmtId="49" fontId="94" fillId="55" borderId="28" xfId="0" applyNumberFormat="1" applyFont="1" applyFill="1" applyBorder="1" applyAlignment="1">
      <alignment horizontal="center" vertical="top" wrapText="1"/>
    </xf>
    <xf numFmtId="49" fontId="94" fillId="55" borderId="29" xfId="0" applyNumberFormat="1" applyFont="1" applyFill="1" applyBorder="1" applyAlignment="1">
      <alignment horizontal="center" vertical="top" wrapText="1"/>
    </xf>
    <xf numFmtId="49" fontId="94" fillId="55" borderId="10" xfId="0" applyNumberFormat="1" applyFont="1" applyFill="1" applyBorder="1" applyAlignment="1">
      <alignment horizontal="center" vertical="top" wrapText="1"/>
    </xf>
    <xf numFmtId="0" fontId="102" fillId="0" borderId="0" xfId="0" applyFont="1" applyAlignment="1">
      <alignment horizontal="right"/>
    </xf>
    <xf numFmtId="0" fontId="90" fillId="0" borderId="0" xfId="0" applyFont="1" applyAlignment="1">
      <alignment horizontal="center" wrapText="1"/>
    </xf>
    <xf numFmtId="49" fontId="104" fillId="0" borderId="21" xfId="0" applyNumberFormat="1" applyFont="1" applyFill="1" applyBorder="1" applyAlignment="1">
      <alignment horizontal="center" vertical="center" wrapText="1"/>
    </xf>
    <xf numFmtId="0" fontId="104" fillId="0" borderId="21" xfId="0" applyNumberFormat="1" applyFont="1" applyFill="1" applyBorder="1" applyAlignment="1">
      <alignment horizontal="center" vertical="center" wrapText="1"/>
    </xf>
    <xf numFmtId="0" fontId="90" fillId="55" borderId="23" xfId="0" applyFont="1" applyFill="1" applyBorder="1" applyAlignment="1">
      <alignment horizontal="center" vertical="center" wrapText="1"/>
    </xf>
    <xf numFmtId="0" fontId="90" fillId="55" borderId="25" xfId="0" applyFont="1" applyFill="1" applyBorder="1" applyAlignment="1">
      <alignment horizontal="center" vertical="center" wrapText="1"/>
    </xf>
    <xf numFmtId="0" fontId="72" fillId="0" borderId="0" xfId="0" applyFont="1" applyBorder="1" applyAlignment="1">
      <alignment horizontal="left" vertical="top" wrapText="1"/>
    </xf>
    <xf numFmtId="0" fontId="72" fillId="0" borderId="0" xfId="0" applyFont="1" applyBorder="1" applyAlignment="1">
      <alignment horizontal="left" vertical="top"/>
    </xf>
    <xf numFmtId="0" fontId="98" fillId="0" borderId="0" xfId="0" applyFont="1" applyAlignment="1">
      <alignment horizontal="right" vertical="center"/>
    </xf>
    <xf numFmtId="49" fontId="98" fillId="0" borderId="0" xfId="0" applyNumberFormat="1" applyFont="1" applyAlignment="1">
      <alignment horizontal="right" vertical="center"/>
    </xf>
    <xf numFmtId="0" fontId="72" fillId="0" borderId="0" xfId="0" applyFont="1" applyAlignment="1">
      <alignment horizontal="center" wrapText="1"/>
    </xf>
    <xf numFmtId="0" fontId="26" fillId="0" borderId="21" xfId="0" applyFont="1" applyBorder="1" applyAlignment="1">
      <alignment horizontal="center" vertical="center" wrapText="1"/>
    </xf>
    <xf numFmtId="0" fontId="91" fillId="0" borderId="23" xfId="0" applyFont="1" applyBorder="1" applyAlignment="1">
      <alignment horizontal="left" vertical="top" wrapText="1"/>
    </xf>
    <xf numFmtId="0" fontId="91" fillId="0" borderId="24" xfId="0" applyFont="1" applyBorder="1" applyAlignment="1">
      <alignment horizontal="left" vertical="top" wrapText="1"/>
    </xf>
    <xf numFmtId="0" fontId="91" fillId="0" borderId="25" xfId="0" applyFont="1" applyBorder="1" applyAlignment="1">
      <alignment horizontal="left" vertical="top" wrapText="1"/>
    </xf>
    <xf numFmtId="0" fontId="26" fillId="55" borderId="23" xfId="227" applyFont="1" applyFill="1" applyBorder="1" applyAlignment="1" applyProtection="1">
      <alignment horizontal="center" vertical="center" wrapText="1"/>
      <protection locked="0"/>
    </xf>
    <xf numFmtId="0" fontId="26" fillId="55" borderId="24" xfId="227" applyFont="1" applyFill="1" applyBorder="1" applyAlignment="1" applyProtection="1">
      <alignment horizontal="center" vertical="center" wrapText="1"/>
      <protection locked="0"/>
    </xf>
    <xf numFmtId="0" fontId="26" fillId="55" borderId="25" xfId="227" applyFont="1" applyFill="1" applyBorder="1" applyAlignment="1" applyProtection="1">
      <alignment horizontal="center" vertical="center" wrapText="1"/>
      <protection locked="0"/>
    </xf>
    <xf numFmtId="0" fontId="112" fillId="55" borderId="23" xfId="0" applyFont="1" applyFill="1" applyBorder="1" applyAlignment="1">
      <alignment horizontal="left" vertical="center" wrapText="1"/>
    </xf>
    <xf numFmtId="0" fontId="112" fillId="55" borderId="24" xfId="0" applyFont="1" applyFill="1" applyBorder="1" applyAlignment="1">
      <alignment horizontal="left" vertical="center" wrapText="1"/>
    </xf>
    <xf numFmtId="0" fontId="112" fillId="55" borderId="25" xfId="0" applyFont="1" applyFill="1" applyBorder="1" applyAlignment="1">
      <alignment horizontal="left" vertical="center" wrapText="1"/>
    </xf>
    <xf numFmtId="0" fontId="110" fillId="0" borderId="0" xfId="227" applyFont="1" applyAlignment="1" applyProtection="1">
      <alignment horizontal="right"/>
      <protection locked="0"/>
    </xf>
    <xf numFmtId="0" fontId="68" fillId="0" borderId="0" xfId="0" applyFont="1" applyFill="1" applyAlignment="1">
      <alignment horizontal="right"/>
    </xf>
    <xf numFmtId="0" fontId="104" fillId="56" borderId="0" xfId="227" applyFont="1" applyFill="1" applyAlignment="1" applyProtection="1">
      <alignment horizontal="center" vertical="center" wrapText="1"/>
      <protection locked="0"/>
    </xf>
    <xf numFmtId="0" fontId="106" fillId="0" borderId="11" xfId="227" applyFont="1" applyBorder="1" applyAlignment="1">
      <alignment horizontal="center" vertical="center" wrapText="1"/>
    </xf>
    <xf numFmtId="0" fontId="106" fillId="0" borderId="10" xfId="227" applyFont="1" applyBorder="1" applyAlignment="1">
      <alignment horizontal="center" vertical="center" wrapText="1"/>
    </xf>
    <xf numFmtId="0" fontId="26" fillId="0" borderId="11" xfId="227" applyFont="1" applyBorder="1" applyAlignment="1" applyProtection="1">
      <alignment horizontal="center" vertical="center" wrapText="1"/>
      <protection locked="0"/>
    </xf>
    <xf numFmtId="0" fontId="26" fillId="0" borderId="10" xfId="227" applyFont="1" applyBorder="1" applyAlignment="1" applyProtection="1">
      <alignment horizontal="center" vertical="center" wrapText="1"/>
      <protection locked="0"/>
    </xf>
    <xf numFmtId="0" fontId="106" fillId="0" borderId="23" xfId="227" applyFont="1" applyBorder="1" applyAlignment="1" applyProtection="1">
      <alignment horizontal="center" vertical="center" wrapText="1"/>
      <protection locked="0"/>
    </xf>
    <xf numFmtId="0" fontId="106" fillId="0" borderId="25" xfId="227" applyFont="1" applyBorder="1" applyAlignment="1" applyProtection="1">
      <alignment horizontal="center" vertical="center" wrapText="1"/>
      <protection locked="0"/>
    </xf>
  </cellXfs>
  <cellStyles count="228">
    <cellStyle name="_artabyuje" xfId="1"/>
    <cellStyle name="_artabyuje 2" xfId="39"/>
    <cellStyle name="20% - Accent1" xfId="161" builtinId="30" customBuiltin="1"/>
    <cellStyle name="20% - Accent1 2" xfId="40"/>
    <cellStyle name="20% - Accent1 2 2" xfId="101"/>
    <cellStyle name="20% - Accent2" xfId="164" builtinId="34" customBuiltin="1"/>
    <cellStyle name="20% - Accent2 2" xfId="41"/>
    <cellStyle name="20% - Accent2 2 2" xfId="102"/>
    <cellStyle name="20% - Accent3" xfId="167" builtinId="38" customBuiltin="1"/>
    <cellStyle name="20% - Accent3 2" xfId="42"/>
    <cellStyle name="20% - Accent3 2 2" xfId="103"/>
    <cellStyle name="20% - Accent4" xfId="170" builtinId="42" customBuiltin="1"/>
    <cellStyle name="20% - Accent4 2" xfId="43"/>
    <cellStyle name="20% - Accent4 2 2" xfId="104"/>
    <cellStyle name="20% - Accent5" xfId="173" builtinId="46" customBuiltin="1"/>
    <cellStyle name="20% - Accent5 2" xfId="44"/>
    <cellStyle name="20% - Accent5 2 2" xfId="105"/>
    <cellStyle name="20% - Accent6" xfId="176" builtinId="50" customBuiltin="1"/>
    <cellStyle name="20% - Accent6 2" xfId="45"/>
    <cellStyle name="20% - Accent6 2 2" xfId="106"/>
    <cellStyle name="40% - Accent1" xfId="162" builtinId="31" customBuiltin="1"/>
    <cellStyle name="40% - Accent1 2" xfId="46"/>
    <cellStyle name="40% - Accent1 2 2" xfId="107"/>
    <cellStyle name="40% - Accent2" xfId="165" builtinId="35" customBuiltin="1"/>
    <cellStyle name="40% - Accent2 2" xfId="47"/>
    <cellStyle name="40% - Accent2 2 2" xfId="108"/>
    <cellStyle name="40% - Accent3" xfId="168" builtinId="39" customBuiltin="1"/>
    <cellStyle name="40% - Accent3 2" xfId="48"/>
    <cellStyle name="40% - Accent3 2 2" xfId="109"/>
    <cellStyle name="40% - Accent4" xfId="171" builtinId="43" customBuiltin="1"/>
    <cellStyle name="40% - Accent4 2" xfId="49"/>
    <cellStyle name="40% - Accent4 2 2" xfId="110"/>
    <cellStyle name="40% - Accent5" xfId="174" builtinId="47" customBuiltin="1"/>
    <cellStyle name="40% - Accent5 2" xfId="50"/>
    <cellStyle name="40% - Accent5 2 2" xfId="111"/>
    <cellStyle name="40% - Accent6" xfId="177" builtinId="51" customBuiltin="1"/>
    <cellStyle name="40% - Accent6 2" xfId="51"/>
    <cellStyle name="40% - Accent6 2 2" xfId="112"/>
    <cellStyle name="60% - Accent1 2" xfId="52"/>
    <cellStyle name="60% - Accent1 2 2" xfId="113"/>
    <cellStyle name="60% - Accent1 3" xfId="212"/>
    <cellStyle name="60% - Accent2 2" xfId="53"/>
    <cellStyle name="60% - Accent2 2 2" xfId="114"/>
    <cellStyle name="60% - Accent2 3" xfId="214"/>
    <cellStyle name="60% - Accent3 2" xfId="54"/>
    <cellStyle name="60% - Accent3 2 2" xfId="115"/>
    <cellStyle name="60% - Accent3 3" xfId="216"/>
    <cellStyle name="60% - Accent4 2" xfId="55"/>
    <cellStyle name="60% - Accent4 2 2" xfId="116"/>
    <cellStyle name="60% - Accent4 3" xfId="218"/>
    <cellStyle name="60% - Accent5 2" xfId="56"/>
    <cellStyle name="60% - Accent5 2 2" xfId="117"/>
    <cellStyle name="60% - Accent5 3" xfId="220"/>
    <cellStyle name="60% - Accent6 2" xfId="57"/>
    <cellStyle name="60% - Accent6 2 2" xfId="118"/>
    <cellStyle name="60% - Accent6 3" xfId="222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" xfId="16" builtinId="29" customBuiltin="1"/>
    <cellStyle name="Accent1 2" xfId="58"/>
    <cellStyle name="Accent1 2 2" xfId="119"/>
    <cellStyle name="Accent1 3" xfId="211"/>
    <cellStyle name="Accent2" xfId="17" builtinId="33" customBuiltin="1"/>
    <cellStyle name="Accent2 2" xfId="59"/>
    <cellStyle name="Accent2 2 2" xfId="120"/>
    <cellStyle name="Accent2 3" xfId="213"/>
    <cellStyle name="Accent3" xfId="18" builtinId="37" customBuiltin="1"/>
    <cellStyle name="Accent3 2" xfId="60"/>
    <cellStyle name="Accent3 2 2" xfId="121"/>
    <cellStyle name="Accent3 3" xfId="215"/>
    <cellStyle name="Accent4" xfId="19" builtinId="41" customBuiltin="1"/>
    <cellStyle name="Accent4 2" xfId="61"/>
    <cellStyle name="Accent4 2 2" xfId="122"/>
    <cellStyle name="Accent4 3" xfId="217"/>
    <cellStyle name="Accent5" xfId="20" builtinId="45" customBuiltin="1"/>
    <cellStyle name="Accent5 2" xfId="62"/>
    <cellStyle name="Accent5 2 2" xfId="123"/>
    <cellStyle name="Accent5 3" xfId="219"/>
    <cellStyle name="Accent6" xfId="21" builtinId="49" customBuiltin="1"/>
    <cellStyle name="Accent6 2" xfId="63"/>
    <cellStyle name="Accent6 2 2" xfId="124"/>
    <cellStyle name="Accent6 3" xfId="221"/>
    <cellStyle name="Bad" xfId="33" builtinId="27" customBuiltin="1"/>
    <cellStyle name="Bad 2" xfId="64"/>
    <cellStyle name="Bad 2 2" xfId="125"/>
    <cellStyle name="Bad 3" xfId="200"/>
    <cellStyle name="Calculation" xfId="24" builtinId="22" customBuiltin="1"/>
    <cellStyle name="Calculation 2" xfId="65"/>
    <cellStyle name="Calculation 2 2" xfId="126"/>
    <cellStyle name="Calculation 3" xfId="204"/>
    <cellStyle name="Check Cell" xfId="30" builtinId="23" customBuiltin="1"/>
    <cellStyle name="Check Cell 2" xfId="66"/>
    <cellStyle name="Check Cell 2 2" xfId="127"/>
    <cellStyle name="Check Cell 3" xfId="206"/>
    <cellStyle name="Comma" xfId="189" builtinId="3"/>
    <cellStyle name="Comma 11" xfId="193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3" xfId="94"/>
    <cellStyle name="Comma 4" xfId="5"/>
    <cellStyle name="Comma 4 2" xfId="96"/>
    <cellStyle name="Comma 5" xfId="6"/>
    <cellStyle name="Comma 5 2" xfId="92"/>
    <cellStyle name="Comma 6" xfId="67"/>
    <cellStyle name="Comma 6 2" xfId="157"/>
    <cellStyle name="Comma 7" xfId="68"/>
    <cellStyle name="Comma 8" xfId="88"/>
    <cellStyle name="Comma 9" xfId="188"/>
    <cellStyle name="Explanatory Text" xfId="34" builtinId="53" customBuiltin="1"/>
    <cellStyle name="Explanatory Text 2" xfId="69"/>
    <cellStyle name="Explanatory Text 2 2" xfId="130"/>
    <cellStyle name="Explanatory Text 3" xfId="209"/>
    <cellStyle name="Good" xfId="38" builtinId="26" customBuiltin="1"/>
    <cellStyle name="Good 2" xfId="70"/>
    <cellStyle name="Good 2 2" xfId="131"/>
    <cellStyle name="Good 3" xfId="199"/>
    <cellStyle name="Heading 1" xfId="25" builtinId="16" customBuiltin="1"/>
    <cellStyle name="Heading 1 2" xfId="71"/>
    <cellStyle name="Heading 1 2 2" xfId="132"/>
    <cellStyle name="Heading 1 3" xfId="195"/>
    <cellStyle name="Heading 2" xfId="26" builtinId="17" customBuiltin="1"/>
    <cellStyle name="Heading 2 2" xfId="72"/>
    <cellStyle name="Heading 2 2 2" xfId="133"/>
    <cellStyle name="Heading 2 3" xfId="196"/>
    <cellStyle name="Heading 3" xfId="27" builtinId="18" customBuiltin="1"/>
    <cellStyle name="Heading 3 2" xfId="73"/>
    <cellStyle name="Heading 3 2 2" xfId="134"/>
    <cellStyle name="Heading 3 3" xfId="197"/>
    <cellStyle name="Heading 4" xfId="28" builtinId="19" customBuiltin="1"/>
    <cellStyle name="Heading 4 2" xfId="74"/>
    <cellStyle name="Heading 4 2 2" xfId="135"/>
    <cellStyle name="Heading 4 3" xfId="198"/>
    <cellStyle name="Input" xfId="22" builtinId="20" customBuiltin="1"/>
    <cellStyle name="Input 2" xfId="75"/>
    <cellStyle name="Input 2 2" xfId="136"/>
    <cellStyle name="Input 3" xfId="202"/>
    <cellStyle name="Linked Cell" xfId="36" builtinId="24" customBuiltin="1"/>
    <cellStyle name="Linked Cell 2" xfId="76"/>
    <cellStyle name="Linked Cell 2 2" xfId="137"/>
    <cellStyle name="Linked Cell 3" xfId="205"/>
    <cellStyle name="Neutral" xfId="32" builtinId="28" customBuiltin="1"/>
    <cellStyle name="Neutral 2" xfId="77"/>
    <cellStyle name="Neutral 2 2" xfId="98"/>
    <cellStyle name="Neutral 3" xfId="138"/>
    <cellStyle name="Neutral 4" xfId="201"/>
    <cellStyle name="Normal" xfId="0" builtinId="0"/>
    <cellStyle name="Normal 10" xfId="155"/>
    <cellStyle name="Normal 11" xfId="156"/>
    <cellStyle name="Normal 11 2" xfId="190"/>
    <cellStyle name="Normal 12" xfId="179"/>
    <cellStyle name="Normal 12 2" xfId="183"/>
    <cellStyle name="Normal 12 2 2" xfId="225"/>
    <cellStyle name="Normal 13" xfId="182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5" xfId="184"/>
    <cellStyle name="Normal 28" xfId="223"/>
    <cellStyle name="Normal 3" xfId="8"/>
    <cellStyle name="Normal 3 2" xfId="97"/>
    <cellStyle name="Normal 3 2 2" xfId="141"/>
    <cellStyle name="Normal 3 3" xfId="93"/>
    <cellStyle name="Normal 3_HavelvacN2axjusakN3" xfId="99"/>
    <cellStyle name="Normal 30" xfId="224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3" xfId="142"/>
    <cellStyle name="Normal 5 3" xfId="100"/>
    <cellStyle name="Normal 5 3 2" xfId="185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8 3" xfId="192"/>
    <cellStyle name="Normal 9" xfId="154"/>
    <cellStyle name="Normal_MVD artabyug" xfId="227"/>
    <cellStyle name="Note 2" xfId="82"/>
    <cellStyle name="Note 2 2" xfId="145"/>
    <cellStyle name="Note 3" xfId="181"/>
    <cellStyle name="Note 4" xfId="208"/>
    <cellStyle name="Output" xfId="23" builtinId="21" customBuiltin="1"/>
    <cellStyle name="Output 2" xfId="83"/>
    <cellStyle name="Output 2 2" xfId="146"/>
    <cellStyle name="Output 3" xfId="203"/>
    <cellStyle name="Percent 2" xfId="14"/>
    <cellStyle name="SN_241" xfId="89"/>
    <cellStyle name="SN_b" xfId="160"/>
    <cellStyle name="SN_it" xfId="226"/>
    <cellStyle name="Style 1" xfId="15"/>
    <cellStyle name="Style 1 2" xfId="147"/>
    <cellStyle name="Style 1 2 2" xfId="153"/>
    <cellStyle name="Style 1_verchnakan_ax21-25_2018" xfId="148"/>
    <cellStyle name="Title" xfId="31" builtinId="15" customBuiltin="1"/>
    <cellStyle name="Title 2" xfId="84"/>
    <cellStyle name="Title 3" xfId="180"/>
    <cellStyle name="Total" xfId="29" builtinId="25" customBuiltin="1"/>
    <cellStyle name="Total 2" xfId="85"/>
    <cellStyle name="Total 2 2" xfId="149"/>
    <cellStyle name="Total 3" xfId="210"/>
    <cellStyle name="Warning Text" xfId="37" builtinId="11" customBuiltin="1"/>
    <cellStyle name="Warning Text 2" xfId="86"/>
    <cellStyle name="Warning Text 2 2" xfId="150"/>
    <cellStyle name="Warning Text 3" xfId="207"/>
    <cellStyle name="Обычный 14" xfId="194"/>
    <cellStyle name="Обычный 2" xfId="151"/>
    <cellStyle name="Обычный 2 2" xfId="152"/>
    <cellStyle name="Обычный 3" xfId="191"/>
    <cellStyle name="Примечание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10" zoomScaleNormal="100" workbookViewId="0">
      <selection activeCell="G17" sqref="G17:H17"/>
    </sheetView>
  </sheetViews>
  <sheetFormatPr defaultRowHeight="17.25"/>
  <cols>
    <col min="1" max="1" width="9.140625" style="1"/>
    <col min="2" max="2" width="12.5703125" style="1" customWidth="1"/>
    <col min="3" max="3" width="15.85546875" style="1" customWidth="1"/>
    <col min="4" max="4" width="44.42578125" style="1" customWidth="1"/>
    <col min="5" max="5" width="47.42578125" style="1" customWidth="1"/>
    <col min="6" max="6" width="38.5703125" style="1" customWidth="1"/>
    <col min="7" max="7" width="21.140625" style="1" customWidth="1"/>
    <col min="8" max="8" width="19.5703125" style="1" customWidth="1"/>
    <col min="9" max="16384" width="9.140625" style="1"/>
  </cols>
  <sheetData>
    <row r="1" spans="1:8">
      <c r="H1" s="69" t="s">
        <v>11</v>
      </c>
    </row>
    <row r="2" spans="1:8">
      <c r="F2" s="179" t="s">
        <v>20</v>
      </c>
      <c r="G2" s="179"/>
      <c r="H2" s="179"/>
    </row>
    <row r="3" spans="1:8">
      <c r="F3" s="68"/>
      <c r="G3" s="74"/>
      <c r="H3" s="72" t="s">
        <v>12</v>
      </c>
    </row>
    <row r="4" spans="1:8">
      <c r="G4" s="2"/>
      <c r="H4" s="8"/>
    </row>
    <row r="5" spans="1:8" ht="60" customHeight="1">
      <c r="A5" s="176" t="s">
        <v>80</v>
      </c>
      <c r="B5" s="176"/>
      <c r="C5" s="176"/>
      <c r="D5" s="176"/>
      <c r="E5" s="176"/>
      <c r="F5" s="176"/>
      <c r="G5" s="176"/>
      <c r="H5" s="176"/>
    </row>
    <row r="6" spans="1:8">
      <c r="B6" s="19"/>
      <c r="C6" s="19"/>
      <c r="D6" s="19"/>
      <c r="E6" s="19"/>
      <c r="F6" s="19"/>
      <c r="G6" s="19"/>
      <c r="H6" s="19"/>
    </row>
    <row r="7" spans="1:8" ht="18" customHeight="1">
      <c r="B7" s="19"/>
      <c r="C7" s="19"/>
      <c r="D7" s="19"/>
      <c r="E7" s="19"/>
      <c r="F7" s="19"/>
      <c r="G7" s="19"/>
      <c r="H7" s="19"/>
    </row>
    <row r="8" spans="1:8">
      <c r="G8" s="180" t="s">
        <v>21</v>
      </c>
      <c r="H8" s="180"/>
    </row>
    <row r="9" spans="1:8" ht="71.25" customHeight="1">
      <c r="A9" s="175" t="s">
        <v>14</v>
      </c>
      <c r="B9" s="175" t="s">
        <v>13</v>
      </c>
      <c r="C9" s="175"/>
      <c r="D9" s="175" t="s">
        <v>15</v>
      </c>
      <c r="E9" s="175" t="s">
        <v>16</v>
      </c>
      <c r="F9" s="175" t="s">
        <v>17</v>
      </c>
      <c r="G9" s="177" t="s">
        <v>9</v>
      </c>
      <c r="H9" s="178"/>
    </row>
    <row r="10" spans="1:8" ht="33" customHeight="1">
      <c r="A10" s="175"/>
      <c r="B10" s="9" t="s">
        <v>1</v>
      </c>
      <c r="C10" s="9" t="s">
        <v>2</v>
      </c>
      <c r="D10" s="175"/>
      <c r="E10" s="175"/>
      <c r="F10" s="175"/>
      <c r="G10" s="9" t="s">
        <v>18</v>
      </c>
      <c r="H10" s="9" t="s">
        <v>19</v>
      </c>
    </row>
    <row r="11" spans="1:8" s="4" customFormat="1" ht="19.5" customHeight="1">
      <c r="A11" s="172" t="s">
        <v>3</v>
      </c>
      <c r="B11" s="172"/>
      <c r="C11" s="172"/>
      <c r="D11" s="172"/>
      <c r="E11" s="172"/>
      <c r="F11" s="172"/>
      <c r="G11" s="10">
        <f>G12</f>
        <v>0</v>
      </c>
      <c r="H11" s="10">
        <f>H12</f>
        <v>0</v>
      </c>
    </row>
    <row r="12" spans="1:8" s="4" customFormat="1" ht="19.5" customHeight="1">
      <c r="A12" s="173" t="s">
        <v>66</v>
      </c>
      <c r="B12" s="173"/>
      <c r="C12" s="173"/>
      <c r="D12" s="173"/>
      <c r="E12" s="173"/>
      <c r="F12" s="174"/>
      <c r="G12" s="10">
        <f>G13+G15</f>
        <v>0</v>
      </c>
      <c r="H12" s="10">
        <f>H13+H15</f>
        <v>0</v>
      </c>
    </row>
    <row r="13" spans="1:8" ht="78" customHeight="1">
      <c r="A13" s="11"/>
      <c r="B13" s="12" t="s">
        <v>62</v>
      </c>
      <c r="C13" s="13"/>
      <c r="D13" s="14" t="s">
        <v>63</v>
      </c>
      <c r="E13" s="14" t="s">
        <v>64</v>
      </c>
      <c r="F13" s="14" t="s">
        <v>65</v>
      </c>
      <c r="G13" s="15">
        <f t="shared" ref="G13:H13" si="0">G14</f>
        <v>8753.1</v>
      </c>
      <c r="H13" s="15">
        <f t="shared" si="0"/>
        <v>15492.3</v>
      </c>
    </row>
    <row r="14" spans="1:8" ht="86.25">
      <c r="A14" s="11"/>
      <c r="B14" s="13"/>
      <c r="C14" s="16" t="s">
        <v>67</v>
      </c>
      <c r="D14" s="13" t="s">
        <v>58</v>
      </c>
      <c r="E14" s="13" t="s">
        <v>68</v>
      </c>
      <c r="F14" s="17" t="s">
        <v>69</v>
      </c>
      <c r="G14" s="15">
        <f>+հավելված3!G23</f>
        <v>8753.1</v>
      </c>
      <c r="H14" s="15">
        <f>+հավելված3!H23</f>
        <v>15492.3</v>
      </c>
    </row>
    <row r="15" spans="1:8" ht="80.25" customHeight="1">
      <c r="A15" s="13"/>
      <c r="B15" s="136">
        <v>1120</v>
      </c>
      <c r="C15" s="137"/>
      <c r="D15" s="76" t="s">
        <v>120</v>
      </c>
      <c r="E15" s="76" t="s">
        <v>121</v>
      </c>
      <c r="F15" s="76" t="s">
        <v>122</v>
      </c>
      <c r="G15" s="18">
        <f t="shared" ref="G15:H15" si="1">G16</f>
        <v>-8753.1</v>
      </c>
      <c r="H15" s="18">
        <f t="shared" si="1"/>
        <v>-15492.3</v>
      </c>
    </row>
    <row r="16" spans="1:8" ht="105" customHeight="1">
      <c r="A16" s="13"/>
      <c r="B16" s="137"/>
      <c r="C16" s="138" t="s">
        <v>123</v>
      </c>
      <c r="D16" s="137" t="s">
        <v>124</v>
      </c>
      <c r="E16" s="137" t="s">
        <v>125</v>
      </c>
      <c r="F16" s="137" t="s">
        <v>126</v>
      </c>
      <c r="G16" s="18">
        <f>+հավելված3!G49</f>
        <v>-8753.1</v>
      </c>
      <c r="H16" s="18">
        <f>+հավելված3!H49</f>
        <v>-15492.3</v>
      </c>
    </row>
    <row r="17" spans="1:8" s="4" customFormat="1" ht="20.25" customHeight="1">
      <c r="A17" s="172" t="s">
        <v>167</v>
      </c>
      <c r="B17" s="172"/>
      <c r="C17" s="172"/>
      <c r="D17" s="172"/>
      <c r="E17" s="172"/>
      <c r="F17" s="172"/>
      <c r="G17" s="10">
        <f t="shared" ref="G17:H17" si="2">G18</f>
        <v>0</v>
      </c>
      <c r="H17" s="10">
        <f t="shared" si="2"/>
        <v>0</v>
      </c>
    </row>
    <row r="18" spans="1:8" ht="80.25" customHeight="1">
      <c r="A18" s="13"/>
      <c r="B18" s="126" t="s">
        <v>168</v>
      </c>
      <c r="C18" s="13"/>
      <c r="D18" s="125" t="s">
        <v>169</v>
      </c>
      <c r="E18" s="125" t="s">
        <v>170</v>
      </c>
      <c r="F18" s="125" t="s">
        <v>171</v>
      </c>
      <c r="G18" s="10">
        <f>G19+G20</f>
        <v>0</v>
      </c>
      <c r="H18" s="10">
        <f>H19+H20</f>
        <v>0</v>
      </c>
    </row>
    <row r="19" spans="1:8" ht="105" customHeight="1">
      <c r="A19" s="13"/>
      <c r="B19" s="13"/>
      <c r="C19" s="127" t="s">
        <v>172</v>
      </c>
      <c r="D19" s="127" t="s">
        <v>169</v>
      </c>
      <c r="E19" s="13" t="s">
        <v>173</v>
      </c>
      <c r="F19" s="127" t="s">
        <v>174</v>
      </c>
      <c r="G19" s="18">
        <f>+հավելված3!G62</f>
        <v>8753.1</v>
      </c>
      <c r="H19" s="18">
        <f>+հավելված3!H62</f>
        <v>15492.3</v>
      </c>
    </row>
    <row r="20" spans="1:8" ht="105" customHeight="1">
      <c r="A20" s="13"/>
      <c r="B20" s="13"/>
      <c r="C20" s="127" t="s">
        <v>172</v>
      </c>
      <c r="D20" s="127" t="s">
        <v>169</v>
      </c>
      <c r="E20" s="13" t="s">
        <v>173</v>
      </c>
      <c r="F20" s="127" t="s">
        <v>174</v>
      </c>
      <c r="G20" s="18">
        <f>+հավելված3!G71</f>
        <v>-8753.1</v>
      </c>
      <c r="H20" s="18">
        <f>+հավելված3!H71</f>
        <v>-15492.3</v>
      </c>
    </row>
  </sheetData>
  <mergeCells count="12">
    <mergeCell ref="A5:H5"/>
    <mergeCell ref="G9:H9"/>
    <mergeCell ref="F2:H2"/>
    <mergeCell ref="G8:H8"/>
    <mergeCell ref="A11:F11"/>
    <mergeCell ref="A17:F17"/>
    <mergeCell ref="A12:F12"/>
    <mergeCell ref="A9:A10"/>
    <mergeCell ref="B9:C9"/>
    <mergeCell ref="D9:D10"/>
    <mergeCell ref="E9:E10"/>
    <mergeCell ref="F9:F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topLeftCell="A4" workbookViewId="0">
      <selection activeCell="E8" sqref="E8:H9"/>
    </sheetView>
  </sheetViews>
  <sheetFormatPr defaultRowHeight="13.5"/>
  <cols>
    <col min="1" max="1" width="9.7109375" style="7" customWidth="1"/>
    <col min="2" max="2" width="11.28515625" style="7" customWidth="1"/>
    <col min="3" max="3" width="60.42578125" style="7" customWidth="1"/>
    <col min="4" max="4" width="18.5703125" style="7" customWidth="1"/>
    <col min="5" max="5" width="18.85546875" style="7" customWidth="1"/>
    <col min="6" max="6" width="20.42578125" style="7" customWidth="1"/>
    <col min="7" max="7" width="18.5703125" style="7" customWidth="1"/>
    <col min="8" max="8" width="16.140625" style="7" customWidth="1"/>
    <col min="9" max="9" width="28.140625" style="7" customWidth="1"/>
    <col min="10" max="16384" width="9.140625" style="7"/>
  </cols>
  <sheetData>
    <row r="1" spans="1:44">
      <c r="D1" s="83"/>
      <c r="E1" s="83"/>
      <c r="F1" s="84"/>
      <c r="G1" s="84"/>
      <c r="H1" s="85" t="s">
        <v>83</v>
      </c>
      <c r="I1" s="86"/>
    </row>
    <row r="2" spans="1:44">
      <c r="D2" s="84"/>
      <c r="E2" s="84"/>
      <c r="F2" s="84"/>
      <c r="G2" s="84"/>
      <c r="H2" s="85" t="s">
        <v>84</v>
      </c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</row>
    <row r="3" spans="1:44">
      <c r="D3" s="84"/>
      <c r="E3" s="84"/>
      <c r="F3" s="84"/>
      <c r="G3" s="84"/>
      <c r="H3" s="88" t="s">
        <v>85</v>
      </c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</row>
    <row r="4" spans="1:44">
      <c r="D4" s="181"/>
      <c r="E4" s="181"/>
      <c r="F4" s="181"/>
      <c r="G4" s="86"/>
      <c r="H4" s="86"/>
      <c r="I4" s="86"/>
    </row>
    <row r="5" spans="1:44">
      <c r="D5" s="181"/>
      <c r="E5" s="181"/>
      <c r="F5" s="181"/>
      <c r="G5" s="86"/>
      <c r="H5" s="86"/>
      <c r="I5" s="86"/>
    </row>
    <row r="6" spans="1:44" ht="40.5" customHeight="1">
      <c r="A6" s="182" t="s">
        <v>104</v>
      </c>
      <c r="B6" s="182"/>
      <c r="C6" s="182"/>
      <c r="D6" s="182"/>
      <c r="E6" s="182"/>
      <c r="F6" s="182"/>
      <c r="G6" s="182"/>
      <c r="H6" s="182"/>
      <c r="I6" s="89"/>
    </row>
    <row r="7" spans="1:44" ht="17.25">
      <c r="A7" s="20"/>
      <c r="B7" s="90"/>
      <c r="C7" s="90"/>
      <c r="D7" s="90"/>
      <c r="E7" s="90"/>
      <c r="F7" s="90"/>
      <c r="G7" s="183" t="s">
        <v>86</v>
      </c>
      <c r="H7" s="183"/>
      <c r="I7" s="89"/>
    </row>
    <row r="8" spans="1:44" ht="34.5" customHeight="1">
      <c r="A8" s="184" t="s">
        <v>87</v>
      </c>
      <c r="B8" s="184"/>
      <c r="C8" s="185" t="s">
        <v>88</v>
      </c>
      <c r="D8" s="185" t="s">
        <v>89</v>
      </c>
      <c r="E8" s="186" t="s">
        <v>165</v>
      </c>
      <c r="F8" s="187"/>
      <c r="G8" s="187"/>
      <c r="H8" s="188"/>
      <c r="I8" s="89"/>
    </row>
    <row r="9" spans="1:44" ht="17.25" customHeight="1">
      <c r="A9" s="184"/>
      <c r="B9" s="184"/>
      <c r="C9" s="185"/>
      <c r="D9" s="185"/>
      <c r="E9" s="189"/>
      <c r="F9" s="190"/>
      <c r="G9" s="190"/>
      <c r="H9" s="191"/>
    </row>
    <row r="10" spans="1:44" ht="103.5">
      <c r="A10" s="91" t="s">
        <v>1</v>
      </c>
      <c r="B10" s="91" t="s">
        <v>2</v>
      </c>
      <c r="C10" s="185"/>
      <c r="D10" s="185"/>
      <c r="E10" s="80" t="s">
        <v>90</v>
      </c>
      <c r="F10" s="92" t="s">
        <v>91</v>
      </c>
      <c r="G10" s="92" t="s">
        <v>92</v>
      </c>
      <c r="H10" s="80" t="s">
        <v>93</v>
      </c>
    </row>
    <row r="11" spans="1:44" ht="17.25">
      <c r="A11" s="93"/>
      <c r="B11" s="93"/>
      <c r="C11" s="94" t="s">
        <v>89</v>
      </c>
      <c r="D11" s="95">
        <f>D13</f>
        <v>-15492.3</v>
      </c>
      <c r="E11" s="100">
        <f>E13</f>
        <v>0</v>
      </c>
      <c r="F11" s="100">
        <f t="shared" ref="F11:H11" si="0">F13</f>
        <v>0</v>
      </c>
      <c r="G11" s="100">
        <f t="shared" si="0"/>
        <v>0</v>
      </c>
      <c r="H11" s="95">
        <f t="shared" si="0"/>
        <v>-15492.3</v>
      </c>
    </row>
    <row r="12" spans="1:44" ht="17.25">
      <c r="A12" s="93"/>
      <c r="B12" s="93"/>
      <c r="C12" s="96" t="s">
        <v>94</v>
      </c>
      <c r="D12" s="97"/>
      <c r="E12" s="97"/>
      <c r="F12" s="97"/>
      <c r="G12" s="97"/>
      <c r="H12" s="97"/>
    </row>
    <row r="13" spans="1:44" s="102" customFormat="1" ht="17.25">
      <c r="A13" s="98"/>
      <c r="B13" s="98"/>
      <c r="C13" s="99" t="s">
        <v>118</v>
      </c>
      <c r="D13" s="100">
        <f>+F13+E13+G13+H13</f>
        <v>-15492.3</v>
      </c>
      <c r="E13" s="100">
        <v>0</v>
      </c>
      <c r="F13" s="100">
        <f>+F15</f>
        <v>0</v>
      </c>
      <c r="G13" s="100">
        <f t="shared" ref="G13:H13" si="1">+G15</f>
        <v>0</v>
      </c>
      <c r="H13" s="100">
        <f t="shared" si="1"/>
        <v>-15492.3</v>
      </c>
      <c r="I13" s="101"/>
    </row>
    <row r="14" spans="1:44" s="102" customFormat="1" ht="17.25">
      <c r="A14" s="98"/>
      <c r="B14" s="98"/>
      <c r="C14" s="16" t="s">
        <v>119</v>
      </c>
      <c r="D14" s="103"/>
      <c r="E14" s="103"/>
      <c r="F14" s="103"/>
      <c r="G14" s="103"/>
      <c r="H14" s="103"/>
    </row>
    <row r="15" spans="1:44" s="102" customFormat="1" ht="69">
      <c r="A15" s="82">
        <v>1120</v>
      </c>
      <c r="B15" s="82">
        <v>31002</v>
      </c>
      <c r="C15" s="13" t="s">
        <v>113</v>
      </c>
      <c r="D15" s="104">
        <f>+F15+E15+G15+H15</f>
        <v>-15492.3</v>
      </c>
      <c r="E15" s="104">
        <v>0</v>
      </c>
      <c r="F15" s="104">
        <v>0</v>
      </c>
      <c r="G15" s="104">
        <v>0</v>
      </c>
      <c r="H15" s="104">
        <f>+հավելված3!H40</f>
        <v>-15492.3</v>
      </c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9"/>
  <sheetViews>
    <sheetView topLeftCell="A55" workbookViewId="0">
      <selection activeCell="H29" sqref="H29"/>
    </sheetView>
  </sheetViews>
  <sheetFormatPr defaultColWidth="9.140625" defaultRowHeight="17.25"/>
  <cols>
    <col min="1" max="1" width="8.85546875" style="20" customWidth="1"/>
    <col min="2" max="2" width="9" style="20" customWidth="1"/>
    <col min="3" max="3" width="8" style="20" customWidth="1"/>
    <col min="4" max="4" width="10.42578125" style="20" customWidth="1"/>
    <col min="5" max="5" width="15.7109375" style="20" customWidth="1"/>
    <col min="6" max="6" width="62.85546875" style="20" customWidth="1"/>
    <col min="7" max="7" width="18.85546875" style="20" customWidth="1"/>
    <col min="8" max="8" width="16.5703125" style="20" customWidth="1"/>
    <col min="9" max="9" width="9.140625" style="20"/>
    <col min="10" max="10" width="11.140625" style="20" bestFit="1" customWidth="1"/>
    <col min="11" max="16384" width="9.140625" style="20"/>
  </cols>
  <sheetData>
    <row r="2" spans="1:8">
      <c r="F2" s="7"/>
      <c r="G2" s="73"/>
      <c r="H2" s="71" t="s">
        <v>106</v>
      </c>
    </row>
    <row r="3" spans="1:8">
      <c r="F3" s="199" t="s">
        <v>46</v>
      </c>
      <c r="G3" s="199"/>
      <c r="H3" s="199"/>
    </row>
    <row r="4" spans="1:8">
      <c r="F4" s="199" t="s">
        <v>37</v>
      </c>
      <c r="G4" s="199"/>
      <c r="H4" s="199"/>
    </row>
    <row r="7" spans="1:8" ht="43.5" customHeight="1">
      <c r="A7" s="176" t="s">
        <v>79</v>
      </c>
      <c r="B7" s="176"/>
      <c r="C7" s="176"/>
      <c r="D7" s="176"/>
      <c r="E7" s="176"/>
      <c r="F7" s="176"/>
      <c r="G7" s="176"/>
      <c r="H7" s="176"/>
    </row>
    <row r="9" spans="1:8">
      <c r="G9" s="203" t="s">
        <v>21</v>
      </c>
      <c r="H9" s="203"/>
    </row>
    <row r="10" spans="1:8" s="21" customFormat="1" ht="78.75" customHeight="1">
      <c r="A10" s="200" t="s">
        <v>38</v>
      </c>
      <c r="B10" s="201"/>
      <c r="C10" s="202"/>
      <c r="D10" s="185" t="s">
        <v>13</v>
      </c>
      <c r="E10" s="185"/>
      <c r="F10" s="185" t="s">
        <v>39</v>
      </c>
      <c r="G10" s="200" t="s">
        <v>40</v>
      </c>
      <c r="H10" s="202"/>
    </row>
    <row r="11" spans="1:8" s="21" customFormat="1" ht="34.5">
      <c r="A11" s="22" t="s">
        <v>41</v>
      </c>
      <c r="B11" s="23" t="s">
        <v>42</v>
      </c>
      <c r="C11" s="22" t="s">
        <v>43</v>
      </c>
      <c r="D11" s="24" t="s">
        <v>44</v>
      </c>
      <c r="E11" s="24" t="s">
        <v>45</v>
      </c>
      <c r="F11" s="185"/>
      <c r="G11" s="17" t="s">
        <v>18</v>
      </c>
      <c r="H11" s="17" t="s">
        <v>19</v>
      </c>
    </row>
    <row r="12" spans="1:8" s="21" customFormat="1">
      <c r="A12" s="25"/>
      <c r="B12" s="25"/>
      <c r="C12" s="25"/>
      <c r="D12" s="23"/>
      <c r="E12" s="23"/>
      <c r="F12" s="26" t="s">
        <v>36</v>
      </c>
      <c r="G12" s="27">
        <f>+G13+G32</f>
        <v>0</v>
      </c>
      <c r="H12" s="27">
        <f>+H13+H32</f>
        <v>0</v>
      </c>
    </row>
    <row r="13" spans="1:8">
      <c r="A13" s="205" t="s">
        <v>50</v>
      </c>
      <c r="B13" s="28"/>
      <c r="C13" s="28"/>
      <c r="D13" s="28"/>
      <c r="E13" s="28"/>
      <c r="F13" s="29" t="s">
        <v>49</v>
      </c>
      <c r="G13" s="27">
        <f t="shared" ref="G13:H13" si="0">G15</f>
        <v>8753.1</v>
      </c>
      <c r="H13" s="27">
        <f t="shared" si="0"/>
        <v>15492.3</v>
      </c>
    </row>
    <row r="14" spans="1:8">
      <c r="A14" s="206"/>
      <c r="B14" s="28"/>
      <c r="C14" s="28"/>
      <c r="D14" s="28"/>
      <c r="E14" s="28"/>
      <c r="F14" s="30" t="s">
        <v>5</v>
      </c>
      <c r="G14" s="27"/>
      <c r="H14" s="27"/>
    </row>
    <row r="15" spans="1:8" s="21" customFormat="1">
      <c r="A15" s="207"/>
      <c r="B15" s="31" t="s">
        <v>52</v>
      </c>
      <c r="C15" s="28"/>
      <c r="D15" s="32"/>
      <c r="E15" s="32"/>
      <c r="F15" s="14" t="s">
        <v>51</v>
      </c>
      <c r="G15" s="27">
        <f>G17</f>
        <v>8753.1</v>
      </c>
      <c r="H15" s="27">
        <f t="shared" ref="H15" si="1">H17</f>
        <v>15492.3</v>
      </c>
    </row>
    <row r="16" spans="1:8" s="21" customFormat="1">
      <c r="A16" s="207"/>
      <c r="B16" s="33"/>
      <c r="C16" s="28"/>
      <c r="D16" s="32"/>
      <c r="E16" s="32"/>
      <c r="F16" s="34" t="s">
        <v>5</v>
      </c>
      <c r="G16" s="35"/>
      <c r="H16" s="36"/>
    </row>
    <row r="17" spans="1:8" s="21" customFormat="1">
      <c r="A17" s="207"/>
      <c r="B17" s="33"/>
      <c r="C17" s="37" t="s">
        <v>53</v>
      </c>
      <c r="D17" s="32"/>
      <c r="E17" s="32"/>
      <c r="F17" s="14" t="s">
        <v>54</v>
      </c>
      <c r="G17" s="27">
        <f>G21</f>
        <v>8753.1</v>
      </c>
      <c r="H17" s="27">
        <f t="shared" ref="H17" si="2">H21</f>
        <v>15492.3</v>
      </c>
    </row>
    <row r="18" spans="1:8" s="21" customFormat="1">
      <c r="A18" s="207"/>
      <c r="B18" s="33"/>
      <c r="C18" s="38"/>
      <c r="D18" s="32"/>
      <c r="E18" s="32"/>
      <c r="F18" s="34" t="s">
        <v>5</v>
      </c>
      <c r="G18" s="35"/>
      <c r="H18" s="36"/>
    </row>
    <row r="19" spans="1:8" s="21" customFormat="1">
      <c r="A19" s="207"/>
      <c r="B19" s="33"/>
      <c r="C19" s="38"/>
      <c r="D19" s="32"/>
      <c r="E19" s="32"/>
      <c r="F19" s="39" t="s">
        <v>55</v>
      </c>
      <c r="G19" s="55">
        <f>G21</f>
        <v>8753.1</v>
      </c>
      <c r="H19" s="55">
        <f t="shared" ref="H19" si="3">H21</f>
        <v>15492.3</v>
      </c>
    </row>
    <row r="20" spans="1:8" s="21" customFormat="1">
      <c r="A20" s="207"/>
      <c r="B20" s="33"/>
      <c r="C20" s="38"/>
      <c r="D20" s="32"/>
      <c r="E20" s="32"/>
      <c r="F20" s="34" t="s">
        <v>5</v>
      </c>
      <c r="G20" s="55"/>
      <c r="H20" s="55"/>
    </row>
    <row r="21" spans="1:8" ht="33.75" customHeight="1">
      <c r="A21" s="207"/>
      <c r="B21" s="33"/>
      <c r="C21" s="38"/>
      <c r="D21" s="40">
        <v>1149</v>
      </c>
      <c r="E21" s="32"/>
      <c r="F21" s="79" t="s">
        <v>56</v>
      </c>
      <c r="G21" s="55">
        <f>G23</f>
        <v>8753.1</v>
      </c>
      <c r="H21" s="55">
        <f>H23</f>
        <v>15492.3</v>
      </c>
    </row>
    <row r="22" spans="1:8" ht="21.75" customHeight="1">
      <c r="A22" s="207"/>
      <c r="B22" s="33"/>
      <c r="C22" s="38"/>
      <c r="D22" s="33"/>
      <c r="E22" s="32"/>
      <c r="F22" s="34" t="s">
        <v>5</v>
      </c>
      <c r="G22" s="58"/>
      <c r="H22" s="41"/>
    </row>
    <row r="23" spans="1:8" ht="43.5" customHeight="1">
      <c r="A23" s="207"/>
      <c r="B23" s="33"/>
      <c r="C23" s="38"/>
      <c r="D23" s="42"/>
      <c r="E23" s="40" t="s">
        <v>57</v>
      </c>
      <c r="F23" s="43" t="s">
        <v>58</v>
      </c>
      <c r="G23" s="44">
        <f t="shared" ref="G23:H23" si="4">G25</f>
        <v>8753.1</v>
      </c>
      <c r="H23" s="44">
        <f t="shared" si="4"/>
        <v>15492.3</v>
      </c>
    </row>
    <row r="24" spans="1:8">
      <c r="A24" s="207"/>
      <c r="B24" s="33"/>
      <c r="C24" s="38"/>
      <c r="D24" s="42"/>
      <c r="E24" s="45"/>
      <c r="F24" s="30" t="s">
        <v>7</v>
      </c>
      <c r="G24" s="47"/>
      <c r="H24" s="41"/>
    </row>
    <row r="25" spans="1:8" ht="18.75" customHeight="1">
      <c r="A25" s="207"/>
      <c r="B25" s="33"/>
      <c r="C25" s="38"/>
      <c r="D25" s="42"/>
      <c r="E25" s="45"/>
      <c r="F25" s="48" t="s">
        <v>55</v>
      </c>
      <c r="G25" s="44">
        <f>G27</f>
        <v>8753.1</v>
      </c>
      <c r="H25" s="44">
        <f t="shared" ref="H25" si="5">H27</f>
        <v>15492.3</v>
      </c>
    </row>
    <row r="26" spans="1:8" ht="34.5">
      <c r="A26" s="207"/>
      <c r="B26" s="33"/>
      <c r="C26" s="38"/>
      <c r="D26" s="42"/>
      <c r="E26" s="45"/>
      <c r="F26" s="30" t="s">
        <v>8</v>
      </c>
      <c r="G26" s="46"/>
      <c r="H26" s="49"/>
    </row>
    <row r="27" spans="1:8">
      <c r="A27" s="207"/>
      <c r="B27" s="33"/>
      <c r="C27" s="38"/>
      <c r="D27" s="42"/>
      <c r="E27" s="45"/>
      <c r="F27" s="50" t="s">
        <v>4</v>
      </c>
      <c r="G27" s="44">
        <f t="shared" ref="G27:H27" si="6">G28</f>
        <v>8753.1</v>
      </c>
      <c r="H27" s="44">
        <f t="shared" si="6"/>
        <v>15492.3</v>
      </c>
    </row>
    <row r="28" spans="1:8">
      <c r="A28" s="207"/>
      <c r="B28" s="33"/>
      <c r="C28" s="38"/>
      <c r="D28" s="42"/>
      <c r="E28" s="45"/>
      <c r="F28" s="50" t="s">
        <v>10</v>
      </c>
      <c r="G28" s="44">
        <f>G30</f>
        <v>8753.1</v>
      </c>
      <c r="H28" s="44">
        <f>H30</f>
        <v>15492.3</v>
      </c>
    </row>
    <row r="29" spans="1:8">
      <c r="A29" s="51"/>
      <c r="B29" s="33"/>
      <c r="C29" s="38"/>
      <c r="D29" s="42"/>
      <c r="E29" s="45"/>
      <c r="F29" s="50" t="s">
        <v>59</v>
      </c>
      <c r="G29" s="44">
        <f t="shared" ref="G29:H30" si="7">G30</f>
        <v>8753.1</v>
      </c>
      <c r="H29" s="44">
        <f t="shared" si="7"/>
        <v>15492.3</v>
      </c>
    </row>
    <row r="30" spans="1:8" ht="34.5">
      <c r="A30" s="51"/>
      <c r="B30" s="33"/>
      <c r="C30" s="38"/>
      <c r="D30" s="42"/>
      <c r="E30" s="45"/>
      <c r="F30" s="30" t="s">
        <v>60</v>
      </c>
      <c r="G30" s="27">
        <f t="shared" si="7"/>
        <v>8753.1</v>
      </c>
      <c r="H30" s="27">
        <f t="shared" si="7"/>
        <v>15492.3</v>
      </c>
    </row>
    <row r="31" spans="1:8" ht="34.5">
      <c r="A31" s="51"/>
      <c r="B31" s="33"/>
      <c r="C31" s="38"/>
      <c r="D31" s="52"/>
      <c r="E31" s="53"/>
      <c r="F31" s="30" t="s">
        <v>61</v>
      </c>
      <c r="G31" s="27">
        <v>8753.1</v>
      </c>
      <c r="H31" s="27">
        <v>15492.3</v>
      </c>
    </row>
    <row r="32" spans="1:8" s="21" customFormat="1" ht="34.5">
      <c r="A32" s="205" t="s">
        <v>112</v>
      </c>
      <c r="B32" s="129"/>
      <c r="C32" s="130"/>
      <c r="D32" s="54"/>
      <c r="E32" s="54"/>
      <c r="F32" s="76" t="s">
        <v>109</v>
      </c>
      <c r="G32" s="55">
        <f>G34</f>
        <v>-8753.1</v>
      </c>
      <c r="H32" s="55">
        <f t="shared" ref="H32" si="8">H34</f>
        <v>-15492.3</v>
      </c>
    </row>
    <row r="33" spans="1:8" s="21" customFormat="1">
      <c r="A33" s="206"/>
      <c r="B33" s="129"/>
      <c r="C33" s="130"/>
      <c r="D33" s="54"/>
      <c r="E33" s="54"/>
      <c r="F33" s="34" t="s">
        <v>5</v>
      </c>
      <c r="G33" s="56"/>
      <c r="H33" s="25"/>
    </row>
    <row r="34" spans="1:8" s="21" customFormat="1">
      <c r="A34" s="206"/>
      <c r="B34" s="204" t="s">
        <v>52</v>
      </c>
      <c r="C34" s="129"/>
      <c r="D34" s="54"/>
      <c r="E34" s="54"/>
      <c r="F34" s="76" t="s">
        <v>110</v>
      </c>
      <c r="G34" s="55">
        <f>+G36</f>
        <v>-8753.1</v>
      </c>
      <c r="H34" s="55">
        <f>+H36</f>
        <v>-15492.3</v>
      </c>
    </row>
    <row r="35" spans="1:8" s="21" customFormat="1">
      <c r="A35" s="206"/>
      <c r="B35" s="204"/>
      <c r="C35" s="129"/>
      <c r="D35" s="54"/>
      <c r="E35" s="54"/>
      <c r="F35" s="34" t="s">
        <v>5</v>
      </c>
      <c r="G35" s="56"/>
      <c r="H35" s="25"/>
    </row>
    <row r="36" spans="1:8" s="21" customFormat="1">
      <c r="A36" s="206"/>
      <c r="B36" s="204"/>
      <c r="C36" s="204" t="s">
        <v>6</v>
      </c>
      <c r="D36" s="123"/>
      <c r="E36" s="54"/>
      <c r="F36" s="39" t="s">
        <v>110</v>
      </c>
      <c r="G36" s="55">
        <f>+G38</f>
        <v>-8753.1</v>
      </c>
      <c r="H36" s="55">
        <f>+H38</f>
        <v>-15492.3</v>
      </c>
    </row>
    <row r="37" spans="1:8" s="21" customFormat="1">
      <c r="A37" s="206"/>
      <c r="B37" s="204"/>
      <c r="C37" s="204"/>
      <c r="D37" s="123"/>
      <c r="E37" s="54"/>
      <c r="F37" s="34" t="s">
        <v>5</v>
      </c>
      <c r="G37" s="56"/>
      <c r="H37" s="25"/>
    </row>
    <row r="38" spans="1:8" s="21" customFormat="1">
      <c r="A38" s="206"/>
      <c r="B38" s="204"/>
      <c r="C38" s="204"/>
      <c r="D38" s="123"/>
      <c r="E38" s="54"/>
      <c r="F38" s="39" t="s">
        <v>76</v>
      </c>
      <c r="G38" s="55">
        <f>+G40</f>
        <v>-8753.1</v>
      </c>
      <c r="H38" s="55">
        <f>+H40</f>
        <v>-15492.3</v>
      </c>
    </row>
    <row r="39" spans="1:8">
      <c r="A39" s="206"/>
      <c r="B39" s="204"/>
      <c r="C39" s="204"/>
      <c r="D39" s="123"/>
      <c r="E39" s="54"/>
      <c r="F39" s="34" t="s">
        <v>5</v>
      </c>
      <c r="G39" s="27"/>
      <c r="H39" s="27"/>
    </row>
    <row r="40" spans="1:8" s="21" customFormat="1">
      <c r="A40" s="206"/>
      <c r="B40" s="204"/>
      <c r="C40" s="204"/>
      <c r="D40" s="192">
        <v>1120</v>
      </c>
      <c r="E40" s="124"/>
      <c r="F40" s="39" t="s">
        <v>111</v>
      </c>
      <c r="G40" s="55">
        <f t="shared" ref="G40:H40" si="9">G42</f>
        <v>-8753.1</v>
      </c>
      <c r="H40" s="55">
        <f t="shared" si="9"/>
        <v>-15492.3</v>
      </c>
    </row>
    <row r="41" spans="1:8" s="21" customFormat="1">
      <c r="A41" s="206"/>
      <c r="B41" s="204"/>
      <c r="C41" s="204"/>
      <c r="D41" s="192"/>
      <c r="E41" s="124"/>
      <c r="F41" s="34" t="s">
        <v>47</v>
      </c>
      <c r="G41" s="77"/>
      <c r="H41" s="25"/>
    </row>
    <row r="42" spans="1:8" s="21" customFormat="1" ht="87" customHeight="1">
      <c r="A42" s="206"/>
      <c r="B42" s="204"/>
      <c r="C42" s="204"/>
      <c r="D42" s="192"/>
      <c r="E42" s="192">
        <v>31002</v>
      </c>
      <c r="F42" s="131" t="s">
        <v>113</v>
      </c>
      <c r="G42" s="55">
        <f t="shared" ref="G42:H42" si="10">G44</f>
        <v>-8753.1</v>
      </c>
      <c r="H42" s="55">
        <f t="shared" si="10"/>
        <v>-15492.3</v>
      </c>
    </row>
    <row r="43" spans="1:8" s="21" customFormat="1" ht="16.5" customHeight="1">
      <c r="A43" s="206"/>
      <c r="B43" s="204"/>
      <c r="C43" s="204"/>
      <c r="D43" s="192"/>
      <c r="E43" s="192"/>
      <c r="F43" s="132" t="s">
        <v>7</v>
      </c>
      <c r="G43" s="77"/>
      <c r="H43" s="25"/>
    </row>
    <row r="44" spans="1:8" s="21" customFormat="1" ht="16.5" customHeight="1">
      <c r="A44" s="206"/>
      <c r="B44" s="204"/>
      <c r="C44" s="204"/>
      <c r="D44" s="192"/>
      <c r="E44" s="192"/>
      <c r="F44" s="133" t="s">
        <v>114</v>
      </c>
      <c r="G44" s="55">
        <f t="shared" ref="G44:H44" si="11">G46</f>
        <v>-8753.1</v>
      </c>
      <c r="H44" s="55">
        <f t="shared" si="11"/>
        <v>-15492.3</v>
      </c>
    </row>
    <row r="45" spans="1:8" s="21" customFormat="1" ht="34.5">
      <c r="A45" s="206"/>
      <c r="B45" s="204"/>
      <c r="C45" s="204"/>
      <c r="D45" s="192"/>
      <c r="E45" s="192"/>
      <c r="F45" s="134" t="s">
        <v>8</v>
      </c>
      <c r="G45" s="77"/>
      <c r="H45" s="25"/>
    </row>
    <row r="46" spans="1:8" s="21" customFormat="1">
      <c r="A46" s="206"/>
      <c r="B46" s="204"/>
      <c r="C46" s="204"/>
      <c r="D46" s="192"/>
      <c r="E46" s="192"/>
      <c r="F46" s="132" t="s">
        <v>4</v>
      </c>
      <c r="G46" s="55">
        <f>+G47</f>
        <v>-8753.1</v>
      </c>
      <c r="H46" s="55">
        <f>+H47</f>
        <v>-15492.3</v>
      </c>
    </row>
    <row r="47" spans="1:8" s="21" customFormat="1">
      <c r="A47" s="206"/>
      <c r="B47" s="204"/>
      <c r="C47" s="204"/>
      <c r="D47" s="192"/>
      <c r="E47" s="192"/>
      <c r="F47" s="132" t="s">
        <v>102</v>
      </c>
      <c r="G47" s="55">
        <f t="shared" ref="G47" si="12">G48</f>
        <v>-8753.1</v>
      </c>
      <c r="H47" s="55">
        <f t="shared" ref="H47" si="13">H48</f>
        <v>-15492.3</v>
      </c>
    </row>
    <row r="48" spans="1:8" s="21" customFormat="1">
      <c r="A48" s="206"/>
      <c r="B48" s="204"/>
      <c r="C48" s="204"/>
      <c r="D48" s="192"/>
      <c r="E48" s="192"/>
      <c r="F48" s="132" t="s">
        <v>103</v>
      </c>
      <c r="G48" s="27">
        <f>+G49</f>
        <v>-8753.1</v>
      </c>
      <c r="H48" s="27">
        <f>+H49</f>
        <v>-15492.3</v>
      </c>
    </row>
    <row r="49" spans="1:10">
      <c r="A49" s="206"/>
      <c r="B49" s="204"/>
      <c r="C49" s="204"/>
      <c r="D49" s="192"/>
      <c r="E49" s="192"/>
      <c r="F49" s="132" t="s">
        <v>115</v>
      </c>
      <c r="G49" s="27">
        <f>+G50+G51</f>
        <v>-8753.1</v>
      </c>
      <c r="H49" s="27">
        <f>+H50+H51</f>
        <v>-15492.3</v>
      </c>
    </row>
    <row r="50" spans="1:10">
      <c r="A50" s="206"/>
      <c r="B50" s="204"/>
      <c r="C50" s="204"/>
      <c r="D50" s="192"/>
      <c r="E50" s="192"/>
      <c r="F50" s="132" t="s">
        <v>117</v>
      </c>
      <c r="G50" s="27">
        <v>0</v>
      </c>
      <c r="H50" s="27">
        <v>-3584.3</v>
      </c>
    </row>
    <row r="51" spans="1:10">
      <c r="A51" s="208"/>
      <c r="B51" s="204"/>
      <c r="C51" s="204"/>
      <c r="D51" s="192"/>
      <c r="E51" s="192"/>
      <c r="F51" s="132" t="s">
        <v>116</v>
      </c>
      <c r="G51" s="27">
        <v>-8753.1</v>
      </c>
      <c r="H51" s="27">
        <v>-11908</v>
      </c>
      <c r="J51" s="135"/>
    </row>
    <row r="52" spans="1:10" s="21" customFormat="1" ht="34.5">
      <c r="A52" s="193">
        <v>11</v>
      </c>
      <c r="B52" s="169"/>
      <c r="C52" s="28"/>
      <c r="D52" s="54"/>
      <c r="E52" s="54"/>
      <c r="F52" s="76" t="s">
        <v>175</v>
      </c>
      <c r="G52" s="55">
        <f>G54</f>
        <v>0</v>
      </c>
      <c r="H52" s="55">
        <f t="shared" ref="H52" si="14">H54</f>
        <v>0</v>
      </c>
    </row>
    <row r="53" spans="1:10" s="21" customFormat="1">
      <c r="A53" s="194"/>
      <c r="B53" s="169"/>
      <c r="C53" s="28"/>
      <c r="D53" s="54"/>
      <c r="E53" s="54"/>
      <c r="F53" s="34" t="s">
        <v>5</v>
      </c>
      <c r="G53" s="56"/>
      <c r="H53" s="25"/>
    </row>
    <row r="54" spans="1:10" s="21" customFormat="1" ht="34.5">
      <c r="A54" s="194"/>
      <c r="B54" s="193" t="s">
        <v>6</v>
      </c>
      <c r="C54" s="169"/>
      <c r="D54" s="54"/>
      <c r="E54" s="54"/>
      <c r="F54" s="76" t="s">
        <v>176</v>
      </c>
      <c r="G54" s="55">
        <f>+G56</f>
        <v>0</v>
      </c>
      <c r="H54" s="55">
        <f>+H56</f>
        <v>0</v>
      </c>
    </row>
    <row r="55" spans="1:10" s="21" customFormat="1">
      <c r="A55" s="194"/>
      <c r="B55" s="194"/>
      <c r="C55" s="169"/>
      <c r="D55" s="54"/>
      <c r="E55" s="54"/>
      <c r="F55" s="34" t="s">
        <v>5</v>
      </c>
      <c r="G55" s="56"/>
      <c r="H55" s="25"/>
    </row>
    <row r="56" spans="1:10" s="21" customFormat="1">
      <c r="A56" s="194"/>
      <c r="B56" s="194"/>
      <c r="C56" s="193" t="s">
        <v>6</v>
      </c>
      <c r="D56" s="123"/>
      <c r="E56" s="54"/>
      <c r="F56" s="39" t="s">
        <v>177</v>
      </c>
      <c r="G56" s="55">
        <f>+G58</f>
        <v>0</v>
      </c>
      <c r="H56" s="55">
        <f>+H58</f>
        <v>0</v>
      </c>
    </row>
    <row r="57" spans="1:10" s="21" customFormat="1">
      <c r="A57" s="194"/>
      <c r="B57" s="194"/>
      <c r="C57" s="194"/>
      <c r="D57" s="123"/>
      <c r="E57" s="54"/>
      <c r="F57" s="34" t="s">
        <v>5</v>
      </c>
      <c r="G57" s="56"/>
      <c r="H57" s="25"/>
    </row>
    <row r="58" spans="1:10" s="21" customFormat="1">
      <c r="A58" s="194"/>
      <c r="B58" s="194"/>
      <c r="C58" s="194"/>
      <c r="D58" s="123"/>
      <c r="E58" s="54"/>
      <c r="F58" s="39" t="s">
        <v>167</v>
      </c>
      <c r="G58" s="55">
        <f>+G60</f>
        <v>0</v>
      </c>
      <c r="H58" s="55">
        <f>+H60</f>
        <v>0</v>
      </c>
    </row>
    <row r="59" spans="1:10">
      <c r="A59" s="194"/>
      <c r="B59" s="194"/>
      <c r="C59" s="194"/>
      <c r="D59" s="123"/>
      <c r="E59" s="54"/>
      <c r="F59" s="34" t="s">
        <v>5</v>
      </c>
      <c r="G59" s="27"/>
      <c r="H59" s="27"/>
    </row>
    <row r="60" spans="1:10" s="21" customFormat="1">
      <c r="A60" s="194"/>
      <c r="B60" s="194"/>
      <c r="C60" s="194"/>
      <c r="D60" s="196">
        <v>1139</v>
      </c>
      <c r="E60" s="124"/>
      <c r="F60" s="39" t="s">
        <v>177</v>
      </c>
      <c r="G60" s="55">
        <f>G62+G71</f>
        <v>0</v>
      </c>
      <c r="H60" s="55">
        <f>H62+H71</f>
        <v>0</v>
      </c>
    </row>
    <row r="61" spans="1:10" s="21" customFormat="1">
      <c r="A61" s="194"/>
      <c r="B61" s="194"/>
      <c r="C61" s="194"/>
      <c r="D61" s="197"/>
      <c r="E61" s="124"/>
      <c r="F61" s="34" t="s">
        <v>47</v>
      </c>
      <c r="G61" s="77"/>
      <c r="H61" s="25"/>
    </row>
    <row r="62" spans="1:10" s="21" customFormat="1" ht="16.5" customHeight="1">
      <c r="A62" s="194"/>
      <c r="B62" s="194"/>
      <c r="C62" s="194"/>
      <c r="D62" s="197"/>
      <c r="E62" s="192">
        <v>11001</v>
      </c>
      <c r="F62" s="34" t="s">
        <v>177</v>
      </c>
      <c r="G62" s="55">
        <f t="shared" ref="G62:H62" si="15">G64</f>
        <v>8753.1</v>
      </c>
      <c r="H62" s="55">
        <f t="shared" si="15"/>
        <v>15492.3</v>
      </c>
    </row>
    <row r="63" spans="1:10" s="21" customFormat="1" ht="16.5" customHeight="1">
      <c r="A63" s="194"/>
      <c r="B63" s="194"/>
      <c r="C63" s="194"/>
      <c r="D63" s="197"/>
      <c r="E63" s="192"/>
      <c r="F63" s="34" t="s">
        <v>7</v>
      </c>
      <c r="G63" s="77"/>
      <c r="H63" s="25"/>
    </row>
    <row r="64" spans="1:10" s="21" customFormat="1" ht="16.5" customHeight="1">
      <c r="A64" s="194"/>
      <c r="B64" s="194"/>
      <c r="C64" s="194"/>
      <c r="D64" s="197"/>
      <c r="E64" s="192"/>
      <c r="F64" s="57" t="s">
        <v>178</v>
      </c>
      <c r="G64" s="55">
        <f t="shared" ref="G64:H64" si="16">G66</f>
        <v>8753.1</v>
      </c>
      <c r="H64" s="55">
        <f t="shared" si="16"/>
        <v>15492.3</v>
      </c>
    </row>
    <row r="65" spans="1:8" s="21" customFormat="1" ht="34.5">
      <c r="A65" s="194"/>
      <c r="B65" s="194"/>
      <c r="C65" s="194"/>
      <c r="D65" s="197"/>
      <c r="E65" s="192"/>
      <c r="F65" s="34" t="s">
        <v>8</v>
      </c>
      <c r="G65" s="77"/>
      <c r="H65" s="25"/>
    </row>
    <row r="66" spans="1:8" s="21" customFormat="1">
      <c r="A66" s="194"/>
      <c r="B66" s="194"/>
      <c r="C66" s="194"/>
      <c r="D66" s="197"/>
      <c r="E66" s="192"/>
      <c r="F66" s="170" t="s">
        <v>4</v>
      </c>
      <c r="G66" s="55">
        <f>+G67</f>
        <v>8753.1</v>
      </c>
      <c r="H66" s="55">
        <f>+H67</f>
        <v>15492.3</v>
      </c>
    </row>
    <row r="67" spans="1:8" s="21" customFormat="1">
      <c r="A67" s="194"/>
      <c r="B67" s="194"/>
      <c r="C67" s="194"/>
      <c r="D67" s="197"/>
      <c r="E67" s="192"/>
      <c r="F67" s="170" t="s">
        <v>102</v>
      </c>
      <c r="G67" s="55">
        <f t="shared" ref="G67:H67" si="17">G68</f>
        <v>8753.1</v>
      </c>
      <c r="H67" s="55">
        <f t="shared" si="17"/>
        <v>15492.3</v>
      </c>
    </row>
    <row r="68" spans="1:8" s="21" customFormat="1">
      <c r="A68" s="194"/>
      <c r="B68" s="194"/>
      <c r="C68" s="194"/>
      <c r="D68" s="197"/>
      <c r="E68" s="192"/>
      <c r="F68" s="170" t="s">
        <v>103</v>
      </c>
      <c r="G68" s="27">
        <f>+G69</f>
        <v>8753.1</v>
      </c>
      <c r="H68" s="27">
        <f>+H69</f>
        <v>15492.3</v>
      </c>
    </row>
    <row r="69" spans="1:8">
      <c r="A69" s="194"/>
      <c r="B69" s="194"/>
      <c r="C69" s="194"/>
      <c r="D69" s="197"/>
      <c r="E69" s="192"/>
      <c r="F69" s="170" t="s">
        <v>179</v>
      </c>
      <c r="G69" s="27">
        <f>+G70</f>
        <v>8753.1</v>
      </c>
      <c r="H69" s="27">
        <f>+H70</f>
        <v>15492.3</v>
      </c>
    </row>
    <row r="70" spans="1:8">
      <c r="A70" s="194"/>
      <c r="B70" s="194"/>
      <c r="C70" s="194"/>
      <c r="D70" s="197"/>
      <c r="E70" s="192"/>
      <c r="F70" s="170" t="s">
        <v>180</v>
      </c>
      <c r="G70" s="27">
        <v>8753.1</v>
      </c>
      <c r="H70" s="27">
        <v>15492.3</v>
      </c>
    </row>
    <row r="71" spans="1:8" s="21" customFormat="1" ht="16.5" customHeight="1">
      <c r="A71" s="194"/>
      <c r="B71" s="194"/>
      <c r="C71" s="194"/>
      <c r="D71" s="197"/>
      <c r="E71" s="192">
        <v>11001</v>
      </c>
      <c r="F71" s="34" t="s">
        <v>177</v>
      </c>
      <c r="G71" s="55">
        <f t="shared" ref="G71:H71" si="18">G73</f>
        <v>-8753.1</v>
      </c>
      <c r="H71" s="55">
        <f t="shared" si="18"/>
        <v>-15492.3</v>
      </c>
    </row>
    <row r="72" spans="1:8" s="21" customFormat="1" ht="16.5" customHeight="1">
      <c r="A72" s="194"/>
      <c r="B72" s="194"/>
      <c r="C72" s="194"/>
      <c r="D72" s="197"/>
      <c r="E72" s="192"/>
      <c r="F72" s="34" t="s">
        <v>7</v>
      </c>
      <c r="G72" s="77"/>
      <c r="H72" s="25"/>
    </row>
    <row r="73" spans="1:8" s="21" customFormat="1" ht="16.5" customHeight="1">
      <c r="A73" s="194"/>
      <c r="B73" s="194"/>
      <c r="C73" s="194"/>
      <c r="D73" s="197"/>
      <c r="E73" s="192"/>
      <c r="F73" s="57" t="s">
        <v>178</v>
      </c>
      <c r="G73" s="55">
        <f t="shared" ref="G73:H73" si="19">G75</f>
        <v>-8753.1</v>
      </c>
      <c r="H73" s="55">
        <f t="shared" si="19"/>
        <v>-15492.3</v>
      </c>
    </row>
    <row r="74" spans="1:8" s="21" customFormat="1" ht="34.5">
      <c r="A74" s="194"/>
      <c r="B74" s="194"/>
      <c r="C74" s="194"/>
      <c r="D74" s="197"/>
      <c r="E74" s="192"/>
      <c r="F74" s="34" t="s">
        <v>8</v>
      </c>
      <c r="G74" s="77"/>
      <c r="H74" s="25"/>
    </row>
    <row r="75" spans="1:8" s="21" customFormat="1">
      <c r="A75" s="194"/>
      <c r="B75" s="194"/>
      <c r="C75" s="194"/>
      <c r="D75" s="197"/>
      <c r="E75" s="192"/>
      <c r="F75" s="170" t="s">
        <v>4</v>
      </c>
      <c r="G75" s="55">
        <f>+G76</f>
        <v>-8753.1</v>
      </c>
      <c r="H75" s="55">
        <f>+H76</f>
        <v>-15492.3</v>
      </c>
    </row>
    <row r="76" spans="1:8" s="21" customFormat="1">
      <c r="A76" s="194"/>
      <c r="B76" s="194"/>
      <c r="C76" s="194"/>
      <c r="D76" s="197"/>
      <c r="E76" s="192"/>
      <c r="F76" s="170" t="s">
        <v>102</v>
      </c>
      <c r="G76" s="55">
        <f t="shared" ref="G76:H76" si="20">G77</f>
        <v>-8753.1</v>
      </c>
      <c r="H76" s="55">
        <f t="shared" si="20"/>
        <v>-15492.3</v>
      </c>
    </row>
    <row r="77" spans="1:8" s="21" customFormat="1">
      <c r="A77" s="194"/>
      <c r="B77" s="194"/>
      <c r="C77" s="194"/>
      <c r="D77" s="197"/>
      <c r="E77" s="192"/>
      <c r="F77" s="170" t="s">
        <v>103</v>
      </c>
      <c r="G77" s="27">
        <f>+G78</f>
        <v>-8753.1</v>
      </c>
      <c r="H77" s="27">
        <f>+H78</f>
        <v>-15492.3</v>
      </c>
    </row>
    <row r="78" spans="1:8">
      <c r="A78" s="194"/>
      <c r="B78" s="194"/>
      <c r="C78" s="194"/>
      <c r="D78" s="197"/>
      <c r="E78" s="192"/>
      <c r="F78" s="170" t="s">
        <v>179</v>
      </c>
      <c r="G78" s="27">
        <v>-8753.1</v>
      </c>
      <c r="H78" s="27">
        <v>-15492.3</v>
      </c>
    </row>
    <row r="79" spans="1:8">
      <c r="A79" s="195"/>
      <c r="B79" s="195"/>
      <c r="C79" s="195"/>
      <c r="D79" s="198"/>
      <c r="E79" s="192"/>
      <c r="F79" s="170" t="s">
        <v>180</v>
      </c>
      <c r="G79" s="27">
        <v>-8753.1</v>
      </c>
      <c r="H79" s="27">
        <v>-15492.3</v>
      </c>
    </row>
  </sheetData>
  <mergeCells count="21">
    <mergeCell ref="B34:B51"/>
    <mergeCell ref="C36:C51"/>
    <mergeCell ref="D40:D51"/>
    <mergeCell ref="E42:E51"/>
    <mergeCell ref="A13:A14"/>
    <mergeCell ref="A15:A28"/>
    <mergeCell ref="A32:A51"/>
    <mergeCell ref="F3:H3"/>
    <mergeCell ref="F4:H4"/>
    <mergeCell ref="A10:C10"/>
    <mergeCell ref="D10:E10"/>
    <mergeCell ref="F10:F11"/>
    <mergeCell ref="G9:H9"/>
    <mergeCell ref="A7:H7"/>
    <mergeCell ref="G10:H10"/>
    <mergeCell ref="E71:E79"/>
    <mergeCell ref="A52:A79"/>
    <mergeCell ref="B54:B79"/>
    <mergeCell ref="C56:C79"/>
    <mergeCell ref="D60:D79"/>
    <mergeCell ref="E62:E7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4" workbookViewId="0">
      <selection activeCell="E10" sqref="E10"/>
    </sheetView>
  </sheetViews>
  <sheetFormatPr defaultRowHeight="16.5"/>
  <cols>
    <col min="1" max="1" width="9.140625" style="107"/>
    <col min="2" max="2" width="13.85546875" style="107" customWidth="1"/>
    <col min="3" max="3" width="60.140625" style="107" customWidth="1"/>
    <col min="4" max="5" width="20.5703125" style="107" customWidth="1"/>
    <col min="6" max="6" width="16.85546875" style="107" customWidth="1"/>
    <col min="7" max="16384" width="9.140625" style="107"/>
  </cols>
  <sheetData>
    <row r="1" spans="1:7" s="7" customFormat="1" ht="13.5">
      <c r="C1" s="105"/>
      <c r="D1" s="105"/>
      <c r="E1" s="105" t="s">
        <v>95</v>
      </c>
    </row>
    <row r="2" spans="1:7" s="7" customFormat="1" ht="13.5">
      <c r="C2" s="209" t="s">
        <v>96</v>
      </c>
      <c r="D2" s="209"/>
      <c r="E2" s="209"/>
    </row>
    <row r="3" spans="1:7" s="7" customFormat="1" ht="13.5">
      <c r="C3" s="209" t="s">
        <v>97</v>
      </c>
      <c r="D3" s="209"/>
      <c r="E3" s="209"/>
    </row>
    <row r="4" spans="1:7" s="7" customFormat="1" ht="13.5">
      <c r="C4" s="106"/>
      <c r="D4" s="106"/>
      <c r="E4" s="106"/>
    </row>
    <row r="5" spans="1:7" s="7" customFormat="1" ht="52.5" customHeight="1">
      <c r="A5" s="210" t="s">
        <v>105</v>
      </c>
      <c r="B5" s="210"/>
      <c r="C5" s="210"/>
      <c r="D5" s="210"/>
      <c r="E5" s="210"/>
    </row>
    <row r="7" spans="1:7" ht="17.25">
      <c r="E7" s="81" t="s">
        <v>21</v>
      </c>
    </row>
    <row r="8" spans="1:7" s="109" customFormat="1" ht="82.5" customHeight="1">
      <c r="A8" s="211" t="s">
        <v>98</v>
      </c>
      <c r="B8" s="211"/>
      <c r="C8" s="212" t="s">
        <v>99</v>
      </c>
      <c r="D8" s="213" t="s">
        <v>165</v>
      </c>
      <c r="E8" s="214"/>
      <c r="F8" s="108"/>
      <c r="G8" s="108"/>
    </row>
    <row r="9" spans="1:7" s="109" customFormat="1" ht="47.25" customHeight="1">
      <c r="A9" s="110" t="s">
        <v>44</v>
      </c>
      <c r="B9" s="110" t="s">
        <v>100</v>
      </c>
      <c r="C9" s="212"/>
      <c r="D9" s="111" t="s">
        <v>18</v>
      </c>
      <c r="E9" s="112" t="s">
        <v>19</v>
      </c>
      <c r="F9" s="108"/>
      <c r="G9" s="108"/>
    </row>
    <row r="10" spans="1:7" s="117" customFormat="1" ht="17.25">
      <c r="A10" s="113"/>
      <c r="B10" s="113"/>
      <c r="C10" s="114" t="s">
        <v>101</v>
      </c>
      <c r="D10" s="115">
        <f>D11</f>
        <v>-8753.1</v>
      </c>
      <c r="E10" s="115">
        <f>E11</f>
        <v>-15492.3</v>
      </c>
      <c r="F10" s="116"/>
      <c r="G10" s="116"/>
    </row>
    <row r="11" spans="1:7" s="102" customFormat="1" ht="17.25">
      <c r="A11" s="82"/>
      <c r="B11" s="82"/>
      <c r="C11" s="99" t="s">
        <v>55</v>
      </c>
      <c r="D11" s="118">
        <f t="shared" ref="D11:E11" si="0">+D13</f>
        <v>-8753.1</v>
      </c>
      <c r="E11" s="118">
        <f t="shared" si="0"/>
        <v>-15492.3</v>
      </c>
    </row>
    <row r="12" spans="1:7" s="102" customFormat="1" ht="17.25">
      <c r="A12" s="82"/>
      <c r="B12" s="82"/>
      <c r="C12" s="13" t="s">
        <v>94</v>
      </c>
      <c r="D12" s="119"/>
      <c r="E12" s="119"/>
    </row>
    <row r="13" spans="1:7" s="102" customFormat="1" ht="69">
      <c r="A13" s="82">
        <v>1120</v>
      </c>
      <c r="B13" s="82">
        <v>31002</v>
      </c>
      <c r="C13" s="13" t="s">
        <v>113</v>
      </c>
      <c r="D13" s="120">
        <f t="shared" ref="D13:E13" si="1">+D15</f>
        <v>-8753.1</v>
      </c>
      <c r="E13" s="120">
        <f t="shared" si="1"/>
        <v>-15492.3</v>
      </c>
    </row>
    <row r="14" spans="1:7" s="102" customFormat="1" ht="17.25">
      <c r="A14" s="82"/>
      <c r="B14" s="82"/>
      <c r="C14" s="121" t="s">
        <v>7</v>
      </c>
      <c r="D14" s="119"/>
      <c r="E14" s="119"/>
    </row>
    <row r="15" spans="1:7" s="102" customFormat="1" ht="34.5">
      <c r="A15" s="82"/>
      <c r="B15" s="82"/>
      <c r="C15" s="57" t="s">
        <v>114</v>
      </c>
      <c r="D15" s="122">
        <f>+հավելված3!G42</f>
        <v>-8753.1</v>
      </c>
      <c r="E15" s="122">
        <f>+հավելված3!H42</f>
        <v>-15492.3</v>
      </c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35"/>
  <sheetViews>
    <sheetView topLeftCell="A22" workbookViewId="0">
      <selection activeCell="A27" sqref="A27:XFD35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18.7109375" style="1" customWidth="1"/>
    <col min="12" max="12" width="17" style="1" customWidth="1"/>
    <col min="13" max="16384" width="9.140625" style="1"/>
  </cols>
  <sheetData>
    <row r="1" spans="2:84">
      <c r="K1" s="217" t="s">
        <v>107</v>
      </c>
      <c r="L1" s="217"/>
    </row>
    <row r="2" spans="2:84">
      <c r="K2" s="179" t="s">
        <v>20</v>
      </c>
      <c r="L2" s="179"/>
    </row>
    <row r="3" spans="2:84">
      <c r="D3" s="6"/>
      <c r="H3" s="2"/>
      <c r="I3" s="2"/>
      <c r="J3" s="2"/>
      <c r="K3" s="218" t="s">
        <v>48</v>
      </c>
      <c r="L3" s="218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5" spans="2:84" ht="33.75" customHeight="1">
      <c r="B5" s="219" t="s">
        <v>81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</row>
    <row r="7" spans="2:84">
      <c r="B7" s="3"/>
      <c r="C7" s="3"/>
      <c r="D7" s="3"/>
      <c r="E7" s="3"/>
      <c r="F7" s="3"/>
      <c r="G7" s="3"/>
      <c r="H7" s="3"/>
      <c r="I7" s="3"/>
      <c r="J7" s="3"/>
      <c r="K7" s="3"/>
      <c r="L7" s="5" t="s">
        <v>21</v>
      </c>
    </row>
    <row r="8" spans="2:84" s="4" customFormat="1" ht="93.75" customHeight="1">
      <c r="B8" s="220" t="s">
        <v>23</v>
      </c>
      <c r="C8" s="220" t="s">
        <v>24</v>
      </c>
      <c r="D8" s="220"/>
      <c r="E8" s="220" t="s">
        <v>25</v>
      </c>
      <c r="F8" s="220"/>
      <c r="G8" s="220"/>
      <c r="H8" s="220"/>
      <c r="I8" s="220" t="s">
        <v>26</v>
      </c>
      <c r="J8" s="220" t="s">
        <v>27</v>
      </c>
      <c r="K8" s="177" t="s">
        <v>40</v>
      </c>
      <c r="L8" s="178"/>
    </row>
    <row r="9" spans="2:84" s="4" customFormat="1" ht="60.75" customHeight="1">
      <c r="B9" s="220"/>
      <c r="C9" s="17" t="s">
        <v>28</v>
      </c>
      <c r="D9" s="17" t="s">
        <v>29</v>
      </c>
      <c r="E9" s="17" t="s">
        <v>30</v>
      </c>
      <c r="F9" s="17" t="s">
        <v>29</v>
      </c>
      <c r="G9" s="17" t="s">
        <v>31</v>
      </c>
      <c r="H9" s="17" t="s">
        <v>32</v>
      </c>
      <c r="I9" s="220"/>
      <c r="J9" s="220"/>
      <c r="K9" s="17" t="s">
        <v>33</v>
      </c>
      <c r="L9" s="17" t="s">
        <v>0</v>
      </c>
    </row>
    <row r="10" spans="2:84" s="4" customFormat="1" ht="33" customHeight="1">
      <c r="B10" s="59" t="s">
        <v>34</v>
      </c>
      <c r="C10" s="59"/>
      <c r="D10" s="59"/>
      <c r="E10" s="59"/>
      <c r="F10" s="59"/>
      <c r="G10" s="59"/>
      <c r="H10" s="59"/>
      <c r="I10" s="59"/>
      <c r="J10" s="59"/>
      <c r="K10" s="67">
        <f>K11</f>
        <v>0</v>
      </c>
      <c r="L10" s="67">
        <f>L11</f>
        <v>0</v>
      </c>
    </row>
    <row r="11" spans="2:84" s="4" customFormat="1" ht="24" customHeight="1">
      <c r="B11" s="61" t="s">
        <v>76</v>
      </c>
      <c r="C11" s="61"/>
      <c r="D11" s="61"/>
      <c r="E11" s="61"/>
      <c r="F11" s="59"/>
      <c r="G11" s="59"/>
      <c r="H11" s="59"/>
      <c r="I11" s="59"/>
      <c r="J11" s="59"/>
      <c r="K11" s="67">
        <f>K12+K21</f>
        <v>0</v>
      </c>
      <c r="L11" s="67">
        <f>L12+L21</f>
        <v>0</v>
      </c>
    </row>
    <row r="12" spans="2:84" ht="30.75" customHeight="1">
      <c r="B12" s="62"/>
      <c r="C12" s="26">
        <v>1149</v>
      </c>
      <c r="D12" s="215" t="s">
        <v>63</v>
      </c>
      <c r="E12" s="215"/>
      <c r="F12" s="215"/>
      <c r="G12" s="215"/>
      <c r="H12" s="215"/>
      <c r="I12" s="215"/>
      <c r="J12" s="215"/>
      <c r="K12" s="67">
        <f t="shared" ref="K12:L12" si="0">K13</f>
        <v>8753.1</v>
      </c>
      <c r="L12" s="67">
        <f t="shared" si="0"/>
        <v>15492.3</v>
      </c>
    </row>
    <row r="13" spans="2:84" ht="36" customHeight="1">
      <c r="B13" s="62"/>
      <c r="C13" s="62"/>
      <c r="D13" s="62"/>
      <c r="E13" s="26" t="s">
        <v>67</v>
      </c>
      <c r="F13" s="215" t="s">
        <v>70</v>
      </c>
      <c r="G13" s="215"/>
      <c r="H13" s="215"/>
      <c r="I13" s="215"/>
      <c r="J13" s="215"/>
      <c r="K13" s="65">
        <f>հավելված1!G14</f>
        <v>8753.1</v>
      </c>
      <c r="L13" s="65">
        <f>հավելված1!H14</f>
        <v>15492.3</v>
      </c>
    </row>
    <row r="14" spans="2:84" ht="39.75" customHeight="1">
      <c r="B14" s="62"/>
      <c r="C14" s="62"/>
      <c r="D14" s="62"/>
      <c r="E14" s="63"/>
      <c r="F14" s="63"/>
      <c r="G14" s="215" t="s">
        <v>71</v>
      </c>
      <c r="H14" s="215"/>
      <c r="I14" s="215"/>
      <c r="J14" s="215"/>
      <c r="K14" s="215"/>
      <c r="L14" s="215"/>
    </row>
    <row r="15" spans="2:84">
      <c r="B15" s="62"/>
      <c r="C15" s="62"/>
      <c r="D15" s="62"/>
      <c r="E15" s="63"/>
      <c r="F15" s="63"/>
      <c r="G15" s="63"/>
      <c r="H15" s="215" t="s">
        <v>72</v>
      </c>
      <c r="I15" s="215"/>
      <c r="J15" s="215"/>
      <c r="K15" s="215"/>
      <c r="L15" s="215"/>
    </row>
    <row r="16" spans="2:84" ht="43.5" customHeight="1">
      <c r="B16" s="62"/>
      <c r="C16" s="62"/>
      <c r="D16" s="62"/>
      <c r="E16" s="63"/>
      <c r="F16" s="63"/>
      <c r="G16" s="63"/>
      <c r="H16" s="63"/>
      <c r="I16" s="215" t="s">
        <v>77</v>
      </c>
      <c r="J16" s="215"/>
      <c r="K16" s="215"/>
      <c r="L16" s="215"/>
    </row>
    <row r="17" spans="2:12" ht="43.5" customHeight="1">
      <c r="B17" s="62"/>
      <c r="C17" s="62"/>
      <c r="D17" s="62"/>
      <c r="E17" s="63"/>
      <c r="F17" s="63"/>
      <c r="G17" s="63"/>
      <c r="H17" s="63"/>
      <c r="I17" s="78"/>
      <c r="J17" s="63" t="s">
        <v>78</v>
      </c>
      <c r="K17" s="78"/>
      <c r="L17" s="64">
        <v>17</v>
      </c>
    </row>
    <row r="18" spans="2:12">
      <c r="B18" s="62"/>
      <c r="C18" s="62"/>
      <c r="D18" s="62"/>
      <c r="E18" s="63"/>
      <c r="F18" s="63"/>
      <c r="G18" s="63"/>
      <c r="H18" s="63"/>
      <c r="I18" s="78"/>
      <c r="J18" s="63" t="s">
        <v>73</v>
      </c>
      <c r="K18" s="78"/>
      <c r="L18" s="64">
        <v>30</v>
      </c>
    </row>
    <row r="19" spans="2:12">
      <c r="B19" s="62"/>
      <c r="C19" s="62"/>
      <c r="D19" s="62"/>
      <c r="E19" s="63"/>
      <c r="F19" s="63"/>
      <c r="G19" s="63"/>
      <c r="H19" s="63"/>
      <c r="I19" s="78"/>
      <c r="J19" s="63" t="s">
        <v>74</v>
      </c>
      <c r="K19" s="78"/>
      <c r="L19" s="64">
        <v>70</v>
      </c>
    </row>
    <row r="20" spans="2:12">
      <c r="B20" s="62"/>
      <c r="C20" s="62"/>
      <c r="D20" s="62"/>
      <c r="E20" s="63"/>
      <c r="F20" s="63"/>
      <c r="G20" s="63"/>
      <c r="H20" s="63"/>
      <c r="I20" s="78"/>
      <c r="J20" s="63" t="s">
        <v>75</v>
      </c>
      <c r="K20" s="78"/>
      <c r="L20" s="64">
        <v>8</v>
      </c>
    </row>
    <row r="21" spans="2:12" ht="22.5" customHeight="1">
      <c r="B21" s="63"/>
      <c r="C21" s="26">
        <v>1120</v>
      </c>
      <c r="D21" s="215" t="s">
        <v>127</v>
      </c>
      <c r="E21" s="215"/>
      <c r="F21" s="215"/>
      <c r="G21" s="215"/>
      <c r="H21" s="215"/>
      <c r="I21" s="215"/>
      <c r="J21" s="215"/>
      <c r="K21" s="65">
        <f t="shared" ref="K21:L21" si="1">K22</f>
        <v>-8753.1</v>
      </c>
      <c r="L21" s="65">
        <f t="shared" si="1"/>
        <v>-15492.3</v>
      </c>
    </row>
    <row r="22" spans="2:12" ht="47.25" customHeight="1">
      <c r="B22" s="63"/>
      <c r="C22" s="63"/>
      <c r="D22" s="63"/>
      <c r="E22" s="139" t="s">
        <v>123</v>
      </c>
      <c r="F22" s="215" t="s">
        <v>124</v>
      </c>
      <c r="G22" s="215"/>
      <c r="H22" s="215"/>
      <c r="I22" s="215"/>
      <c r="J22" s="215"/>
      <c r="K22" s="66">
        <f>+հավելված3!G42</f>
        <v>-8753.1</v>
      </c>
      <c r="L22" s="66">
        <f>+հավելված3!H42</f>
        <v>-15492.3</v>
      </c>
    </row>
    <row r="23" spans="2:12" ht="45.75" customHeight="1">
      <c r="B23" s="63"/>
      <c r="C23" s="63"/>
      <c r="D23" s="63"/>
      <c r="E23" s="63"/>
      <c r="F23" s="63"/>
      <c r="G23" s="215" t="s">
        <v>128</v>
      </c>
      <c r="H23" s="215"/>
      <c r="I23" s="215"/>
      <c r="J23" s="215"/>
      <c r="K23" s="215"/>
      <c r="L23" s="215"/>
    </row>
    <row r="24" spans="2:12" ht="28.5" customHeight="1">
      <c r="B24" s="63"/>
      <c r="C24" s="63"/>
      <c r="D24" s="63"/>
      <c r="E24" s="63"/>
      <c r="F24" s="63"/>
      <c r="G24" s="63"/>
      <c r="H24" s="215" t="s">
        <v>129</v>
      </c>
      <c r="I24" s="215"/>
      <c r="J24" s="215"/>
      <c r="K24" s="215"/>
      <c r="L24" s="215"/>
    </row>
    <row r="25" spans="2:12" ht="31.5" customHeight="1">
      <c r="B25" s="63"/>
      <c r="C25" s="63"/>
      <c r="D25" s="63"/>
      <c r="E25" s="63"/>
      <c r="F25" s="63"/>
      <c r="G25" s="63"/>
      <c r="H25" s="63"/>
      <c r="I25" s="215" t="s">
        <v>130</v>
      </c>
      <c r="J25" s="215"/>
      <c r="K25" s="215"/>
      <c r="L25" s="215"/>
    </row>
    <row r="26" spans="2:12" ht="30" customHeight="1">
      <c r="B26" s="216" t="s">
        <v>181</v>
      </c>
      <c r="C26" s="216"/>
      <c r="D26" s="216"/>
      <c r="E26" s="216"/>
      <c r="F26" s="216"/>
      <c r="G26" s="216"/>
      <c r="H26" s="216"/>
      <c r="I26" s="216"/>
      <c r="J26" s="216"/>
      <c r="K26" s="65">
        <f t="shared" ref="K26:L26" si="2">K27</f>
        <v>0</v>
      </c>
      <c r="L26" s="65">
        <f t="shared" si="2"/>
        <v>0</v>
      </c>
    </row>
    <row r="27" spans="2:12" ht="22.5" customHeight="1">
      <c r="B27" s="63"/>
      <c r="C27" s="128" t="s">
        <v>182</v>
      </c>
      <c r="D27" s="215" t="s">
        <v>183</v>
      </c>
      <c r="E27" s="215"/>
      <c r="F27" s="215"/>
      <c r="G27" s="215"/>
      <c r="H27" s="215"/>
      <c r="I27" s="215"/>
      <c r="J27" s="215"/>
      <c r="K27" s="65">
        <f>K28+K32</f>
        <v>0</v>
      </c>
      <c r="L27" s="65">
        <f>L28+L32</f>
        <v>0</v>
      </c>
    </row>
    <row r="28" spans="2:12" ht="30" customHeight="1">
      <c r="B28" s="63"/>
      <c r="C28" s="63"/>
      <c r="D28" s="63"/>
      <c r="E28" s="128" t="s">
        <v>184</v>
      </c>
      <c r="F28" s="215" t="s">
        <v>169</v>
      </c>
      <c r="G28" s="215"/>
      <c r="H28" s="215"/>
      <c r="I28" s="215"/>
      <c r="J28" s="215"/>
      <c r="K28" s="66">
        <f>+հավելված3!G62</f>
        <v>8753.1</v>
      </c>
      <c r="L28" s="66">
        <f>+հավելված3!H62</f>
        <v>15492.3</v>
      </c>
    </row>
    <row r="29" spans="2:12" ht="45.75" customHeight="1">
      <c r="B29" s="63"/>
      <c r="C29" s="63"/>
      <c r="D29" s="63"/>
      <c r="E29" s="63"/>
      <c r="F29" s="63"/>
      <c r="G29" s="215" t="s">
        <v>185</v>
      </c>
      <c r="H29" s="215"/>
      <c r="I29" s="215"/>
      <c r="J29" s="215"/>
      <c r="K29" s="215"/>
      <c r="L29" s="215"/>
    </row>
    <row r="30" spans="2:12" ht="28.5" customHeight="1">
      <c r="B30" s="63"/>
      <c r="C30" s="63"/>
      <c r="D30" s="63"/>
      <c r="E30" s="63"/>
      <c r="F30" s="63"/>
      <c r="G30" s="63"/>
      <c r="H30" s="215" t="s">
        <v>186</v>
      </c>
      <c r="I30" s="215"/>
      <c r="J30" s="215"/>
      <c r="K30" s="215"/>
      <c r="L30" s="215"/>
    </row>
    <row r="31" spans="2:12" ht="31.5" customHeight="1">
      <c r="B31" s="63"/>
      <c r="C31" s="63"/>
      <c r="D31" s="63"/>
      <c r="E31" s="63"/>
      <c r="F31" s="63"/>
      <c r="G31" s="63"/>
      <c r="H31" s="63"/>
      <c r="I31" s="215" t="s">
        <v>187</v>
      </c>
      <c r="J31" s="215"/>
      <c r="K31" s="215"/>
      <c r="L31" s="215"/>
    </row>
    <row r="32" spans="2:12" ht="30" customHeight="1">
      <c r="B32" s="63"/>
      <c r="C32" s="63"/>
      <c r="D32" s="63"/>
      <c r="E32" s="128" t="s">
        <v>184</v>
      </c>
      <c r="F32" s="215" t="s">
        <v>169</v>
      </c>
      <c r="G32" s="215"/>
      <c r="H32" s="215"/>
      <c r="I32" s="215"/>
      <c r="J32" s="215"/>
      <c r="K32" s="66">
        <f>+հավելված3!G71</f>
        <v>-8753.1</v>
      </c>
      <c r="L32" s="66">
        <f>+հավելված3!H71</f>
        <v>-15492.3</v>
      </c>
    </row>
    <row r="33" spans="2:12" ht="45.75" customHeight="1">
      <c r="B33" s="63"/>
      <c r="C33" s="63"/>
      <c r="D33" s="63"/>
      <c r="E33" s="63"/>
      <c r="F33" s="63"/>
      <c r="G33" s="215" t="s">
        <v>185</v>
      </c>
      <c r="H33" s="215"/>
      <c r="I33" s="215"/>
      <c r="J33" s="215"/>
      <c r="K33" s="215"/>
      <c r="L33" s="215"/>
    </row>
    <row r="34" spans="2:12" ht="28.5" customHeight="1">
      <c r="B34" s="63"/>
      <c r="C34" s="63"/>
      <c r="D34" s="63"/>
      <c r="E34" s="63"/>
      <c r="F34" s="63"/>
      <c r="G34" s="63"/>
      <c r="H34" s="215" t="s">
        <v>186</v>
      </c>
      <c r="I34" s="215"/>
      <c r="J34" s="215"/>
      <c r="K34" s="215"/>
      <c r="L34" s="215"/>
    </row>
    <row r="35" spans="2:12" ht="31.5" customHeight="1">
      <c r="B35" s="63"/>
      <c r="C35" s="63"/>
      <c r="D35" s="63"/>
      <c r="E35" s="63"/>
      <c r="F35" s="63"/>
      <c r="G35" s="63"/>
      <c r="H35" s="63"/>
      <c r="I35" s="215" t="s">
        <v>187</v>
      </c>
      <c r="J35" s="215"/>
      <c r="K35" s="215"/>
      <c r="L35" s="215"/>
    </row>
  </sheetData>
  <mergeCells count="30">
    <mergeCell ref="D21:J21"/>
    <mergeCell ref="F22:J22"/>
    <mergeCell ref="G23:L23"/>
    <mergeCell ref="H24:L24"/>
    <mergeCell ref="I25:L25"/>
    <mergeCell ref="K8:L8"/>
    <mergeCell ref="K2:L2"/>
    <mergeCell ref="K1:L1"/>
    <mergeCell ref="K3:L3"/>
    <mergeCell ref="B5:L5"/>
    <mergeCell ref="B8:B9"/>
    <mergeCell ref="C8:D8"/>
    <mergeCell ref="E8:H8"/>
    <mergeCell ref="I8:I9"/>
    <mergeCell ref="J8:J9"/>
    <mergeCell ref="D12:J12"/>
    <mergeCell ref="F13:J13"/>
    <mergeCell ref="G14:L14"/>
    <mergeCell ref="H15:L15"/>
    <mergeCell ref="I16:L16"/>
    <mergeCell ref="B26:J26"/>
    <mergeCell ref="D27:J27"/>
    <mergeCell ref="F28:J28"/>
    <mergeCell ref="G29:L29"/>
    <mergeCell ref="H30:L30"/>
    <mergeCell ref="I35:L35"/>
    <mergeCell ref="I31:L31"/>
    <mergeCell ref="F32:J32"/>
    <mergeCell ref="G33:L33"/>
    <mergeCell ref="H34:L34"/>
  </mergeCells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36"/>
  <sheetViews>
    <sheetView tabSelected="1" topLeftCell="A20" workbookViewId="0">
      <selection activeCell="D28" sqref="D28:J28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0.5703125" style="1" customWidth="1"/>
    <col min="8" max="8" width="10.7109375" style="1" customWidth="1"/>
    <col min="9" max="9" width="21" style="1" customWidth="1"/>
    <col min="10" max="10" width="42.85546875" style="1" customWidth="1"/>
    <col min="11" max="11" width="17.140625" style="1" customWidth="1"/>
    <col min="12" max="12" width="20.42578125" style="1" customWidth="1"/>
    <col min="13" max="16384" width="9.140625" style="1"/>
  </cols>
  <sheetData>
    <row r="1" spans="2:84">
      <c r="K1" s="217" t="s">
        <v>108</v>
      </c>
      <c r="L1" s="217"/>
    </row>
    <row r="2" spans="2:84">
      <c r="K2" s="75" t="s">
        <v>20</v>
      </c>
      <c r="L2" s="75"/>
    </row>
    <row r="3" spans="2:84">
      <c r="D3" s="6"/>
      <c r="H3" s="2"/>
      <c r="I3" s="2"/>
      <c r="J3" s="2"/>
      <c r="K3" s="218" t="s">
        <v>22</v>
      </c>
      <c r="L3" s="218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5" spans="2:84" ht="39" customHeight="1">
      <c r="B5" s="219" t="s">
        <v>82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</row>
    <row r="7" spans="2:84">
      <c r="B7" s="3"/>
      <c r="C7" s="3"/>
      <c r="D7" s="3"/>
      <c r="E7" s="3"/>
      <c r="F7" s="3"/>
      <c r="G7" s="3"/>
      <c r="H7" s="3"/>
      <c r="I7" s="3"/>
      <c r="J7" s="3"/>
      <c r="K7" s="3"/>
      <c r="L7" s="5" t="s">
        <v>21</v>
      </c>
    </row>
    <row r="8" spans="2:84" s="4" customFormat="1" ht="81" customHeight="1">
      <c r="B8" s="220" t="s">
        <v>35</v>
      </c>
      <c r="C8" s="220" t="s">
        <v>24</v>
      </c>
      <c r="D8" s="220"/>
      <c r="E8" s="220" t="s">
        <v>25</v>
      </c>
      <c r="F8" s="220"/>
      <c r="G8" s="220"/>
      <c r="H8" s="220"/>
      <c r="I8" s="220" t="s">
        <v>26</v>
      </c>
      <c r="J8" s="220" t="s">
        <v>27</v>
      </c>
      <c r="K8" s="177" t="s">
        <v>40</v>
      </c>
      <c r="L8" s="178"/>
    </row>
    <row r="9" spans="2:84" s="4" customFormat="1" ht="51.75" customHeight="1">
      <c r="B9" s="220"/>
      <c r="C9" s="17" t="s">
        <v>28</v>
      </c>
      <c r="D9" s="17" t="s">
        <v>29</v>
      </c>
      <c r="E9" s="17" t="s">
        <v>30</v>
      </c>
      <c r="F9" s="17" t="s">
        <v>29</v>
      </c>
      <c r="G9" s="17" t="s">
        <v>31</v>
      </c>
      <c r="H9" s="17" t="s">
        <v>32</v>
      </c>
      <c r="I9" s="220"/>
      <c r="J9" s="220"/>
      <c r="K9" s="17" t="s">
        <v>33</v>
      </c>
      <c r="L9" s="17" t="s">
        <v>0</v>
      </c>
    </row>
    <row r="10" spans="2:84" s="4" customFormat="1" ht="33" customHeight="1">
      <c r="B10" s="59" t="s">
        <v>34</v>
      </c>
      <c r="C10" s="59"/>
      <c r="D10" s="59"/>
      <c r="E10" s="59"/>
      <c r="F10" s="59"/>
      <c r="G10" s="59"/>
      <c r="H10" s="59"/>
      <c r="I10" s="59"/>
      <c r="J10" s="59"/>
      <c r="K10" s="60">
        <f>K11+K21</f>
        <v>0</v>
      </c>
      <c r="L10" s="60">
        <f>L11+L21</f>
        <v>0</v>
      </c>
    </row>
    <row r="11" spans="2:84" s="4" customFormat="1" ht="24" customHeight="1">
      <c r="B11" s="61" t="s">
        <v>76</v>
      </c>
      <c r="C11" s="61"/>
      <c r="D11" s="61"/>
      <c r="E11" s="61"/>
      <c r="F11" s="59"/>
      <c r="G11" s="59"/>
      <c r="H11" s="59"/>
      <c r="I11" s="59"/>
      <c r="J11" s="59"/>
      <c r="K11" s="67">
        <f t="shared" ref="K11:L11" si="0">K13</f>
        <v>8753.1</v>
      </c>
      <c r="L11" s="67">
        <f t="shared" si="0"/>
        <v>15492.3</v>
      </c>
    </row>
    <row r="12" spans="2:84" ht="30.75" customHeight="1">
      <c r="B12" s="62"/>
      <c r="C12" s="78">
        <v>1149</v>
      </c>
      <c r="D12" s="215" t="s">
        <v>63</v>
      </c>
      <c r="E12" s="215"/>
      <c r="F12" s="215"/>
      <c r="G12" s="215"/>
      <c r="H12" s="215"/>
      <c r="I12" s="215"/>
      <c r="J12" s="215"/>
      <c r="K12" s="67">
        <f t="shared" ref="K12:L12" si="1">K13</f>
        <v>8753.1</v>
      </c>
      <c r="L12" s="67">
        <f t="shared" si="1"/>
        <v>15492.3</v>
      </c>
    </row>
    <row r="13" spans="2:84" ht="36" customHeight="1">
      <c r="B13" s="62"/>
      <c r="C13" s="62"/>
      <c r="D13" s="62"/>
      <c r="E13" s="78" t="s">
        <v>67</v>
      </c>
      <c r="F13" s="215" t="s">
        <v>70</v>
      </c>
      <c r="G13" s="215"/>
      <c r="H13" s="215"/>
      <c r="I13" s="215"/>
      <c r="J13" s="215"/>
      <c r="K13" s="65">
        <f>+հավելված3!G23</f>
        <v>8753.1</v>
      </c>
      <c r="L13" s="65">
        <f>+հավելված3!H23</f>
        <v>15492.3</v>
      </c>
    </row>
    <row r="14" spans="2:84" ht="39.75" customHeight="1">
      <c r="B14" s="62"/>
      <c r="C14" s="62"/>
      <c r="D14" s="62"/>
      <c r="E14" s="63"/>
      <c r="F14" s="63"/>
      <c r="G14" s="215" t="s">
        <v>71</v>
      </c>
      <c r="H14" s="215"/>
      <c r="I14" s="215"/>
      <c r="J14" s="215"/>
      <c r="K14" s="215"/>
      <c r="L14" s="215"/>
    </row>
    <row r="15" spans="2:84">
      <c r="B15" s="62"/>
      <c r="C15" s="62"/>
      <c r="D15" s="62"/>
      <c r="E15" s="63"/>
      <c r="F15" s="63"/>
      <c r="G15" s="63"/>
      <c r="H15" s="215" t="s">
        <v>72</v>
      </c>
      <c r="I15" s="215"/>
      <c r="J15" s="215"/>
      <c r="K15" s="215"/>
      <c r="L15" s="215"/>
    </row>
    <row r="16" spans="2:84" ht="43.5" customHeight="1">
      <c r="B16" s="62"/>
      <c r="C16" s="62"/>
      <c r="D16" s="62"/>
      <c r="E16" s="63"/>
      <c r="F16" s="63"/>
      <c r="G16" s="63"/>
      <c r="H16" s="63"/>
      <c r="I16" s="215" t="s">
        <v>77</v>
      </c>
      <c r="J16" s="215"/>
      <c r="K16" s="215"/>
      <c r="L16" s="215"/>
    </row>
    <row r="17" spans="2:12" ht="43.5" customHeight="1">
      <c r="B17" s="62"/>
      <c r="C17" s="62"/>
      <c r="D17" s="62"/>
      <c r="E17" s="63"/>
      <c r="F17" s="63"/>
      <c r="G17" s="63"/>
      <c r="H17" s="63"/>
      <c r="I17" s="78"/>
      <c r="J17" s="63" t="s">
        <v>78</v>
      </c>
      <c r="K17" s="78"/>
      <c r="L17" s="64">
        <v>17</v>
      </c>
    </row>
    <row r="18" spans="2:12">
      <c r="B18" s="62"/>
      <c r="C18" s="62"/>
      <c r="D18" s="62"/>
      <c r="E18" s="63"/>
      <c r="F18" s="63"/>
      <c r="G18" s="63"/>
      <c r="H18" s="63"/>
      <c r="I18" s="78"/>
      <c r="J18" s="63" t="s">
        <v>73</v>
      </c>
      <c r="K18" s="78"/>
      <c r="L18" s="64">
        <v>30</v>
      </c>
    </row>
    <row r="19" spans="2:12">
      <c r="B19" s="62"/>
      <c r="C19" s="62"/>
      <c r="D19" s="62"/>
      <c r="E19" s="63"/>
      <c r="F19" s="63"/>
      <c r="G19" s="63"/>
      <c r="H19" s="63"/>
      <c r="I19" s="78"/>
      <c r="J19" s="63" t="s">
        <v>74</v>
      </c>
      <c r="K19" s="78"/>
      <c r="L19" s="64">
        <v>70</v>
      </c>
    </row>
    <row r="20" spans="2:12">
      <c r="B20" s="62"/>
      <c r="C20" s="62"/>
      <c r="D20" s="62"/>
      <c r="E20" s="63"/>
      <c r="F20" s="63"/>
      <c r="G20" s="63"/>
      <c r="H20" s="63"/>
      <c r="I20" s="78"/>
      <c r="J20" s="63" t="s">
        <v>75</v>
      </c>
      <c r="K20" s="78"/>
      <c r="L20" s="64">
        <v>8</v>
      </c>
    </row>
    <row r="21" spans="2:12" ht="31.5" customHeight="1">
      <c r="B21" s="216" t="s">
        <v>131</v>
      </c>
      <c r="C21" s="216"/>
      <c r="D21" s="216"/>
      <c r="E21" s="216"/>
      <c r="F21" s="216"/>
      <c r="G21" s="216"/>
      <c r="H21" s="216"/>
      <c r="I21" s="216"/>
      <c r="J21" s="216"/>
      <c r="K21" s="70">
        <f>+հավելված3!G42</f>
        <v>-8753.1</v>
      </c>
      <c r="L21" s="70">
        <f t="shared" ref="K21:L22" si="2">L22</f>
        <v>-15492.3</v>
      </c>
    </row>
    <row r="22" spans="2:12" ht="33.75" customHeight="1">
      <c r="B22" s="63"/>
      <c r="C22" s="26">
        <v>1120</v>
      </c>
      <c r="D22" s="215" t="s">
        <v>127</v>
      </c>
      <c r="E22" s="215"/>
      <c r="F22" s="215"/>
      <c r="G22" s="215"/>
      <c r="H22" s="215"/>
      <c r="I22" s="215"/>
      <c r="J22" s="215"/>
      <c r="K22" s="70">
        <f t="shared" si="2"/>
        <v>-8753.1</v>
      </c>
      <c r="L22" s="70">
        <f t="shared" si="2"/>
        <v>-15492.3</v>
      </c>
    </row>
    <row r="23" spans="2:12" ht="42.75" customHeight="1">
      <c r="B23" s="63"/>
      <c r="C23" s="63"/>
      <c r="D23" s="63"/>
      <c r="E23" s="26" t="s">
        <v>123</v>
      </c>
      <c r="F23" s="215" t="s">
        <v>124</v>
      </c>
      <c r="G23" s="215"/>
      <c r="H23" s="215"/>
      <c r="I23" s="215"/>
      <c r="J23" s="215"/>
      <c r="K23" s="66">
        <f>+հավելված3!G49</f>
        <v>-8753.1</v>
      </c>
      <c r="L23" s="66">
        <f>+հավելված3!H49</f>
        <v>-15492.3</v>
      </c>
    </row>
    <row r="24" spans="2:12" ht="45" customHeight="1">
      <c r="B24" s="63"/>
      <c r="C24" s="63"/>
      <c r="D24" s="63"/>
      <c r="E24" s="63"/>
      <c r="F24" s="63"/>
      <c r="G24" s="215" t="s">
        <v>128</v>
      </c>
      <c r="H24" s="215"/>
      <c r="I24" s="215"/>
      <c r="J24" s="215"/>
      <c r="K24" s="215"/>
      <c r="L24" s="215"/>
    </row>
    <row r="25" spans="2:12" ht="34.5" customHeight="1">
      <c r="B25" s="63"/>
      <c r="C25" s="63"/>
      <c r="D25" s="63"/>
      <c r="E25" s="63"/>
      <c r="F25" s="63"/>
      <c r="G25" s="63"/>
      <c r="H25" s="215" t="s">
        <v>129</v>
      </c>
      <c r="I25" s="215"/>
      <c r="J25" s="215"/>
      <c r="K25" s="215"/>
      <c r="L25" s="215"/>
    </row>
    <row r="26" spans="2:12" ht="40.5" customHeight="1">
      <c r="B26" s="63"/>
      <c r="C26" s="63"/>
      <c r="D26" s="63"/>
      <c r="E26" s="63"/>
      <c r="F26" s="63"/>
      <c r="G26" s="63"/>
      <c r="H26" s="63"/>
      <c r="I26" s="215" t="s">
        <v>132</v>
      </c>
      <c r="J26" s="215"/>
      <c r="K26" s="215"/>
      <c r="L26" s="215"/>
    </row>
    <row r="27" spans="2:12" ht="30" customHeight="1">
      <c r="B27" s="216" t="s">
        <v>181</v>
      </c>
      <c r="C27" s="216"/>
      <c r="D27" s="216"/>
      <c r="E27" s="216"/>
      <c r="F27" s="216"/>
      <c r="G27" s="216"/>
      <c r="H27" s="216"/>
      <c r="I27" s="216"/>
      <c r="J27" s="216"/>
      <c r="K27" s="65">
        <f>K29+K33</f>
        <v>0</v>
      </c>
      <c r="L27" s="65">
        <f>L29+L33</f>
        <v>0</v>
      </c>
    </row>
    <row r="28" spans="2:12" ht="22.5" customHeight="1">
      <c r="B28" s="63"/>
      <c r="C28" s="171" t="s">
        <v>182</v>
      </c>
      <c r="D28" s="215" t="s">
        <v>183</v>
      </c>
      <c r="E28" s="215"/>
      <c r="F28" s="215"/>
      <c r="G28" s="215"/>
      <c r="H28" s="215"/>
      <c r="I28" s="215"/>
      <c r="J28" s="215"/>
      <c r="K28" s="65">
        <f>+K29+K33</f>
        <v>0</v>
      </c>
      <c r="L28" s="65">
        <f>+L29+L33</f>
        <v>0</v>
      </c>
    </row>
    <row r="29" spans="2:12" ht="30" customHeight="1">
      <c r="B29" s="63"/>
      <c r="C29" s="63"/>
      <c r="D29" s="63"/>
      <c r="E29" s="171" t="s">
        <v>184</v>
      </c>
      <c r="F29" s="215" t="s">
        <v>169</v>
      </c>
      <c r="G29" s="215"/>
      <c r="H29" s="215"/>
      <c r="I29" s="215"/>
      <c r="J29" s="215"/>
      <c r="K29" s="66">
        <f>+հավելված3!G62</f>
        <v>8753.1</v>
      </c>
      <c r="L29" s="66">
        <f>+հավելված3!H62</f>
        <v>15492.3</v>
      </c>
    </row>
    <row r="30" spans="2:12" ht="45.75" customHeight="1">
      <c r="B30" s="63"/>
      <c r="C30" s="63"/>
      <c r="D30" s="63"/>
      <c r="E30" s="63"/>
      <c r="F30" s="63"/>
      <c r="G30" s="215" t="s">
        <v>185</v>
      </c>
      <c r="H30" s="215"/>
      <c r="I30" s="215"/>
      <c r="J30" s="215"/>
      <c r="K30" s="215"/>
      <c r="L30" s="215"/>
    </row>
    <row r="31" spans="2:12" ht="28.5" customHeight="1">
      <c r="B31" s="63"/>
      <c r="C31" s="63"/>
      <c r="D31" s="63"/>
      <c r="E31" s="63"/>
      <c r="F31" s="63"/>
      <c r="G31" s="63"/>
      <c r="H31" s="215" t="s">
        <v>186</v>
      </c>
      <c r="I31" s="215"/>
      <c r="J31" s="215"/>
      <c r="K31" s="215"/>
      <c r="L31" s="215"/>
    </row>
    <row r="32" spans="2:12" ht="31.5" customHeight="1">
      <c r="B32" s="63"/>
      <c r="C32" s="63"/>
      <c r="D32" s="63"/>
      <c r="E32" s="63"/>
      <c r="F32" s="63"/>
      <c r="G32" s="63"/>
      <c r="H32" s="63"/>
      <c r="I32" s="215" t="s">
        <v>187</v>
      </c>
      <c r="J32" s="215"/>
      <c r="K32" s="215"/>
      <c r="L32" s="215"/>
    </row>
    <row r="33" spans="2:12" ht="30" customHeight="1">
      <c r="B33" s="63"/>
      <c r="C33" s="63"/>
      <c r="D33" s="63"/>
      <c r="E33" s="171" t="s">
        <v>184</v>
      </c>
      <c r="F33" s="215" t="s">
        <v>169</v>
      </c>
      <c r="G33" s="215"/>
      <c r="H33" s="215"/>
      <c r="I33" s="215"/>
      <c r="J33" s="215"/>
      <c r="K33" s="66">
        <f>+հավելված3!G71</f>
        <v>-8753.1</v>
      </c>
      <c r="L33" s="66">
        <f>+հավելված3!H71</f>
        <v>-15492.3</v>
      </c>
    </row>
    <row r="34" spans="2:12" ht="45.75" customHeight="1">
      <c r="B34" s="63"/>
      <c r="C34" s="63"/>
      <c r="D34" s="63"/>
      <c r="E34" s="63"/>
      <c r="F34" s="63"/>
      <c r="G34" s="215" t="s">
        <v>185</v>
      </c>
      <c r="H34" s="215"/>
      <c r="I34" s="215"/>
      <c r="J34" s="215"/>
      <c r="K34" s="215"/>
      <c r="L34" s="215"/>
    </row>
    <row r="35" spans="2:12" ht="28.5" customHeight="1">
      <c r="B35" s="63"/>
      <c r="C35" s="63"/>
      <c r="D35" s="63"/>
      <c r="E35" s="63"/>
      <c r="F35" s="63"/>
      <c r="G35" s="63"/>
      <c r="H35" s="215" t="s">
        <v>186</v>
      </c>
      <c r="I35" s="215"/>
      <c r="J35" s="215"/>
      <c r="K35" s="215"/>
      <c r="L35" s="215"/>
    </row>
    <row r="36" spans="2:12" ht="31.5" customHeight="1">
      <c r="B36" s="63"/>
      <c r="C36" s="63"/>
      <c r="D36" s="63"/>
      <c r="E36" s="63"/>
      <c r="F36" s="63"/>
      <c r="G36" s="63"/>
      <c r="H36" s="63"/>
      <c r="I36" s="215" t="s">
        <v>187</v>
      </c>
      <c r="J36" s="215"/>
      <c r="K36" s="215"/>
      <c r="L36" s="215"/>
    </row>
  </sheetData>
  <mergeCells count="30">
    <mergeCell ref="H15:L15"/>
    <mergeCell ref="I16:L16"/>
    <mergeCell ref="I26:L26"/>
    <mergeCell ref="D22:J22"/>
    <mergeCell ref="F23:J23"/>
    <mergeCell ref="G24:L24"/>
    <mergeCell ref="H25:L25"/>
    <mergeCell ref="B21:J21"/>
    <mergeCell ref="D12:J12"/>
    <mergeCell ref="F13:J13"/>
    <mergeCell ref="G14:L14"/>
    <mergeCell ref="K1:L1"/>
    <mergeCell ref="B5:L5"/>
    <mergeCell ref="B8:B9"/>
    <mergeCell ref="C8:D8"/>
    <mergeCell ref="E8:H8"/>
    <mergeCell ref="I8:I9"/>
    <mergeCell ref="J8:J9"/>
    <mergeCell ref="K8:L8"/>
    <mergeCell ref="K3:L3"/>
    <mergeCell ref="I32:L32"/>
    <mergeCell ref="F33:J33"/>
    <mergeCell ref="G34:L34"/>
    <mergeCell ref="H35:L35"/>
    <mergeCell ref="I36:L36"/>
    <mergeCell ref="B27:J27"/>
    <mergeCell ref="D28:J28"/>
    <mergeCell ref="F29:J29"/>
    <mergeCell ref="G30:L30"/>
    <mergeCell ref="H31:L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A13" workbookViewId="0">
      <selection activeCell="J10" sqref="J10"/>
    </sheetView>
  </sheetViews>
  <sheetFormatPr defaultColWidth="8" defaultRowHeight="13.5"/>
  <cols>
    <col min="1" max="1" width="18.28515625" style="143" customWidth="1"/>
    <col min="2" max="2" width="40.7109375" style="167" customWidth="1"/>
    <col min="3" max="3" width="11.28515625" style="148" customWidth="1"/>
    <col min="4" max="4" width="9.42578125" style="147" customWidth="1"/>
    <col min="5" max="5" width="25.28515625" style="147" customWidth="1"/>
    <col min="6" max="6" width="18.28515625" style="148" customWidth="1"/>
    <col min="7" max="7" width="23.140625" style="148" customWidth="1"/>
    <col min="8" max="8" width="5.42578125" style="143" customWidth="1"/>
    <col min="9" max="9" width="5.5703125" style="143" customWidth="1"/>
    <col min="10" max="10" width="33.7109375" style="143" customWidth="1"/>
    <col min="11" max="11" width="13.140625" style="143" bestFit="1" customWidth="1"/>
    <col min="12" max="12" width="10.140625" style="143" customWidth="1"/>
    <col min="13" max="13" width="8" style="143" customWidth="1"/>
    <col min="14" max="14" width="9.85546875" style="143" customWidth="1"/>
    <col min="15" max="15" width="16.5703125" style="143" customWidth="1"/>
    <col min="16" max="16" width="8" style="143"/>
    <col min="17" max="18" width="9" style="143" bestFit="1" customWidth="1"/>
    <col min="19" max="19" width="10" style="143" bestFit="1" customWidth="1"/>
    <col min="20" max="21" width="8" style="143"/>
    <col min="22" max="22" width="10.85546875" style="143" bestFit="1" customWidth="1"/>
    <col min="23" max="16384" width="8" style="143"/>
  </cols>
  <sheetData>
    <row r="1" spans="1:11" ht="17.25">
      <c r="A1" s="140"/>
      <c r="B1" s="141"/>
      <c r="C1" s="142"/>
      <c r="D1" s="142"/>
      <c r="E1" s="230" t="s">
        <v>133</v>
      </c>
      <c r="F1" s="230"/>
      <c r="G1" s="230"/>
    </row>
    <row r="2" spans="1:11" ht="17.25">
      <c r="A2" s="140"/>
      <c r="B2" s="144"/>
      <c r="C2" s="144"/>
      <c r="D2" s="144"/>
      <c r="E2" s="231" t="s">
        <v>134</v>
      </c>
      <c r="F2" s="231"/>
      <c r="G2" s="231"/>
    </row>
    <row r="3" spans="1:11" ht="17.25">
      <c r="A3" s="140"/>
      <c r="B3" s="144"/>
      <c r="C3" s="144"/>
      <c r="D3" s="144"/>
      <c r="E3" s="231" t="s">
        <v>135</v>
      </c>
      <c r="F3" s="231"/>
      <c r="G3" s="231"/>
    </row>
    <row r="4" spans="1:11" ht="17.25">
      <c r="A4" s="140"/>
      <c r="B4" s="141"/>
      <c r="C4" s="145"/>
      <c r="D4" s="146"/>
    </row>
    <row r="5" spans="1:11" ht="38.25" customHeight="1">
      <c r="A5" s="232" t="s">
        <v>166</v>
      </c>
      <c r="B5" s="232"/>
      <c r="C5" s="232"/>
      <c r="D5" s="232"/>
      <c r="E5" s="232"/>
      <c r="F5" s="232"/>
      <c r="G5" s="232"/>
    </row>
    <row r="6" spans="1:11" ht="16.5" customHeight="1">
      <c r="A6" s="140"/>
      <c r="B6" s="149"/>
      <c r="C6" s="146"/>
      <c r="D6" s="146"/>
      <c r="E6" s="146"/>
      <c r="F6" s="146"/>
      <c r="G6" s="145"/>
    </row>
    <row r="7" spans="1:11" ht="84.75" customHeight="1">
      <c r="A7" s="233" t="s">
        <v>136</v>
      </c>
      <c r="B7" s="235" t="s">
        <v>137</v>
      </c>
      <c r="C7" s="235" t="s">
        <v>138</v>
      </c>
      <c r="D7" s="235" t="s">
        <v>139</v>
      </c>
      <c r="E7" s="235" t="s">
        <v>140</v>
      </c>
      <c r="F7" s="237" t="s">
        <v>164</v>
      </c>
      <c r="G7" s="238"/>
    </row>
    <row r="8" spans="1:11" ht="77.25" customHeight="1">
      <c r="A8" s="234"/>
      <c r="B8" s="236"/>
      <c r="C8" s="236"/>
      <c r="D8" s="236"/>
      <c r="E8" s="236"/>
      <c r="F8" s="150" t="s">
        <v>141</v>
      </c>
      <c r="G8" s="150" t="s">
        <v>142</v>
      </c>
      <c r="J8" s="151"/>
    </row>
    <row r="9" spans="1:11" ht="18.75" customHeight="1">
      <c r="A9" s="152">
        <v>1</v>
      </c>
      <c r="B9" s="150">
        <v>2</v>
      </c>
      <c r="C9" s="150">
        <v>3</v>
      </c>
      <c r="D9" s="150">
        <v>4</v>
      </c>
      <c r="E9" s="150">
        <v>5</v>
      </c>
      <c r="F9" s="150">
        <v>6</v>
      </c>
      <c r="G9" s="150">
        <v>7</v>
      </c>
    </row>
    <row r="10" spans="1:11" ht="17.25">
      <c r="A10" s="221" t="s">
        <v>114</v>
      </c>
      <c r="B10" s="222"/>
      <c r="C10" s="222"/>
      <c r="D10" s="222"/>
      <c r="E10" s="223"/>
      <c r="F10" s="153"/>
      <c r="G10" s="154">
        <f>+G11</f>
        <v>-15495.3</v>
      </c>
      <c r="K10" s="151"/>
    </row>
    <row r="11" spans="1:11" ht="34.5">
      <c r="A11" s="155" t="s">
        <v>143</v>
      </c>
      <c r="B11" s="156" t="s">
        <v>144</v>
      </c>
      <c r="C11" s="156" t="s">
        <v>145</v>
      </c>
      <c r="D11" s="224" t="s">
        <v>110</v>
      </c>
      <c r="E11" s="225"/>
      <c r="F11" s="226"/>
      <c r="G11" s="154">
        <f>G12</f>
        <v>-15495.3</v>
      </c>
    </row>
    <row r="12" spans="1:11" ht="34.5" customHeight="1">
      <c r="A12" s="157" t="s">
        <v>146</v>
      </c>
      <c r="B12" s="227" t="s">
        <v>113</v>
      </c>
      <c r="C12" s="228"/>
      <c r="D12" s="228"/>
      <c r="E12" s="229"/>
      <c r="F12" s="158"/>
      <c r="G12" s="154">
        <f>+G13</f>
        <v>-15495.3</v>
      </c>
    </row>
    <row r="13" spans="1:11" ht="34.5" customHeight="1">
      <c r="A13" s="159"/>
      <c r="B13" s="160" t="s">
        <v>147</v>
      </c>
      <c r="C13" s="160"/>
      <c r="D13" s="160"/>
      <c r="E13" s="160"/>
      <c r="F13" s="161"/>
      <c r="G13" s="162">
        <f>SUM(G14:G19)</f>
        <v>-15495.3</v>
      </c>
    </row>
    <row r="14" spans="1:11" ht="34.5" customHeight="1">
      <c r="A14" s="163" t="s">
        <v>148</v>
      </c>
      <c r="B14" s="163" t="s">
        <v>149</v>
      </c>
      <c r="C14" s="164" t="s">
        <v>150</v>
      </c>
      <c r="D14" s="164" t="s">
        <v>151</v>
      </c>
      <c r="E14" s="165">
        <v>0</v>
      </c>
      <c r="F14" s="166">
        <v>0</v>
      </c>
      <c r="G14" s="168">
        <v>-11908</v>
      </c>
    </row>
    <row r="15" spans="1:11" ht="34.5" customHeight="1">
      <c r="A15" s="163" t="s">
        <v>152</v>
      </c>
      <c r="B15" s="163" t="s">
        <v>153</v>
      </c>
      <c r="C15" s="164" t="s">
        <v>154</v>
      </c>
      <c r="D15" s="164" t="s">
        <v>151</v>
      </c>
      <c r="E15" s="165">
        <v>0</v>
      </c>
      <c r="F15" s="166">
        <v>0</v>
      </c>
      <c r="G15" s="168">
        <v>-1050</v>
      </c>
    </row>
    <row r="16" spans="1:11" ht="34.5" customHeight="1">
      <c r="A16" s="163" t="s">
        <v>155</v>
      </c>
      <c r="B16" s="163" t="s">
        <v>156</v>
      </c>
      <c r="C16" s="164" t="s">
        <v>154</v>
      </c>
      <c r="D16" s="164" t="s">
        <v>151</v>
      </c>
      <c r="E16" s="165">
        <v>0</v>
      </c>
      <c r="F16" s="166">
        <v>0</v>
      </c>
      <c r="G16" s="168">
        <v>-960</v>
      </c>
    </row>
    <row r="17" spans="1:7" ht="34.5" customHeight="1">
      <c r="A17" s="163" t="s">
        <v>157</v>
      </c>
      <c r="B17" s="163" t="s">
        <v>158</v>
      </c>
      <c r="C17" s="164" t="s">
        <v>154</v>
      </c>
      <c r="D17" s="164" t="s">
        <v>151</v>
      </c>
      <c r="E17" s="165"/>
      <c r="F17" s="166"/>
      <c r="G17" s="168">
        <v>-64</v>
      </c>
    </row>
    <row r="18" spans="1:7" ht="34.5" customHeight="1">
      <c r="A18" s="163" t="s">
        <v>159</v>
      </c>
      <c r="B18" s="163" t="s">
        <v>160</v>
      </c>
      <c r="C18" s="164" t="s">
        <v>154</v>
      </c>
      <c r="D18" s="164" t="s">
        <v>151</v>
      </c>
      <c r="E18" s="165"/>
      <c r="F18" s="166"/>
      <c r="G18" s="168">
        <v>-1200</v>
      </c>
    </row>
    <row r="19" spans="1:7" ht="34.5" customHeight="1">
      <c r="A19" s="163" t="s">
        <v>161</v>
      </c>
      <c r="B19" s="163" t="s">
        <v>162</v>
      </c>
      <c r="C19" s="164" t="s">
        <v>154</v>
      </c>
      <c r="D19" s="164" t="s">
        <v>163</v>
      </c>
      <c r="E19" s="165">
        <v>0</v>
      </c>
      <c r="F19" s="166">
        <v>0</v>
      </c>
      <c r="G19" s="168">
        <v>-313.3</v>
      </c>
    </row>
    <row r="22" spans="1:7">
      <c r="B22" s="143"/>
      <c r="C22" s="143"/>
      <c r="D22" s="143"/>
      <c r="E22" s="143"/>
      <c r="F22" s="143"/>
      <c r="G22" s="143"/>
    </row>
    <row r="23" spans="1:7">
      <c r="B23" s="143"/>
      <c r="C23" s="143"/>
      <c r="D23" s="143"/>
      <c r="E23" s="143"/>
      <c r="F23" s="143"/>
      <c r="G23" s="143"/>
    </row>
    <row r="24" spans="1:7">
      <c r="B24" s="143"/>
      <c r="C24" s="143"/>
      <c r="D24" s="143"/>
      <c r="E24" s="143"/>
      <c r="F24" s="143"/>
      <c r="G24" s="143"/>
    </row>
  </sheetData>
  <mergeCells count="13">
    <mergeCell ref="A10:E10"/>
    <mergeCell ref="D11:F11"/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https:/mul2.gov.am/tasks/1121933/oneclick?token=47fa1247a88a262591e5386ce2b88d6f</cp:keywords>
  <cp:lastModifiedBy>Zara Margaryan</cp:lastModifiedBy>
  <cp:lastPrinted>2025-03-20T11:11:18Z</cp:lastPrinted>
  <dcterms:created xsi:type="dcterms:W3CDTF">1996-10-14T23:33:28Z</dcterms:created>
  <dcterms:modified xsi:type="dcterms:W3CDTF">2025-09-17T07:13:21Z</dcterms:modified>
</cp:coreProperties>
</file>