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S7FD4~1.CHT\AppData\Local\Temp\Rar$DIa16684.43996\"/>
    </mc:Choice>
  </mc:AlternateContent>
  <xr:revisionPtr revIDLastSave="0" documentId="13_ncr:1_{AFA0605E-55CB-4277-9F01-5CB43D5BA327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1" sheetId="13" r:id="rId1"/>
    <sheet name="2" sheetId="2" r:id="rId2"/>
    <sheet name="3" sheetId="9" r:id="rId3"/>
    <sheet name="4" sheetId="10" r:id="rId4"/>
    <sheet name="5" sheetId="16" r:id="rId5"/>
    <sheet name="6" sheetId="7" r:id="rId6"/>
    <sheet name="7" sheetId="17" r:id="rId7"/>
  </sheets>
  <definedNames>
    <definedName name="_xlnm.Print_Area" localSheetId="3">'4'!$A$1:$F$28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17" l="1"/>
  <c r="G32" i="17"/>
  <c r="G34" i="17"/>
  <c r="G36" i="17"/>
  <c r="H34" i="17"/>
  <c r="H16" i="9"/>
  <c r="H82" i="2"/>
  <c r="H81" i="2" s="1"/>
  <c r="H80" i="2" s="1"/>
  <c r="H79" i="2" s="1"/>
  <c r="H77" i="2" s="1"/>
  <c r="H75" i="2" s="1"/>
  <c r="L34" i="7" s="1"/>
  <c r="G82" i="2"/>
  <c r="H45" i="2"/>
  <c r="H19" i="13"/>
  <c r="H20" i="13"/>
  <c r="G8" i="2"/>
  <c r="H67" i="2"/>
  <c r="H69" i="2"/>
  <c r="H71" i="2"/>
  <c r="H72" i="2"/>
  <c r="H73" i="2"/>
  <c r="G43" i="2"/>
  <c r="L30" i="7"/>
  <c r="K30" i="7"/>
  <c r="K34" i="7"/>
  <c r="H55" i="17" l="1"/>
  <c r="H53" i="17" s="1"/>
  <c r="H51" i="17" s="1"/>
  <c r="H49" i="17" s="1"/>
  <c r="H47" i="17" s="1"/>
  <c r="H45" i="17" s="1"/>
  <c r="G55" i="17"/>
  <c r="G53" i="17" s="1"/>
  <c r="G51" i="17" s="1"/>
  <c r="G49" i="17" s="1"/>
  <c r="G47" i="17" s="1"/>
  <c r="G45" i="17" s="1"/>
  <c r="H43" i="17"/>
  <c r="H42" i="17" s="1"/>
  <c r="H41" i="17" s="1"/>
  <c r="H40" i="17" s="1"/>
  <c r="H38" i="17" s="1"/>
  <c r="H36" i="17" s="1"/>
  <c r="H32" i="17" s="1"/>
  <c r="G43" i="17"/>
  <c r="G42" i="17" s="1"/>
  <c r="G41" i="17" s="1"/>
  <c r="G40" i="17" s="1"/>
  <c r="G38" i="17" s="1"/>
  <c r="H30" i="17"/>
  <c r="H28" i="17" s="1"/>
  <c r="H27" i="17" s="1"/>
  <c r="H25" i="17" s="1"/>
  <c r="H23" i="17" s="1"/>
  <c r="H21" i="17" s="1"/>
  <c r="H19" i="17" s="1"/>
  <c r="H17" i="17" s="1"/>
  <c r="G30" i="17"/>
  <c r="G28" i="17" s="1"/>
  <c r="G27" i="17" s="1"/>
  <c r="G25" i="17" s="1"/>
  <c r="G23" i="17" s="1"/>
  <c r="G21" i="17" s="1"/>
  <c r="G19" i="17" s="1"/>
  <c r="G17" i="17" s="1"/>
  <c r="H15" i="17" l="1"/>
  <c r="H13" i="17" s="1"/>
  <c r="G13" i="17"/>
  <c r="G29" i="17"/>
  <c r="H29" i="17"/>
  <c r="H9" i="17" l="1"/>
  <c r="G9" i="17"/>
  <c r="H11" i="17" l="1"/>
  <c r="G11" i="17"/>
  <c r="H65" i="2" l="1"/>
  <c r="H63" i="2" s="1"/>
  <c r="H61" i="2" s="1"/>
  <c r="H59" i="2" s="1"/>
  <c r="H57" i="2" s="1"/>
  <c r="H55" i="2" s="1"/>
  <c r="G65" i="2"/>
  <c r="G63" i="2" s="1"/>
  <c r="G61" i="2" s="1"/>
  <c r="G59" i="2" s="1"/>
  <c r="G57" i="2" s="1"/>
  <c r="G55" i="2" s="1"/>
  <c r="H18" i="13" l="1"/>
  <c r="H17" i="13" s="1"/>
  <c r="G18" i="13"/>
  <c r="G17" i="13" s="1"/>
  <c r="F12" i="9" l="1"/>
  <c r="G12" i="9"/>
  <c r="G29" i="2" l="1"/>
  <c r="G28" i="2" s="1"/>
  <c r="K23" i="7" s="1"/>
  <c r="H29" i="2"/>
  <c r="H27" i="2" s="1"/>
  <c r="H26" i="2" s="1"/>
  <c r="H24" i="2" s="1"/>
  <c r="H22" i="2" s="1"/>
  <c r="F22" i="10" l="1"/>
  <c r="F20" i="10" s="1"/>
  <c r="E14" i="16"/>
  <c r="H16" i="13"/>
  <c r="H53" i="2"/>
  <c r="H52" i="2" s="1"/>
  <c r="H51" i="2" s="1"/>
  <c r="H50" i="2" s="1"/>
  <c r="H48" i="2" s="1"/>
  <c r="H46" i="2" s="1"/>
  <c r="E14" i="9" s="1"/>
  <c r="H20" i="2"/>
  <c r="H18" i="2" s="1"/>
  <c r="H16" i="2" s="1"/>
  <c r="G27" i="2"/>
  <c r="G26" i="2" s="1"/>
  <c r="G24" i="2" s="1"/>
  <c r="G22" i="2" s="1"/>
  <c r="H28" i="2"/>
  <c r="L23" i="7" s="1"/>
  <c r="L18" i="7" l="1"/>
  <c r="E13" i="16"/>
  <c r="G16" i="13"/>
  <c r="E22" i="10"/>
  <c r="E20" i="10" s="1"/>
  <c r="F19" i="10"/>
  <c r="F17" i="10" s="1"/>
  <c r="H15" i="9"/>
  <c r="G53" i="2"/>
  <c r="G52" i="2" s="1"/>
  <c r="G51" i="2" s="1"/>
  <c r="G50" i="2" s="1"/>
  <c r="G48" i="2" s="1"/>
  <c r="G46" i="2" s="1"/>
  <c r="H15" i="13"/>
  <c r="H44" i="2"/>
  <c r="H43" i="2" s="1"/>
  <c r="D16" i="9"/>
  <c r="G20" i="2"/>
  <c r="G18" i="2" s="1"/>
  <c r="G16" i="2" s="1"/>
  <c r="K18" i="7" l="1"/>
  <c r="G44" i="2"/>
  <c r="H42" i="2"/>
  <c r="H41" i="2" s="1"/>
  <c r="H39" i="2" s="1"/>
  <c r="H12" i="9"/>
  <c r="D15" i="9"/>
  <c r="G15" i="13"/>
  <c r="E19" i="10"/>
  <c r="E17" i="10" s="1"/>
  <c r="H37" i="2" l="1"/>
  <c r="G42" i="2"/>
  <c r="G41" i="2" s="1"/>
  <c r="G39" i="2" s="1"/>
  <c r="G37" i="2" s="1"/>
  <c r="E12" i="9"/>
  <c r="E10" i="9" s="1"/>
  <c r="D14" i="9"/>
  <c r="D12" i="9" s="1"/>
  <c r="H14" i="13" l="1"/>
  <c r="H13" i="13" s="1"/>
  <c r="H12" i="13" s="1"/>
  <c r="H11" i="13" s="1"/>
  <c r="F16" i="10"/>
  <c r="F14" i="10" s="1"/>
  <c r="F12" i="10" s="1"/>
  <c r="F10" i="10" s="1"/>
  <c r="E12" i="16"/>
  <c r="E11" i="16" s="1"/>
  <c r="E9" i="16" s="1"/>
  <c r="L13" i="7"/>
  <c r="L12" i="7" s="1"/>
  <c r="L11" i="7" s="1"/>
  <c r="H35" i="2"/>
  <c r="H31" i="2" s="1"/>
  <c r="H14" i="2" s="1"/>
  <c r="H12" i="2" s="1"/>
  <c r="H8" i="2" s="1"/>
  <c r="E16" i="10"/>
  <c r="G14" i="13"/>
  <c r="G13" i="13" s="1"/>
  <c r="G12" i="13" s="1"/>
  <c r="G11" i="13" s="1"/>
  <c r="K13" i="7"/>
  <c r="K12" i="7" s="1"/>
  <c r="K11" i="7" s="1"/>
  <c r="G35" i="2"/>
  <c r="G33" i="2" s="1"/>
  <c r="F10" i="9"/>
  <c r="H10" i="9"/>
  <c r="H33" i="2" l="1"/>
  <c r="L29" i="7"/>
  <c r="L28" i="7" s="1"/>
  <c r="L10" i="7" s="1"/>
  <c r="E14" i="10"/>
  <c r="E12" i="10" s="1"/>
  <c r="E10" i="10" s="1"/>
  <c r="G31" i="2"/>
  <c r="G14" i="2" s="1"/>
  <c r="G12" i="2" s="1"/>
  <c r="G10" i="9"/>
  <c r="K29" i="7" l="1"/>
  <c r="K28" i="7" s="1"/>
  <c r="K10" i="7" s="1"/>
  <c r="H10" i="2"/>
  <c r="G10" i="2"/>
  <c r="D10" i="9" l="1"/>
</calcChain>
</file>

<file path=xl/sharedStrings.xml><?xml version="1.0" encoding="utf-8"?>
<sst xmlns="http://schemas.openxmlformats.org/spreadsheetml/2006/main" count="372" uniqueCount="154">
  <si>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</si>
  <si>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</si>
  <si>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</si>
  <si>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04</t>
  </si>
  <si>
    <t>ՏՆՏԵՍԱԿԱՆ ՀԱՐԱԲԵՐՈՒԹՅՈՒՆՆԵՐ</t>
  </si>
  <si>
    <t>ՀՀ տարածքային կառավարման և ենթակառուցվածքների նախարարություն</t>
  </si>
  <si>
    <t xml:space="preserve"> Ինն ամիս</t>
  </si>
  <si>
    <t xml:space="preserve"> Տարի</t>
  </si>
  <si>
    <t xml:space="preserve"> ՀՀ տարածքային կառավարման և ենթակառուցվածքների նախարարություն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</si>
  <si>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</si>
  <si>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</si>
  <si>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</si>
  <si>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</si>
  <si>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</si>
  <si>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</si>
  <si>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</si>
  <si>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</si>
  <si>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</si>
  <si>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>Ծրագիր</t>
  </si>
  <si>
    <t>Միջոցառում</t>
  </si>
  <si>
    <t>հազար դրամներով</t>
  </si>
  <si>
    <t>Հավելված N 2</t>
  </si>
  <si>
    <t>ՀՀ կառավարության 2025 թվականի</t>
  </si>
  <si>
    <t>N ------------ -Ն որոշման</t>
  </si>
  <si>
    <t>Հավելված N 1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</si>
  <si>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</si>
  <si>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</si>
  <si>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</si>
  <si>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ԸՆԴԱՄԵՆԸ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</si>
  <si>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</si>
  <si>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</si>
  <si>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</si>
  <si>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</si>
  <si>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</si>
  <si>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Դասիչը </t>
  </si>
  <si>
    <t xml:space="preserve">Անվանումը </t>
  </si>
  <si>
    <t xml:space="preserve">Նկարագրությունը </t>
  </si>
  <si>
    <t xml:space="preserve"> Հանրության կողմից անմիջականորեն օգտագործվող ակտիվների հետ կապված միջոցառումներ </t>
  </si>
  <si>
    <t/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</si>
  <si>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</si>
  <si>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</si>
  <si>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</si>
  <si>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</si>
  <si>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</si>
  <si>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</si>
  <si>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</si>
  <si>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</si>
  <si>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</si>
  <si>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</si>
  <si>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</si>
  <si>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</si>
  <si>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</si>
  <si>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</si>
  <si>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</si>
  <si>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</si>
  <si>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</si>
  <si>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</si>
  <si>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21002</t>
  </si>
  <si>
    <t xml:space="preserve"> այդ թվում` ըստ կատարողների</t>
  </si>
  <si>
    <t xml:space="preserve"> - Շենքերի և շինությունների շինարարություն</t>
  </si>
  <si>
    <t xml:space="preserve">ՀՀ կառավարության  2025 թվականի 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</si>
  <si>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</si>
  <si>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</si>
  <si>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</si>
  <si>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</si>
  <si>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</si>
  <si>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</si>
  <si>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Հանրության կողմից անմիջականորեն օգտագործվող ակտիվների հետ կապված միջոցառումներ</t>
  </si>
  <si>
    <t>Հավելված N 3</t>
  </si>
  <si>
    <t>Հավելված 4</t>
  </si>
  <si>
    <t xml:space="preserve">                 Ա. ՀԱՐՈՒԹՅՈՒՆՅԱՆ</t>
  </si>
  <si>
    <t xml:space="preserve">                   ՎԱՐՉԱՊԵՏԻ ԱՇԽԱՏԱԿԱԶՄԻ       ՂԵԿԱՎԱՐ ՝ </t>
  </si>
  <si>
    <t xml:space="preserve">                 ՂԵԿԱՎԱՐ՝     Ա. ՀԱՐՈՒԹՅՈՒՆՅԱՆ</t>
  </si>
  <si>
    <t xml:space="preserve"> Նախագծահե- տազոտական, գեոդեզիա- քարտեզագրական աշխատանքներ</t>
  </si>
  <si>
    <t>1157</t>
  </si>
  <si>
    <t>Քաղաքային զարգացում</t>
  </si>
  <si>
    <t>Քաղաքային ենթակառուցվածքների զարգացում</t>
  </si>
  <si>
    <t>Քաղաքային ենթակառուցվածքների արդիականացում և բարելավում</t>
  </si>
  <si>
    <t>1157 - 21002</t>
  </si>
  <si>
    <t>Երևանի մետրոպոլիտենի ենթակառուցվածքների կառուցում</t>
  </si>
  <si>
    <t xml:space="preserve"> 05</t>
  </si>
  <si>
    <t xml:space="preserve"> Խողովակաշարային և այլ տրանսպորտ</t>
  </si>
  <si>
    <t xml:space="preserve"> 01</t>
  </si>
  <si>
    <t>այդ թվում</t>
  </si>
  <si>
    <t xml:space="preserve"> 1157</t>
  </si>
  <si>
    <t xml:space="preserve"> Քաղաքային զարգացում</t>
  </si>
  <si>
    <t xml:space="preserve"> Երևանի մետրոպոլիտենի ենթակառուցվածքների կառուցում</t>
  </si>
  <si>
    <t xml:space="preserve"> 1157 </t>
  </si>
  <si>
    <t xml:space="preserve"> Քաղաքային զարգացում </t>
  </si>
  <si>
    <t xml:space="preserve"> 1157 - 21002 </t>
  </si>
  <si>
    <t xml:space="preserve"> Երևանի մետրոպոլիտենի ենթակառուցվածքների կառուցում </t>
  </si>
  <si>
    <t xml:space="preserve">  Շահառուների ընտրության չափանիշները`  ՀՀ բնակչություն </t>
  </si>
  <si>
    <t xml:space="preserve">Բյուջետային հատակացումների ծրագրերի, միջոցառումների անվանումները </t>
  </si>
  <si>
    <t xml:space="preserve"> Ծրագիր</t>
  </si>
  <si>
    <t xml:space="preserve">Քաղաքային զարգացում </t>
  </si>
  <si>
    <t xml:space="preserve">ՀԱՅԱՍՏԱՆԻ ՀԱՆՐԱՊԵՏՈՒԹՅԱՆ ԿԱՌԱՎԱՐՈՒԹՅԱՆ 2024 ԹՎԱԿԱՆԻ ԴԵԿՏԵՄԲԵՐԻ 27-Ի N 2060-Ն ՈՐՈՇՄԱՆ N 5 ՀԱՎԵԼՎԱԾԻ N 2 ԱՂՅՈՒՍԱԿՈՒՄ ԿԱՏԱՐՎՈՂ ՓՈՓՈԽՈՒԹՅՈՒՆԸ </t>
  </si>
  <si>
    <t>Հավելված N 5</t>
  </si>
  <si>
    <t xml:space="preserve"> ՀԱՅԱՍՏԱՆԻ ՀԱՆՐԱՊԵՏՈՒԹՅԱՆ ԿԱՌԱՎԱՐՈՒԹՅԱՆ 2024 ԹՎԱԿԱՆԻ ԴԵԿՏԵՄԲԵՐԻ 27-Ի N 2060-Ն ՈՐՈՇՄԱՆ N 8 ՀԱՎԵԼՎԱԾՈՒՄ ԿԱՏԱՐՎՈՂ ՓՈՓՈԽՈՒԹՅՈՒՆԸ</t>
  </si>
  <si>
    <t>1157 - 21033</t>
  </si>
  <si>
    <t xml:space="preserve">Երևան քաղաքի բազմաբնակարան շենքերի վերելակների
արդիականացում </t>
  </si>
  <si>
    <t xml:space="preserve">Երևան քաղաքի բազմաբնակարան շենքերի շահագործման ոչ
պիտանի վերելակների փոխարինում նոր վերելակներով </t>
  </si>
  <si>
    <t xml:space="preserve">Հանրության կողմից անմիջականորեն օգտագործվող
ակտիվների հետ կապված միջոցառումներ </t>
  </si>
  <si>
    <t>Երևան քաղաքի հանրային տրանսպորտի շարժակազմերի համալրում և արդիականացում</t>
  </si>
  <si>
    <t xml:space="preserve"> Տրանսպորտ</t>
  </si>
  <si>
    <t xml:space="preserve"> Ճանապարհային տրանսպորտ</t>
  </si>
  <si>
    <t xml:space="preserve"> ՄԵՔԵՆԱՆԵՐ  ԵՎ  ՍԱՐՔԱՎՈՐՈՒՄՆԵՐ</t>
  </si>
  <si>
    <t xml:space="preserve"> - Տրանսպորտային սարքավորումներ</t>
  </si>
  <si>
    <t>ՄԵՔԵՆԱՆԵՐ ԵՎ ՍԱՐՔԱՎՈՐՈՒՄՆԵՐ</t>
  </si>
  <si>
    <t>- Այլ մեքենաներ և սարքավորումներ</t>
  </si>
  <si>
    <t xml:space="preserve">Երևան քաղաքի բազմաբնակարան շենքերի վերելակների արդիականացում </t>
  </si>
  <si>
    <t xml:space="preserve"> ԲԳԿ/ԲՍԿ </t>
  </si>
  <si>
    <t xml:space="preserve">ՀԱՅԱՍՏԱՆԻ ՀԱՆՐԱՊԵՏՈՒԹՅԱՆ ԿԱՌԱՎԱՐՈՒԹՅԱՆ 2024 ԹՎԱԿԱՆԻ ԴԵԿՏԵՄԲԵՐԻ 27-Ի № 2060-Ն ՈՐՈՇՄԱՆ № 9 և № 9.1 ՀԱՎԵԼՎԱԾՆԵՐԻ ԱՂՅՈՒՍԱԿՆԵՐՈՒՄ ԿԱՏԱՐՎՈՂ ՓՈՓՈԽՈՒԹՅՈՒՆԸ ԵՎ ԼՐԱՑՈՒՄՆԵՐԸ </t>
  </si>
  <si>
    <t xml:space="preserve"> 1157 - 21033 </t>
  </si>
  <si>
    <t>Նոր ավտոբուսների, տրոլեյբուսների և այլ հանրային փոխադրամիջոցների ձեռքբերում՝ ներառյալ էլեկտրական կամ գազով աշխատող մոդելներ</t>
  </si>
  <si>
    <t xml:space="preserve"> Երևան քաղաքի բազմաբնակարան շենքերի շահագործման ոչ
պիտանի վերելակների փոխարինում նոր վերելակներով </t>
  </si>
  <si>
    <t xml:space="preserve"> Շահառուների ընտրության չափորոշիչները`  ՀՀ բնակչություն </t>
  </si>
  <si>
    <t xml:space="preserve">Վերելակների փոխարինում նորով, հատ </t>
  </si>
  <si>
    <t xml:space="preserve"> Նոր ավտոբուսների, տրոլեյբուսների և այլ հանրային փոխադրամիջոցների ձեռքբերում՝ ներառյալ էլեկտրական կամ գազով աշխատող մոդելներ</t>
  </si>
  <si>
    <t xml:space="preserve">ՀԱՅԱՍՏԱՆԻ ՀԱՆՐԱՊԵՏՈՒԹՅԱՆ ԿԱՌԱՎԱՐՈՒԹՅԱՆ 2024 ԹՎԱԿԱՆԻ ԴԵԿՏԵՄԲԵՐԻ 27-Ի N 2060-Ն ՈՐՈՇՄԱՆ NN 3 ԵՎ 4 ՀԱՎԵԼՎԱԾՆԵՐՈՒՄ ԿԱՏԱՐՎՈՂ ՓՈՓՈԽՈՒԹՅՈՒՆԸ ԵՎ ԼՐԱՑՈՒՄՆԵՐԸ </t>
  </si>
  <si>
    <t>Ցուցանիշների փոփոխությունը
(ավելացումները նշված են դրական նշանով, իսկ նվազեցումները` փակագծերում)</t>
  </si>
  <si>
    <t>«ՀԱՅԱՍՏԱՆԻ ՀԱՆՐԱՊԵՏՈՒԹՅԱՆ 2025 ԹՎԱԿԱՆԻ ՊԵՏԱԿԱՆ ԲՅՈՒՋԵԻ ՄԱՍԻՆ» ՕՐԵՆՔԻ N 1 ՀԱՎԵԼՎԱԾԻ N 2 ԱՂՅՈՒՍԱԿՈՒՄ 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ՓՈՓՈԽՈՒԹՅՈՒՆԸ ԵՎ ԼՐԱՑՈՒՄՆԵՐԸ</t>
  </si>
  <si>
    <t xml:space="preserve">«ՀԱՅԱՍՏԱՆԻ ՀԱՆՐԱՊԵՏՈՒԹՅԱՆ 2025 ԹՎԱԿԱՆԻ ՊԵՏԱԿԱՆ ԲՅՈՒՋԵԻ ՄԱՍԻՆ» ՕՐԵՆՔԻ N 1 ՀԱՎԵԼՎԱԾԻ N 3 ԱՂՅՈՒՍԱԿՈՒՄ ԿԱՏԱՐՎՈՂ ՓՈՓՈԽՈՒԹՅՈՒՆԸ ԵՎ ԼՐԱՑՈՒՄՆԵՐԸ </t>
  </si>
  <si>
    <t>Հավելված N 6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</si>
  <si>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</si>
  <si>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</si>
  <si>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</si>
  <si>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</si>
  <si>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</si>
  <si>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</si>
  <si>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</si>
  <si>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</si>
  <si>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</si>
  <si>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</si>
  <si>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</si>
  <si>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</si>
  <si>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</si>
  <si>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</si>
  <si>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</si>
  <si>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</si>
  <si>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</si>
  <si>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</si>
  <si>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</si>
  <si>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</si>
  <si>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</si>
  <si>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</si>
  <si>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</si>
  <si>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</si>
  <si>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Հավելված N 7</t>
  </si>
  <si>
    <t>ՀԱՅԱՍՏԱՆԻ ՀԱՆՐԱՊԵՏՈՒԹՅԱՆ 2025 ԹՎԱԿԱՆԻ ՊԵՏԱԿԱՆ ԲՅՈՒՋԵՈՎ ՆԱԽԱՏԵՍՎԱԾ՝ ՀԱՅԱՍՏԱՆԻ ՀԱՆՐԱՊԵՏՈՒԹՅԱՆ
ԿԱՌԱՎԱՐՈՒԹՅԱՆ ՊԱՀՈՒՍՏԱՅԻՆ ՖՈՆԴԻՑ ՀԱՏԿԱՑՈՒՄՆԵՐ ԿԱՏԱՐԵԼՈՒ ՎԵՐԱԲԵՐՅԱԼ</t>
  </si>
  <si>
    <t>ՀՀ կառավարության  2025 թվականի</t>
  </si>
  <si>
    <t>1157-21041</t>
  </si>
  <si>
    <t xml:space="preserve"> 1157 - 21041</t>
  </si>
  <si>
    <t>Մետրոպոլիտենի կայարանի կառուցում, հատ</t>
  </si>
  <si>
    <t>Ձեռք բերվող թվով 45 տրոլեյբուսների կանխավճար, տոկոս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</si>
</sst>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-* #,##0.00\ _₽_-;\-* #,##0.00\ _₽_-;_-* &quot;-&quot;??\ _₽_-;_-@_-"/>
    <numFmt numFmtId="170" formatCode="[&lt;=9999999]###\-####;\(###\)\ ###\-####"/>
    <numFmt numFmtId="171" formatCode="#,##0.0"/>
    <numFmt numFmtId="172" formatCode="0_);\(0\)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rgb="FF9C0006"/>
      <name val="Calibri"/>
      <family val="2"/>
      <scheme val="minor"/>
    </font>
    <font>
      <b/>
      <sz val="11"/>
      <name val="GHEA Grapalat"/>
      <family val="3"/>
    </font>
    <font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b/>
      <u/>
      <sz val="12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sz val="8"/>
      <name val="Calibri"/>
      <family val="2"/>
      <scheme val="minor"/>
    </font>
    <font>
      <sz val="12"/>
      <name val="GHEA Grapalat"/>
      <family val="2"/>
    </font>
    <font>
      <sz val="12"/>
      <color rgb="FF000000"/>
      <name val="GHEA Mariam"/>
      <family val="3"/>
    </font>
    <font>
      <b/>
      <sz val="12"/>
      <color rgb="FF000000"/>
      <name val="GHEA Grapalat"/>
      <family val="3"/>
    </font>
    <font>
      <b/>
      <sz val="12"/>
      <color rgb="FFEE0000"/>
      <name val="GHEA Grapalat"/>
      <family val="3"/>
    </font>
    <font>
      <sz val="12"/>
      <color rgb="FFEE0000"/>
      <name val="GHEA Grapalat"/>
      <family val="3"/>
    </font>
    <font>
      <i/>
      <sz val="12"/>
      <color rgb="FFEE0000"/>
      <name val="GHEA Grapalat"/>
      <family val="3"/>
    </font>
    <font>
      <i/>
      <sz val="12"/>
      <color theme="1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i/>
      <sz val="1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/>
    <xf numFmtId="165" fontId="1" fillId="0" borderId="0" applyFont="0" applyFill="0" applyBorder="0" applyAlignment="0" applyProtection="0"/>
    <xf numFmtId="167" fontId="2" fillId="0" borderId="0" applyFill="0" applyBorder="0" applyProtection="0">
      <alignment horizontal="right" vertical="top"/>
    </xf>
    <xf numFmtId="167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4" fillId="0" borderId="0" applyFont="0" applyFill="0" applyBorder="0" applyAlignment="0" applyProtection="0"/>
    <xf numFmtId="0" fontId="4" fillId="0" borderId="0"/>
    <xf numFmtId="0" fontId="11" fillId="2" borderId="0" applyNumberFormat="0" applyBorder="0" applyAlignment="0" applyProtection="0"/>
    <xf numFmtId="0" fontId="4" fillId="0" borderId="0"/>
    <xf numFmtId="0" fontId="16" fillId="0" borderId="0"/>
    <xf numFmtId="0" fontId="14" fillId="0" borderId="0"/>
    <xf numFmtId="169" fontId="1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92">
    <xf numFmtId="0" fontId="0" fillId="0" borderId="0" xfId="0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9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right" vertical="top" wrapText="1"/>
    </xf>
    <xf numFmtId="0" fontId="9" fillId="0" borderId="1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top" wrapText="1"/>
    </xf>
    <xf numFmtId="0" fontId="6" fillId="0" borderId="0" xfId="5" applyFont="1">
      <alignment horizontal="left" vertical="top" wrapText="1"/>
    </xf>
    <xf numFmtId="167" fontId="5" fillId="0" borderId="0" xfId="0" applyNumberFormat="1" applyFont="1" applyAlignment="1">
      <alignment horizontal="right" vertical="top" wrapText="1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/>
    <xf numFmtId="168" fontId="9" fillId="0" borderId="1" xfId="9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0" xfId="7" applyFont="1" applyAlignment="1">
      <alignment vertical="center" wrapText="1"/>
    </xf>
    <xf numFmtId="0" fontId="6" fillId="0" borderId="1" xfId="7" applyFont="1" applyBorder="1" applyAlignment="1">
      <alignment horizontal="center" vertical="center" wrapText="1"/>
    </xf>
    <xf numFmtId="49" fontId="6" fillId="0" borderId="1" xfId="7" applyNumberFormat="1" applyFont="1" applyBorder="1" applyAlignment="1">
      <alignment horizontal="center" vertical="center" textRotation="90" wrapText="1"/>
    </xf>
    <xf numFmtId="49" fontId="9" fillId="0" borderId="1" xfId="7" applyNumberFormat="1" applyFont="1" applyBorder="1" applyAlignment="1">
      <alignment horizontal="center" vertical="center" textRotation="90" wrapText="1"/>
    </xf>
    <xf numFmtId="0" fontId="9" fillId="0" borderId="1" xfId="7" applyFont="1" applyBorder="1" applyAlignment="1">
      <alignment horizontal="center" vertical="top" wrapText="1"/>
    </xf>
    <xf numFmtId="0" fontId="9" fillId="0" borderId="1" xfId="7" applyFont="1" applyBorder="1" applyAlignment="1">
      <alignment horizontal="center" vertical="center" wrapText="1"/>
    </xf>
    <xf numFmtId="0" fontId="15" fillId="0" borderId="1" xfId="7" applyFont="1" applyBorder="1" applyAlignment="1">
      <alignment horizontal="center" vertical="center" wrapText="1"/>
    </xf>
    <xf numFmtId="0" fontId="9" fillId="0" borderId="1" xfId="7" applyFont="1" applyBorder="1" applyAlignment="1">
      <alignment horizontal="left" vertical="top" wrapText="1"/>
    </xf>
    <xf numFmtId="0" fontId="6" fillId="0" borderId="0" xfId="0" applyFont="1" applyAlignment="1">
      <alignment vertical="top"/>
    </xf>
    <xf numFmtId="168" fontId="6" fillId="0" borderId="0" xfId="0" applyNumberFormat="1" applyFont="1" applyAlignment="1">
      <alignment horizontal="right"/>
    </xf>
    <xf numFmtId="0" fontId="6" fillId="0" borderId="0" xfId="0" applyFont="1" applyAlignment="1">
      <alignment wrapText="1"/>
    </xf>
    <xf numFmtId="164" fontId="6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10" fillId="0" borderId="1" xfId="7" applyFont="1" applyBorder="1" applyAlignment="1">
      <alignment horizontal="left" vertical="top" wrapText="1"/>
    </xf>
    <xf numFmtId="168" fontId="6" fillId="0" borderId="0" xfId="0" applyNumberFormat="1" applyFont="1"/>
    <xf numFmtId="43" fontId="9" fillId="0" borderId="0" xfId="0" applyNumberFormat="1" applyFont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top" wrapText="1"/>
    </xf>
    <xf numFmtId="168" fontId="6" fillId="0" borderId="0" xfId="9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167" fontId="6" fillId="0" borderId="1" xfId="2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2" fillId="3" borderId="1" xfId="0" applyFont="1" applyFill="1" applyBorder="1" applyAlignment="1">
      <alignment horizontal="left" vertical="top" wrapText="1"/>
    </xf>
    <xf numFmtId="0" fontId="13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167" fontId="6" fillId="0" borderId="0" xfId="3" applyFont="1" applyFill="1" applyBorder="1" applyAlignment="1">
      <alignment horizontal="center" vertical="center"/>
    </xf>
    <xf numFmtId="168" fontId="9" fillId="0" borderId="1" xfId="7" applyNumberFormat="1" applyFont="1" applyBorder="1" applyAlignment="1">
      <alignment horizontal="center" vertical="center" wrapText="1"/>
    </xf>
    <xf numFmtId="168" fontId="6" fillId="0" borderId="1" xfId="7" applyNumberFormat="1" applyFont="1" applyBorder="1" applyAlignment="1">
      <alignment horizontal="center" vertical="center" wrapText="1"/>
    </xf>
    <xf numFmtId="168" fontId="9" fillId="0" borderId="1" xfId="7" applyNumberFormat="1" applyFont="1" applyBorder="1" applyAlignment="1">
      <alignment horizontal="left" vertical="center" wrapText="1"/>
    </xf>
    <xf numFmtId="168" fontId="10" fillId="0" borderId="1" xfId="7" applyNumberFormat="1" applyFont="1" applyBorder="1" applyAlignment="1">
      <alignment horizontal="left" vertical="center" wrapText="1"/>
    </xf>
    <xf numFmtId="0" fontId="9" fillId="0" borderId="1" xfId="0" applyFont="1" applyBorder="1"/>
    <xf numFmtId="167" fontId="9" fillId="0" borderId="1" xfId="0" applyNumberFormat="1" applyFont="1" applyBorder="1" applyAlignment="1">
      <alignment horizontal="right"/>
    </xf>
    <xf numFmtId="0" fontId="9" fillId="0" borderId="1" xfId="0" applyFont="1" applyBorder="1" applyAlignment="1">
      <alignment vertical="top"/>
    </xf>
    <xf numFmtId="167" fontId="9" fillId="0" borderId="1" xfId="3" applyFont="1" applyFill="1" applyBorder="1">
      <alignment horizontal="right" vertical="top"/>
    </xf>
    <xf numFmtId="0" fontId="6" fillId="0" borderId="1" xfId="0" applyFont="1" applyBorder="1" applyAlignment="1">
      <alignment vertical="top"/>
    </xf>
    <xf numFmtId="0" fontId="9" fillId="0" borderId="1" xfId="0" applyFont="1" applyBorder="1" applyAlignment="1">
      <alignment horizontal="right" vertical="top" wrapText="1"/>
    </xf>
    <xf numFmtId="0" fontId="9" fillId="0" borderId="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/>
    <xf numFmtId="0" fontId="5" fillId="0" borderId="1" xfId="0" applyFont="1" applyBorder="1"/>
    <xf numFmtId="0" fontId="5" fillId="0" borderId="0" xfId="0" applyFont="1" applyAlignment="1">
      <alignment vertical="top" wrapText="1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7" fillId="0" borderId="1" xfId="0" applyFont="1" applyBorder="1" applyAlignment="1">
      <alignment vertical="center" textRotation="90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49" fontId="7" fillId="0" borderId="1" xfId="0" applyNumberFormat="1" applyFont="1" applyBorder="1" applyAlignment="1">
      <alignment vertical="center" wrapText="1"/>
    </xf>
    <xf numFmtId="0" fontId="19" fillId="0" borderId="1" xfId="0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49" fontId="7" fillId="0" borderId="1" xfId="0" applyNumberFormat="1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vertical="top" wrapText="1"/>
    </xf>
    <xf numFmtId="49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 wrapText="1"/>
    </xf>
    <xf numFmtId="0" fontId="6" fillId="0" borderId="0" xfId="7" applyFont="1" applyAlignment="1">
      <alignment horizontal="center" vertical="center" wrapText="1"/>
    </xf>
    <xf numFmtId="0" fontId="6" fillId="0" borderId="0" xfId="8" applyFont="1" applyAlignment="1">
      <alignment vertical="center" wrapText="1"/>
    </xf>
    <xf numFmtId="0" fontId="6" fillId="0" borderId="0" xfId="8" applyFont="1" applyAlignment="1">
      <alignment vertical="top" wrapText="1"/>
    </xf>
    <xf numFmtId="0" fontId="6" fillId="0" borderId="0" xfId="8" applyFont="1" applyAlignment="1">
      <alignment horizontal="right" vertical="center"/>
    </xf>
    <xf numFmtId="0" fontId="9" fillId="0" borderId="0" xfId="7" applyFont="1" applyAlignment="1">
      <alignment horizontal="center" vertical="center" wrapText="1"/>
    </xf>
    <xf numFmtId="49" fontId="6" fillId="0" borderId="0" xfId="7" applyNumberFormat="1" applyFont="1" applyAlignment="1">
      <alignment horizontal="center" vertical="center" wrapText="1"/>
    </xf>
    <xf numFmtId="0" fontId="6" fillId="0" borderId="0" xfId="7" applyFont="1" applyAlignment="1">
      <alignment horizontal="center" vertical="top" wrapText="1"/>
    </xf>
    <xf numFmtId="166" fontId="6" fillId="0" borderId="0" xfId="7" applyNumberFormat="1" applyFont="1" applyAlignment="1">
      <alignment horizontal="center" vertical="center" wrapText="1"/>
    </xf>
    <xf numFmtId="166" fontId="9" fillId="0" borderId="1" xfId="7" applyNumberFormat="1" applyFont="1" applyBorder="1" applyAlignment="1">
      <alignment horizontal="center" vertical="center" wrapText="1"/>
    </xf>
    <xf numFmtId="0" fontId="6" fillId="0" borderId="1" xfId="7" applyFont="1" applyBorder="1" applyAlignment="1">
      <alignment horizontal="center" vertical="top" wrapText="1"/>
    </xf>
    <xf numFmtId="168" fontId="9" fillId="0" borderId="7" xfId="7" applyNumberFormat="1" applyFont="1" applyBorder="1" applyAlignment="1">
      <alignment horizontal="right" vertical="center" wrapText="1"/>
    </xf>
    <xf numFmtId="166" fontId="9" fillId="0" borderId="7" xfId="7" applyNumberFormat="1" applyFont="1" applyBorder="1" applyAlignment="1">
      <alignment horizontal="right" vertical="center" wrapText="1"/>
    </xf>
    <xf numFmtId="170" fontId="9" fillId="0" borderId="1" xfId="0" applyNumberFormat="1" applyFont="1" applyBorder="1" applyAlignment="1">
      <alignment horizontal="right" vertical="center"/>
    </xf>
    <xf numFmtId="0" fontId="15" fillId="0" borderId="1" xfId="7" applyFont="1" applyBorder="1" applyAlignment="1">
      <alignment horizontal="center" vertical="top" wrapText="1"/>
    </xf>
    <xf numFmtId="168" fontId="6" fillId="0" borderId="1" xfId="7" applyNumberFormat="1" applyFont="1" applyBorder="1" applyAlignment="1">
      <alignment horizontal="right" vertical="center" wrapText="1"/>
    </xf>
    <xf numFmtId="166" fontId="6" fillId="0" borderId="1" xfId="7" applyNumberFormat="1" applyFont="1" applyBorder="1" applyAlignment="1">
      <alignment horizontal="right" vertical="center" wrapText="1"/>
    </xf>
    <xf numFmtId="0" fontId="9" fillId="0" borderId="0" xfId="7" applyFont="1" applyAlignment="1">
      <alignment vertical="center" wrapText="1"/>
    </xf>
    <xf numFmtId="170" fontId="9" fillId="0" borderId="0" xfId="0" applyNumberFormat="1" applyFont="1" applyAlignment="1">
      <alignment horizontal="center" vertical="center"/>
    </xf>
    <xf numFmtId="166" fontId="6" fillId="0" borderId="0" xfId="7" applyNumberFormat="1" applyFont="1" applyAlignment="1">
      <alignment vertical="center" wrapText="1"/>
    </xf>
    <xf numFmtId="0" fontId="6" fillId="0" borderId="0" xfId="7" applyFont="1" applyAlignment="1">
      <alignment vertical="top" wrapText="1"/>
    </xf>
    <xf numFmtId="168" fontId="9" fillId="0" borderId="1" xfId="2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167" fontId="22" fillId="0" borderId="1" xfId="3" applyFont="1" applyFill="1" applyBorder="1" applyAlignment="1">
      <alignment horizontal="center" vertical="center"/>
    </xf>
    <xf numFmtId="166" fontId="23" fillId="0" borderId="1" xfId="1" applyNumberFormat="1" applyFont="1" applyFill="1" applyBorder="1" applyAlignment="1">
      <alignment horizontal="center" vertical="center"/>
    </xf>
    <xf numFmtId="166" fontId="9" fillId="0" borderId="1" xfId="1" applyNumberFormat="1" applyFont="1" applyFill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 vertical="center"/>
    </xf>
    <xf numFmtId="167" fontId="23" fillId="0" borderId="0" xfId="3" applyFont="1" applyFill="1" applyBorder="1" applyAlignment="1">
      <alignment horizontal="center" vertical="center"/>
    </xf>
    <xf numFmtId="168" fontId="24" fillId="0" borderId="1" xfId="7" applyNumberFormat="1" applyFont="1" applyBorder="1" applyAlignment="1">
      <alignment horizontal="left" vertical="center" wrapText="1"/>
    </xf>
    <xf numFmtId="168" fontId="7" fillId="0" borderId="1" xfId="7" applyNumberFormat="1" applyFont="1" applyBorder="1" applyAlignment="1">
      <alignment horizontal="left" vertical="center" wrapText="1"/>
    </xf>
    <xf numFmtId="168" fontId="25" fillId="0" borderId="1" xfId="7" applyNumberFormat="1" applyFont="1" applyBorder="1" applyAlignment="1">
      <alignment horizontal="left" vertical="center" wrapText="1"/>
    </xf>
    <xf numFmtId="167" fontId="9" fillId="0" borderId="1" xfId="3" applyFont="1" applyFill="1" applyBorder="1" applyAlignment="1">
      <alignment horizontal="center" vertical="center"/>
    </xf>
    <xf numFmtId="167" fontId="6" fillId="0" borderId="1" xfId="3" applyFont="1" applyFill="1" applyBorder="1" applyAlignment="1">
      <alignment horizontal="center" vertical="center"/>
    </xf>
    <xf numFmtId="167" fontId="9" fillId="0" borderId="1" xfId="3" applyFont="1" applyFill="1" applyBorder="1" applyAlignment="1">
      <alignment horizontal="center"/>
    </xf>
    <xf numFmtId="167" fontId="9" fillId="0" borderId="1" xfId="3" applyFont="1" applyFill="1" applyBorder="1" applyAlignment="1">
      <alignment horizontal="center" vertical="top"/>
    </xf>
    <xf numFmtId="168" fontId="9" fillId="3" borderId="1" xfId="2" applyNumberFormat="1" applyFont="1" applyFill="1" applyBorder="1" applyAlignment="1">
      <alignment horizontal="right" vertical="center"/>
    </xf>
    <xf numFmtId="168" fontId="9" fillId="0" borderId="1" xfId="4" applyNumberFormat="1" applyFont="1" applyFill="1" applyBorder="1" applyAlignment="1">
      <alignment horizontal="right" vertical="center" wrapText="1"/>
    </xf>
    <xf numFmtId="167" fontId="9" fillId="0" borderId="1" xfId="2" applyFont="1" applyFill="1" applyBorder="1" applyAlignment="1">
      <alignment horizontal="center" vertical="center"/>
    </xf>
    <xf numFmtId="167" fontId="6" fillId="3" borderId="1" xfId="2" applyFont="1" applyFill="1" applyBorder="1" applyAlignment="1">
      <alignment horizontal="center" vertical="center"/>
    </xf>
    <xf numFmtId="167" fontId="9" fillId="0" borderId="1" xfId="0" applyNumberFormat="1" applyFont="1" applyBorder="1"/>
    <xf numFmtId="168" fontId="9" fillId="0" borderId="1" xfId="4" applyNumberFormat="1" applyFont="1" applyFill="1" applyBorder="1" applyAlignment="1">
      <alignment horizontal="right" vertical="center"/>
    </xf>
    <xf numFmtId="168" fontId="9" fillId="0" borderId="1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26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center" vertical="top" wrapText="1"/>
    </xf>
    <xf numFmtId="0" fontId="27" fillId="0" borderId="0" xfId="0" applyFont="1" applyAlignment="1">
      <alignment horizontal="left" vertical="top" wrapText="1"/>
    </xf>
    <xf numFmtId="0" fontId="27" fillId="0" borderId="0" xfId="0" applyFont="1" applyAlignment="1">
      <alignment horizontal="center" vertical="top" wrapText="1"/>
    </xf>
    <xf numFmtId="49" fontId="6" fillId="0" borderId="1" xfId="18" applyNumberFormat="1" applyFont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0" fontId="13" fillId="0" borderId="0" xfId="0" applyFont="1" applyAlignment="1">
      <alignment horizontal="center" vertical="center" wrapText="1"/>
    </xf>
    <xf numFmtId="0" fontId="28" fillId="0" borderId="0" xfId="0" applyFont="1" applyAlignment="1">
      <alignment horizontal="left" vertical="top" wrapText="1"/>
    </xf>
    <xf numFmtId="168" fontId="6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right" vertical="top" wrapText="1"/>
    </xf>
    <xf numFmtId="167" fontId="9" fillId="0" borderId="1" xfId="3" applyFont="1" applyBorder="1">
      <alignment horizontal="right" vertical="top"/>
    </xf>
    <xf numFmtId="167" fontId="9" fillId="0" borderId="0" xfId="3" applyFont="1">
      <alignment horizontal="right" vertical="top"/>
    </xf>
    <xf numFmtId="0" fontId="9" fillId="0" borderId="1" xfId="0" applyFont="1" applyBorder="1" applyAlignment="1">
      <alignment vertical="top" wrapText="1"/>
    </xf>
    <xf numFmtId="0" fontId="9" fillId="0" borderId="0" xfId="0" applyFont="1" applyAlignment="1">
      <alignment vertical="top" wrapText="1"/>
    </xf>
    <xf numFmtId="166" fontId="10" fillId="0" borderId="1" xfId="1" applyNumberFormat="1" applyFont="1" applyFill="1" applyBorder="1" applyAlignment="1">
      <alignment horizontal="center" vertical="center"/>
    </xf>
    <xf numFmtId="167" fontId="10" fillId="0" borderId="1" xfId="3" applyFont="1" applyFill="1" applyBorder="1" applyAlignment="1">
      <alignment horizontal="center" vertical="center"/>
    </xf>
    <xf numFmtId="172" fontId="9" fillId="0" borderId="1" xfId="0" applyNumberFormat="1" applyFont="1" applyBorder="1"/>
    <xf numFmtId="166" fontId="6" fillId="0" borderId="0" xfId="0" applyNumberFormat="1" applyFont="1"/>
    <xf numFmtId="0" fontId="6" fillId="0" borderId="0" xfId="0" applyFont="1" applyAlignment="1">
      <alignment horizontal="right"/>
    </xf>
    <xf numFmtId="0" fontId="26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wrapText="1"/>
    </xf>
    <xf numFmtId="0" fontId="6" fillId="0" borderId="5" xfId="0" applyFont="1" applyBorder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9" fillId="0" borderId="0" xfId="7" applyFont="1" applyAlignment="1">
      <alignment horizontal="center" vertical="center" wrapText="1"/>
    </xf>
    <xf numFmtId="49" fontId="9" fillId="0" borderId="1" xfId="7" applyNumberFormat="1" applyFont="1" applyBorder="1" applyAlignment="1">
      <alignment horizontal="center" vertical="center" wrapText="1"/>
    </xf>
    <xf numFmtId="0" fontId="9" fillId="0" borderId="1" xfId="7" applyFont="1" applyBorder="1" applyAlignment="1">
      <alignment horizontal="center" vertical="center" wrapText="1"/>
    </xf>
    <xf numFmtId="166" fontId="9" fillId="0" borderId="1" xfId="7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9" fillId="0" borderId="1" xfId="0" applyFont="1" applyBorder="1" applyAlignment="1">
      <alignment horizontal="center" vertical="top" wrapText="1"/>
    </xf>
    <xf numFmtId="0" fontId="9" fillId="0" borderId="1" xfId="17" applyFont="1" applyBorder="1" applyAlignment="1">
      <alignment horizontal="center" vertical="center" wrapText="1"/>
    </xf>
    <xf numFmtId="171" fontId="9" fillId="0" borderId="6" xfId="0" applyNumberFormat="1" applyFont="1" applyBorder="1" applyAlignment="1">
      <alignment horizontal="center" vertical="top" wrapText="1"/>
    </xf>
    <xf numFmtId="171" fontId="9" fillId="0" borderId="7" xfId="0" applyNumberFormat="1" applyFont="1" applyBorder="1" applyAlignment="1">
      <alignment horizontal="center" vertical="top" wrapText="1"/>
    </xf>
    <xf numFmtId="0" fontId="9" fillId="0" borderId="4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9" fillId="0" borderId="1" xfId="0" applyFont="1" applyBorder="1" applyAlignment="1">
      <alignment horizontal="left" vertical="top"/>
    </xf>
    <xf numFmtId="0" fontId="9" fillId="0" borderId="4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</cellXfs>
  <cellStyles count="19">
    <cellStyle name="Bad 3" xfId="11" xr:uid="{00000000-0005-0000-0000-000000000000}"/>
    <cellStyle name="Comma" xfId="4" builtinId="3"/>
    <cellStyle name="Comma 3" xfId="1" xr:uid="{00000000-0005-0000-0000-000002000000}"/>
    <cellStyle name="Comma 9" xfId="9" xr:uid="{00000000-0005-0000-0000-000003000000}"/>
    <cellStyle name="Normal" xfId="0" builtinId="0"/>
    <cellStyle name="Normal 12" xfId="5" xr:uid="{00000000-0005-0000-0000-000007000000}"/>
    <cellStyle name="Normal 14" xfId="16" xr:uid="{041E2A04-70A4-4137-9816-37116A195D17}"/>
    <cellStyle name="Normal 19 3" xfId="10" xr:uid="{00000000-0005-0000-0000-000008000000}"/>
    <cellStyle name="Normal 2" xfId="13" xr:uid="{00000000-0005-0000-0000-000009000000}"/>
    <cellStyle name="Normal 5 10" xfId="17" xr:uid="{0E2BEB04-0936-4079-BCC4-C1A1C64885DE}"/>
    <cellStyle name="Normal 5 2" xfId="6" xr:uid="{00000000-0005-0000-0000-00000A000000}"/>
    <cellStyle name="Normal 5 3" xfId="7" xr:uid="{00000000-0005-0000-0000-00000B000000}"/>
    <cellStyle name="Normal 8" xfId="8" xr:uid="{00000000-0005-0000-0000-00000C000000}"/>
    <cellStyle name="Normal 8 3" xfId="12" xr:uid="{00000000-0005-0000-0000-00000D000000}"/>
    <cellStyle name="Normal_Varabashxum-ynderk" xfId="18" xr:uid="{11D9123F-A26E-4060-A09A-D73245499F7F}"/>
    <cellStyle name="SN_241" xfId="2" xr:uid="{00000000-0005-0000-0000-00000E000000}"/>
    <cellStyle name="SN_b" xfId="3" xr:uid="{00000000-0005-0000-0000-00000F000000}"/>
    <cellStyle name="Обычный 2 2 4" xfId="14" xr:uid="{00000000-0005-0000-0000-000010000000}"/>
    <cellStyle name="Финансовый 4" xfId="15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topLeftCell="A7" workbookViewId="0">
      <selection activeCell="H14" sqref="H14"/>
    </sheetView>
  </sheetViews>
  <sheetFormatPr defaultRowHeight="17.25" x14ac:dyDescent="0.3"/>
  <cols>
    <col min="1" max="1" width="10" style="1" customWidth="1"/>
    <col min="2" max="2" width="11.42578125" style="1" customWidth="1"/>
    <col min="3" max="3" width="15.42578125" style="1" customWidth="1"/>
    <col min="4" max="4" width="34.42578125" style="1" customWidth="1"/>
    <col min="5" max="5" width="46.85546875" style="1" customWidth="1"/>
    <col min="6" max="6" width="37.140625" style="1" customWidth="1"/>
    <col min="7" max="7" width="17.85546875" style="1" customWidth="1"/>
    <col min="8" max="8" width="17.7109375" style="1" customWidth="1"/>
    <col min="9" max="16384" width="9.140625" style="1"/>
  </cols>
  <sheetData>
    <row r="1" spans="1:8" x14ac:dyDescent="0.3">
      <c r="B1" s="2"/>
      <c r="C1" s="2"/>
      <c r="D1" s="2"/>
      <c r="E1" s="2"/>
      <c r="F1" s="2"/>
      <c r="G1" s="2"/>
      <c r="H1" s="3" t="s">
        <v>24</v>
      </c>
    </row>
    <row r="2" spans="1:8" x14ac:dyDescent="0.3">
      <c r="B2" s="2"/>
      <c r="C2" s="2"/>
      <c r="D2" s="154" t="s">
        <v>149</v>
      </c>
      <c r="E2" s="154"/>
      <c r="F2" s="154"/>
      <c r="G2" s="154"/>
      <c r="H2" s="154"/>
    </row>
    <row r="3" spans="1:8" x14ac:dyDescent="0.3">
      <c r="B3" s="2"/>
      <c r="C3" s="2"/>
      <c r="D3" s="2"/>
      <c r="E3" s="2"/>
      <c r="F3" s="2"/>
      <c r="G3" s="4"/>
      <c r="H3" s="3" t="s">
        <v>23</v>
      </c>
    </row>
    <row r="4" spans="1:8" x14ac:dyDescent="0.3">
      <c r="B4" s="157" t="s">
        <v>120</v>
      </c>
      <c r="C4" s="157"/>
      <c r="D4" s="157"/>
      <c r="E4" s="157"/>
      <c r="F4" s="157"/>
      <c r="G4" s="157"/>
      <c r="H4" s="3"/>
    </row>
    <row r="5" spans="1:8" x14ac:dyDescent="0.3">
      <c r="B5" s="157"/>
      <c r="C5" s="157"/>
      <c r="D5" s="157"/>
      <c r="E5" s="157"/>
      <c r="F5" s="157"/>
      <c r="G5" s="157"/>
      <c r="H5" s="3"/>
    </row>
    <row r="6" spans="1:8" x14ac:dyDescent="0.3">
      <c r="B6" s="157"/>
      <c r="C6" s="157"/>
      <c r="D6" s="157"/>
      <c r="E6" s="157"/>
      <c r="F6" s="157"/>
      <c r="G6" s="157"/>
      <c r="H6" s="3"/>
    </row>
    <row r="7" spans="1:8" x14ac:dyDescent="0.3">
      <c r="B7" s="131"/>
      <c r="C7" s="131"/>
      <c r="D7" s="131"/>
      <c r="E7" s="131"/>
      <c r="F7" s="131"/>
      <c r="G7" s="131"/>
      <c r="H7" s="3"/>
    </row>
    <row r="8" spans="1:8" x14ac:dyDescent="0.3">
      <c r="B8" s="2"/>
      <c r="C8" s="2"/>
      <c r="D8" s="2"/>
      <c r="E8" s="2"/>
      <c r="F8" s="2"/>
      <c r="G8" s="158" t="s">
        <v>20</v>
      </c>
      <c r="H8" s="158"/>
    </row>
    <row r="9" spans="1:8" ht="90" customHeight="1" x14ac:dyDescent="0.3">
      <c r="A9" s="159" t="s">
        <v>61</v>
      </c>
      <c r="B9" s="160" t="s">
        <v>62</v>
      </c>
      <c r="C9" s="161"/>
      <c r="D9" s="162" t="s">
        <v>63</v>
      </c>
      <c r="E9" s="162" t="s">
        <v>64</v>
      </c>
      <c r="F9" s="162" t="s">
        <v>65</v>
      </c>
      <c r="G9" s="164" t="s">
        <v>119</v>
      </c>
      <c r="H9" s="161"/>
    </row>
    <row r="10" spans="1:8" x14ac:dyDescent="0.3">
      <c r="A10" s="159"/>
      <c r="B10" s="13" t="s">
        <v>18</v>
      </c>
      <c r="C10" s="13" t="s">
        <v>19</v>
      </c>
      <c r="D10" s="163"/>
      <c r="E10" s="163"/>
      <c r="F10" s="163"/>
      <c r="G10" s="61" t="s">
        <v>6</v>
      </c>
      <c r="H10" s="61" t="s">
        <v>7</v>
      </c>
    </row>
    <row r="11" spans="1:8" ht="21.75" customHeight="1" x14ac:dyDescent="0.3">
      <c r="A11" s="156" t="s">
        <v>66</v>
      </c>
      <c r="B11" s="156"/>
      <c r="C11" s="156"/>
      <c r="D11" s="156"/>
      <c r="E11" s="156"/>
      <c r="F11" s="156"/>
      <c r="G11" s="122">
        <f>G12+G17</f>
        <v>0</v>
      </c>
      <c r="H11" s="122">
        <f>H12+H17</f>
        <v>0</v>
      </c>
    </row>
    <row r="12" spans="1:8" ht="24" customHeight="1" x14ac:dyDescent="0.3">
      <c r="A12" s="156" t="s">
        <v>5</v>
      </c>
      <c r="B12" s="156"/>
      <c r="C12" s="156"/>
      <c r="D12" s="156"/>
      <c r="E12" s="156"/>
      <c r="F12" s="156"/>
      <c r="G12" s="122">
        <f t="shared" ref="G12:H12" si="0">G13</f>
        <v>0</v>
      </c>
      <c r="H12" s="122">
        <f t="shared" si="0"/>
        <v>0</v>
      </c>
    </row>
    <row r="13" spans="1:8" s="6" customFormat="1" ht="54" customHeight="1" x14ac:dyDescent="0.3">
      <c r="A13" s="63"/>
      <c r="B13" s="62" t="s">
        <v>74</v>
      </c>
      <c r="C13" s="8"/>
      <c r="D13" s="8" t="s">
        <v>75</v>
      </c>
      <c r="E13" s="8" t="s">
        <v>76</v>
      </c>
      <c r="F13" s="8" t="s">
        <v>77</v>
      </c>
      <c r="G13" s="119">
        <f>G14+G15+G16</f>
        <v>0</v>
      </c>
      <c r="H13" s="119">
        <f>H14+H15+H16</f>
        <v>0</v>
      </c>
    </row>
    <row r="14" spans="1:8" ht="69" x14ac:dyDescent="0.3">
      <c r="A14" s="64"/>
      <c r="B14" s="9"/>
      <c r="C14" s="43" t="s">
        <v>78</v>
      </c>
      <c r="D14" s="9" t="s">
        <v>79</v>
      </c>
      <c r="E14" s="9" t="s">
        <v>79</v>
      </c>
      <c r="F14" s="9" t="s">
        <v>67</v>
      </c>
      <c r="G14" s="45">
        <f>'2'!G37</f>
        <v>-2137850</v>
      </c>
      <c r="H14" s="45">
        <f>'2'!H37</f>
        <v>-2137850</v>
      </c>
    </row>
    <row r="15" spans="1:8" ht="69" x14ac:dyDescent="0.3">
      <c r="A15" s="64"/>
      <c r="B15" s="9"/>
      <c r="C15" s="43" t="s">
        <v>98</v>
      </c>
      <c r="D15" s="9" t="s">
        <v>109</v>
      </c>
      <c r="E15" s="9" t="s">
        <v>100</v>
      </c>
      <c r="F15" s="9" t="s">
        <v>101</v>
      </c>
      <c r="G15" s="45">
        <f>'2'!G46</f>
        <v>839960</v>
      </c>
      <c r="H15" s="45">
        <f>'2'!H46</f>
        <v>839960</v>
      </c>
    </row>
    <row r="16" spans="1:8" ht="99" customHeight="1" x14ac:dyDescent="0.3">
      <c r="A16" s="64"/>
      <c r="B16" s="9"/>
      <c r="C16" s="43" t="s">
        <v>150</v>
      </c>
      <c r="D16" s="9" t="s">
        <v>102</v>
      </c>
      <c r="E16" s="9" t="s">
        <v>113</v>
      </c>
      <c r="F16" s="9" t="s">
        <v>101</v>
      </c>
      <c r="G16" s="45">
        <f>'2'!G22</f>
        <v>1297890</v>
      </c>
      <c r="H16" s="45">
        <f>'2'!H22</f>
        <v>1297890</v>
      </c>
    </row>
    <row r="17" spans="1:8" ht="19.5" customHeight="1" x14ac:dyDescent="0.3">
      <c r="A17" s="155" t="s">
        <v>123</v>
      </c>
      <c r="B17" s="155"/>
      <c r="C17" s="155"/>
      <c r="D17" s="155"/>
      <c r="E17" s="155"/>
      <c r="F17" s="155"/>
      <c r="G17" s="45">
        <f>+G18</f>
        <v>0</v>
      </c>
      <c r="H17" s="45">
        <f>+H18</f>
        <v>0</v>
      </c>
    </row>
    <row r="18" spans="1:8" ht="99" customHeight="1" x14ac:dyDescent="0.3">
      <c r="A18" s="133"/>
      <c r="B18" s="134" t="s">
        <v>124</v>
      </c>
      <c r="C18" s="133"/>
      <c r="D18" s="132" t="s">
        <v>125</v>
      </c>
      <c r="E18" s="132" t="s">
        <v>126</v>
      </c>
      <c r="F18" s="132" t="s">
        <v>127</v>
      </c>
      <c r="G18" s="45">
        <f>+G19+G20</f>
        <v>0</v>
      </c>
      <c r="H18" s="45">
        <f>+H19+H20</f>
        <v>0</v>
      </c>
    </row>
    <row r="19" spans="1:8" ht="99" customHeight="1" x14ac:dyDescent="0.3">
      <c r="A19" s="133"/>
      <c r="B19" s="133"/>
      <c r="C19" s="135" t="s">
        <v>128</v>
      </c>
      <c r="D19" s="133" t="s">
        <v>125</v>
      </c>
      <c r="E19" s="133" t="s">
        <v>129</v>
      </c>
      <c r="F19" s="133" t="s">
        <v>130</v>
      </c>
      <c r="G19" s="45">
        <v>-2137850</v>
      </c>
      <c r="H19" s="45">
        <f>'2'!H74</f>
        <v>-2137850</v>
      </c>
    </row>
    <row r="20" spans="1:8" s="2" customFormat="1" ht="99" x14ac:dyDescent="0.3">
      <c r="A20" s="133"/>
      <c r="B20" s="133"/>
      <c r="C20" s="135" t="s">
        <v>128</v>
      </c>
      <c r="D20" s="133" t="s">
        <v>125</v>
      </c>
      <c r="E20" s="133" t="s">
        <v>129</v>
      </c>
      <c r="F20" s="133" t="s">
        <v>130</v>
      </c>
      <c r="G20" s="45">
        <v>2137850</v>
      </c>
      <c r="H20" s="45">
        <f>'2'!H82</f>
        <v>2137850</v>
      </c>
    </row>
    <row r="21" spans="1:8" s="2" customFormat="1" x14ac:dyDescent="0.3">
      <c r="A21" s="136"/>
      <c r="B21" s="136"/>
      <c r="C21" s="137"/>
      <c r="D21" s="136"/>
      <c r="E21" s="136"/>
      <c r="F21" s="136"/>
      <c r="G21" s="12"/>
      <c r="H21" s="16"/>
    </row>
    <row r="22" spans="1:8" s="2" customFormat="1" x14ac:dyDescent="0.3">
      <c r="A22" s="136"/>
      <c r="B22" s="136"/>
      <c r="C22" s="137"/>
      <c r="D22" s="136"/>
      <c r="E22" s="136"/>
      <c r="F22" s="136"/>
      <c r="G22" s="12"/>
      <c r="H22" s="16"/>
    </row>
    <row r="23" spans="1:8" s="2" customFormat="1" x14ac:dyDescent="0.3">
      <c r="A23" s="14"/>
      <c r="B23" s="14"/>
      <c r="C23" s="14"/>
      <c r="D23" s="65"/>
      <c r="E23" s="15"/>
      <c r="F23" s="11"/>
      <c r="G23" s="12"/>
      <c r="H23" s="16"/>
    </row>
    <row r="24" spans="1:8" s="2" customFormat="1" x14ac:dyDescent="0.3">
      <c r="A24" s="14"/>
      <c r="B24" s="14"/>
      <c r="C24" s="14"/>
      <c r="D24" s="65"/>
      <c r="E24" s="15"/>
      <c r="F24" s="11"/>
      <c r="G24" s="12"/>
      <c r="H24" s="16"/>
    </row>
    <row r="25" spans="1:8" s="2" customFormat="1" x14ac:dyDescent="0.3">
      <c r="A25" s="14"/>
      <c r="B25" s="17" t="s">
        <v>25</v>
      </c>
      <c r="C25" s="10"/>
      <c r="D25" s="18"/>
      <c r="G25" s="12"/>
      <c r="H25" s="16"/>
    </row>
    <row r="26" spans="1:8" s="2" customFormat="1" x14ac:dyDescent="0.3">
      <c r="A26" s="14"/>
      <c r="B26" s="17" t="s">
        <v>26</v>
      </c>
      <c r="C26" s="10"/>
      <c r="D26" s="18"/>
      <c r="G26" s="12"/>
      <c r="H26" s="16"/>
    </row>
    <row r="27" spans="1:8" s="2" customFormat="1" x14ac:dyDescent="0.3">
      <c r="A27" s="14"/>
      <c r="B27" s="6"/>
      <c r="C27" s="19" t="s">
        <v>27</v>
      </c>
      <c r="D27" s="18"/>
      <c r="G27" s="12"/>
      <c r="H27" s="16"/>
    </row>
    <row r="28" spans="1:8" s="2" customFormat="1" x14ac:dyDescent="0.3">
      <c r="A28" s="14"/>
      <c r="D28" s="5"/>
      <c r="G28" s="12"/>
      <c r="H28" s="16"/>
    </row>
  </sheetData>
  <mergeCells count="12">
    <mergeCell ref="D2:H2"/>
    <mergeCell ref="A17:F17"/>
    <mergeCell ref="A11:F11"/>
    <mergeCell ref="A12:F12"/>
    <mergeCell ref="B4:G6"/>
    <mergeCell ref="G8:H8"/>
    <mergeCell ref="A9:A10"/>
    <mergeCell ref="B9:C9"/>
    <mergeCell ref="D9:D10"/>
    <mergeCell ref="E9:E10"/>
    <mergeCell ref="F9:F10"/>
    <mergeCell ref="G9:H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0"/>
  <sheetViews>
    <sheetView zoomScaleNormal="100" workbookViewId="0">
      <selection activeCell="E25" sqref="E25"/>
    </sheetView>
  </sheetViews>
  <sheetFormatPr defaultRowHeight="17.25" x14ac:dyDescent="0.3"/>
  <cols>
    <col min="1" max="1" width="11.28515625" style="1" customWidth="1"/>
    <col min="2" max="3" width="10.140625" style="1" customWidth="1"/>
    <col min="4" max="4" width="13.28515625" style="1" customWidth="1"/>
    <col min="5" max="5" width="15.140625" style="1" customWidth="1"/>
    <col min="6" max="6" width="65" style="1" customWidth="1"/>
    <col min="7" max="7" width="16.7109375" style="1" customWidth="1"/>
    <col min="8" max="8" width="17.42578125" style="1" customWidth="1"/>
    <col min="9" max="9" width="16.7109375" style="1" bestFit="1" customWidth="1"/>
    <col min="10" max="16384" width="9.140625" style="1"/>
  </cols>
  <sheetData>
    <row r="1" spans="1:8" x14ac:dyDescent="0.3">
      <c r="G1" s="2"/>
      <c r="H1" s="3" t="s">
        <v>21</v>
      </c>
    </row>
    <row r="2" spans="1:8" x14ac:dyDescent="0.3">
      <c r="A2" s="154" t="s">
        <v>149</v>
      </c>
      <c r="B2" s="154"/>
      <c r="C2" s="154"/>
      <c r="D2" s="154"/>
      <c r="E2" s="154"/>
      <c r="F2" s="154"/>
      <c r="G2" s="154"/>
      <c r="H2" s="154"/>
    </row>
    <row r="3" spans="1:8" x14ac:dyDescent="0.3">
      <c r="G3" s="4"/>
      <c r="H3" s="3" t="s">
        <v>23</v>
      </c>
    </row>
    <row r="4" spans="1:8" ht="45" customHeight="1" x14ac:dyDescent="0.3">
      <c r="A4" s="165" t="s">
        <v>118</v>
      </c>
      <c r="B4" s="165"/>
      <c r="C4" s="165"/>
      <c r="D4" s="165"/>
      <c r="E4" s="165"/>
      <c r="F4" s="165"/>
      <c r="G4" s="165"/>
      <c r="H4" s="165"/>
    </row>
    <row r="5" spans="1:8" x14ac:dyDescent="0.3">
      <c r="G5" s="158" t="s">
        <v>20</v>
      </c>
      <c r="H5" s="158"/>
    </row>
    <row r="6" spans="1:8" ht="111" customHeight="1" x14ac:dyDescent="0.3">
      <c r="A6" s="160" t="s">
        <v>29</v>
      </c>
      <c r="B6" s="164"/>
      <c r="C6" s="161"/>
      <c r="D6" s="160" t="s">
        <v>30</v>
      </c>
      <c r="E6" s="161"/>
      <c r="F6" s="168" t="s">
        <v>1</v>
      </c>
      <c r="G6" s="166" t="s">
        <v>119</v>
      </c>
      <c r="H6" s="167"/>
    </row>
    <row r="7" spans="1:8" s="67" customFormat="1" ht="40.5" customHeight="1" x14ac:dyDescent="0.3">
      <c r="A7" s="66" t="s">
        <v>31</v>
      </c>
      <c r="B7" s="66" t="s">
        <v>32</v>
      </c>
      <c r="C7" s="66" t="s">
        <v>33</v>
      </c>
      <c r="D7" s="13" t="s">
        <v>18</v>
      </c>
      <c r="E7" s="13" t="s">
        <v>19</v>
      </c>
      <c r="F7" s="169"/>
      <c r="G7" s="13" t="s">
        <v>6</v>
      </c>
      <c r="H7" s="13" t="s">
        <v>7</v>
      </c>
    </row>
    <row r="8" spans="1:8" s="6" customFormat="1" x14ac:dyDescent="0.3">
      <c r="A8" s="68"/>
      <c r="B8" s="68"/>
      <c r="C8" s="68"/>
      <c r="D8" s="69"/>
      <c r="E8" s="70"/>
      <c r="F8" s="69" t="s">
        <v>28</v>
      </c>
      <c r="G8" s="121">
        <f>G12+G57</f>
        <v>0</v>
      </c>
      <c r="H8" s="121">
        <f>H12+H57</f>
        <v>0</v>
      </c>
    </row>
    <row r="9" spans="1:8" x14ac:dyDescent="0.3">
      <c r="A9" s="71"/>
      <c r="B9" s="71"/>
      <c r="C9" s="71"/>
      <c r="D9" s="71"/>
      <c r="E9" s="72"/>
      <c r="F9" s="71" t="s">
        <v>2</v>
      </c>
      <c r="G9" s="121"/>
      <c r="H9" s="121"/>
    </row>
    <row r="10" spans="1:8" s="6" customFormat="1" ht="34.5" x14ac:dyDescent="0.3">
      <c r="A10" s="69"/>
      <c r="B10" s="69"/>
      <c r="C10" s="69"/>
      <c r="D10" s="69"/>
      <c r="E10" s="70"/>
      <c r="F10" s="69" t="s">
        <v>0</v>
      </c>
      <c r="G10" s="119">
        <f t="shared" ref="G10:H10" si="0">G12</f>
        <v>0</v>
      </c>
      <c r="H10" s="119">
        <f t="shared" si="0"/>
        <v>0</v>
      </c>
    </row>
    <row r="11" spans="1:8" s="6" customFormat="1" x14ac:dyDescent="0.3">
      <c r="A11" s="69"/>
      <c r="B11" s="69"/>
      <c r="C11" s="69"/>
      <c r="D11" s="69"/>
      <c r="E11" s="70"/>
      <c r="F11" s="71" t="s">
        <v>2</v>
      </c>
      <c r="G11" s="119"/>
      <c r="H11" s="119"/>
    </row>
    <row r="12" spans="1:8" s="6" customFormat="1" ht="19.5" customHeight="1" x14ac:dyDescent="0.3">
      <c r="A12" s="73" t="s">
        <v>3</v>
      </c>
      <c r="B12" s="73"/>
      <c r="C12" s="73"/>
      <c r="D12" s="69"/>
      <c r="E12" s="70"/>
      <c r="F12" s="69" t="s">
        <v>4</v>
      </c>
      <c r="G12" s="119">
        <f>+G14</f>
        <v>0</v>
      </c>
      <c r="H12" s="119">
        <f>+H14</f>
        <v>0</v>
      </c>
    </row>
    <row r="13" spans="1:8" x14ac:dyDescent="0.3">
      <c r="A13" s="74"/>
      <c r="B13" s="74"/>
      <c r="C13" s="74"/>
      <c r="D13" s="74"/>
      <c r="E13" s="74"/>
      <c r="F13" s="74" t="s">
        <v>2</v>
      </c>
      <c r="G13" s="114"/>
      <c r="H13" s="114"/>
    </row>
    <row r="14" spans="1:8" s="6" customFormat="1" x14ac:dyDescent="0.3">
      <c r="A14" s="108"/>
      <c r="B14" s="73" t="s">
        <v>80</v>
      </c>
      <c r="C14" s="108"/>
      <c r="D14" s="108"/>
      <c r="E14" s="108"/>
      <c r="F14" s="109" t="s">
        <v>103</v>
      </c>
      <c r="G14" s="119">
        <f>+G16+G31</f>
        <v>0</v>
      </c>
      <c r="H14" s="119">
        <f>+H16+H31</f>
        <v>0</v>
      </c>
    </row>
    <row r="15" spans="1:8" x14ac:dyDescent="0.3">
      <c r="A15" s="74"/>
      <c r="B15" s="74"/>
      <c r="C15" s="74"/>
      <c r="D15" s="74"/>
      <c r="E15" s="74"/>
      <c r="F15" s="74" t="s">
        <v>2</v>
      </c>
      <c r="G15" s="114"/>
      <c r="H15" s="114"/>
    </row>
    <row r="16" spans="1:8" x14ac:dyDescent="0.3">
      <c r="A16" s="74"/>
      <c r="B16" s="74"/>
      <c r="C16" s="73" t="s">
        <v>82</v>
      </c>
      <c r="D16" s="108"/>
      <c r="E16" s="108"/>
      <c r="F16" s="109" t="s">
        <v>104</v>
      </c>
      <c r="G16" s="114">
        <f>G18</f>
        <v>1297890</v>
      </c>
      <c r="H16" s="114">
        <f t="shared" ref="H16" si="1">H18</f>
        <v>1297890</v>
      </c>
    </row>
    <row r="17" spans="1:8" x14ac:dyDescent="0.3">
      <c r="A17" s="74"/>
      <c r="B17" s="74"/>
      <c r="C17" s="74"/>
      <c r="D17" s="74"/>
      <c r="E17" s="74"/>
      <c r="F17" s="74" t="s">
        <v>2</v>
      </c>
      <c r="G17" s="114"/>
      <c r="H17" s="114"/>
    </row>
    <row r="18" spans="1:8" ht="34.5" x14ac:dyDescent="0.3">
      <c r="A18" s="75"/>
      <c r="B18" s="75"/>
      <c r="C18" s="75"/>
      <c r="D18" s="22"/>
      <c r="E18" s="76"/>
      <c r="F18" s="76" t="s">
        <v>8</v>
      </c>
      <c r="G18" s="114">
        <f t="shared" ref="G18:H18" si="2">G20</f>
        <v>1297890</v>
      </c>
      <c r="H18" s="114">
        <f t="shared" si="2"/>
        <v>1297890</v>
      </c>
    </row>
    <row r="19" spans="1:8" x14ac:dyDescent="0.3">
      <c r="A19" s="75"/>
      <c r="B19" s="75"/>
      <c r="C19" s="75"/>
      <c r="D19" s="22"/>
      <c r="E19" s="76"/>
      <c r="F19" s="76" t="s">
        <v>2</v>
      </c>
      <c r="G19" s="112"/>
      <c r="H19" s="114"/>
    </row>
    <row r="20" spans="1:8" s="6" customFormat="1" ht="19.5" customHeight="1" x14ac:dyDescent="0.3">
      <c r="A20" s="8"/>
      <c r="B20" s="8"/>
      <c r="C20" s="8"/>
      <c r="D20" s="8">
        <v>1157</v>
      </c>
      <c r="E20" s="8"/>
      <c r="F20" s="8" t="s">
        <v>75</v>
      </c>
      <c r="G20" s="113">
        <f t="shared" ref="G20:H20" si="3">G22</f>
        <v>1297890</v>
      </c>
      <c r="H20" s="113">
        <f t="shared" si="3"/>
        <v>1297890</v>
      </c>
    </row>
    <row r="21" spans="1:8" s="6" customFormat="1" x14ac:dyDescent="0.3">
      <c r="A21" s="9"/>
      <c r="B21" s="9"/>
      <c r="C21" s="9"/>
      <c r="D21" s="9"/>
      <c r="E21" s="9"/>
      <c r="F21" s="9" t="s">
        <v>83</v>
      </c>
      <c r="G21" s="113"/>
      <c r="H21" s="113"/>
    </row>
    <row r="22" spans="1:8" s="6" customFormat="1" ht="34.5" x14ac:dyDescent="0.3">
      <c r="A22" s="8"/>
      <c r="B22" s="8"/>
      <c r="C22" s="8"/>
      <c r="D22" s="77"/>
      <c r="E22" s="8">
        <v>21041</v>
      </c>
      <c r="F22" s="8" t="s">
        <v>102</v>
      </c>
      <c r="G22" s="113">
        <f t="shared" ref="G22:H22" si="4">G24</f>
        <v>1297890</v>
      </c>
      <c r="H22" s="113">
        <f t="shared" si="4"/>
        <v>1297890</v>
      </c>
    </row>
    <row r="23" spans="1:8" x14ac:dyDescent="0.3">
      <c r="A23" s="9"/>
      <c r="B23" s="9"/>
      <c r="C23" s="9"/>
      <c r="D23" s="78"/>
      <c r="E23" s="9"/>
      <c r="F23" s="9" t="s">
        <v>58</v>
      </c>
      <c r="G23" s="114"/>
      <c r="H23" s="114"/>
    </row>
    <row r="24" spans="1:8" ht="34.5" x14ac:dyDescent="0.3">
      <c r="A24" s="9"/>
      <c r="B24" s="9"/>
      <c r="C24" s="9"/>
      <c r="D24" s="78"/>
      <c r="E24" s="9"/>
      <c r="F24" s="40" t="s">
        <v>8</v>
      </c>
      <c r="G24" s="114">
        <f t="shared" ref="G24:H24" si="5">G26</f>
        <v>1297890</v>
      </c>
      <c r="H24" s="114">
        <f t="shared" si="5"/>
        <v>1297890</v>
      </c>
    </row>
    <row r="25" spans="1:8" ht="34.5" x14ac:dyDescent="0.3">
      <c r="A25" s="9"/>
      <c r="B25" s="9"/>
      <c r="C25" s="9"/>
      <c r="D25" s="78"/>
      <c r="E25" s="9"/>
      <c r="F25" s="9" t="s">
        <v>52</v>
      </c>
      <c r="G25" s="114"/>
      <c r="H25" s="114"/>
    </row>
    <row r="26" spans="1:8" x14ac:dyDescent="0.3">
      <c r="A26" s="9"/>
      <c r="B26" s="9"/>
      <c r="C26" s="9"/>
      <c r="D26" s="78"/>
      <c r="E26" s="9"/>
      <c r="F26" s="110" t="s">
        <v>53</v>
      </c>
      <c r="G26" s="114">
        <f t="shared" ref="G26:H26" si="6">G27</f>
        <v>1297890</v>
      </c>
      <c r="H26" s="114">
        <f t="shared" si="6"/>
        <v>1297890</v>
      </c>
    </row>
    <row r="27" spans="1:8" ht="18" x14ac:dyDescent="0.3">
      <c r="A27" s="9"/>
      <c r="B27" s="9"/>
      <c r="C27" s="9"/>
      <c r="D27" s="79"/>
      <c r="E27" s="9"/>
      <c r="F27" s="110" t="s">
        <v>54</v>
      </c>
      <c r="G27" s="114">
        <f t="shared" ref="G27:H27" si="7">G29</f>
        <v>1297890</v>
      </c>
      <c r="H27" s="114">
        <f t="shared" si="7"/>
        <v>1297890</v>
      </c>
    </row>
    <row r="28" spans="1:8" ht="18" x14ac:dyDescent="0.3">
      <c r="A28" s="9"/>
      <c r="B28" s="9"/>
      <c r="C28" s="9"/>
      <c r="D28" s="79"/>
      <c r="E28" s="9"/>
      <c r="F28" s="110" t="s">
        <v>55</v>
      </c>
      <c r="G28" s="114">
        <f t="shared" ref="G28:H29" si="8">G29</f>
        <v>1297890</v>
      </c>
      <c r="H28" s="114">
        <f t="shared" si="8"/>
        <v>1297890</v>
      </c>
    </row>
    <row r="29" spans="1:8" ht="22.5" customHeight="1" x14ac:dyDescent="0.3">
      <c r="A29" s="9"/>
      <c r="B29" s="9"/>
      <c r="C29" s="9"/>
      <c r="D29" s="79"/>
      <c r="E29" s="9"/>
      <c r="F29" s="110" t="s">
        <v>105</v>
      </c>
      <c r="G29" s="114">
        <f t="shared" si="8"/>
        <v>1297890</v>
      </c>
      <c r="H29" s="114">
        <f t="shared" si="8"/>
        <v>1297890</v>
      </c>
    </row>
    <row r="30" spans="1:8" ht="18" x14ac:dyDescent="0.3">
      <c r="A30" s="9"/>
      <c r="B30" s="9"/>
      <c r="C30" s="9"/>
      <c r="D30" s="79"/>
      <c r="E30" s="9"/>
      <c r="F30" s="110" t="s">
        <v>106</v>
      </c>
      <c r="G30" s="114">
        <v>1297890</v>
      </c>
      <c r="H30" s="114">
        <v>1297890</v>
      </c>
    </row>
    <row r="31" spans="1:8" s="2" customFormat="1" ht="19.5" customHeight="1" x14ac:dyDescent="0.3">
      <c r="A31" s="81"/>
      <c r="B31" s="80"/>
      <c r="C31" s="8" t="s">
        <v>80</v>
      </c>
      <c r="D31" s="7"/>
      <c r="E31" s="7"/>
      <c r="F31" s="8" t="s">
        <v>81</v>
      </c>
      <c r="G31" s="119">
        <f t="shared" ref="G31:H31" si="9">+G35</f>
        <v>-1297890</v>
      </c>
      <c r="H31" s="119">
        <f t="shared" si="9"/>
        <v>-1297890</v>
      </c>
    </row>
    <row r="32" spans="1:8" s="2" customFormat="1" ht="19.5" customHeight="1" x14ac:dyDescent="0.3">
      <c r="A32" s="81"/>
      <c r="B32" s="80"/>
      <c r="C32" s="82"/>
      <c r="D32" s="71"/>
      <c r="E32" s="72"/>
      <c r="F32" s="71" t="s">
        <v>2</v>
      </c>
      <c r="G32" s="119"/>
      <c r="H32" s="119"/>
    </row>
    <row r="33" spans="1:9" s="2" customFormat="1" ht="33" customHeight="1" x14ac:dyDescent="0.3">
      <c r="A33" s="83"/>
      <c r="B33" s="73"/>
      <c r="C33" s="84"/>
      <c r="D33" s="85"/>
      <c r="E33" s="39"/>
      <c r="F33" s="71" t="s">
        <v>0</v>
      </c>
      <c r="G33" s="119">
        <f t="shared" ref="G33:H33" si="10">G35</f>
        <v>-1297890</v>
      </c>
      <c r="H33" s="119">
        <f t="shared" si="10"/>
        <v>-1297890</v>
      </c>
    </row>
    <row r="34" spans="1:9" s="2" customFormat="1" ht="17.25" customHeight="1" x14ac:dyDescent="0.3">
      <c r="A34" s="83"/>
      <c r="B34" s="73"/>
      <c r="C34" s="84"/>
      <c r="D34" s="85"/>
      <c r="E34" s="39"/>
      <c r="F34" s="9" t="s">
        <v>2</v>
      </c>
      <c r="G34" s="111"/>
      <c r="H34" s="111"/>
    </row>
    <row r="35" spans="1:9" s="2" customFormat="1" ht="19.5" customHeight="1" x14ac:dyDescent="0.3">
      <c r="A35" s="83"/>
      <c r="B35" s="73"/>
      <c r="C35" s="73"/>
      <c r="D35" s="22" t="s">
        <v>84</v>
      </c>
      <c r="E35" s="22"/>
      <c r="F35" s="8" t="s">
        <v>85</v>
      </c>
      <c r="G35" s="119">
        <f>G37+G46</f>
        <v>-1297890</v>
      </c>
      <c r="H35" s="119">
        <f>H37+H46</f>
        <v>-1297890</v>
      </c>
    </row>
    <row r="36" spans="1:9" s="2" customFormat="1" ht="19.5" customHeight="1" x14ac:dyDescent="0.3">
      <c r="A36" s="83"/>
      <c r="B36" s="73"/>
      <c r="C36" s="84"/>
      <c r="D36" s="76"/>
      <c r="E36" s="76"/>
      <c r="F36" s="9" t="s">
        <v>2</v>
      </c>
      <c r="G36" s="119"/>
      <c r="H36" s="119"/>
    </row>
    <row r="37" spans="1:9" s="2" customFormat="1" ht="34.5" customHeight="1" x14ac:dyDescent="0.3">
      <c r="A37" s="83"/>
      <c r="B37" s="73"/>
      <c r="C37" s="63"/>
      <c r="D37" s="70"/>
      <c r="E37" s="22" t="s">
        <v>57</v>
      </c>
      <c r="F37" s="8" t="s">
        <v>86</v>
      </c>
      <c r="G37" s="119">
        <f t="shared" ref="G37:H37" si="11">G39</f>
        <v>-2137850</v>
      </c>
      <c r="H37" s="119">
        <f t="shared" si="11"/>
        <v>-2137850</v>
      </c>
    </row>
    <row r="38" spans="1:9" s="2" customFormat="1" ht="19.5" customHeight="1" x14ac:dyDescent="0.3">
      <c r="A38" s="83"/>
      <c r="B38" s="73"/>
      <c r="C38" s="64"/>
      <c r="D38" s="72"/>
      <c r="E38" s="76"/>
      <c r="F38" s="9" t="s">
        <v>58</v>
      </c>
      <c r="G38" s="114"/>
      <c r="H38" s="114"/>
    </row>
    <row r="39" spans="1:9" s="2" customFormat="1" ht="33" customHeight="1" x14ac:dyDescent="0.3">
      <c r="A39" s="83"/>
      <c r="B39" s="73"/>
      <c r="C39" s="63"/>
      <c r="D39" s="63"/>
      <c r="E39" s="9"/>
      <c r="F39" s="40" t="s">
        <v>8</v>
      </c>
      <c r="G39" s="113">
        <f t="shared" ref="G39:H39" si="12">G41</f>
        <v>-2137850</v>
      </c>
      <c r="H39" s="113">
        <f t="shared" si="12"/>
        <v>-2137850</v>
      </c>
    </row>
    <row r="40" spans="1:9" s="2" customFormat="1" ht="36" customHeight="1" x14ac:dyDescent="0.3">
      <c r="A40" s="83"/>
      <c r="B40" s="73"/>
      <c r="C40" s="64"/>
      <c r="D40" s="64"/>
      <c r="E40" s="9"/>
      <c r="F40" s="9" t="s">
        <v>52</v>
      </c>
      <c r="G40" s="114"/>
      <c r="H40" s="114"/>
    </row>
    <row r="41" spans="1:9" s="2" customFormat="1" ht="19.5" customHeight="1" x14ac:dyDescent="0.3">
      <c r="A41" s="83"/>
      <c r="B41" s="73"/>
      <c r="C41" s="64"/>
      <c r="D41" s="64"/>
      <c r="E41" s="9"/>
      <c r="F41" s="9" t="s">
        <v>53</v>
      </c>
      <c r="G41" s="114">
        <f t="shared" ref="G41:H44" si="13">G42</f>
        <v>-2137850</v>
      </c>
      <c r="H41" s="114">
        <f t="shared" si="13"/>
        <v>-2137850</v>
      </c>
    </row>
    <row r="42" spans="1:9" s="2" customFormat="1" ht="19.5" customHeight="1" x14ac:dyDescent="0.3">
      <c r="A42" s="83"/>
      <c r="B42" s="73"/>
      <c r="C42" s="64"/>
      <c r="D42" s="64"/>
      <c r="E42" s="9"/>
      <c r="F42" s="9" t="s">
        <v>54</v>
      </c>
      <c r="G42" s="114">
        <f t="shared" si="13"/>
        <v>-2137850</v>
      </c>
      <c r="H42" s="114">
        <f t="shared" si="13"/>
        <v>-2137850</v>
      </c>
    </row>
    <row r="43" spans="1:9" s="2" customFormat="1" ht="19.5" customHeight="1" x14ac:dyDescent="0.3">
      <c r="A43" s="83"/>
      <c r="B43" s="73"/>
      <c r="C43" s="64"/>
      <c r="D43" s="64"/>
      <c r="E43" s="9"/>
      <c r="F43" s="9" t="s">
        <v>55</v>
      </c>
      <c r="G43" s="114">
        <f>SUM(G44)</f>
        <v>-2137850</v>
      </c>
      <c r="H43" s="114">
        <f>SUM(H44)</f>
        <v>-2137850</v>
      </c>
    </row>
    <row r="44" spans="1:9" s="2" customFormat="1" ht="19.5" customHeight="1" x14ac:dyDescent="0.3">
      <c r="A44" s="83"/>
      <c r="B44" s="73"/>
      <c r="C44" s="64"/>
      <c r="D44" s="64"/>
      <c r="E44" s="9"/>
      <c r="F44" s="9" t="s">
        <v>56</v>
      </c>
      <c r="G44" s="114">
        <f t="shared" si="13"/>
        <v>-2137850</v>
      </c>
      <c r="H44" s="114">
        <f t="shared" si="13"/>
        <v>-2137850</v>
      </c>
    </row>
    <row r="45" spans="1:9" s="2" customFormat="1" ht="19.5" customHeight="1" x14ac:dyDescent="0.3">
      <c r="A45" s="83"/>
      <c r="B45" s="73"/>
      <c r="C45" s="64"/>
      <c r="D45" s="64"/>
      <c r="E45" s="9"/>
      <c r="F45" s="9" t="s">
        <v>59</v>
      </c>
      <c r="G45" s="120">
        <v>-2137850</v>
      </c>
      <c r="H45" s="120">
        <f>G45</f>
        <v>-2137850</v>
      </c>
    </row>
    <row r="46" spans="1:9" s="2" customFormat="1" ht="41.25" customHeight="1" x14ac:dyDescent="0.3">
      <c r="A46" s="83"/>
      <c r="B46" s="73"/>
      <c r="C46" s="64"/>
      <c r="D46" s="64"/>
      <c r="E46" s="22">
        <v>21033</v>
      </c>
      <c r="F46" s="8" t="s">
        <v>99</v>
      </c>
      <c r="G46" s="119">
        <f t="shared" ref="G46:H46" si="14">G48</f>
        <v>839960</v>
      </c>
      <c r="H46" s="119">
        <f t="shared" si="14"/>
        <v>839960</v>
      </c>
    </row>
    <row r="47" spans="1:9" s="2" customFormat="1" ht="19.5" customHeight="1" x14ac:dyDescent="0.3">
      <c r="A47" s="83"/>
      <c r="B47" s="73"/>
      <c r="C47" s="64"/>
      <c r="D47" s="64"/>
      <c r="E47" s="76"/>
      <c r="F47" s="9" t="s">
        <v>58</v>
      </c>
      <c r="G47" s="114"/>
      <c r="H47" s="114"/>
      <c r="I47" s="153"/>
    </row>
    <row r="48" spans="1:9" s="2" customFormat="1" ht="19.5" customHeight="1" x14ac:dyDescent="0.3">
      <c r="A48" s="83"/>
      <c r="B48" s="73"/>
      <c r="C48" s="64"/>
      <c r="D48" s="64"/>
      <c r="E48" s="9"/>
      <c r="F48" s="40" t="s">
        <v>8</v>
      </c>
      <c r="G48" s="113">
        <f t="shared" ref="G48:H48" si="15">G50</f>
        <v>839960</v>
      </c>
      <c r="H48" s="113">
        <f t="shared" si="15"/>
        <v>839960</v>
      </c>
    </row>
    <row r="49" spans="1:8" s="2" customFormat="1" ht="19.5" customHeight="1" x14ac:dyDescent="0.3">
      <c r="A49" s="83"/>
      <c r="B49" s="73"/>
      <c r="C49" s="64"/>
      <c r="D49" s="64"/>
      <c r="E49" s="9"/>
      <c r="F49" s="9" t="s">
        <v>52</v>
      </c>
      <c r="G49" s="114"/>
      <c r="H49" s="114"/>
    </row>
    <row r="50" spans="1:8" s="2" customFormat="1" ht="19.5" customHeight="1" x14ac:dyDescent="0.3">
      <c r="A50" s="83"/>
      <c r="B50" s="73"/>
      <c r="C50" s="64"/>
      <c r="D50" s="64"/>
      <c r="E50" s="9"/>
      <c r="F50" s="9" t="s">
        <v>53</v>
      </c>
      <c r="G50" s="114">
        <f t="shared" ref="G50:H53" si="16">G51</f>
        <v>839960</v>
      </c>
      <c r="H50" s="114">
        <f t="shared" si="16"/>
        <v>839960</v>
      </c>
    </row>
    <row r="51" spans="1:8" s="2" customFormat="1" ht="19.5" customHeight="1" x14ac:dyDescent="0.3">
      <c r="A51" s="83"/>
      <c r="B51" s="73"/>
      <c r="C51" s="64"/>
      <c r="D51" s="64"/>
      <c r="E51" s="9"/>
      <c r="F51" s="9" t="s">
        <v>54</v>
      </c>
      <c r="G51" s="114">
        <f t="shared" si="16"/>
        <v>839960</v>
      </c>
      <c r="H51" s="114">
        <f t="shared" si="16"/>
        <v>839960</v>
      </c>
    </row>
    <row r="52" spans="1:8" s="2" customFormat="1" ht="19.5" customHeight="1" x14ac:dyDescent="0.3">
      <c r="A52" s="83"/>
      <c r="B52" s="73"/>
      <c r="C52" s="64"/>
      <c r="D52" s="64"/>
      <c r="E52" s="9"/>
      <c r="F52" s="9" t="s">
        <v>55</v>
      </c>
      <c r="G52" s="114">
        <f t="shared" si="16"/>
        <v>839960</v>
      </c>
      <c r="H52" s="114">
        <f t="shared" si="16"/>
        <v>839960</v>
      </c>
    </row>
    <row r="53" spans="1:8" s="2" customFormat="1" ht="19.5" customHeight="1" x14ac:dyDescent="0.3">
      <c r="A53" s="83"/>
      <c r="B53" s="73"/>
      <c r="C53" s="64"/>
      <c r="D53" s="64"/>
      <c r="E53" s="9"/>
      <c r="F53" s="9" t="s">
        <v>107</v>
      </c>
      <c r="G53" s="114">
        <f t="shared" si="16"/>
        <v>839960</v>
      </c>
      <c r="H53" s="114">
        <f t="shared" si="16"/>
        <v>839960</v>
      </c>
    </row>
    <row r="54" spans="1:8" s="2" customFormat="1" ht="29.25" customHeight="1" x14ac:dyDescent="0.3">
      <c r="A54" s="83"/>
      <c r="B54" s="73"/>
      <c r="C54" s="64"/>
      <c r="D54" s="64"/>
      <c r="E54" s="9"/>
      <c r="F54" s="9" t="s">
        <v>108</v>
      </c>
      <c r="G54" s="120">
        <v>839960</v>
      </c>
      <c r="H54" s="120">
        <v>839960</v>
      </c>
    </row>
    <row r="55" spans="1:8" s="2" customFormat="1" x14ac:dyDescent="0.3">
      <c r="A55" s="138"/>
      <c r="B55" s="138"/>
      <c r="C55" s="138"/>
      <c r="D55" s="138"/>
      <c r="E55" s="138"/>
      <c r="F55" s="139" t="s">
        <v>131</v>
      </c>
      <c r="G55" s="120">
        <f>+G57</f>
        <v>0</v>
      </c>
      <c r="H55" s="120">
        <f>+H57</f>
        <v>0</v>
      </c>
    </row>
    <row r="56" spans="1:8" s="2" customFormat="1" x14ac:dyDescent="0.3">
      <c r="A56" s="138"/>
      <c r="B56" s="138"/>
      <c r="C56" s="138"/>
      <c r="D56" s="138"/>
      <c r="E56" s="138"/>
      <c r="F56" s="140" t="s">
        <v>2</v>
      </c>
      <c r="G56" s="120"/>
      <c r="H56" s="120"/>
    </row>
    <row r="57" spans="1:8" s="2" customFormat="1" ht="34.5" x14ac:dyDescent="0.3">
      <c r="A57" s="139" t="s">
        <v>132</v>
      </c>
      <c r="B57" s="140"/>
      <c r="C57" s="140"/>
      <c r="D57" s="140"/>
      <c r="E57" s="140"/>
      <c r="F57" s="139" t="s">
        <v>133</v>
      </c>
      <c r="G57" s="120">
        <f>+G59</f>
        <v>0</v>
      </c>
      <c r="H57" s="120">
        <f>+H59</f>
        <v>0</v>
      </c>
    </row>
    <row r="58" spans="1:8" s="2" customFormat="1" x14ac:dyDescent="0.3">
      <c r="A58" s="140"/>
      <c r="B58" s="140"/>
      <c r="C58" s="140"/>
      <c r="D58" s="140"/>
      <c r="E58" s="140"/>
      <c r="F58" s="140" t="s">
        <v>2</v>
      </c>
      <c r="G58" s="120"/>
      <c r="H58" s="120"/>
    </row>
    <row r="59" spans="1:8" s="2" customFormat="1" ht="34.5" x14ac:dyDescent="0.3">
      <c r="A59" s="140"/>
      <c r="B59" s="139" t="s">
        <v>82</v>
      </c>
      <c r="C59" s="140"/>
      <c r="D59" s="140"/>
      <c r="E59" s="140"/>
      <c r="F59" s="139" t="s">
        <v>134</v>
      </c>
      <c r="G59" s="120">
        <f>+G61</f>
        <v>0</v>
      </c>
      <c r="H59" s="120">
        <f>+H61</f>
        <v>0</v>
      </c>
    </row>
    <row r="60" spans="1:8" s="2" customFormat="1" x14ac:dyDescent="0.3">
      <c r="A60" s="140"/>
      <c r="B60" s="140"/>
      <c r="C60" s="140"/>
      <c r="D60" s="140"/>
      <c r="E60" s="140"/>
      <c r="F60" s="140" t="s">
        <v>2</v>
      </c>
      <c r="G60" s="120"/>
      <c r="H60" s="120"/>
    </row>
    <row r="61" spans="1:8" s="2" customFormat="1" x14ac:dyDescent="0.3">
      <c r="A61" s="140"/>
      <c r="B61" s="140"/>
      <c r="C61" s="139" t="s">
        <v>82</v>
      </c>
      <c r="D61" s="140"/>
      <c r="E61" s="140"/>
      <c r="F61" s="139" t="s">
        <v>135</v>
      </c>
      <c r="G61" s="120">
        <f>+G63</f>
        <v>0</v>
      </c>
      <c r="H61" s="120">
        <f>+H63</f>
        <v>0</v>
      </c>
    </row>
    <row r="62" spans="1:8" s="2" customFormat="1" x14ac:dyDescent="0.3">
      <c r="A62" s="140"/>
      <c r="B62" s="140"/>
      <c r="C62" s="140"/>
      <c r="D62" s="140"/>
      <c r="E62" s="140"/>
      <c r="F62" s="140" t="s">
        <v>2</v>
      </c>
      <c r="G62" s="120"/>
      <c r="H62" s="120"/>
    </row>
    <row r="63" spans="1:8" s="2" customFormat="1" x14ac:dyDescent="0.3">
      <c r="A63" s="140"/>
      <c r="B63" s="140"/>
      <c r="C63" s="139"/>
      <c r="D63" s="140"/>
      <c r="E63" s="140"/>
      <c r="F63" s="139" t="s">
        <v>136</v>
      </c>
      <c r="G63" s="120">
        <f>+G65</f>
        <v>0</v>
      </c>
      <c r="H63" s="120">
        <f>+H65</f>
        <v>0</v>
      </c>
    </row>
    <row r="64" spans="1:8" s="2" customFormat="1" x14ac:dyDescent="0.3">
      <c r="A64" s="140"/>
      <c r="B64" s="140"/>
      <c r="C64" s="140"/>
      <c r="D64" s="140"/>
      <c r="E64" s="140"/>
      <c r="F64" s="140" t="s">
        <v>2</v>
      </c>
      <c r="G64" s="120"/>
      <c r="H64" s="120"/>
    </row>
    <row r="65" spans="1:8" s="2" customFormat="1" x14ac:dyDescent="0.3">
      <c r="A65" s="140"/>
      <c r="B65" s="140"/>
      <c r="C65" s="140"/>
      <c r="D65" s="140">
        <v>1139</v>
      </c>
      <c r="E65" s="140"/>
      <c r="F65" s="140" t="s">
        <v>125</v>
      </c>
      <c r="G65" s="120">
        <f>+G67+G75</f>
        <v>0</v>
      </c>
      <c r="H65" s="120">
        <f>+H67+H75</f>
        <v>0</v>
      </c>
    </row>
    <row r="66" spans="1:8" s="2" customFormat="1" x14ac:dyDescent="0.3">
      <c r="A66" s="140"/>
      <c r="B66" s="140"/>
      <c r="C66" s="140"/>
      <c r="D66" s="140"/>
      <c r="E66" s="140"/>
      <c r="F66" s="140" t="s">
        <v>2</v>
      </c>
      <c r="G66" s="120"/>
      <c r="H66" s="120"/>
    </row>
    <row r="67" spans="1:8" s="2" customFormat="1" x14ac:dyDescent="0.3">
      <c r="A67" s="140"/>
      <c r="B67" s="140"/>
      <c r="C67" s="140"/>
      <c r="D67" s="140"/>
      <c r="E67" s="140">
        <v>11001</v>
      </c>
      <c r="F67" s="140" t="s">
        <v>125</v>
      </c>
      <c r="G67" s="120">
        <v>-2137850</v>
      </c>
      <c r="H67" s="120">
        <f>H69</f>
        <v>-2137850</v>
      </c>
    </row>
    <row r="68" spans="1:8" s="2" customFormat="1" x14ac:dyDescent="0.3">
      <c r="A68" s="140"/>
      <c r="B68" s="140"/>
      <c r="C68" s="140"/>
      <c r="D68" s="140"/>
      <c r="E68" s="140"/>
      <c r="F68" s="140" t="s">
        <v>58</v>
      </c>
      <c r="G68" s="120"/>
      <c r="H68" s="120"/>
    </row>
    <row r="69" spans="1:8" s="2" customFormat="1" x14ac:dyDescent="0.3">
      <c r="A69" s="140"/>
      <c r="B69" s="140"/>
      <c r="C69" s="140"/>
      <c r="D69" s="140"/>
      <c r="E69" s="140"/>
      <c r="F69" s="141" t="s">
        <v>136</v>
      </c>
      <c r="G69" s="120">
        <v>-2137850</v>
      </c>
      <c r="H69" s="120">
        <f>H71</f>
        <v>-2137850</v>
      </c>
    </row>
    <row r="70" spans="1:8" s="2" customFormat="1" ht="34.5" x14ac:dyDescent="0.3">
      <c r="A70" s="140"/>
      <c r="B70" s="140"/>
      <c r="C70" s="140"/>
      <c r="D70" s="140"/>
      <c r="E70" s="140"/>
      <c r="F70" s="140" t="s">
        <v>52</v>
      </c>
      <c r="G70" s="120"/>
      <c r="H70" s="120"/>
    </row>
    <row r="71" spans="1:8" s="2" customFormat="1" x14ac:dyDescent="0.3">
      <c r="A71" s="140"/>
      <c r="B71" s="140"/>
      <c r="C71" s="140"/>
      <c r="D71" s="140"/>
      <c r="E71" s="140"/>
      <c r="F71" s="140" t="s">
        <v>53</v>
      </c>
      <c r="G71" s="120">
        <v>-2137850</v>
      </c>
      <c r="H71" s="120">
        <f>H72</f>
        <v>-2137850</v>
      </c>
    </row>
    <row r="72" spans="1:8" s="2" customFormat="1" x14ac:dyDescent="0.3">
      <c r="A72" s="140"/>
      <c r="B72" s="140"/>
      <c r="C72" s="140"/>
      <c r="D72" s="140"/>
      <c r="E72" s="140"/>
      <c r="F72" s="110" t="s">
        <v>137</v>
      </c>
      <c r="G72" s="120">
        <v>-2137850</v>
      </c>
      <c r="H72" s="120">
        <f>H73</f>
        <v>-2137850</v>
      </c>
    </row>
    <row r="73" spans="1:8" s="2" customFormat="1" x14ac:dyDescent="0.3">
      <c r="A73" s="140"/>
      <c r="B73" s="140"/>
      <c r="C73" s="140"/>
      <c r="D73" s="140"/>
      <c r="E73" s="140"/>
      <c r="F73" s="110" t="s">
        <v>138</v>
      </c>
      <c r="G73" s="120">
        <v>-2137850</v>
      </c>
      <c r="H73" s="120">
        <f>H74</f>
        <v>-2137850</v>
      </c>
    </row>
    <row r="74" spans="1:8" s="2" customFormat="1" x14ac:dyDescent="0.3">
      <c r="A74" s="140"/>
      <c r="B74" s="140"/>
      <c r="C74" s="140"/>
      <c r="D74" s="140"/>
      <c r="E74" s="140"/>
      <c r="F74" s="110" t="s">
        <v>139</v>
      </c>
      <c r="G74" s="120">
        <v>-2137850</v>
      </c>
      <c r="H74" s="120">
        <v>-2137850</v>
      </c>
    </row>
    <row r="75" spans="1:8" s="2" customFormat="1" x14ac:dyDescent="0.3">
      <c r="A75" s="83"/>
      <c r="B75" s="73"/>
      <c r="C75" s="64"/>
      <c r="D75" s="64"/>
      <c r="E75" s="140">
        <v>11001</v>
      </c>
      <c r="F75" s="140" t="s">
        <v>125</v>
      </c>
      <c r="G75" s="120">
        <v>2137850</v>
      </c>
      <c r="H75" s="120">
        <f>H77</f>
        <v>2137850</v>
      </c>
    </row>
    <row r="76" spans="1:8" s="2" customFormat="1" x14ac:dyDescent="0.3">
      <c r="A76" s="83"/>
      <c r="B76" s="73"/>
      <c r="C76" s="64"/>
      <c r="D76" s="64"/>
      <c r="E76" s="140"/>
      <c r="F76" s="140" t="s">
        <v>58</v>
      </c>
      <c r="G76" s="120"/>
      <c r="H76" s="120"/>
    </row>
    <row r="77" spans="1:8" s="2" customFormat="1" x14ac:dyDescent="0.3">
      <c r="A77" s="83"/>
      <c r="B77" s="73"/>
      <c r="C77" s="64"/>
      <c r="D77" s="64"/>
      <c r="E77" s="140"/>
      <c r="F77" s="141" t="s">
        <v>136</v>
      </c>
      <c r="G77" s="120">
        <v>2137850</v>
      </c>
      <c r="H77" s="120">
        <f>H79</f>
        <v>2137850</v>
      </c>
    </row>
    <row r="78" spans="1:8" s="2" customFormat="1" ht="34.5" x14ac:dyDescent="0.3">
      <c r="A78" s="83"/>
      <c r="B78" s="73"/>
      <c r="C78" s="64"/>
      <c r="D78" s="64"/>
      <c r="E78" s="140"/>
      <c r="F78" s="140" t="s">
        <v>52</v>
      </c>
      <c r="G78" s="120"/>
      <c r="H78" s="120"/>
    </row>
    <row r="79" spans="1:8" s="2" customFormat="1" x14ac:dyDescent="0.3">
      <c r="A79" s="83"/>
      <c r="B79" s="73"/>
      <c r="C79" s="64"/>
      <c r="D79" s="64"/>
      <c r="E79" s="140"/>
      <c r="F79" s="140" t="s">
        <v>53</v>
      </c>
      <c r="G79" s="120">
        <v>2137850</v>
      </c>
      <c r="H79" s="120">
        <f>H80</f>
        <v>2137850</v>
      </c>
    </row>
    <row r="80" spans="1:8" s="2" customFormat="1" x14ac:dyDescent="0.3">
      <c r="A80" s="83"/>
      <c r="B80" s="73"/>
      <c r="C80" s="64"/>
      <c r="D80" s="64"/>
      <c r="E80" s="140"/>
      <c r="F80" s="110" t="s">
        <v>137</v>
      </c>
      <c r="G80" s="120">
        <v>2137850</v>
      </c>
      <c r="H80" s="120">
        <f>H81</f>
        <v>2137850</v>
      </c>
    </row>
    <row r="81" spans="1:8" s="2" customFormat="1" x14ac:dyDescent="0.3">
      <c r="A81" s="83"/>
      <c r="B81" s="73"/>
      <c r="C81" s="64"/>
      <c r="D81" s="64"/>
      <c r="E81" s="140"/>
      <c r="F81" s="110" t="s">
        <v>138</v>
      </c>
      <c r="G81" s="120">
        <v>2137850</v>
      </c>
      <c r="H81" s="120">
        <f>H82</f>
        <v>2137850</v>
      </c>
    </row>
    <row r="82" spans="1:8" s="2" customFormat="1" x14ac:dyDescent="0.3">
      <c r="A82" s="83"/>
      <c r="B82" s="73"/>
      <c r="C82" s="64"/>
      <c r="D82" s="64"/>
      <c r="E82" s="140"/>
      <c r="F82" s="110" t="s">
        <v>139</v>
      </c>
      <c r="G82" s="120">
        <f>G22+G46</f>
        <v>2137850</v>
      </c>
      <c r="H82" s="120">
        <f>H22+H46</f>
        <v>2137850</v>
      </c>
    </row>
    <row r="83" spans="1:8" s="2" customFormat="1" x14ac:dyDescent="0.3">
      <c r="A83" s="14"/>
      <c r="B83" s="86"/>
      <c r="C83" s="1"/>
      <c r="D83" s="1"/>
      <c r="E83" s="11"/>
      <c r="F83" s="11"/>
      <c r="G83" s="50"/>
      <c r="H83" s="50"/>
    </row>
    <row r="84" spans="1:8" s="2" customFormat="1" x14ac:dyDescent="0.3">
      <c r="A84" s="14"/>
      <c r="B84" s="86"/>
      <c r="C84" s="1"/>
      <c r="D84" s="1"/>
      <c r="E84" s="11"/>
      <c r="F84" s="11"/>
      <c r="G84" s="50"/>
      <c r="H84" s="50"/>
    </row>
    <row r="85" spans="1:8" s="2" customFormat="1" x14ac:dyDescent="0.3">
      <c r="A85" s="14"/>
      <c r="B85" s="86"/>
      <c r="C85" s="1"/>
      <c r="D85" s="1"/>
      <c r="E85" s="11"/>
      <c r="F85" s="11"/>
      <c r="G85" s="50"/>
      <c r="H85" s="50"/>
    </row>
    <row r="86" spans="1:8" s="2" customFormat="1" x14ac:dyDescent="0.3">
      <c r="A86" s="14"/>
      <c r="B86" s="86"/>
      <c r="C86" s="1"/>
      <c r="D86" s="1"/>
      <c r="E86" s="11"/>
      <c r="F86" s="11"/>
      <c r="G86" s="50"/>
      <c r="H86" s="50"/>
    </row>
    <row r="87" spans="1:8" s="2" customFormat="1" x14ac:dyDescent="0.3">
      <c r="A87" s="14"/>
      <c r="B87" s="86"/>
      <c r="C87" s="1"/>
      <c r="D87" s="1"/>
      <c r="E87" s="11"/>
      <c r="F87" s="11"/>
      <c r="G87" s="50"/>
      <c r="H87" s="50"/>
    </row>
    <row r="88" spans="1:8" s="2" customFormat="1" x14ac:dyDescent="0.3">
      <c r="A88" s="14"/>
      <c r="B88" s="86"/>
      <c r="C88" s="1"/>
      <c r="D88" s="1"/>
      <c r="E88" s="11"/>
      <c r="F88" s="11"/>
      <c r="G88" s="50"/>
      <c r="H88" s="50"/>
    </row>
    <row r="89" spans="1:8" s="2" customFormat="1" x14ac:dyDescent="0.3">
      <c r="A89" s="14"/>
      <c r="B89" s="86"/>
      <c r="C89" s="1"/>
      <c r="D89" s="1"/>
      <c r="E89" s="11"/>
      <c r="F89" s="11"/>
      <c r="G89" s="50"/>
      <c r="H89" s="50"/>
    </row>
    <row r="90" spans="1:8" s="2" customFormat="1" x14ac:dyDescent="0.3">
      <c r="A90" s="14"/>
      <c r="B90" s="86"/>
      <c r="C90" s="1"/>
      <c r="D90" s="1"/>
      <c r="E90" s="11"/>
      <c r="F90" s="11"/>
      <c r="G90" s="50"/>
      <c r="H90" s="50"/>
    </row>
    <row r="91" spans="1:8" s="2" customFormat="1" x14ac:dyDescent="0.3">
      <c r="A91" s="14"/>
      <c r="B91" s="86"/>
      <c r="C91" s="1"/>
      <c r="D91" s="1"/>
      <c r="E91" s="11"/>
      <c r="F91" s="11"/>
      <c r="G91" s="50"/>
      <c r="H91" s="50"/>
    </row>
    <row r="92" spans="1:8" s="2" customFormat="1" x14ac:dyDescent="0.3">
      <c r="A92" s="14"/>
      <c r="B92" s="86"/>
      <c r="C92" s="1"/>
      <c r="D92" s="1"/>
      <c r="E92" s="11"/>
      <c r="F92" s="11"/>
      <c r="G92" s="50"/>
      <c r="H92" s="50"/>
    </row>
    <row r="93" spans="1:8" s="2" customFormat="1" x14ac:dyDescent="0.3">
      <c r="A93" s="14"/>
      <c r="B93" s="86"/>
      <c r="C93" s="1"/>
      <c r="D93" s="1"/>
      <c r="E93" s="11"/>
      <c r="F93" s="11"/>
      <c r="G93" s="50"/>
      <c r="H93" s="50"/>
    </row>
    <row r="94" spans="1:8" s="2" customFormat="1" ht="19.5" customHeight="1" x14ac:dyDescent="0.3">
      <c r="A94" s="14"/>
      <c r="B94" s="86"/>
      <c r="C94" s="1"/>
      <c r="D94" s="1"/>
      <c r="E94" s="11"/>
      <c r="F94" s="11"/>
      <c r="G94" s="115"/>
      <c r="H94" s="115"/>
    </row>
    <row r="95" spans="1:8" s="2" customFormat="1" ht="19.5" customHeight="1" x14ac:dyDescent="0.3">
      <c r="A95" s="14"/>
      <c r="B95" s="86"/>
      <c r="C95" s="1"/>
      <c r="D95" s="1"/>
      <c r="E95" s="11"/>
      <c r="F95" s="11"/>
      <c r="G95" s="50"/>
      <c r="H95" s="50"/>
    </row>
    <row r="96" spans="1:8" s="2" customFormat="1" ht="19.5" customHeight="1" x14ac:dyDescent="0.3">
      <c r="A96" s="14"/>
      <c r="B96" s="86"/>
      <c r="C96" s="1"/>
      <c r="D96" s="1"/>
      <c r="E96" s="11"/>
      <c r="F96" s="11"/>
      <c r="G96" s="50"/>
      <c r="H96" s="50"/>
    </row>
    <row r="97" spans="1:8" s="2" customFormat="1" ht="19.5" customHeight="1" x14ac:dyDescent="0.3">
      <c r="A97" s="14"/>
      <c r="B97" s="17" t="s">
        <v>25</v>
      </c>
      <c r="C97" s="10"/>
      <c r="D97" s="18"/>
      <c r="G97" s="12"/>
      <c r="H97" s="16"/>
    </row>
    <row r="98" spans="1:8" s="2" customFormat="1" ht="19.5" customHeight="1" x14ac:dyDescent="0.3">
      <c r="A98" s="14"/>
      <c r="B98" s="17" t="s">
        <v>26</v>
      </c>
      <c r="C98" s="10"/>
      <c r="D98" s="18"/>
      <c r="G98" s="12"/>
      <c r="H98" s="16"/>
    </row>
    <row r="99" spans="1:8" s="2" customFormat="1" ht="19.5" customHeight="1" x14ac:dyDescent="0.3">
      <c r="A99" s="14"/>
      <c r="B99" s="6"/>
      <c r="C99" s="19" t="s">
        <v>27</v>
      </c>
      <c r="D99" s="18"/>
      <c r="G99" s="12"/>
      <c r="H99" s="16"/>
    </row>
    <row r="100" spans="1:8" s="2" customFormat="1" ht="19.5" customHeight="1" x14ac:dyDescent="0.3">
      <c r="A100" s="14"/>
      <c r="D100" s="5"/>
      <c r="G100" s="12"/>
      <c r="H100" s="16"/>
    </row>
  </sheetData>
  <mergeCells count="7">
    <mergeCell ref="A2:H2"/>
    <mergeCell ref="A4:H4"/>
    <mergeCell ref="G5:H5"/>
    <mergeCell ref="A6:C6"/>
    <mergeCell ref="D6:E6"/>
    <mergeCell ref="G6:H6"/>
    <mergeCell ref="F6:F7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3"/>
  <sheetViews>
    <sheetView topLeftCell="A7" workbookViewId="0">
      <selection activeCell="A18" sqref="A18:XFD19"/>
    </sheetView>
  </sheetViews>
  <sheetFormatPr defaultRowHeight="17.25" x14ac:dyDescent="0.25"/>
  <cols>
    <col min="1" max="1" width="7.42578125" style="87" customWidth="1"/>
    <col min="2" max="2" width="10.7109375" style="87" customWidth="1"/>
    <col min="3" max="3" width="56.28515625" style="106" customWidth="1"/>
    <col min="4" max="4" width="19.42578125" style="105" customWidth="1"/>
    <col min="5" max="5" width="22.42578125" style="105" customWidth="1"/>
    <col min="6" max="6" width="22.5703125" style="105" customWidth="1"/>
    <col min="7" max="7" width="22.42578125" style="105" customWidth="1"/>
    <col min="8" max="8" width="16.85546875" style="105" customWidth="1"/>
    <col min="9" max="9" width="29.42578125" style="23" customWidth="1"/>
    <col min="10" max="10" width="19.28515625" style="23" customWidth="1"/>
    <col min="11" max="11" width="9.85546875" style="23" customWidth="1"/>
    <col min="12" max="16384" width="9.140625" style="23"/>
  </cols>
  <sheetData>
    <row r="1" spans="1:9" x14ac:dyDescent="0.25">
      <c r="B1" s="88"/>
      <c r="C1" s="89"/>
      <c r="D1" s="88"/>
      <c r="E1" s="88"/>
      <c r="F1" s="88"/>
      <c r="G1" s="88"/>
      <c r="H1" s="90" t="s">
        <v>68</v>
      </c>
    </row>
    <row r="2" spans="1:9" x14ac:dyDescent="0.25">
      <c r="B2" s="88"/>
      <c r="C2" s="89"/>
      <c r="D2" s="88"/>
      <c r="E2" s="88"/>
      <c r="F2" s="88"/>
      <c r="G2" s="88"/>
      <c r="H2" s="90" t="s">
        <v>60</v>
      </c>
    </row>
    <row r="3" spans="1:9" x14ac:dyDescent="0.25">
      <c r="B3" s="88"/>
      <c r="C3" s="89"/>
      <c r="D3" s="88"/>
      <c r="E3" s="88"/>
      <c r="F3" s="88"/>
      <c r="G3" s="88"/>
      <c r="H3" s="90" t="s">
        <v>39</v>
      </c>
    </row>
    <row r="4" spans="1:9" x14ac:dyDescent="0.25">
      <c r="B4" s="88"/>
      <c r="C4" s="89"/>
      <c r="D4" s="88"/>
      <c r="E4" s="88"/>
      <c r="F4" s="88"/>
      <c r="G4" s="88"/>
      <c r="H4" s="90"/>
    </row>
    <row r="5" spans="1:9" ht="38.25" customHeight="1" x14ac:dyDescent="0.25">
      <c r="A5" s="171" t="s">
        <v>121</v>
      </c>
      <c r="B5" s="171"/>
      <c r="C5" s="171"/>
      <c r="D5" s="171"/>
      <c r="E5" s="171"/>
      <c r="F5" s="171"/>
      <c r="G5" s="171"/>
      <c r="H5" s="171"/>
    </row>
    <row r="6" spans="1:9" x14ac:dyDescent="0.3">
      <c r="A6" s="92"/>
      <c r="B6" s="92"/>
      <c r="C6" s="93"/>
      <c r="D6" s="94"/>
      <c r="E6" s="94"/>
      <c r="F6" s="94"/>
      <c r="G6" s="158" t="s">
        <v>20</v>
      </c>
      <c r="H6" s="158"/>
      <c r="I6" s="2"/>
    </row>
    <row r="7" spans="1:9" s="87" customFormat="1" ht="39" customHeight="1" x14ac:dyDescent="0.25">
      <c r="A7" s="172" t="s">
        <v>40</v>
      </c>
      <c r="B7" s="172"/>
      <c r="C7" s="173" t="s">
        <v>41</v>
      </c>
      <c r="D7" s="174" t="s">
        <v>119</v>
      </c>
      <c r="E7" s="174"/>
      <c r="F7" s="174"/>
      <c r="G7" s="174"/>
      <c r="H7" s="174"/>
    </row>
    <row r="8" spans="1:9" s="87" customFormat="1" ht="14.25" customHeight="1" x14ac:dyDescent="0.25">
      <c r="A8" s="172"/>
      <c r="B8" s="172"/>
      <c r="C8" s="173"/>
      <c r="D8" s="174" t="s">
        <v>42</v>
      </c>
      <c r="E8" s="174" t="s">
        <v>43</v>
      </c>
      <c r="F8" s="174"/>
      <c r="G8" s="174"/>
      <c r="H8" s="174"/>
    </row>
    <row r="9" spans="1:9" s="87" customFormat="1" ht="101.25" customHeight="1" x14ac:dyDescent="0.25">
      <c r="A9" s="26" t="s">
        <v>18</v>
      </c>
      <c r="B9" s="26" t="s">
        <v>19</v>
      </c>
      <c r="C9" s="173"/>
      <c r="D9" s="174"/>
      <c r="E9" s="95" t="s">
        <v>44</v>
      </c>
      <c r="F9" s="95" t="s">
        <v>45</v>
      </c>
      <c r="G9" s="13" t="s">
        <v>73</v>
      </c>
      <c r="H9" s="95" t="s">
        <v>46</v>
      </c>
    </row>
    <row r="10" spans="1:9" s="91" customFormat="1" x14ac:dyDescent="0.25">
      <c r="A10" s="26"/>
      <c r="B10" s="26"/>
      <c r="C10" s="27" t="s">
        <v>47</v>
      </c>
      <c r="D10" s="128">
        <f>+E10+F10+G10+H10</f>
        <v>0</v>
      </c>
      <c r="E10" s="124">
        <f>+E12</f>
        <v>-2137850</v>
      </c>
      <c r="F10" s="21">
        <f t="shared" ref="F10:H10" si="0">+F12</f>
        <v>0</v>
      </c>
      <c r="G10" s="21">
        <f t="shared" si="0"/>
        <v>0</v>
      </c>
      <c r="H10" s="21">
        <f t="shared" si="0"/>
        <v>2137850</v>
      </c>
    </row>
    <row r="11" spans="1:9" x14ac:dyDescent="0.25">
      <c r="A11" s="25"/>
      <c r="B11" s="25"/>
      <c r="C11" s="96" t="s">
        <v>48</v>
      </c>
      <c r="D11" s="129"/>
      <c r="E11" s="97"/>
      <c r="F11" s="97"/>
      <c r="G11" s="98"/>
      <c r="H11" s="99"/>
    </row>
    <row r="12" spans="1:9" s="91" customFormat="1" ht="39.75" customHeight="1" x14ac:dyDescent="0.25">
      <c r="A12" s="28"/>
      <c r="B12" s="29"/>
      <c r="C12" s="100" t="s">
        <v>49</v>
      </c>
      <c r="D12" s="128">
        <f t="shared" ref="D12:G12" si="1">SUM(D14+D15+D16)</f>
        <v>0</v>
      </c>
      <c r="E12" s="128">
        <f t="shared" si="1"/>
        <v>-2137850</v>
      </c>
      <c r="F12" s="128">
        <f t="shared" si="1"/>
        <v>0</v>
      </c>
      <c r="G12" s="128">
        <f t="shared" si="1"/>
        <v>0</v>
      </c>
      <c r="H12" s="128">
        <f>SUM(H14+H15+H16)</f>
        <v>2137850</v>
      </c>
    </row>
    <row r="13" spans="1:9" s="87" customFormat="1" x14ac:dyDescent="0.25">
      <c r="A13" s="24"/>
      <c r="B13" s="24"/>
      <c r="C13" s="96" t="s">
        <v>50</v>
      </c>
      <c r="D13" s="101"/>
      <c r="E13" s="101"/>
      <c r="F13" s="101"/>
      <c r="G13" s="102"/>
      <c r="H13" s="99"/>
    </row>
    <row r="14" spans="1:9" s="103" customFormat="1" ht="34.5" x14ac:dyDescent="0.25">
      <c r="A14" s="13" t="s">
        <v>84</v>
      </c>
      <c r="B14" s="13" t="s">
        <v>57</v>
      </c>
      <c r="C14" s="8" t="s">
        <v>86</v>
      </c>
      <c r="D14" s="107">
        <f>E14+F14+G14+H14</f>
        <v>-2137850</v>
      </c>
      <c r="E14" s="107">
        <f>'2'!H45</f>
        <v>-2137850</v>
      </c>
      <c r="F14" s="21">
        <v>0</v>
      </c>
      <c r="G14" s="21"/>
      <c r="H14" s="21">
        <v>0</v>
      </c>
    </row>
    <row r="15" spans="1:9" ht="34.5" x14ac:dyDescent="0.25">
      <c r="A15" s="13">
        <v>1157</v>
      </c>
      <c r="B15" s="13">
        <v>21033</v>
      </c>
      <c r="C15" s="8" t="s">
        <v>109</v>
      </c>
      <c r="D15" s="107">
        <f t="shared" ref="D15:D16" si="2">E15+F15+G15+H15</f>
        <v>839960</v>
      </c>
      <c r="E15" s="21">
        <v>0</v>
      </c>
      <c r="F15" s="21">
        <v>0</v>
      </c>
      <c r="G15" s="21">
        <v>0</v>
      </c>
      <c r="H15" s="123">
        <f>'2'!H46</f>
        <v>839960</v>
      </c>
    </row>
    <row r="16" spans="1:9" ht="34.5" x14ac:dyDescent="0.25">
      <c r="A16" s="13">
        <v>1157</v>
      </c>
      <c r="B16" s="13">
        <v>21041</v>
      </c>
      <c r="C16" s="8" t="s">
        <v>102</v>
      </c>
      <c r="D16" s="107">
        <f t="shared" si="2"/>
        <v>1297890</v>
      </c>
      <c r="E16" s="21">
        <v>0</v>
      </c>
      <c r="F16" s="21">
        <v>0</v>
      </c>
      <c r="G16" s="21">
        <v>0</v>
      </c>
      <c r="H16" s="107">
        <f>'2'!H22</f>
        <v>1297890</v>
      </c>
    </row>
    <row r="17" spans="3:8" x14ac:dyDescent="0.25">
      <c r="C17" s="93"/>
      <c r="D17" s="41"/>
      <c r="E17" s="41"/>
      <c r="F17" s="41"/>
      <c r="G17" s="41"/>
      <c r="H17" s="104"/>
    </row>
    <row r="18" spans="3:8" x14ac:dyDescent="0.25">
      <c r="C18" s="93"/>
      <c r="D18" s="41"/>
      <c r="E18" s="41"/>
      <c r="F18" s="41"/>
      <c r="G18" s="41"/>
      <c r="H18" s="104"/>
    </row>
    <row r="19" spans="3:8" x14ac:dyDescent="0.25">
      <c r="C19" s="93"/>
      <c r="D19" s="41"/>
      <c r="E19" s="41"/>
      <c r="F19" s="41"/>
      <c r="G19" s="41"/>
      <c r="H19" s="104"/>
    </row>
    <row r="20" spans="3:8" x14ac:dyDescent="0.3">
      <c r="C20" s="17" t="s">
        <v>25</v>
      </c>
      <c r="D20" s="10"/>
      <c r="E20" s="18"/>
      <c r="F20" s="2"/>
      <c r="G20" s="2"/>
    </row>
    <row r="21" spans="3:8" x14ac:dyDescent="0.3">
      <c r="C21" s="17" t="s">
        <v>71</v>
      </c>
      <c r="D21" s="10"/>
      <c r="E21" s="18"/>
      <c r="F21" s="2"/>
      <c r="G21" s="2"/>
    </row>
    <row r="22" spans="3:8" ht="15.75" customHeight="1" x14ac:dyDescent="0.3">
      <c r="C22" s="170" t="s">
        <v>70</v>
      </c>
      <c r="D22" s="170"/>
      <c r="E22" s="170"/>
      <c r="F22" s="20"/>
      <c r="G22" s="20"/>
      <c r="H22" s="20"/>
    </row>
    <row r="23" spans="3:8" x14ac:dyDescent="0.3">
      <c r="C23" s="2"/>
      <c r="D23" s="2"/>
      <c r="E23" s="5"/>
      <c r="F23" s="2"/>
      <c r="G23" s="2"/>
    </row>
  </sheetData>
  <mergeCells count="8">
    <mergeCell ref="C22:E22"/>
    <mergeCell ref="A5:H5"/>
    <mergeCell ref="G6:H6"/>
    <mergeCell ref="A7:B8"/>
    <mergeCell ref="C7:C9"/>
    <mergeCell ref="D7:H7"/>
    <mergeCell ref="D8:D9"/>
    <mergeCell ref="E8:H8"/>
  </mergeCells>
  <pageMargins left="0.7" right="0.7" top="0.75" bottom="0.75" header="0.3" footer="0.3"/>
  <pageSetup paperSize="9" scale="75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9"/>
  <sheetViews>
    <sheetView topLeftCell="A7" zoomScaleNormal="100" workbookViewId="0">
      <selection activeCell="G14" sqref="G14"/>
    </sheetView>
  </sheetViews>
  <sheetFormatPr defaultRowHeight="17.25" x14ac:dyDescent="0.3"/>
  <cols>
    <col min="1" max="1" width="7.28515625" style="2" customWidth="1"/>
    <col min="2" max="2" width="12" style="2" customWidth="1"/>
    <col min="3" max="3" width="15.7109375" style="2" customWidth="1"/>
    <col min="4" max="4" width="66.85546875" style="31" customWidth="1"/>
    <col min="5" max="5" width="18.28515625" style="31" customWidth="1"/>
    <col min="6" max="6" width="18.28515625" style="37" customWidth="1"/>
    <col min="7" max="7" width="13.85546875" style="2" customWidth="1"/>
    <col min="8" max="8" width="19.85546875" style="2" customWidth="1"/>
    <col min="9" max="9" width="17.85546875" style="2" customWidth="1"/>
    <col min="10" max="10" width="18.5703125" style="2" customWidth="1"/>
    <col min="11" max="257" width="9.140625" style="2"/>
    <col min="258" max="258" width="7.28515625" style="2" customWidth="1"/>
    <col min="259" max="259" width="12" style="2" customWidth="1"/>
    <col min="260" max="260" width="11.85546875" style="2" customWidth="1"/>
    <col min="261" max="261" width="64.28515625" style="2" customWidth="1"/>
    <col min="262" max="262" width="16.85546875" style="2" customWidth="1"/>
    <col min="263" max="263" width="17.7109375" style="2" customWidth="1"/>
    <col min="264" max="264" width="12.85546875" style="2" customWidth="1"/>
    <col min="265" max="265" width="14.140625" style="2" customWidth="1"/>
    <col min="266" max="266" width="10.7109375" style="2" customWidth="1"/>
    <col min="267" max="513" width="9.140625" style="2"/>
    <col min="514" max="514" width="7.28515625" style="2" customWidth="1"/>
    <col min="515" max="515" width="12" style="2" customWidth="1"/>
    <col min="516" max="516" width="11.85546875" style="2" customWidth="1"/>
    <col min="517" max="517" width="64.28515625" style="2" customWidth="1"/>
    <col min="518" max="518" width="16.85546875" style="2" customWidth="1"/>
    <col min="519" max="519" width="17.7109375" style="2" customWidth="1"/>
    <col min="520" max="520" width="12.85546875" style="2" customWidth="1"/>
    <col min="521" max="521" width="14.140625" style="2" customWidth="1"/>
    <col min="522" max="522" width="10.7109375" style="2" customWidth="1"/>
    <col min="523" max="769" width="9.140625" style="2"/>
    <col min="770" max="770" width="7.28515625" style="2" customWidth="1"/>
    <col min="771" max="771" width="12" style="2" customWidth="1"/>
    <col min="772" max="772" width="11.85546875" style="2" customWidth="1"/>
    <col min="773" max="773" width="64.28515625" style="2" customWidth="1"/>
    <col min="774" max="774" width="16.85546875" style="2" customWidth="1"/>
    <col min="775" max="775" width="17.7109375" style="2" customWidth="1"/>
    <col min="776" max="776" width="12.85546875" style="2" customWidth="1"/>
    <col min="777" max="777" width="14.140625" style="2" customWidth="1"/>
    <col min="778" max="778" width="10.7109375" style="2" customWidth="1"/>
    <col min="779" max="1025" width="9.140625" style="2"/>
    <col min="1026" max="1026" width="7.28515625" style="2" customWidth="1"/>
    <col min="1027" max="1027" width="12" style="2" customWidth="1"/>
    <col min="1028" max="1028" width="11.85546875" style="2" customWidth="1"/>
    <col min="1029" max="1029" width="64.28515625" style="2" customWidth="1"/>
    <col min="1030" max="1030" width="16.85546875" style="2" customWidth="1"/>
    <col min="1031" max="1031" width="17.7109375" style="2" customWidth="1"/>
    <col min="1032" max="1032" width="12.85546875" style="2" customWidth="1"/>
    <col min="1033" max="1033" width="14.140625" style="2" customWidth="1"/>
    <col min="1034" max="1034" width="10.7109375" style="2" customWidth="1"/>
    <col min="1035" max="1281" width="9.140625" style="2"/>
    <col min="1282" max="1282" width="7.28515625" style="2" customWidth="1"/>
    <col min="1283" max="1283" width="12" style="2" customWidth="1"/>
    <col min="1284" max="1284" width="11.85546875" style="2" customWidth="1"/>
    <col min="1285" max="1285" width="64.28515625" style="2" customWidth="1"/>
    <col min="1286" max="1286" width="16.85546875" style="2" customWidth="1"/>
    <col min="1287" max="1287" width="17.7109375" style="2" customWidth="1"/>
    <col min="1288" max="1288" width="12.85546875" style="2" customWidth="1"/>
    <col min="1289" max="1289" width="14.140625" style="2" customWidth="1"/>
    <col min="1290" max="1290" width="10.7109375" style="2" customWidth="1"/>
    <col min="1291" max="1537" width="9.140625" style="2"/>
    <col min="1538" max="1538" width="7.28515625" style="2" customWidth="1"/>
    <col min="1539" max="1539" width="12" style="2" customWidth="1"/>
    <col min="1540" max="1540" width="11.85546875" style="2" customWidth="1"/>
    <col min="1541" max="1541" width="64.28515625" style="2" customWidth="1"/>
    <col min="1542" max="1542" width="16.85546875" style="2" customWidth="1"/>
    <col min="1543" max="1543" width="17.7109375" style="2" customWidth="1"/>
    <col min="1544" max="1544" width="12.85546875" style="2" customWidth="1"/>
    <col min="1545" max="1545" width="14.140625" style="2" customWidth="1"/>
    <col min="1546" max="1546" width="10.7109375" style="2" customWidth="1"/>
    <col min="1547" max="1793" width="9.140625" style="2"/>
    <col min="1794" max="1794" width="7.28515625" style="2" customWidth="1"/>
    <col min="1795" max="1795" width="12" style="2" customWidth="1"/>
    <col min="1796" max="1796" width="11.85546875" style="2" customWidth="1"/>
    <col min="1797" max="1797" width="64.28515625" style="2" customWidth="1"/>
    <col min="1798" max="1798" width="16.85546875" style="2" customWidth="1"/>
    <col min="1799" max="1799" width="17.7109375" style="2" customWidth="1"/>
    <col min="1800" max="1800" width="12.85546875" style="2" customWidth="1"/>
    <col min="1801" max="1801" width="14.140625" style="2" customWidth="1"/>
    <col min="1802" max="1802" width="10.7109375" style="2" customWidth="1"/>
    <col min="1803" max="2049" width="9.140625" style="2"/>
    <col min="2050" max="2050" width="7.28515625" style="2" customWidth="1"/>
    <col min="2051" max="2051" width="12" style="2" customWidth="1"/>
    <col min="2052" max="2052" width="11.85546875" style="2" customWidth="1"/>
    <col min="2053" max="2053" width="64.28515625" style="2" customWidth="1"/>
    <col min="2054" max="2054" width="16.85546875" style="2" customWidth="1"/>
    <col min="2055" max="2055" width="17.7109375" style="2" customWidth="1"/>
    <col min="2056" max="2056" width="12.85546875" style="2" customWidth="1"/>
    <col min="2057" max="2057" width="14.140625" style="2" customWidth="1"/>
    <col min="2058" max="2058" width="10.7109375" style="2" customWidth="1"/>
    <col min="2059" max="2305" width="9.140625" style="2"/>
    <col min="2306" max="2306" width="7.28515625" style="2" customWidth="1"/>
    <col min="2307" max="2307" width="12" style="2" customWidth="1"/>
    <col min="2308" max="2308" width="11.85546875" style="2" customWidth="1"/>
    <col min="2309" max="2309" width="64.28515625" style="2" customWidth="1"/>
    <col min="2310" max="2310" width="16.85546875" style="2" customWidth="1"/>
    <col min="2311" max="2311" width="17.7109375" style="2" customWidth="1"/>
    <col min="2312" max="2312" width="12.85546875" style="2" customWidth="1"/>
    <col min="2313" max="2313" width="14.140625" style="2" customWidth="1"/>
    <col min="2314" max="2314" width="10.7109375" style="2" customWidth="1"/>
    <col min="2315" max="2561" width="9.140625" style="2"/>
    <col min="2562" max="2562" width="7.28515625" style="2" customWidth="1"/>
    <col min="2563" max="2563" width="12" style="2" customWidth="1"/>
    <col min="2564" max="2564" width="11.85546875" style="2" customWidth="1"/>
    <col min="2565" max="2565" width="64.28515625" style="2" customWidth="1"/>
    <col min="2566" max="2566" width="16.85546875" style="2" customWidth="1"/>
    <col min="2567" max="2567" width="17.7109375" style="2" customWidth="1"/>
    <col min="2568" max="2568" width="12.85546875" style="2" customWidth="1"/>
    <col min="2569" max="2569" width="14.140625" style="2" customWidth="1"/>
    <col min="2570" max="2570" width="10.7109375" style="2" customWidth="1"/>
    <col min="2571" max="2817" width="9.140625" style="2"/>
    <col min="2818" max="2818" width="7.28515625" style="2" customWidth="1"/>
    <col min="2819" max="2819" width="12" style="2" customWidth="1"/>
    <col min="2820" max="2820" width="11.85546875" style="2" customWidth="1"/>
    <col min="2821" max="2821" width="64.28515625" style="2" customWidth="1"/>
    <col min="2822" max="2822" width="16.85546875" style="2" customWidth="1"/>
    <col min="2823" max="2823" width="17.7109375" style="2" customWidth="1"/>
    <col min="2824" max="2824" width="12.85546875" style="2" customWidth="1"/>
    <col min="2825" max="2825" width="14.140625" style="2" customWidth="1"/>
    <col min="2826" max="2826" width="10.7109375" style="2" customWidth="1"/>
    <col min="2827" max="3073" width="9.140625" style="2"/>
    <col min="3074" max="3074" width="7.28515625" style="2" customWidth="1"/>
    <col min="3075" max="3075" width="12" style="2" customWidth="1"/>
    <col min="3076" max="3076" width="11.85546875" style="2" customWidth="1"/>
    <col min="3077" max="3077" width="64.28515625" style="2" customWidth="1"/>
    <col min="3078" max="3078" width="16.85546875" style="2" customWidth="1"/>
    <col min="3079" max="3079" width="17.7109375" style="2" customWidth="1"/>
    <col min="3080" max="3080" width="12.85546875" style="2" customWidth="1"/>
    <col min="3081" max="3081" width="14.140625" style="2" customWidth="1"/>
    <col min="3082" max="3082" width="10.7109375" style="2" customWidth="1"/>
    <col min="3083" max="3329" width="9.140625" style="2"/>
    <col min="3330" max="3330" width="7.28515625" style="2" customWidth="1"/>
    <col min="3331" max="3331" width="12" style="2" customWidth="1"/>
    <col min="3332" max="3332" width="11.85546875" style="2" customWidth="1"/>
    <col min="3333" max="3333" width="64.28515625" style="2" customWidth="1"/>
    <col min="3334" max="3334" width="16.85546875" style="2" customWidth="1"/>
    <col min="3335" max="3335" width="17.7109375" style="2" customWidth="1"/>
    <col min="3336" max="3336" width="12.85546875" style="2" customWidth="1"/>
    <col min="3337" max="3337" width="14.140625" style="2" customWidth="1"/>
    <col min="3338" max="3338" width="10.7109375" style="2" customWidth="1"/>
    <col min="3339" max="3585" width="9.140625" style="2"/>
    <col min="3586" max="3586" width="7.28515625" style="2" customWidth="1"/>
    <col min="3587" max="3587" width="12" style="2" customWidth="1"/>
    <col min="3588" max="3588" width="11.85546875" style="2" customWidth="1"/>
    <col min="3589" max="3589" width="64.28515625" style="2" customWidth="1"/>
    <col min="3590" max="3590" width="16.85546875" style="2" customWidth="1"/>
    <col min="3591" max="3591" width="17.7109375" style="2" customWidth="1"/>
    <col min="3592" max="3592" width="12.85546875" style="2" customWidth="1"/>
    <col min="3593" max="3593" width="14.140625" style="2" customWidth="1"/>
    <col min="3594" max="3594" width="10.7109375" style="2" customWidth="1"/>
    <col min="3595" max="3841" width="9.140625" style="2"/>
    <col min="3842" max="3842" width="7.28515625" style="2" customWidth="1"/>
    <col min="3843" max="3843" width="12" style="2" customWidth="1"/>
    <col min="3844" max="3844" width="11.85546875" style="2" customWidth="1"/>
    <col min="3845" max="3845" width="64.28515625" style="2" customWidth="1"/>
    <col min="3846" max="3846" width="16.85546875" style="2" customWidth="1"/>
    <col min="3847" max="3847" width="17.7109375" style="2" customWidth="1"/>
    <col min="3848" max="3848" width="12.85546875" style="2" customWidth="1"/>
    <col min="3849" max="3849" width="14.140625" style="2" customWidth="1"/>
    <col min="3850" max="3850" width="10.7109375" style="2" customWidth="1"/>
    <col min="3851" max="4097" width="9.140625" style="2"/>
    <col min="4098" max="4098" width="7.28515625" style="2" customWidth="1"/>
    <col min="4099" max="4099" width="12" style="2" customWidth="1"/>
    <col min="4100" max="4100" width="11.85546875" style="2" customWidth="1"/>
    <col min="4101" max="4101" width="64.28515625" style="2" customWidth="1"/>
    <col min="4102" max="4102" width="16.85546875" style="2" customWidth="1"/>
    <col min="4103" max="4103" width="17.7109375" style="2" customWidth="1"/>
    <col min="4104" max="4104" width="12.85546875" style="2" customWidth="1"/>
    <col min="4105" max="4105" width="14.140625" style="2" customWidth="1"/>
    <col min="4106" max="4106" width="10.7109375" style="2" customWidth="1"/>
    <col min="4107" max="4353" width="9.140625" style="2"/>
    <col min="4354" max="4354" width="7.28515625" style="2" customWidth="1"/>
    <col min="4355" max="4355" width="12" style="2" customWidth="1"/>
    <col min="4356" max="4356" width="11.85546875" style="2" customWidth="1"/>
    <col min="4357" max="4357" width="64.28515625" style="2" customWidth="1"/>
    <col min="4358" max="4358" width="16.85546875" style="2" customWidth="1"/>
    <col min="4359" max="4359" width="17.7109375" style="2" customWidth="1"/>
    <col min="4360" max="4360" width="12.85546875" style="2" customWidth="1"/>
    <col min="4361" max="4361" width="14.140625" style="2" customWidth="1"/>
    <col min="4362" max="4362" width="10.7109375" style="2" customWidth="1"/>
    <col min="4363" max="4609" width="9.140625" style="2"/>
    <col min="4610" max="4610" width="7.28515625" style="2" customWidth="1"/>
    <col min="4611" max="4611" width="12" style="2" customWidth="1"/>
    <col min="4612" max="4612" width="11.85546875" style="2" customWidth="1"/>
    <col min="4613" max="4613" width="64.28515625" style="2" customWidth="1"/>
    <col min="4614" max="4614" width="16.85546875" style="2" customWidth="1"/>
    <col min="4615" max="4615" width="17.7109375" style="2" customWidth="1"/>
    <col min="4616" max="4616" width="12.85546875" style="2" customWidth="1"/>
    <col min="4617" max="4617" width="14.140625" style="2" customWidth="1"/>
    <col min="4618" max="4618" width="10.7109375" style="2" customWidth="1"/>
    <col min="4619" max="4865" width="9.140625" style="2"/>
    <col min="4866" max="4866" width="7.28515625" style="2" customWidth="1"/>
    <col min="4867" max="4867" width="12" style="2" customWidth="1"/>
    <col min="4868" max="4868" width="11.85546875" style="2" customWidth="1"/>
    <col min="4869" max="4869" width="64.28515625" style="2" customWidth="1"/>
    <col min="4870" max="4870" width="16.85546875" style="2" customWidth="1"/>
    <col min="4871" max="4871" width="17.7109375" style="2" customWidth="1"/>
    <col min="4872" max="4872" width="12.85546875" style="2" customWidth="1"/>
    <col min="4873" max="4873" width="14.140625" style="2" customWidth="1"/>
    <col min="4874" max="4874" width="10.7109375" style="2" customWidth="1"/>
    <col min="4875" max="5121" width="9.140625" style="2"/>
    <col min="5122" max="5122" width="7.28515625" style="2" customWidth="1"/>
    <col min="5123" max="5123" width="12" style="2" customWidth="1"/>
    <col min="5124" max="5124" width="11.85546875" style="2" customWidth="1"/>
    <col min="5125" max="5125" width="64.28515625" style="2" customWidth="1"/>
    <col min="5126" max="5126" width="16.85546875" style="2" customWidth="1"/>
    <col min="5127" max="5127" width="17.7109375" style="2" customWidth="1"/>
    <col min="5128" max="5128" width="12.85546875" style="2" customWidth="1"/>
    <col min="5129" max="5129" width="14.140625" style="2" customWidth="1"/>
    <col min="5130" max="5130" width="10.7109375" style="2" customWidth="1"/>
    <col min="5131" max="5377" width="9.140625" style="2"/>
    <col min="5378" max="5378" width="7.28515625" style="2" customWidth="1"/>
    <col min="5379" max="5379" width="12" style="2" customWidth="1"/>
    <col min="5380" max="5380" width="11.85546875" style="2" customWidth="1"/>
    <col min="5381" max="5381" width="64.28515625" style="2" customWidth="1"/>
    <col min="5382" max="5382" width="16.85546875" style="2" customWidth="1"/>
    <col min="5383" max="5383" width="17.7109375" style="2" customWidth="1"/>
    <col min="5384" max="5384" width="12.85546875" style="2" customWidth="1"/>
    <col min="5385" max="5385" width="14.140625" style="2" customWidth="1"/>
    <col min="5386" max="5386" width="10.7109375" style="2" customWidth="1"/>
    <col min="5387" max="5633" width="9.140625" style="2"/>
    <col min="5634" max="5634" width="7.28515625" style="2" customWidth="1"/>
    <col min="5635" max="5635" width="12" style="2" customWidth="1"/>
    <col min="5636" max="5636" width="11.85546875" style="2" customWidth="1"/>
    <col min="5637" max="5637" width="64.28515625" style="2" customWidth="1"/>
    <col min="5638" max="5638" width="16.85546875" style="2" customWidth="1"/>
    <col min="5639" max="5639" width="17.7109375" style="2" customWidth="1"/>
    <col min="5640" max="5640" width="12.85546875" style="2" customWidth="1"/>
    <col min="5641" max="5641" width="14.140625" style="2" customWidth="1"/>
    <col min="5642" max="5642" width="10.7109375" style="2" customWidth="1"/>
    <col min="5643" max="5889" width="9.140625" style="2"/>
    <col min="5890" max="5890" width="7.28515625" style="2" customWidth="1"/>
    <col min="5891" max="5891" width="12" style="2" customWidth="1"/>
    <col min="5892" max="5892" width="11.85546875" style="2" customWidth="1"/>
    <col min="5893" max="5893" width="64.28515625" style="2" customWidth="1"/>
    <col min="5894" max="5894" width="16.85546875" style="2" customWidth="1"/>
    <col min="5895" max="5895" width="17.7109375" style="2" customWidth="1"/>
    <col min="5896" max="5896" width="12.85546875" style="2" customWidth="1"/>
    <col min="5897" max="5897" width="14.140625" style="2" customWidth="1"/>
    <col min="5898" max="5898" width="10.7109375" style="2" customWidth="1"/>
    <col min="5899" max="6145" width="9.140625" style="2"/>
    <col min="6146" max="6146" width="7.28515625" style="2" customWidth="1"/>
    <col min="6147" max="6147" width="12" style="2" customWidth="1"/>
    <col min="6148" max="6148" width="11.85546875" style="2" customWidth="1"/>
    <col min="6149" max="6149" width="64.28515625" style="2" customWidth="1"/>
    <col min="6150" max="6150" width="16.85546875" style="2" customWidth="1"/>
    <col min="6151" max="6151" width="17.7109375" style="2" customWidth="1"/>
    <col min="6152" max="6152" width="12.85546875" style="2" customWidth="1"/>
    <col min="6153" max="6153" width="14.140625" style="2" customWidth="1"/>
    <col min="6154" max="6154" width="10.7109375" style="2" customWidth="1"/>
    <col min="6155" max="6401" width="9.140625" style="2"/>
    <col min="6402" max="6402" width="7.28515625" style="2" customWidth="1"/>
    <col min="6403" max="6403" width="12" style="2" customWidth="1"/>
    <col min="6404" max="6404" width="11.85546875" style="2" customWidth="1"/>
    <col min="6405" max="6405" width="64.28515625" style="2" customWidth="1"/>
    <col min="6406" max="6406" width="16.85546875" style="2" customWidth="1"/>
    <col min="6407" max="6407" width="17.7109375" style="2" customWidth="1"/>
    <col min="6408" max="6408" width="12.85546875" style="2" customWidth="1"/>
    <col min="6409" max="6409" width="14.140625" style="2" customWidth="1"/>
    <col min="6410" max="6410" width="10.7109375" style="2" customWidth="1"/>
    <col min="6411" max="6657" width="9.140625" style="2"/>
    <col min="6658" max="6658" width="7.28515625" style="2" customWidth="1"/>
    <col min="6659" max="6659" width="12" style="2" customWidth="1"/>
    <col min="6660" max="6660" width="11.85546875" style="2" customWidth="1"/>
    <col min="6661" max="6661" width="64.28515625" style="2" customWidth="1"/>
    <col min="6662" max="6662" width="16.85546875" style="2" customWidth="1"/>
    <col min="6663" max="6663" width="17.7109375" style="2" customWidth="1"/>
    <col min="6664" max="6664" width="12.85546875" style="2" customWidth="1"/>
    <col min="6665" max="6665" width="14.140625" style="2" customWidth="1"/>
    <col min="6666" max="6666" width="10.7109375" style="2" customWidth="1"/>
    <col min="6667" max="6913" width="9.140625" style="2"/>
    <col min="6914" max="6914" width="7.28515625" style="2" customWidth="1"/>
    <col min="6915" max="6915" width="12" style="2" customWidth="1"/>
    <col min="6916" max="6916" width="11.85546875" style="2" customWidth="1"/>
    <col min="6917" max="6917" width="64.28515625" style="2" customWidth="1"/>
    <col min="6918" max="6918" width="16.85546875" style="2" customWidth="1"/>
    <col min="6919" max="6919" width="17.7109375" style="2" customWidth="1"/>
    <col min="6920" max="6920" width="12.85546875" style="2" customWidth="1"/>
    <col min="6921" max="6921" width="14.140625" style="2" customWidth="1"/>
    <col min="6922" max="6922" width="10.7109375" style="2" customWidth="1"/>
    <col min="6923" max="7169" width="9.140625" style="2"/>
    <col min="7170" max="7170" width="7.28515625" style="2" customWidth="1"/>
    <col min="7171" max="7171" width="12" style="2" customWidth="1"/>
    <col min="7172" max="7172" width="11.85546875" style="2" customWidth="1"/>
    <col min="7173" max="7173" width="64.28515625" style="2" customWidth="1"/>
    <col min="7174" max="7174" width="16.85546875" style="2" customWidth="1"/>
    <col min="7175" max="7175" width="17.7109375" style="2" customWidth="1"/>
    <col min="7176" max="7176" width="12.85546875" style="2" customWidth="1"/>
    <col min="7177" max="7177" width="14.140625" style="2" customWidth="1"/>
    <col min="7178" max="7178" width="10.7109375" style="2" customWidth="1"/>
    <col min="7179" max="7425" width="9.140625" style="2"/>
    <col min="7426" max="7426" width="7.28515625" style="2" customWidth="1"/>
    <col min="7427" max="7427" width="12" style="2" customWidth="1"/>
    <col min="7428" max="7428" width="11.85546875" style="2" customWidth="1"/>
    <col min="7429" max="7429" width="64.28515625" style="2" customWidth="1"/>
    <col min="7430" max="7430" width="16.85546875" style="2" customWidth="1"/>
    <col min="7431" max="7431" width="17.7109375" style="2" customWidth="1"/>
    <col min="7432" max="7432" width="12.85546875" style="2" customWidth="1"/>
    <col min="7433" max="7433" width="14.140625" style="2" customWidth="1"/>
    <col min="7434" max="7434" width="10.7109375" style="2" customWidth="1"/>
    <col min="7435" max="7681" width="9.140625" style="2"/>
    <col min="7682" max="7682" width="7.28515625" style="2" customWidth="1"/>
    <col min="7683" max="7683" width="12" style="2" customWidth="1"/>
    <col min="7684" max="7684" width="11.85546875" style="2" customWidth="1"/>
    <col min="7685" max="7685" width="64.28515625" style="2" customWidth="1"/>
    <col min="7686" max="7686" width="16.85546875" style="2" customWidth="1"/>
    <col min="7687" max="7687" width="17.7109375" style="2" customWidth="1"/>
    <col min="7688" max="7688" width="12.85546875" style="2" customWidth="1"/>
    <col min="7689" max="7689" width="14.140625" style="2" customWidth="1"/>
    <col min="7690" max="7690" width="10.7109375" style="2" customWidth="1"/>
    <col min="7691" max="7937" width="9.140625" style="2"/>
    <col min="7938" max="7938" width="7.28515625" style="2" customWidth="1"/>
    <col min="7939" max="7939" width="12" style="2" customWidth="1"/>
    <col min="7940" max="7940" width="11.85546875" style="2" customWidth="1"/>
    <col min="7941" max="7941" width="64.28515625" style="2" customWidth="1"/>
    <col min="7942" max="7942" width="16.85546875" style="2" customWidth="1"/>
    <col min="7943" max="7943" width="17.7109375" style="2" customWidth="1"/>
    <col min="7944" max="7944" width="12.85546875" style="2" customWidth="1"/>
    <col min="7945" max="7945" width="14.140625" style="2" customWidth="1"/>
    <col min="7946" max="7946" width="10.7109375" style="2" customWidth="1"/>
    <col min="7947" max="8193" width="9.140625" style="2"/>
    <col min="8194" max="8194" width="7.28515625" style="2" customWidth="1"/>
    <col min="8195" max="8195" width="12" style="2" customWidth="1"/>
    <col min="8196" max="8196" width="11.85546875" style="2" customWidth="1"/>
    <col min="8197" max="8197" width="64.28515625" style="2" customWidth="1"/>
    <col min="8198" max="8198" width="16.85546875" style="2" customWidth="1"/>
    <col min="8199" max="8199" width="17.7109375" style="2" customWidth="1"/>
    <col min="8200" max="8200" width="12.85546875" style="2" customWidth="1"/>
    <col min="8201" max="8201" width="14.140625" style="2" customWidth="1"/>
    <col min="8202" max="8202" width="10.7109375" style="2" customWidth="1"/>
    <col min="8203" max="8449" width="9.140625" style="2"/>
    <col min="8450" max="8450" width="7.28515625" style="2" customWidth="1"/>
    <col min="8451" max="8451" width="12" style="2" customWidth="1"/>
    <col min="8452" max="8452" width="11.85546875" style="2" customWidth="1"/>
    <col min="8453" max="8453" width="64.28515625" style="2" customWidth="1"/>
    <col min="8454" max="8454" width="16.85546875" style="2" customWidth="1"/>
    <col min="8455" max="8455" width="17.7109375" style="2" customWidth="1"/>
    <col min="8456" max="8456" width="12.85546875" style="2" customWidth="1"/>
    <col min="8457" max="8457" width="14.140625" style="2" customWidth="1"/>
    <col min="8458" max="8458" width="10.7109375" style="2" customWidth="1"/>
    <col min="8459" max="8705" width="9.140625" style="2"/>
    <col min="8706" max="8706" width="7.28515625" style="2" customWidth="1"/>
    <col min="8707" max="8707" width="12" style="2" customWidth="1"/>
    <col min="8708" max="8708" width="11.85546875" style="2" customWidth="1"/>
    <col min="8709" max="8709" width="64.28515625" style="2" customWidth="1"/>
    <col min="8710" max="8710" width="16.85546875" style="2" customWidth="1"/>
    <col min="8711" max="8711" width="17.7109375" style="2" customWidth="1"/>
    <col min="8712" max="8712" width="12.85546875" style="2" customWidth="1"/>
    <col min="8713" max="8713" width="14.140625" style="2" customWidth="1"/>
    <col min="8714" max="8714" width="10.7109375" style="2" customWidth="1"/>
    <col min="8715" max="8961" width="9.140625" style="2"/>
    <col min="8962" max="8962" width="7.28515625" style="2" customWidth="1"/>
    <col min="8963" max="8963" width="12" style="2" customWidth="1"/>
    <col min="8964" max="8964" width="11.85546875" style="2" customWidth="1"/>
    <col min="8965" max="8965" width="64.28515625" style="2" customWidth="1"/>
    <col min="8966" max="8966" width="16.85546875" style="2" customWidth="1"/>
    <col min="8967" max="8967" width="17.7109375" style="2" customWidth="1"/>
    <col min="8968" max="8968" width="12.85546875" style="2" customWidth="1"/>
    <col min="8969" max="8969" width="14.140625" style="2" customWidth="1"/>
    <col min="8970" max="8970" width="10.7109375" style="2" customWidth="1"/>
    <col min="8971" max="9217" width="9.140625" style="2"/>
    <col min="9218" max="9218" width="7.28515625" style="2" customWidth="1"/>
    <col min="9219" max="9219" width="12" style="2" customWidth="1"/>
    <col min="9220" max="9220" width="11.85546875" style="2" customWidth="1"/>
    <col min="9221" max="9221" width="64.28515625" style="2" customWidth="1"/>
    <col min="9222" max="9222" width="16.85546875" style="2" customWidth="1"/>
    <col min="9223" max="9223" width="17.7109375" style="2" customWidth="1"/>
    <col min="9224" max="9224" width="12.85546875" style="2" customWidth="1"/>
    <col min="9225" max="9225" width="14.140625" style="2" customWidth="1"/>
    <col min="9226" max="9226" width="10.7109375" style="2" customWidth="1"/>
    <col min="9227" max="9473" width="9.140625" style="2"/>
    <col min="9474" max="9474" width="7.28515625" style="2" customWidth="1"/>
    <col min="9475" max="9475" width="12" style="2" customWidth="1"/>
    <col min="9476" max="9476" width="11.85546875" style="2" customWidth="1"/>
    <col min="9477" max="9477" width="64.28515625" style="2" customWidth="1"/>
    <col min="9478" max="9478" width="16.85546875" style="2" customWidth="1"/>
    <col min="9479" max="9479" width="17.7109375" style="2" customWidth="1"/>
    <col min="9480" max="9480" width="12.85546875" style="2" customWidth="1"/>
    <col min="9481" max="9481" width="14.140625" style="2" customWidth="1"/>
    <col min="9482" max="9482" width="10.7109375" style="2" customWidth="1"/>
    <col min="9483" max="9729" width="9.140625" style="2"/>
    <col min="9730" max="9730" width="7.28515625" style="2" customWidth="1"/>
    <col min="9731" max="9731" width="12" style="2" customWidth="1"/>
    <col min="9732" max="9732" width="11.85546875" style="2" customWidth="1"/>
    <col min="9733" max="9733" width="64.28515625" style="2" customWidth="1"/>
    <col min="9734" max="9734" width="16.85546875" style="2" customWidth="1"/>
    <col min="9735" max="9735" width="17.7109375" style="2" customWidth="1"/>
    <col min="9736" max="9736" width="12.85546875" style="2" customWidth="1"/>
    <col min="9737" max="9737" width="14.140625" style="2" customWidth="1"/>
    <col min="9738" max="9738" width="10.7109375" style="2" customWidth="1"/>
    <col min="9739" max="9985" width="9.140625" style="2"/>
    <col min="9986" max="9986" width="7.28515625" style="2" customWidth="1"/>
    <col min="9987" max="9987" width="12" style="2" customWidth="1"/>
    <col min="9988" max="9988" width="11.85546875" style="2" customWidth="1"/>
    <col min="9989" max="9989" width="64.28515625" style="2" customWidth="1"/>
    <col min="9990" max="9990" width="16.85546875" style="2" customWidth="1"/>
    <col min="9991" max="9991" width="17.7109375" style="2" customWidth="1"/>
    <col min="9992" max="9992" width="12.85546875" style="2" customWidth="1"/>
    <col min="9993" max="9993" width="14.140625" style="2" customWidth="1"/>
    <col min="9994" max="9994" width="10.7109375" style="2" customWidth="1"/>
    <col min="9995" max="10241" width="9.140625" style="2"/>
    <col min="10242" max="10242" width="7.28515625" style="2" customWidth="1"/>
    <col min="10243" max="10243" width="12" style="2" customWidth="1"/>
    <col min="10244" max="10244" width="11.85546875" style="2" customWidth="1"/>
    <col min="10245" max="10245" width="64.28515625" style="2" customWidth="1"/>
    <col min="10246" max="10246" width="16.85546875" style="2" customWidth="1"/>
    <col min="10247" max="10247" width="17.7109375" style="2" customWidth="1"/>
    <col min="10248" max="10248" width="12.85546875" style="2" customWidth="1"/>
    <col min="10249" max="10249" width="14.140625" style="2" customWidth="1"/>
    <col min="10250" max="10250" width="10.7109375" style="2" customWidth="1"/>
    <col min="10251" max="10497" width="9.140625" style="2"/>
    <col min="10498" max="10498" width="7.28515625" style="2" customWidth="1"/>
    <col min="10499" max="10499" width="12" style="2" customWidth="1"/>
    <col min="10500" max="10500" width="11.85546875" style="2" customWidth="1"/>
    <col min="10501" max="10501" width="64.28515625" style="2" customWidth="1"/>
    <col min="10502" max="10502" width="16.85546875" style="2" customWidth="1"/>
    <col min="10503" max="10503" width="17.7109375" style="2" customWidth="1"/>
    <col min="10504" max="10504" width="12.85546875" style="2" customWidth="1"/>
    <col min="10505" max="10505" width="14.140625" style="2" customWidth="1"/>
    <col min="10506" max="10506" width="10.7109375" style="2" customWidth="1"/>
    <col min="10507" max="10753" width="9.140625" style="2"/>
    <col min="10754" max="10754" width="7.28515625" style="2" customWidth="1"/>
    <col min="10755" max="10755" width="12" style="2" customWidth="1"/>
    <col min="10756" max="10756" width="11.85546875" style="2" customWidth="1"/>
    <col min="10757" max="10757" width="64.28515625" style="2" customWidth="1"/>
    <col min="10758" max="10758" width="16.85546875" style="2" customWidth="1"/>
    <col min="10759" max="10759" width="17.7109375" style="2" customWidth="1"/>
    <col min="10760" max="10760" width="12.85546875" style="2" customWidth="1"/>
    <col min="10761" max="10761" width="14.140625" style="2" customWidth="1"/>
    <col min="10762" max="10762" width="10.7109375" style="2" customWidth="1"/>
    <col min="10763" max="11009" width="9.140625" style="2"/>
    <col min="11010" max="11010" width="7.28515625" style="2" customWidth="1"/>
    <col min="11011" max="11011" width="12" style="2" customWidth="1"/>
    <col min="11012" max="11012" width="11.85546875" style="2" customWidth="1"/>
    <col min="11013" max="11013" width="64.28515625" style="2" customWidth="1"/>
    <col min="11014" max="11014" width="16.85546875" style="2" customWidth="1"/>
    <col min="11015" max="11015" width="17.7109375" style="2" customWidth="1"/>
    <col min="11016" max="11016" width="12.85546875" style="2" customWidth="1"/>
    <col min="11017" max="11017" width="14.140625" style="2" customWidth="1"/>
    <col min="11018" max="11018" width="10.7109375" style="2" customWidth="1"/>
    <col min="11019" max="11265" width="9.140625" style="2"/>
    <col min="11266" max="11266" width="7.28515625" style="2" customWidth="1"/>
    <col min="11267" max="11267" width="12" style="2" customWidth="1"/>
    <col min="11268" max="11268" width="11.85546875" style="2" customWidth="1"/>
    <col min="11269" max="11269" width="64.28515625" style="2" customWidth="1"/>
    <col min="11270" max="11270" width="16.85546875" style="2" customWidth="1"/>
    <col min="11271" max="11271" width="17.7109375" style="2" customWidth="1"/>
    <col min="11272" max="11272" width="12.85546875" style="2" customWidth="1"/>
    <col min="11273" max="11273" width="14.140625" style="2" customWidth="1"/>
    <col min="11274" max="11274" width="10.7109375" style="2" customWidth="1"/>
    <col min="11275" max="11521" width="9.140625" style="2"/>
    <col min="11522" max="11522" width="7.28515625" style="2" customWidth="1"/>
    <col min="11523" max="11523" width="12" style="2" customWidth="1"/>
    <col min="11524" max="11524" width="11.85546875" style="2" customWidth="1"/>
    <col min="11525" max="11525" width="64.28515625" style="2" customWidth="1"/>
    <col min="11526" max="11526" width="16.85546875" style="2" customWidth="1"/>
    <col min="11527" max="11527" width="17.7109375" style="2" customWidth="1"/>
    <col min="11528" max="11528" width="12.85546875" style="2" customWidth="1"/>
    <col min="11529" max="11529" width="14.140625" style="2" customWidth="1"/>
    <col min="11530" max="11530" width="10.7109375" style="2" customWidth="1"/>
    <col min="11531" max="11777" width="9.140625" style="2"/>
    <col min="11778" max="11778" width="7.28515625" style="2" customWidth="1"/>
    <col min="11779" max="11779" width="12" style="2" customWidth="1"/>
    <col min="11780" max="11780" width="11.85546875" style="2" customWidth="1"/>
    <col min="11781" max="11781" width="64.28515625" style="2" customWidth="1"/>
    <col min="11782" max="11782" width="16.85546875" style="2" customWidth="1"/>
    <col min="11783" max="11783" width="17.7109375" style="2" customWidth="1"/>
    <col min="11784" max="11784" width="12.85546875" style="2" customWidth="1"/>
    <col min="11785" max="11785" width="14.140625" style="2" customWidth="1"/>
    <col min="11786" max="11786" width="10.7109375" style="2" customWidth="1"/>
    <col min="11787" max="12033" width="9.140625" style="2"/>
    <col min="12034" max="12034" width="7.28515625" style="2" customWidth="1"/>
    <col min="12035" max="12035" width="12" style="2" customWidth="1"/>
    <col min="12036" max="12036" width="11.85546875" style="2" customWidth="1"/>
    <col min="12037" max="12037" width="64.28515625" style="2" customWidth="1"/>
    <col min="12038" max="12038" width="16.85546875" style="2" customWidth="1"/>
    <col min="12039" max="12039" width="17.7109375" style="2" customWidth="1"/>
    <col min="12040" max="12040" width="12.85546875" style="2" customWidth="1"/>
    <col min="12041" max="12041" width="14.140625" style="2" customWidth="1"/>
    <col min="12042" max="12042" width="10.7109375" style="2" customWidth="1"/>
    <col min="12043" max="12289" width="9.140625" style="2"/>
    <col min="12290" max="12290" width="7.28515625" style="2" customWidth="1"/>
    <col min="12291" max="12291" width="12" style="2" customWidth="1"/>
    <col min="12292" max="12292" width="11.85546875" style="2" customWidth="1"/>
    <col min="12293" max="12293" width="64.28515625" style="2" customWidth="1"/>
    <col min="12294" max="12294" width="16.85546875" style="2" customWidth="1"/>
    <col min="12295" max="12295" width="17.7109375" style="2" customWidth="1"/>
    <col min="12296" max="12296" width="12.85546875" style="2" customWidth="1"/>
    <col min="12297" max="12297" width="14.140625" style="2" customWidth="1"/>
    <col min="12298" max="12298" width="10.7109375" style="2" customWidth="1"/>
    <col min="12299" max="12545" width="9.140625" style="2"/>
    <col min="12546" max="12546" width="7.28515625" style="2" customWidth="1"/>
    <col min="12547" max="12547" width="12" style="2" customWidth="1"/>
    <col min="12548" max="12548" width="11.85546875" style="2" customWidth="1"/>
    <col min="12549" max="12549" width="64.28515625" style="2" customWidth="1"/>
    <col min="12550" max="12550" width="16.85546875" style="2" customWidth="1"/>
    <col min="12551" max="12551" width="17.7109375" style="2" customWidth="1"/>
    <col min="12552" max="12552" width="12.85546875" style="2" customWidth="1"/>
    <col min="12553" max="12553" width="14.140625" style="2" customWidth="1"/>
    <col min="12554" max="12554" width="10.7109375" style="2" customWidth="1"/>
    <col min="12555" max="12801" width="9.140625" style="2"/>
    <col min="12802" max="12802" width="7.28515625" style="2" customWidth="1"/>
    <col min="12803" max="12803" width="12" style="2" customWidth="1"/>
    <col min="12804" max="12804" width="11.85546875" style="2" customWidth="1"/>
    <col min="12805" max="12805" width="64.28515625" style="2" customWidth="1"/>
    <col min="12806" max="12806" width="16.85546875" style="2" customWidth="1"/>
    <col min="12807" max="12807" width="17.7109375" style="2" customWidth="1"/>
    <col min="12808" max="12808" width="12.85546875" style="2" customWidth="1"/>
    <col min="12809" max="12809" width="14.140625" style="2" customWidth="1"/>
    <col min="12810" max="12810" width="10.7109375" style="2" customWidth="1"/>
    <col min="12811" max="13057" width="9.140625" style="2"/>
    <col min="13058" max="13058" width="7.28515625" style="2" customWidth="1"/>
    <col min="13059" max="13059" width="12" style="2" customWidth="1"/>
    <col min="13060" max="13060" width="11.85546875" style="2" customWidth="1"/>
    <col min="13061" max="13061" width="64.28515625" style="2" customWidth="1"/>
    <col min="13062" max="13062" width="16.85546875" style="2" customWidth="1"/>
    <col min="13063" max="13063" width="17.7109375" style="2" customWidth="1"/>
    <col min="13064" max="13064" width="12.85546875" style="2" customWidth="1"/>
    <col min="13065" max="13065" width="14.140625" style="2" customWidth="1"/>
    <col min="13066" max="13066" width="10.7109375" style="2" customWidth="1"/>
    <col min="13067" max="13313" width="9.140625" style="2"/>
    <col min="13314" max="13314" width="7.28515625" style="2" customWidth="1"/>
    <col min="13315" max="13315" width="12" style="2" customWidth="1"/>
    <col min="13316" max="13316" width="11.85546875" style="2" customWidth="1"/>
    <col min="13317" max="13317" width="64.28515625" style="2" customWidth="1"/>
    <col min="13318" max="13318" width="16.85546875" style="2" customWidth="1"/>
    <col min="13319" max="13319" width="17.7109375" style="2" customWidth="1"/>
    <col min="13320" max="13320" width="12.85546875" style="2" customWidth="1"/>
    <col min="13321" max="13321" width="14.140625" style="2" customWidth="1"/>
    <col min="13322" max="13322" width="10.7109375" style="2" customWidth="1"/>
    <col min="13323" max="13569" width="9.140625" style="2"/>
    <col min="13570" max="13570" width="7.28515625" style="2" customWidth="1"/>
    <col min="13571" max="13571" width="12" style="2" customWidth="1"/>
    <col min="13572" max="13572" width="11.85546875" style="2" customWidth="1"/>
    <col min="13573" max="13573" width="64.28515625" style="2" customWidth="1"/>
    <col min="13574" max="13574" width="16.85546875" style="2" customWidth="1"/>
    <col min="13575" max="13575" width="17.7109375" style="2" customWidth="1"/>
    <col min="13576" max="13576" width="12.85546875" style="2" customWidth="1"/>
    <col min="13577" max="13577" width="14.140625" style="2" customWidth="1"/>
    <col min="13578" max="13578" width="10.7109375" style="2" customWidth="1"/>
    <col min="13579" max="13825" width="9.140625" style="2"/>
    <col min="13826" max="13826" width="7.28515625" style="2" customWidth="1"/>
    <col min="13827" max="13827" width="12" style="2" customWidth="1"/>
    <col min="13828" max="13828" width="11.85546875" style="2" customWidth="1"/>
    <col min="13829" max="13829" width="64.28515625" style="2" customWidth="1"/>
    <col min="13830" max="13830" width="16.85546875" style="2" customWidth="1"/>
    <col min="13831" max="13831" width="17.7109375" style="2" customWidth="1"/>
    <col min="13832" max="13832" width="12.85546875" style="2" customWidth="1"/>
    <col min="13833" max="13833" width="14.140625" style="2" customWidth="1"/>
    <col min="13834" max="13834" width="10.7109375" style="2" customWidth="1"/>
    <col min="13835" max="14081" width="9.140625" style="2"/>
    <col min="14082" max="14082" width="7.28515625" style="2" customWidth="1"/>
    <col min="14083" max="14083" width="12" style="2" customWidth="1"/>
    <col min="14084" max="14084" width="11.85546875" style="2" customWidth="1"/>
    <col min="14085" max="14085" width="64.28515625" style="2" customWidth="1"/>
    <col min="14086" max="14086" width="16.85546875" style="2" customWidth="1"/>
    <col min="14087" max="14087" width="17.7109375" style="2" customWidth="1"/>
    <col min="14088" max="14088" width="12.85546875" style="2" customWidth="1"/>
    <col min="14089" max="14089" width="14.140625" style="2" customWidth="1"/>
    <col min="14090" max="14090" width="10.7109375" style="2" customWidth="1"/>
    <col min="14091" max="14337" width="9.140625" style="2"/>
    <col min="14338" max="14338" width="7.28515625" style="2" customWidth="1"/>
    <col min="14339" max="14339" width="12" style="2" customWidth="1"/>
    <col min="14340" max="14340" width="11.85546875" style="2" customWidth="1"/>
    <col min="14341" max="14341" width="64.28515625" style="2" customWidth="1"/>
    <col min="14342" max="14342" width="16.85546875" style="2" customWidth="1"/>
    <col min="14343" max="14343" width="17.7109375" style="2" customWidth="1"/>
    <col min="14344" max="14344" width="12.85546875" style="2" customWidth="1"/>
    <col min="14345" max="14345" width="14.140625" style="2" customWidth="1"/>
    <col min="14346" max="14346" width="10.7109375" style="2" customWidth="1"/>
    <col min="14347" max="14593" width="9.140625" style="2"/>
    <col min="14594" max="14594" width="7.28515625" style="2" customWidth="1"/>
    <col min="14595" max="14595" width="12" style="2" customWidth="1"/>
    <col min="14596" max="14596" width="11.85546875" style="2" customWidth="1"/>
    <col min="14597" max="14597" width="64.28515625" style="2" customWidth="1"/>
    <col min="14598" max="14598" width="16.85546875" style="2" customWidth="1"/>
    <col min="14599" max="14599" width="17.7109375" style="2" customWidth="1"/>
    <col min="14600" max="14600" width="12.85546875" style="2" customWidth="1"/>
    <col min="14601" max="14601" width="14.140625" style="2" customWidth="1"/>
    <col min="14602" max="14602" width="10.7109375" style="2" customWidth="1"/>
    <col min="14603" max="14849" width="9.140625" style="2"/>
    <col min="14850" max="14850" width="7.28515625" style="2" customWidth="1"/>
    <col min="14851" max="14851" width="12" style="2" customWidth="1"/>
    <col min="14852" max="14852" width="11.85546875" style="2" customWidth="1"/>
    <col min="14853" max="14853" width="64.28515625" style="2" customWidth="1"/>
    <col min="14854" max="14854" width="16.85546875" style="2" customWidth="1"/>
    <col min="14855" max="14855" width="17.7109375" style="2" customWidth="1"/>
    <col min="14856" max="14856" width="12.85546875" style="2" customWidth="1"/>
    <col min="14857" max="14857" width="14.140625" style="2" customWidth="1"/>
    <col min="14858" max="14858" width="10.7109375" style="2" customWidth="1"/>
    <col min="14859" max="15105" width="9.140625" style="2"/>
    <col min="15106" max="15106" width="7.28515625" style="2" customWidth="1"/>
    <col min="15107" max="15107" width="12" style="2" customWidth="1"/>
    <col min="15108" max="15108" width="11.85546875" style="2" customWidth="1"/>
    <col min="15109" max="15109" width="64.28515625" style="2" customWidth="1"/>
    <col min="15110" max="15110" width="16.85546875" style="2" customWidth="1"/>
    <col min="15111" max="15111" width="17.7109375" style="2" customWidth="1"/>
    <col min="15112" max="15112" width="12.85546875" style="2" customWidth="1"/>
    <col min="15113" max="15113" width="14.140625" style="2" customWidth="1"/>
    <col min="15114" max="15114" width="10.7109375" style="2" customWidth="1"/>
    <col min="15115" max="15361" width="9.140625" style="2"/>
    <col min="15362" max="15362" width="7.28515625" style="2" customWidth="1"/>
    <col min="15363" max="15363" width="12" style="2" customWidth="1"/>
    <col min="15364" max="15364" width="11.85546875" style="2" customWidth="1"/>
    <col min="15365" max="15365" width="64.28515625" style="2" customWidth="1"/>
    <col min="15366" max="15366" width="16.85546875" style="2" customWidth="1"/>
    <col min="15367" max="15367" width="17.7109375" style="2" customWidth="1"/>
    <col min="15368" max="15368" width="12.85546875" style="2" customWidth="1"/>
    <col min="15369" max="15369" width="14.140625" style="2" customWidth="1"/>
    <col min="15370" max="15370" width="10.7109375" style="2" customWidth="1"/>
    <col min="15371" max="15617" width="9.140625" style="2"/>
    <col min="15618" max="15618" width="7.28515625" style="2" customWidth="1"/>
    <col min="15619" max="15619" width="12" style="2" customWidth="1"/>
    <col min="15620" max="15620" width="11.85546875" style="2" customWidth="1"/>
    <col min="15621" max="15621" width="64.28515625" style="2" customWidth="1"/>
    <col min="15622" max="15622" width="16.85546875" style="2" customWidth="1"/>
    <col min="15623" max="15623" width="17.7109375" style="2" customWidth="1"/>
    <col min="15624" max="15624" width="12.85546875" style="2" customWidth="1"/>
    <col min="15625" max="15625" width="14.140625" style="2" customWidth="1"/>
    <col min="15626" max="15626" width="10.7109375" style="2" customWidth="1"/>
    <col min="15627" max="15873" width="9.140625" style="2"/>
    <col min="15874" max="15874" width="7.28515625" style="2" customWidth="1"/>
    <col min="15875" max="15875" width="12" style="2" customWidth="1"/>
    <col min="15876" max="15876" width="11.85546875" style="2" customWidth="1"/>
    <col min="15877" max="15877" width="64.28515625" style="2" customWidth="1"/>
    <col min="15878" max="15878" width="16.85546875" style="2" customWidth="1"/>
    <col min="15879" max="15879" width="17.7109375" style="2" customWidth="1"/>
    <col min="15880" max="15880" width="12.85546875" style="2" customWidth="1"/>
    <col min="15881" max="15881" width="14.140625" style="2" customWidth="1"/>
    <col min="15882" max="15882" width="10.7109375" style="2" customWidth="1"/>
    <col min="15883" max="16129" width="9.140625" style="2"/>
    <col min="16130" max="16130" width="7.28515625" style="2" customWidth="1"/>
    <col min="16131" max="16131" width="12" style="2" customWidth="1"/>
    <col min="16132" max="16132" width="11.85546875" style="2" customWidth="1"/>
    <col min="16133" max="16133" width="64.28515625" style="2" customWidth="1"/>
    <col min="16134" max="16134" width="16.85546875" style="2" customWidth="1"/>
    <col min="16135" max="16135" width="17.7109375" style="2" customWidth="1"/>
    <col min="16136" max="16136" width="12.85546875" style="2" customWidth="1"/>
    <col min="16137" max="16137" width="14.140625" style="2" customWidth="1"/>
    <col min="16138" max="16138" width="10.7109375" style="2" customWidth="1"/>
    <col min="16139" max="16384" width="9.140625" style="2"/>
  </cols>
  <sheetData>
    <row r="1" spans="1:9" x14ac:dyDescent="0.3">
      <c r="F1" s="32" t="s">
        <v>69</v>
      </c>
      <c r="G1" s="3"/>
    </row>
    <row r="2" spans="1:9" x14ac:dyDescent="0.3">
      <c r="F2" s="32" t="s">
        <v>22</v>
      </c>
    </row>
    <row r="3" spans="1:9" x14ac:dyDescent="0.3">
      <c r="F3" s="32" t="s">
        <v>39</v>
      </c>
    </row>
    <row r="5" spans="1:9" ht="48.75" customHeight="1" x14ac:dyDescent="0.3">
      <c r="A5" s="157" t="s">
        <v>95</v>
      </c>
      <c r="B5" s="157"/>
      <c r="C5" s="157"/>
      <c r="D5" s="157"/>
      <c r="E5" s="157"/>
      <c r="F5" s="157"/>
      <c r="G5" s="33"/>
    </row>
    <row r="7" spans="1:9" x14ac:dyDescent="0.3">
      <c r="E7" s="158" t="s">
        <v>20</v>
      </c>
      <c r="F7" s="158"/>
    </row>
    <row r="8" spans="1:9" s="11" customFormat="1" ht="97.5" customHeight="1" x14ac:dyDescent="0.25">
      <c r="B8" s="175" t="s">
        <v>30</v>
      </c>
      <c r="C8" s="176"/>
      <c r="D8" s="162" t="s">
        <v>51</v>
      </c>
      <c r="E8" s="166" t="s">
        <v>119</v>
      </c>
      <c r="F8" s="167"/>
    </row>
    <row r="9" spans="1:9" s="11" customFormat="1" x14ac:dyDescent="0.25">
      <c r="B9" s="13" t="s">
        <v>18</v>
      </c>
      <c r="C9" s="13" t="s">
        <v>19</v>
      </c>
      <c r="D9" s="163"/>
      <c r="E9" s="13" t="s">
        <v>6</v>
      </c>
      <c r="F9" s="13" t="s">
        <v>7</v>
      </c>
    </row>
    <row r="10" spans="1:9" s="11" customFormat="1" ht="19.5" customHeight="1" x14ac:dyDescent="0.25">
      <c r="B10" s="26"/>
      <c r="C10" s="26"/>
      <c r="D10" s="30" t="s">
        <v>47</v>
      </c>
      <c r="E10" s="51">
        <f>E12</f>
        <v>0</v>
      </c>
      <c r="F10" s="51">
        <f>F12</f>
        <v>0</v>
      </c>
      <c r="H10" s="34"/>
    </row>
    <row r="11" spans="1:9" s="11" customFormat="1" x14ac:dyDescent="0.25">
      <c r="B11" s="25"/>
      <c r="C11" s="25"/>
      <c r="D11" s="36" t="s">
        <v>48</v>
      </c>
      <c r="E11" s="24"/>
      <c r="F11" s="24"/>
    </row>
    <row r="12" spans="1:9" s="35" customFormat="1" ht="33" customHeight="1" x14ac:dyDescent="0.25">
      <c r="B12" s="28"/>
      <c r="C12" s="29"/>
      <c r="D12" s="27" t="s">
        <v>49</v>
      </c>
      <c r="E12" s="51">
        <f>E14+E17+E20</f>
        <v>0</v>
      </c>
      <c r="F12" s="51">
        <f>F14+F17+F20</f>
        <v>0</v>
      </c>
    </row>
    <row r="13" spans="1:9" s="11" customFormat="1" x14ac:dyDescent="0.25">
      <c r="B13" s="24"/>
      <c r="C13" s="24"/>
      <c r="D13" s="36" t="s">
        <v>50</v>
      </c>
      <c r="E13" s="52"/>
      <c r="F13" s="52"/>
    </row>
    <row r="14" spans="1:9" s="35" customFormat="1" ht="34.5" x14ac:dyDescent="0.25">
      <c r="B14" s="13" t="s">
        <v>84</v>
      </c>
      <c r="C14" s="13" t="s">
        <v>57</v>
      </c>
      <c r="D14" s="8" t="s">
        <v>86</v>
      </c>
      <c r="E14" s="117">
        <f t="shared" ref="E14:F14" si="0">E16</f>
        <v>-2137850</v>
      </c>
      <c r="F14" s="117">
        <f t="shared" si="0"/>
        <v>-2137850</v>
      </c>
    </row>
    <row r="15" spans="1:9" s="11" customFormat="1" x14ac:dyDescent="0.25">
      <c r="B15" s="7"/>
      <c r="C15" s="7"/>
      <c r="D15" s="46" t="s">
        <v>58</v>
      </c>
      <c r="E15" s="116"/>
      <c r="F15" s="118"/>
    </row>
    <row r="16" spans="1:9" s="35" customFormat="1" ht="34.5" x14ac:dyDescent="0.25">
      <c r="B16" s="7"/>
      <c r="C16" s="7"/>
      <c r="D16" s="40" t="s">
        <v>8</v>
      </c>
      <c r="E16" s="117">
        <f>'2'!G37</f>
        <v>-2137850</v>
      </c>
      <c r="F16" s="117">
        <f>'2'!H37</f>
        <v>-2137850</v>
      </c>
      <c r="G16" s="38"/>
      <c r="H16" s="38"/>
      <c r="I16" s="38"/>
    </row>
    <row r="17" spans="2:6" ht="34.5" x14ac:dyDescent="0.3">
      <c r="B17" s="13" t="s">
        <v>84</v>
      </c>
      <c r="C17" s="13">
        <v>21033</v>
      </c>
      <c r="D17" s="8" t="s">
        <v>109</v>
      </c>
      <c r="E17" s="53">
        <f t="shared" ref="E17:F17" si="1">E19</f>
        <v>839960</v>
      </c>
      <c r="F17" s="53">
        <f t="shared" si="1"/>
        <v>839960</v>
      </c>
    </row>
    <row r="18" spans="2:6" x14ac:dyDescent="0.3">
      <c r="B18" s="7"/>
      <c r="C18" s="7"/>
      <c r="D18" s="46" t="s">
        <v>58</v>
      </c>
      <c r="E18" s="54"/>
      <c r="F18" s="54"/>
    </row>
    <row r="19" spans="2:6" ht="34.5" x14ac:dyDescent="0.3">
      <c r="B19" s="7"/>
      <c r="C19" s="7"/>
      <c r="D19" s="40" t="s">
        <v>8</v>
      </c>
      <c r="E19" s="53">
        <f>'2'!G46</f>
        <v>839960</v>
      </c>
      <c r="F19" s="53">
        <f>'2'!H46</f>
        <v>839960</v>
      </c>
    </row>
    <row r="20" spans="2:6" ht="34.5" x14ac:dyDescent="0.3">
      <c r="B20" s="13" t="s">
        <v>84</v>
      </c>
      <c r="C20" s="13">
        <v>21041</v>
      </c>
      <c r="D20" s="8" t="s">
        <v>102</v>
      </c>
      <c r="E20" s="53">
        <f t="shared" ref="E20:F20" si="2">E22</f>
        <v>1297890</v>
      </c>
      <c r="F20" s="53">
        <f t="shared" si="2"/>
        <v>1297890</v>
      </c>
    </row>
    <row r="21" spans="2:6" x14ac:dyDescent="0.3">
      <c r="B21" s="7"/>
      <c r="C21" s="7"/>
      <c r="D21" s="46" t="s">
        <v>58</v>
      </c>
      <c r="E21" s="116"/>
      <c r="F21" s="54"/>
    </row>
    <row r="22" spans="2:6" ht="34.5" x14ac:dyDescent="0.3">
      <c r="B22" s="7"/>
      <c r="C22" s="7"/>
      <c r="D22" s="40" t="s">
        <v>8</v>
      </c>
      <c r="E22" s="53">
        <f>'2'!G22</f>
        <v>1297890</v>
      </c>
      <c r="F22" s="53">
        <f>'2'!H22</f>
        <v>1297890</v>
      </c>
    </row>
    <row r="23" spans="2:6" x14ac:dyDescent="0.3">
      <c r="B23" s="142"/>
      <c r="C23" s="142"/>
      <c r="D23" s="143"/>
      <c r="E23" s="144"/>
      <c r="F23" s="144"/>
    </row>
    <row r="24" spans="2:6" x14ac:dyDescent="0.3">
      <c r="B24" s="142"/>
      <c r="C24" s="142"/>
      <c r="D24" s="143"/>
      <c r="E24" s="144"/>
      <c r="F24" s="144"/>
    </row>
    <row r="25" spans="2:6" x14ac:dyDescent="0.3">
      <c r="C25" s="14"/>
      <c r="D25" s="14"/>
      <c r="E25" s="11"/>
    </row>
    <row r="26" spans="2:6" x14ac:dyDescent="0.3">
      <c r="C26" s="17" t="s">
        <v>25</v>
      </c>
      <c r="D26" s="10"/>
      <c r="E26" s="2"/>
    </row>
    <row r="27" spans="2:6" x14ac:dyDescent="0.3">
      <c r="C27" s="17" t="s">
        <v>26</v>
      </c>
      <c r="D27" s="10"/>
      <c r="E27" s="2"/>
    </row>
    <row r="28" spans="2:6" x14ac:dyDescent="0.3">
      <c r="C28" s="6"/>
      <c r="D28" s="19" t="s">
        <v>72</v>
      </c>
      <c r="E28" s="2"/>
    </row>
    <row r="29" spans="2:6" x14ac:dyDescent="0.3">
      <c r="D29" s="2"/>
      <c r="E29" s="2"/>
    </row>
  </sheetData>
  <mergeCells count="5">
    <mergeCell ref="A5:F5"/>
    <mergeCell ref="B8:C8"/>
    <mergeCell ref="D8:D9"/>
    <mergeCell ref="E8:F8"/>
    <mergeCell ref="E7:F7"/>
  </mergeCells>
  <phoneticPr fontId="18" type="noConversion"/>
  <pageMargins left="0.7" right="0.7" top="0.75" bottom="0.75" header="0.3" footer="0.3"/>
  <pageSetup paperSize="9" scale="42" orientation="portrait" horizontalDpi="300" verticalDpi="300" r:id="rId1"/>
  <colBreaks count="1" manualBreakCount="1">
    <brk id="7" max="7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1D650-C8BA-47F6-8D6E-56D596E16AE5}">
  <dimension ref="A1:I20"/>
  <sheetViews>
    <sheetView workbookViewId="0">
      <selection activeCell="E9" sqref="E9"/>
    </sheetView>
  </sheetViews>
  <sheetFormatPr defaultRowHeight="17.25" x14ac:dyDescent="0.3"/>
  <cols>
    <col min="1" max="1" width="9.140625" style="1"/>
    <col min="2" max="2" width="11" style="1" customWidth="1"/>
    <col min="3" max="3" width="14.5703125" style="1" customWidth="1"/>
    <col min="4" max="4" width="62.7109375" style="1" customWidth="1"/>
    <col min="5" max="5" width="27.85546875" style="1" customWidth="1"/>
    <col min="6" max="16384" width="9.140625" style="1"/>
  </cols>
  <sheetData>
    <row r="1" spans="2:5" x14ac:dyDescent="0.3">
      <c r="E1" s="42" t="s">
        <v>96</v>
      </c>
    </row>
    <row r="2" spans="2:5" x14ac:dyDescent="0.3">
      <c r="D2" s="177" t="s">
        <v>22</v>
      </c>
      <c r="E2" s="177"/>
    </row>
    <row r="3" spans="2:5" x14ac:dyDescent="0.3">
      <c r="D3" s="177" t="s">
        <v>39</v>
      </c>
      <c r="E3" s="177"/>
    </row>
    <row r="5" spans="2:5" ht="47.25" customHeight="1" x14ac:dyDescent="0.3">
      <c r="B5" s="165" t="s">
        <v>97</v>
      </c>
      <c r="C5" s="165"/>
      <c r="D5" s="165"/>
      <c r="E5" s="165"/>
    </row>
    <row r="6" spans="2:5" x14ac:dyDescent="0.3">
      <c r="E6" s="42" t="s">
        <v>20</v>
      </c>
    </row>
    <row r="7" spans="2:5" s="6" customFormat="1" ht="23.25" customHeight="1" x14ac:dyDescent="0.3">
      <c r="B7" s="178" t="s">
        <v>62</v>
      </c>
      <c r="C7" s="178"/>
      <c r="D7" s="179" t="s">
        <v>92</v>
      </c>
      <c r="E7" s="180" t="s">
        <v>119</v>
      </c>
    </row>
    <row r="8" spans="2:5" s="6" customFormat="1" ht="81" customHeight="1" x14ac:dyDescent="0.3">
      <c r="B8" s="13" t="s">
        <v>93</v>
      </c>
      <c r="C8" s="13" t="s">
        <v>19</v>
      </c>
      <c r="D8" s="179"/>
      <c r="E8" s="181"/>
    </row>
    <row r="9" spans="2:5" x14ac:dyDescent="0.3">
      <c r="B9" s="49"/>
      <c r="C9" s="49"/>
      <c r="D9" s="47" t="s">
        <v>53</v>
      </c>
      <c r="E9" s="125">
        <f>E11</f>
        <v>0</v>
      </c>
    </row>
    <row r="10" spans="2:5" ht="18.75" customHeight="1" x14ac:dyDescent="0.3">
      <c r="B10" s="43"/>
      <c r="C10" s="44"/>
      <c r="D10" s="48" t="s">
        <v>43</v>
      </c>
      <c r="E10" s="125"/>
    </row>
    <row r="11" spans="2:5" x14ac:dyDescent="0.3">
      <c r="B11" s="13">
        <v>1157</v>
      </c>
      <c r="C11" s="13"/>
      <c r="D11" s="22" t="s">
        <v>94</v>
      </c>
      <c r="E11" s="125">
        <f>E12+E13+E14</f>
        <v>0</v>
      </c>
    </row>
    <row r="12" spans="2:5" ht="34.5" x14ac:dyDescent="0.3">
      <c r="B12" s="39"/>
      <c r="C12" s="13" t="s">
        <v>57</v>
      </c>
      <c r="D12" s="8" t="s">
        <v>86</v>
      </c>
      <c r="E12" s="126">
        <f>'2'!H37</f>
        <v>-2137850</v>
      </c>
    </row>
    <row r="13" spans="2:5" ht="34.5" x14ac:dyDescent="0.3">
      <c r="B13" s="39"/>
      <c r="C13" s="13">
        <v>21033</v>
      </c>
      <c r="D13" s="8" t="s">
        <v>109</v>
      </c>
      <c r="E13" s="126">
        <f>'2'!H46</f>
        <v>839960</v>
      </c>
    </row>
    <row r="14" spans="2:5" ht="34.5" x14ac:dyDescent="0.3">
      <c r="B14" s="39"/>
      <c r="C14" s="13">
        <v>21041</v>
      </c>
      <c r="D14" s="8" t="s">
        <v>102</v>
      </c>
      <c r="E14" s="126">
        <f>'2'!H22</f>
        <v>1297890</v>
      </c>
    </row>
    <row r="17" spans="1:9" s="2" customFormat="1" x14ac:dyDescent="0.3">
      <c r="A17" s="14"/>
      <c r="B17" s="17" t="s">
        <v>25</v>
      </c>
      <c r="C17" s="10"/>
      <c r="D17" s="18"/>
      <c r="G17" s="12"/>
      <c r="H17" s="12"/>
      <c r="I17" s="16"/>
    </row>
    <row r="18" spans="1:9" s="2" customFormat="1" x14ac:dyDescent="0.3">
      <c r="A18" s="14"/>
      <c r="B18" s="17" t="s">
        <v>26</v>
      </c>
      <c r="C18" s="10"/>
      <c r="D18" s="18"/>
      <c r="G18" s="12"/>
      <c r="H18" s="12"/>
      <c r="I18" s="16"/>
    </row>
    <row r="19" spans="1:9" s="2" customFormat="1" x14ac:dyDescent="0.3">
      <c r="A19" s="14"/>
      <c r="B19" s="6"/>
      <c r="C19" s="19" t="s">
        <v>27</v>
      </c>
      <c r="D19" s="18"/>
      <c r="G19" s="12"/>
      <c r="H19" s="12"/>
      <c r="I19" s="16"/>
    </row>
    <row r="20" spans="1:9" s="2" customFormat="1" x14ac:dyDescent="0.3">
      <c r="A20" s="14"/>
      <c r="D20" s="5"/>
      <c r="G20" s="12"/>
      <c r="H20" s="12"/>
      <c r="I20" s="16"/>
    </row>
  </sheetData>
  <mergeCells count="6">
    <mergeCell ref="D2:E2"/>
    <mergeCell ref="D3:E3"/>
    <mergeCell ref="B5:E5"/>
    <mergeCell ref="B7:C7"/>
    <mergeCell ref="D7:D8"/>
    <mergeCell ref="E7:E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56"/>
  <sheetViews>
    <sheetView topLeftCell="A4" workbookViewId="0">
      <selection activeCell="A18" sqref="A18:XFD18"/>
    </sheetView>
  </sheetViews>
  <sheetFormatPr defaultRowHeight="17.25" x14ac:dyDescent="0.3"/>
  <cols>
    <col min="1" max="1" width="9.140625" style="2"/>
    <col min="2" max="2" width="8.140625" style="2" customWidth="1"/>
    <col min="3" max="3" width="10.5703125" style="2" customWidth="1"/>
    <col min="4" max="4" width="13.140625" style="2" customWidth="1"/>
    <col min="5" max="5" width="15.42578125" style="2" customWidth="1"/>
    <col min="6" max="6" width="13.7109375" style="2" customWidth="1"/>
    <col min="7" max="7" width="21.140625" style="2" customWidth="1"/>
    <col min="8" max="8" width="10.7109375" style="2" customWidth="1"/>
    <col min="9" max="9" width="21" style="2" customWidth="1"/>
    <col min="10" max="10" width="42.140625" style="2" customWidth="1"/>
    <col min="11" max="11" width="16.42578125" style="2" customWidth="1"/>
    <col min="12" max="12" width="16.7109375" style="2" customWidth="1"/>
    <col min="13" max="16384" width="9.140625" style="2"/>
  </cols>
  <sheetData>
    <row r="1" spans="1:12" s="1" customFormat="1" x14ac:dyDescent="0.3">
      <c r="L1" s="42" t="s">
        <v>122</v>
      </c>
    </row>
    <row r="2" spans="1:12" s="1" customFormat="1" x14ac:dyDescent="0.3">
      <c r="A2" s="177" t="s">
        <v>22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</row>
    <row r="3" spans="1:12" s="1" customFormat="1" x14ac:dyDescent="0.3">
      <c r="K3" s="177" t="s">
        <v>39</v>
      </c>
      <c r="L3" s="177"/>
    </row>
    <row r="5" spans="1:12" ht="39" customHeight="1" x14ac:dyDescent="0.3">
      <c r="B5" s="157" t="s">
        <v>111</v>
      </c>
      <c r="C5" s="157"/>
      <c r="D5" s="157"/>
      <c r="E5" s="157"/>
      <c r="F5" s="157"/>
      <c r="G5" s="157"/>
      <c r="H5" s="157"/>
      <c r="I5" s="157"/>
      <c r="J5" s="157"/>
      <c r="K5" s="157"/>
      <c r="L5" s="157"/>
    </row>
    <row r="7" spans="1:12" x14ac:dyDescent="0.3">
      <c r="B7" s="11"/>
      <c r="C7" s="11"/>
      <c r="D7" s="11"/>
      <c r="E7" s="11"/>
      <c r="F7" s="11"/>
      <c r="G7" s="11"/>
      <c r="H7" s="11"/>
      <c r="I7" s="11"/>
      <c r="J7" s="11"/>
      <c r="K7" s="158"/>
      <c r="L7" s="158"/>
    </row>
    <row r="8" spans="1:12" s="20" customFormat="1" ht="106.5" customHeight="1" x14ac:dyDescent="0.3">
      <c r="B8" s="159" t="s">
        <v>110</v>
      </c>
      <c r="C8" s="159" t="s">
        <v>9</v>
      </c>
      <c r="D8" s="159"/>
      <c r="E8" s="159" t="s">
        <v>10</v>
      </c>
      <c r="F8" s="159"/>
      <c r="G8" s="159"/>
      <c r="H8" s="159"/>
      <c r="I8" s="159" t="s">
        <v>11</v>
      </c>
      <c r="J8" s="159" t="s">
        <v>12</v>
      </c>
      <c r="K8" s="159" t="s">
        <v>119</v>
      </c>
      <c r="L8" s="159"/>
    </row>
    <row r="9" spans="1:12" s="20" customFormat="1" ht="34.5" x14ac:dyDescent="0.3">
      <c r="B9" s="159"/>
      <c r="C9" s="13" t="s">
        <v>34</v>
      </c>
      <c r="D9" s="13" t="s">
        <v>35</v>
      </c>
      <c r="E9" s="13" t="s">
        <v>13</v>
      </c>
      <c r="F9" s="13" t="s">
        <v>35</v>
      </c>
      <c r="G9" s="13" t="s">
        <v>36</v>
      </c>
      <c r="H9" s="13" t="s">
        <v>14</v>
      </c>
      <c r="I9" s="159"/>
      <c r="J9" s="159"/>
      <c r="K9" s="13" t="s">
        <v>15</v>
      </c>
      <c r="L9" s="13" t="s">
        <v>16</v>
      </c>
    </row>
    <row r="10" spans="1:12" s="20" customFormat="1" x14ac:dyDescent="0.3">
      <c r="B10" s="182" t="s">
        <v>17</v>
      </c>
      <c r="C10" s="183"/>
      <c r="D10" s="183"/>
      <c r="E10" s="183"/>
      <c r="F10" s="183"/>
      <c r="G10" s="183"/>
      <c r="H10" s="184"/>
      <c r="I10" s="55"/>
      <c r="J10" s="55"/>
      <c r="K10" s="56">
        <f>K11+K28</f>
        <v>0</v>
      </c>
      <c r="L10" s="56">
        <f>L11+L28</f>
        <v>0</v>
      </c>
    </row>
    <row r="11" spans="1:12" s="20" customFormat="1" ht="20.25" customHeight="1" x14ac:dyDescent="0.3">
      <c r="B11" s="57" t="s">
        <v>8</v>
      </c>
      <c r="C11" s="57"/>
      <c r="D11" s="57"/>
      <c r="E11" s="57"/>
      <c r="F11" s="55"/>
      <c r="G11" s="55"/>
      <c r="H11" s="55"/>
      <c r="I11" s="55"/>
      <c r="J11" s="55"/>
      <c r="K11" s="56">
        <f>K12</f>
        <v>0</v>
      </c>
      <c r="L11" s="56">
        <f>L12</f>
        <v>0</v>
      </c>
    </row>
    <row r="12" spans="1:12" s="20" customFormat="1" ht="19.5" customHeight="1" x14ac:dyDescent="0.3">
      <c r="B12" s="55"/>
      <c r="C12" s="8" t="s">
        <v>87</v>
      </c>
      <c r="D12" s="156" t="s">
        <v>88</v>
      </c>
      <c r="E12" s="156"/>
      <c r="F12" s="156"/>
      <c r="G12" s="156"/>
      <c r="H12" s="156"/>
      <c r="I12" s="156"/>
      <c r="J12" s="156"/>
      <c r="K12" s="127">
        <f>K13+K18+K23</f>
        <v>0</v>
      </c>
      <c r="L12" s="127">
        <f>L13+L18+L23</f>
        <v>0</v>
      </c>
    </row>
    <row r="13" spans="1:12" s="20" customFormat="1" ht="24.75" customHeight="1" x14ac:dyDescent="0.3">
      <c r="B13" s="57"/>
      <c r="C13" s="57"/>
      <c r="D13" s="57"/>
      <c r="E13" s="13" t="s">
        <v>89</v>
      </c>
      <c r="F13" s="156" t="s">
        <v>79</v>
      </c>
      <c r="G13" s="156"/>
      <c r="H13" s="156"/>
      <c r="I13" s="156"/>
      <c r="J13" s="156"/>
      <c r="K13" s="58">
        <f>'2'!G37</f>
        <v>-2137850</v>
      </c>
      <c r="L13" s="58">
        <f>'2'!H37</f>
        <v>-2137850</v>
      </c>
    </row>
    <row r="14" spans="1:12" ht="24" customHeight="1" x14ac:dyDescent="0.3">
      <c r="B14" s="59"/>
      <c r="C14" s="59"/>
      <c r="D14" s="59"/>
      <c r="E14" s="9"/>
      <c r="F14" s="9"/>
      <c r="G14" s="156" t="s">
        <v>90</v>
      </c>
      <c r="H14" s="156"/>
      <c r="I14" s="156"/>
      <c r="J14" s="156"/>
      <c r="K14" s="156"/>
      <c r="L14" s="156"/>
    </row>
    <row r="15" spans="1:12" ht="39" customHeight="1" x14ac:dyDescent="0.3">
      <c r="B15" s="59"/>
      <c r="C15" s="59"/>
      <c r="D15" s="59"/>
      <c r="E15" s="9"/>
      <c r="F15" s="9"/>
      <c r="G15" s="9"/>
      <c r="H15" s="156" t="s">
        <v>37</v>
      </c>
      <c r="I15" s="156"/>
      <c r="J15" s="156"/>
      <c r="K15" s="156"/>
      <c r="L15" s="156"/>
    </row>
    <row r="16" spans="1:12" ht="33.75" customHeight="1" x14ac:dyDescent="0.3">
      <c r="B16" s="59"/>
      <c r="C16" s="59"/>
      <c r="D16" s="59"/>
      <c r="E16" s="9"/>
      <c r="F16" s="9"/>
      <c r="G16" s="9"/>
      <c r="H16" s="9"/>
      <c r="I16" s="156" t="s">
        <v>91</v>
      </c>
      <c r="J16" s="156"/>
      <c r="K16" s="156"/>
      <c r="L16" s="156"/>
    </row>
    <row r="17" spans="2:14" ht="57" customHeight="1" x14ac:dyDescent="0.3">
      <c r="B17" s="59"/>
      <c r="C17" s="59"/>
      <c r="D17" s="59"/>
      <c r="E17" s="9"/>
      <c r="F17" s="9"/>
      <c r="G17" s="9"/>
      <c r="H17" s="9"/>
      <c r="I17" s="8"/>
      <c r="J17" s="109" t="s">
        <v>152</v>
      </c>
      <c r="K17" s="8"/>
      <c r="L17" s="152">
        <v>-1</v>
      </c>
    </row>
    <row r="18" spans="2:14" s="20" customFormat="1" ht="39.75" customHeight="1" x14ac:dyDescent="0.3">
      <c r="B18" s="55"/>
      <c r="C18" s="8"/>
      <c r="D18" s="8"/>
      <c r="E18" s="22" t="s">
        <v>112</v>
      </c>
      <c r="F18" s="156" t="s">
        <v>99</v>
      </c>
      <c r="G18" s="156"/>
      <c r="H18" s="156"/>
      <c r="I18" s="156"/>
      <c r="J18" s="156"/>
      <c r="K18" s="58">
        <f>'2'!G46</f>
        <v>839960</v>
      </c>
      <c r="L18" s="58">
        <f>'2'!H46</f>
        <v>839960</v>
      </c>
    </row>
    <row r="19" spans="2:14" s="20" customFormat="1" ht="41.25" customHeight="1" x14ac:dyDescent="0.3">
      <c r="B19" s="55"/>
      <c r="C19" s="8"/>
      <c r="D19" s="8"/>
      <c r="E19" s="8"/>
      <c r="F19" s="8"/>
      <c r="G19" s="156" t="s">
        <v>114</v>
      </c>
      <c r="H19" s="156"/>
      <c r="I19" s="156"/>
      <c r="J19" s="156"/>
      <c r="K19" s="156"/>
      <c r="L19" s="156"/>
    </row>
    <row r="20" spans="2:14" s="20" customFormat="1" ht="17.25" customHeight="1" x14ac:dyDescent="0.3">
      <c r="B20" s="55"/>
      <c r="C20" s="8"/>
      <c r="D20" s="8"/>
      <c r="E20" s="8"/>
      <c r="F20" s="8"/>
      <c r="G20" s="8"/>
      <c r="H20" s="156" t="s">
        <v>37</v>
      </c>
      <c r="I20" s="156"/>
      <c r="J20" s="156"/>
      <c r="K20" s="156"/>
      <c r="L20" s="156"/>
    </row>
    <row r="21" spans="2:14" s="20" customFormat="1" ht="17.25" customHeight="1" x14ac:dyDescent="0.3">
      <c r="B21" s="55"/>
      <c r="C21" s="8"/>
      <c r="D21" s="8"/>
      <c r="E21" s="8"/>
      <c r="F21" s="8"/>
      <c r="G21" s="8"/>
      <c r="H21" s="8"/>
      <c r="I21" s="156" t="s">
        <v>115</v>
      </c>
      <c r="J21" s="156"/>
      <c r="K21" s="156"/>
      <c r="L21" s="156"/>
    </row>
    <row r="22" spans="2:14" s="20" customFormat="1" ht="34.5" x14ac:dyDescent="0.3">
      <c r="B22" s="55"/>
      <c r="C22" s="55"/>
      <c r="D22" s="55"/>
      <c r="E22" s="8"/>
      <c r="F22" s="8"/>
      <c r="G22" s="8"/>
      <c r="H22" s="8"/>
      <c r="I22" s="8"/>
      <c r="J22" s="8" t="s">
        <v>116</v>
      </c>
      <c r="K22" s="60" t="s">
        <v>38</v>
      </c>
      <c r="L22" s="60">
        <v>104</v>
      </c>
    </row>
    <row r="23" spans="2:14" s="20" customFormat="1" ht="31.5" customHeight="1" x14ac:dyDescent="0.3">
      <c r="B23" s="55"/>
      <c r="C23" s="8"/>
      <c r="D23" s="8"/>
      <c r="E23" s="22" t="s">
        <v>151</v>
      </c>
      <c r="F23" s="156" t="s">
        <v>102</v>
      </c>
      <c r="G23" s="156"/>
      <c r="H23" s="156"/>
      <c r="I23" s="156"/>
      <c r="J23" s="156"/>
      <c r="K23" s="58">
        <f>'2'!G28</f>
        <v>1297890</v>
      </c>
      <c r="L23" s="58">
        <f>'2'!H28</f>
        <v>1297890</v>
      </c>
    </row>
    <row r="24" spans="2:14" s="20" customFormat="1" ht="40.5" customHeight="1" x14ac:dyDescent="0.3">
      <c r="B24" s="55"/>
      <c r="C24" s="8"/>
      <c r="D24" s="8"/>
      <c r="E24" s="8"/>
      <c r="F24" s="8"/>
      <c r="G24" s="156" t="s">
        <v>117</v>
      </c>
      <c r="H24" s="156"/>
      <c r="I24" s="156"/>
      <c r="J24" s="156"/>
      <c r="K24" s="156"/>
      <c r="L24" s="156"/>
    </row>
    <row r="25" spans="2:14" s="20" customFormat="1" ht="38.25" customHeight="1" x14ac:dyDescent="0.3">
      <c r="B25" s="55"/>
      <c r="C25" s="8"/>
      <c r="D25" s="8"/>
      <c r="E25" s="8"/>
      <c r="F25" s="8"/>
      <c r="G25" s="8"/>
      <c r="H25" s="156" t="s">
        <v>37</v>
      </c>
      <c r="I25" s="156"/>
      <c r="J25" s="156"/>
      <c r="K25" s="156"/>
      <c r="L25" s="156"/>
    </row>
    <row r="26" spans="2:14" s="20" customFormat="1" ht="17.25" customHeight="1" x14ac:dyDescent="0.3">
      <c r="B26" s="55"/>
      <c r="C26" s="8"/>
      <c r="D26" s="8"/>
      <c r="E26" s="8"/>
      <c r="F26" s="8"/>
      <c r="G26" s="8"/>
      <c r="H26" s="8"/>
      <c r="I26" s="156" t="s">
        <v>91</v>
      </c>
      <c r="J26" s="156"/>
      <c r="K26" s="156"/>
      <c r="L26" s="156"/>
    </row>
    <row r="27" spans="2:14" s="20" customFormat="1" ht="37.5" customHeight="1" x14ac:dyDescent="0.3">
      <c r="B27" s="55"/>
      <c r="C27" s="55"/>
      <c r="D27" s="55"/>
      <c r="E27" s="8"/>
      <c r="F27" s="8"/>
      <c r="G27" s="8"/>
      <c r="H27" s="8"/>
      <c r="I27" s="8"/>
      <c r="J27" s="8" t="s">
        <v>153</v>
      </c>
      <c r="K27" s="60" t="s">
        <v>38</v>
      </c>
      <c r="L27" s="60">
        <v>30</v>
      </c>
    </row>
    <row r="28" spans="2:14" s="20" customFormat="1" ht="18.75" customHeight="1" x14ac:dyDescent="0.3">
      <c r="B28" s="185" t="s">
        <v>140</v>
      </c>
      <c r="C28" s="185"/>
      <c r="D28" s="185"/>
      <c r="E28" s="185"/>
      <c r="F28" s="185"/>
      <c r="G28" s="185"/>
      <c r="H28" s="185"/>
      <c r="I28" s="185"/>
      <c r="J28" s="185"/>
      <c r="K28" s="146">
        <f>+K29</f>
        <v>0</v>
      </c>
      <c r="L28" s="146">
        <f>+L29</f>
        <v>0</v>
      </c>
      <c r="M28" s="147"/>
      <c r="N28" s="147"/>
    </row>
    <row r="29" spans="2:14" s="20" customFormat="1" ht="27.75" customHeight="1" x14ac:dyDescent="0.3">
      <c r="B29" s="9"/>
      <c r="C29" s="8" t="s">
        <v>141</v>
      </c>
      <c r="D29" s="156" t="s">
        <v>142</v>
      </c>
      <c r="E29" s="156"/>
      <c r="F29" s="156"/>
      <c r="G29" s="156"/>
      <c r="H29" s="156"/>
      <c r="I29" s="156"/>
      <c r="J29" s="156"/>
      <c r="K29" s="146">
        <f>+K30+K34</f>
        <v>0</v>
      </c>
      <c r="L29" s="146">
        <f>+L30+L34</f>
        <v>0</v>
      </c>
      <c r="M29" s="147"/>
      <c r="N29" s="147"/>
    </row>
    <row r="30" spans="2:14" s="20" customFormat="1" ht="21.75" customHeight="1" x14ac:dyDescent="0.3">
      <c r="B30" s="9"/>
      <c r="C30" s="9"/>
      <c r="D30" s="9"/>
      <c r="E30" s="8" t="s">
        <v>143</v>
      </c>
      <c r="F30" s="156" t="s">
        <v>125</v>
      </c>
      <c r="G30" s="156"/>
      <c r="H30" s="156"/>
      <c r="I30" s="156"/>
      <c r="J30" s="156"/>
      <c r="K30" s="146">
        <f>+'2'!G82</f>
        <v>2137850</v>
      </c>
      <c r="L30" s="146">
        <f>+'2'!H82</f>
        <v>2137850</v>
      </c>
      <c r="M30" s="147"/>
      <c r="N30" s="147"/>
    </row>
    <row r="31" spans="2:14" s="20" customFormat="1" ht="40.5" customHeight="1" x14ac:dyDescent="0.3">
      <c r="B31" s="9"/>
      <c r="C31" s="9"/>
      <c r="D31" s="9"/>
      <c r="E31" s="9"/>
      <c r="F31" s="9"/>
      <c r="G31" s="186" t="s">
        <v>144</v>
      </c>
      <c r="H31" s="187"/>
      <c r="I31" s="187"/>
      <c r="J31" s="187"/>
      <c r="K31" s="187"/>
      <c r="L31" s="188"/>
      <c r="M31" s="149"/>
      <c r="N31" s="149"/>
    </row>
    <row r="32" spans="2:14" s="20" customFormat="1" ht="27.75" customHeight="1" x14ac:dyDescent="0.3">
      <c r="B32" s="9"/>
      <c r="C32" s="9"/>
      <c r="D32" s="9"/>
      <c r="E32" s="9"/>
      <c r="F32" s="9"/>
      <c r="G32" s="9"/>
      <c r="H32" s="189" t="s">
        <v>145</v>
      </c>
      <c r="I32" s="190"/>
      <c r="J32" s="190"/>
      <c r="K32" s="190"/>
      <c r="L32" s="191"/>
      <c r="M32" s="149"/>
      <c r="N32" s="149"/>
    </row>
    <row r="33" spans="2:14" s="20" customFormat="1" ht="25.5" customHeight="1" x14ac:dyDescent="0.3">
      <c r="B33" s="9"/>
      <c r="C33" s="9"/>
      <c r="D33" s="9"/>
      <c r="E33" s="9"/>
      <c r="F33" s="9"/>
      <c r="G33" s="9"/>
      <c r="H33" s="9"/>
      <c r="I33" s="189" t="s">
        <v>146</v>
      </c>
      <c r="J33" s="190"/>
      <c r="K33" s="190"/>
      <c r="L33" s="191"/>
      <c r="M33" s="149"/>
      <c r="N33" s="149"/>
    </row>
    <row r="34" spans="2:14" s="20" customFormat="1" x14ac:dyDescent="0.3">
      <c r="B34" s="55"/>
      <c r="C34" s="55"/>
      <c r="D34" s="55"/>
      <c r="E34" s="8" t="s">
        <v>143</v>
      </c>
      <c r="F34" s="156" t="s">
        <v>125</v>
      </c>
      <c r="G34" s="156"/>
      <c r="H34" s="156"/>
      <c r="I34" s="156"/>
      <c r="J34" s="156"/>
      <c r="K34" s="146">
        <f>+'2'!G74</f>
        <v>-2137850</v>
      </c>
      <c r="L34" s="146">
        <f>+'2'!H74</f>
        <v>-2137850</v>
      </c>
    </row>
    <row r="35" spans="2:14" s="20" customFormat="1" ht="57.75" customHeight="1" x14ac:dyDescent="0.3">
      <c r="B35" s="55"/>
      <c r="C35" s="55"/>
      <c r="D35" s="55"/>
      <c r="E35" s="9"/>
      <c r="F35" s="9"/>
      <c r="G35" s="156" t="s">
        <v>144</v>
      </c>
      <c r="H35" s="156"/>
      <c r="I35" s="156"/>
      <c r="J35" s="156"/>
      <c r="K35" s="148"/>
      <c r="L35" s="148"/>
    </row>
    <row r="36" spans="2:14" s="20" customFormat="1" x14ac:dyDescent="0.3">
      <c r="B36" s="55"/>
      <c r="C36" s="55"/>
      <c r="D36" s="55"/>
      <c r="E36" s="9"/>
      <c r="F36" s="9"/>
      <c r="G36" s="9"/>
      <c r="H36" s="156" t="s">
        <v>145</v>
      </c>
      <c r="I36" s="156"/>
      <c r="J36" s="156"/>
      <c r="K36" s="148"/>
      <c r="L36" s="148"/>
    </row>
    <row r="37" spans="2:14" s="20" customFormat="1" ht="40.5" customHeight="1" x14ac:dyDescent="0.3">
      <c r="B37" s="55"/>
      <c r="C37" s="55"/>
      <c r="D37" s="55"/>
      <c r="E37" s="9"/>
      <c r="F37" s="9"/>
      <c r="G37" s="9"/>
      <c r="H37" s="9"/>
      <c r="I37" s="156" t="s">
        <v>146</v>
      </c>
      <c r="J37" s="156"/>
      <c r="K37" s="148"/>
      <c r="L37" s="148"/>
    </row>
    <row r="38" spans="2:14" s="20" customFormat="1" ht="16.5" customHeight="1" x14ac:dyDescent="0.3">
      <c r="E38" s="35"/>
      <c r="F38" s="35"/>
      <c r="G38" s="35"/>
      <c r="H38" s="35"/>
      <c r="I38" s="35"/>
      <c r="J38" s="35"/>
      <c r="K38" s="145"/>
      <c r="L38" s="145"/>
    </row>
    <row r="39" spans="2:14" s="20" customFormat="1" ht="16.5" customHeight="1" x14ac:dyDescent="0.3">
      <c r="E39" s="35"/>
      <c r="F39" s="35"/>
      <c r="G39" s="35"/>
      <c r="H39" s="35"/>
      <c r="I39" s="35"/>
      <c r="J39" s="35"/>
      <c r="K39" s="145"/>
      <c r="L39" s="145"/>
    </row>
    <row r="40" spans="2:14" s="20" customFormat="1" ht="16.5" customHeight="1" x14ac:dyDescent="0.3">
      <c r="E40" s="35"/>
      <c r="F40" s="35"/>
      <c r="G40" s="35"/>
      <c r="H40" s="35"/>
      <c r="I40" s="35"/>
      <c r="J40" s="35"/>
      <c r="K40" s="145"/>
      <c r="L40" s="145"/>
    </row>
    <row r="41" spans="2:14" s="20" customFormat="1" ht="16.5" customHeight="1" x14ac:dyDescent="0.3">
      <c r="E41" s="35"/>
      <c r="F41" s="35"/>
      <c r="G41" s="35"/>
      <c r="H41" s="35"/>
      <c r="I41" s="35"/>
      <c r="J41" s="35"/>
      <c r="K41" s="145"/>
      <c r="L41" s="145"/>
    </row>
    <row r="42" spans="2:14" s="20" customFormat="1" ht="16.5" customHeight="1" x14ac:dyDescent="0.3">
      <c r="E42" s="35"/>
      <c r="F42" s="35"/>
      <c r="G42" s="35"/>
      <c r="H42" s="35"/>
      <c r="I42" s="35"/>
      <c r="J42" s="35"/>
      <c r="K42" s="145"/>
      <c r="L42" s="145"/>
    </row>
    <row r="43" spans="2:14" s="20" customFormat="1" ht="16.5" customHeight="1" x14ac:dyDescent="0.3">
      <c r="E43" s="35"/>
      <c r="F43" s="35"/>
      <c r="G43" s="35"/>
      <c r="H43" s="35"/>
      <c r="I43" s="35"/>
      <c r="J43" s="35"/>
      <c r="K43" s="145"/>
      <c r="L43" s="145"/>
    </row>
    <row r="44" spans="2:14" s="20" customFormat="1" ht="16.5" customHeight="1" x14ac:dyDescent="0.3">
      <c r="E44" s="35"/>
      <c r="F44" s="35"/>
      <c r="G44" s="35"/>
      <c r="H44" s="35"/>
      <c r="I44" s="35"/>
      <c r="J44" s="35"/>
      <c r="K44" s="145"/>
      <c r="L44" s="145"/>
    </row>
    <row r="45" spans="2:14" s="20" customFormat="1" ht="16.5" customHeight="1" x14ac:dyDescent="0.3">
      <c r="E45" s="35"/>
      <c r="F45" s="35"/>
      <c r="G45" s="35"/>
      <c r="H45" s="35"/>
      <c r="I45" s="35"/>
      <c r="J45" s="35"/>
      <c r="K45" s="145"/>
      <c r="L45" s="145"/>
    </row>
    <row r="46" spans="2:14" s="20" customFormat="1" ht="16.5" customHeight="1" x14ac:dyDescent="0.3">
      <c r="E46" s="35"/>
      <c r="F46" s="35"/>
      <c r="G46" s="35"/>
      <c r="H46" s="35"/>
      <c r="I46" s="35"/>
      <c r="J46" s="35"/>
      <c r="K46" s="145"/>
      <c r="L46" s="145"/>
    </row>
    <row r="47" spans="2:14" s="20" customFormat="1" ht="16.5" customHeight="1" x14ac:dyDescent="0.3">
      <c r="E47" s="35"/>
      <c r="F47" s="35"/>
      <c r="G47" s="35"/>
      <c r="H47" s="35"/>
      <c r="I47" s="35"/>
      <c r="J47" s="35"/>
      <c r="K47" s="145"/>
      <c r="L47" s="145"/>
    </row>
    <row r="48" spans="2:14" s="20" customFormat="1" ht="16.5" customHeight="1" x14ac:dyDescent="0.3">
      <c r="E48" s="35"/>
      <c r="F48" s="35"/>
      <c r="G48" s="35"/>
      <c r="H48" s="35"/>
      <c r="I48" s="35"/>
      <c r="J48" s="35"/>
      <c r="K48" s="145"/>
      <c r="L48" s="145"/>
    </row>
    <row r="49" spans="4:12" s="20" customFormat="1" ht="16.5" customHeight="1" x14ac:dyDescent="0.3">
      <c r="E49" s="35"/>
      <c r="F49" s="35"/>
      <c r="G49" s="35"/>
      <c r="H49" s="35"/>
      <c r="I49" s="35"/>
      <c r="J49" s="35"/>
      <c r="K49" s="145"/>
      <c r="L49" s="145"/>
    </row>
    <row r="50" spans="4:12" s="20" customFormat="1" ht="16.5" customHeight="1" x14ac:dyDescent="0.3">
      <c r="E50" s="35"/>
      <c r="F50" s="35"/>
      <c r="G50" s="35"/>
      <c r="H50" s="35"/>
      <c r="I50" s="35"/>
      <c r="J50" s="35"/>
      <c r="K50" s="145"/>
      <c r="L50" s="145"/>
    </row>
    <row r="51" spans="4:12" ht="19.5" customHeight="1" x14ac:dyDescent="0.3"/>
    <row r="53" spans="4:12" x14ac:dyDescent="0.3">
      <c r="D53" s="17" t="s">
        <v>25</v>
      </c>
      <c r="E53" s="10"/>
      <c r="F53" s="18"/>
    </row>
    <row r="54" spans="4:12" x14ac:dyDescent="0.3">
      <c r="D54" s="17" t="s">
        <v>26</v>
      </c>
      <c r="E54" s="10"/>
      <c r="F54" s="18"/>
    </row>
    <row r="55" spans="4:12" x14ac:dyDescent="0.3">
      <c r="D55" s="6"/>
      <c r="E55" s="19" t="s">
        <v>27</v>
      </c>
      <c r="F55" s="18"/>
    </row>
    <row r="56" spans="4:12" x14ac:dyDescent="0.3">
      <c r="F56" s="5"/>
    </row>
  </sheetData>
  <mergeCells count="34">
    <mergeCell ref="G35:J35"/>
    <mergeCell ref="H36:J36"/>
    <mergeCell ref="I37:J37"/>
    <mergeCell ref="F34:J34"/>
    <mergeCell ref="G31:L31"/>
    <mergeCell ref="H32:L32"/>
    <mergeCell ref="I33:L33"/>
    <mergeCell ref="B28:J28"/>
    <mergeCell ref="D29:J29"/>
    <mergeCell ref="F30:J30"/>
    <mergeCell ref="K3:L3"/>
    <mergeCell ref="F23:J23"/>
    <mergeCell ref="G24:L24"/>
    <mergeCell ref="H25:L25"/>
    <mergeCell ref="B5:L5"/>
    <mergeCell ref="B8:B9"/>
    <mergeCell ref="C8:D8"/>
    <mergeCell ref="E8:H8"/>
    <mergeCell ref="I8:I9"/>
    <mergeCell ref="J8:J9"/>
    <mergeCell ref="K8:L8"/>
    <mergeCell ref="K7:L7"/>
    <mergeCell ref="A2:L2"/>
    <mergeCell ref="I26:L26"/>
    <mergeCell ref="D12:J12"/>
    <mergeCell ref="F13:J13"/>
    <mergeCell ref="B10:H10"/>
    <mergeCell ref="H20:L20"/>
    <mergeCell ref="I21:L21"/>
    <mergeCell ref="G14:L14"/>
    <mergeCell ref="H15:L15"/>
    <mergeCell ref="I16:L16"/>
    <mergeCell ref="G19:L19"/>
    <mergeCell ref="F18:J18"/>
  </mergeCells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09CB2-8ED0-441A-80B8-AD02A96F82AC}">
  <dimension ref="A1:H84"/>
  <sheetViews>
    <sheetView tabSelected="1" zoomScaleNormal="100" workbookViewId="0">
      <selection activeCell="G16" sqref="G16"/>
    </sheetView>
  </sheetViews>
  <sheetFormatPr defaultRowHeight="17.25" x14ac:dyDescent="0.3"/>
  <cols>
    <col min="1" max="1" width="11.28515625" style="1" customWidth="1"/>
    <col min="2" max="3" width="10.140625" style="1" customWidth="1"/>
    <col min="4" max="4" width="13.28515625" style="1" customWidth="1"/>
    <col min="5" max="5" width="15.140625" style="1" customWidth="1"/>
    <col min="6" max="6" width="65" style="1" customWidth="1"/>
    <col min="7" max="7" width="16.7109375" style="1" customWidth="1"/>
    <col min="8" max="8" width="17.42578125" style="1" customWidth="1"/>
    <col min="9" max="9" width="16.7109375" style="1" bestFit="1" customWidth="1"/>
    <col min="10" max="16384" width="9.140625" style="1"/>
  </cols>
  <sheetData>
    <row r="1" spans="1:8" x14ac:dyDescent="0.3">
      <c r="G1" s="2"/>
      <c r="H1" s="3" t="s">
        <v>147</v>
      </c>
    </row>
    <row r="2" spans="1:8" x14ac:dyDescent="0.3">
      <c r="A2" s="154" t="s">
        <v>22</v>
      </c>
      <c r="B2" s="154"/>
      <c r="C2" s="154"/>
      <c r="D2" s="154"/>
      <c r="E2" s="154"/>
      <c r="F2" s="154"/>
      <c r="G2" s="154"/>
      <c r="H2" s="154"/>
    </row>
    <row r="3" spans="1:8" x14ac:dyDescent="0.3">
      <c r="G3" s="4"/>
      <c r="H3" s="3" t="s">
        <v>23</v>
      </c>
    </row>
    <row r="4" spans="1:8" ht="45" customHeight="1" x14ac:dyDescent="0.3">
      <c r="A4" s="165" t="s">
        <v>148</v>
      </c>
      <c r="B4" s="165"/>
      <c r="C4" s="165"/>
      <c r="D4" s="165"/>
      <c r="E4" s="165"/>
      <c r="F4" s="165"/>
      <c r="G4" s="165"/>
      <c r="H4" s="165"/>
    </row>
    <row r="5" spans="1:8" ht="29.25" customHeight="1" x14ac:dyDescent="0.3">
      <c r="A5" s="130"/>
      <c r="B5" s="130"/>
      <c r="C5" s="130"/>
      <c r="D5" s="130"/>
      <c r="E5" s="130"/>
      <c r="F5" s="130"/>
      <c r="G5" s="130"/>
      <c r="H5" s="130"/>
    </row>
    <row r="6" spans="1:8" x14ac:dyDescent="0.3">
      <c r="G6" s="158" t="s">
        <v>20</v>
      </c>
      <c r="H6" s="158"/>
    </row>
    <row r="7" spans="1:8" ht="111" customHeight="1" x14ac:dyDescent="0.3">
      <c r="A7" s="160" t="s">
        <v>29</v>
      </c>
      <c r="B7" s="164"/>
      <c r="C7" s="161"/>
      <c r="D7" s="160" t="s">
        <v>30</v>
      </c>
      <c r="E7" s="161"/>
      <c r="F7" s="168" t="s">
        <v>1</v>
      </c>
      <c r="G7" s="166" t="s">
        <v>119</v>
      </c>
      <c r="H7" s="167"/>
    </row>
    <row r="8" spans="1:8" s="67" customFormat="1" ht="40.5" customHeight="1" x14ac:dyDescent="0.3">
      <c r="A8" s="66" t="s">
        <v>31</v>
      </c>
      <c r="B8" s="66" t="s">
        <v>32</v>
      </c>
      <c r="C8" s="66" t="s">
        <v>33</v>
      </c>
      <c r="D8" s="13" t="s">
        <v>18</v>
      </c>
      <c r="E8" s="13" t="s">
        <v>19</v>
      </c>
      <c r="F8" s="169"/>
      <c r="G8" s="13" t="s">
        <v>6</v>
      </c>
      <c r="H8" s="13" t="s">
        <v>7</v>
      </c>
    </row>
    <row r="9" spans="1:8" s="6" customFormat="1" x14ac:dyDescent="0.3">
      <c r="A9" s="68"/>
      <c r="B9" s="68"/>
      <c r="C9" s="68"/>
      <c r="D9" s="69"/>
      <c r="E9" s="70"/>
      <c r="F9" s="69" t="s">
        <v>28</v>
      </c>
      <c r="G9" s="121">
        <f>G13+G45</f>
        <v>0</v>
      </c>
      <c r="H9" s="121">
        <f>H13+H45</f>
        <v>0</v>
      </c>
    </row>
    <row r="10" spans="1:8" x14ac:dyDescent="0.3">
      <c r="A10" s="71"/>
      <c r="B10" s="71"/>
      <c r="C10" s="71"/>
      <c r="D10" s="71"/>
      <c r="E10" s="72"/>
      <c r="F10" s="71" t="s">
        <v>2</v>
      </c>
      <c r="G10" s="121"/>
      <c r="H10" s="121"/>
    </row>
    <row r="11" spans="1:8" s="6" customFormat="1" ht="34.5" x14ac:dyDescent="0.3">
      <c r="A11" s="69"/>
      <c r="B11" s="69"/>
      <c r="C11" s="69"/>
      <c r="D11" s="69"/>
      <c r="E11" s="70"/>
      <c r="F11" s="69" t="s">
        <v>0</v>
      </c>
      <c r="G11" s="119">
        <f t="shared" ref="G11:H11" si="0">G13</f>
        <v>2137850</v>
      </c>
      <c r="H11" s="119">
        <f t="shared" si="0"/>
        <v>2137850</v>
      </c>
    </row>
    <row r="12" spans="1:8" s="6" customFormat="1" x14ac:dyDescent="0.3">
      <c r="A12" s="69"/>
      <c r="B12" s="69"/>
      <c r="C12" s="69"/>
      <c r="D12" s="69"/>
      <c r="E12" s="70"/>
      <c r="F12" s="71" t="s">
        <v>2</v>
      </c>
      <c r="G12" s="119"/>
      <c r="H12" s="119"/>
    </row>
    <row r="13" spans="1:8" s="6" customFormat="1" ht="19.5" customHeight="1" x14ac:dyDescent="0.3">
      <c r="A13" s="73" t="s">
        <v>3</v>
      </c>
      <c r="B13" s="73"/>
      <c r="C13" s="73"/>
      <c r="D13" s="69"/>
      <c r="E13" s="70"/>
      <c r="F13" s="69" t="s">
        <v>4</v>
      </c>
      <c r="G13" s="119">
        <f>+G15</f>
        <v>2137850</v>
      </c>
      <c r="H13" s="119">
        <f>+H15</f>
        <v>2137850</v>
      </c>
    </row>
    <row r="14" spans="1:8" x14ac:dyDescent="0.3">
      <c r="A14" s="74"/>
      <c r="B14" s="74"/>
      <c r="C14" s="74"/>
      <c r="D14" s="74"/>
      <c r="E14" s="74"/>
      <c r="F14" s="74" t="s">
        <v>2</v>
      </c>
      <c r="G14" s="114"/>
      <c r="H14" s="114"/>
    </row>
    <row r="15" spans="1:8" s="6" customFormat="1" x14ac:dyDescent="0.3">
      <c r="A15" s="108"/>
      <c r="B15" s="73" t="s">
        <v>80</v>
      </c>
      <c r="C15" s="108"/>
      <c r="D15" s="108"/>
      <c r="E15" s="108"/>
      <c r="F15" s="109" t="s">
        <v>103</v>
      </c>
      <c r="G15" s="113">
        <f>G17+G32</f>
        <v>2137850</v>
      </c>
      <c r="H15" s="113">
        <f>H17+H32</f>
        <v>2137850</v>
      </c>
    </row>
    <row r="16" spans="1:8" x14ac:dyDescent="0.3">
      <c r="A16" s="74"/>
      <c r="B16" s="74"/>
      <c r="C16" s="74"/>
      <c r="D16" s="74"/>
      <c r="E16" s="74"/>
      <c r="F16" s="74" t="s">
        <v>2</v>
      </c>
      <c r="G16" s="114"/>
      <c r="H16" s="114"/>
    </row>
    <row r="17" spans="1:8" x14ac:dyDescent="0.3">
      <c r="A17" s="74"/>
      <c r="B17" s="74"/>
      <c r="C17" s="73" t="s">
        <v>82</v>
      </c>
      <c r="D17" s="108"/>
      <c r="E17" s="108"/>
      <c r="F17" s="109" t="s">
        <v>104</v>
      </c>
      <c r="G17" s="113">
        <f t="shared" ref="G17:H17" si="1">G19</f>
        <v>1297890</v>
      </c>
      <c r="H17" s="113">
        <f t="shared" si="1"/>
        <v>1297890</v>
      </c>
    </row>
    <row r="18" spans="1:8" x14ac:dyDescent="0.3">
      <c r="A18" s="74"/>
      <c r="B18" s="74"/>
      <c r="C18" s="74"/>
      <c r="D18" s="74"/>
      <c r="E18" s="74"/>
      <c r="F18" s="74" t="s">
        <v>2</v>
      </c>
      <c r="G18" s="114"/>
      <c r="H18" s="114"/>
    </row>
    <row r="19" spans="1:8" ht="34.5" x14ac:dyDescent="0.3">
      <c r="A19" s="75"/>
      <c r="B19" s="75"/>
      <c r="C19" s="75"/>
      <c r="D19" s="22"/>
      <c r="E19" s="76"/>
      <c r="F19" s="76" t="s">
        <v>8</v>
      </c>
      <c r="G19" s="114">
        <f t="shared" ref="G19:H19" si="2">G21</f>
        <v>1297890</v>
      </c>
      <c r="H19" s="114">
        <f t="shared" si="2"/>
        <v>1297890</v>
      </c>
    </row>
    <row r="20" spans="1:8" x14ac:dyDescent="0.3">
      <c r="A20" s="75"/>
      <c r="B20" s="75"/>
      <c r="C20" s="75"/>
      <c r="D20" s="22"/>
      <c r="E20" s="76"/>
      <c r="F20" s="76" t="s">
        <v>2</v>
      </c>
      <c r="G20" s="112"/>
      <c r="H20" s="114"/>
    </row>
    <row r="21" spans="1:8" s="6" customFormat="1" ht="19.5" customHeight="1" x14ac:dyDescent="0.3">
      <c r="A21" s="8"/>
      <c r="B21" s="8"/>
      <c r="C21" s="8"/>
      <c r="D21" s="8">
        <v>1157</v>
      </c>
      <c r="E21" s="8"/>
      <c r="F21" s="8" t="s">
        <v>75</v>
      </c>
      <c r="G21" s="113">
        <f t="shared" ref="G21:H21" si="3">G23</f>
        <v>1297890</v>
      </c>
      <c r="H21" s="113">
        <f t="shared" si="3"/>
        <v>1297890</v>
      </c>
    </row>
    <row r="22" spans="1:8" s="6" customFormat="1" x14ac:dyDescent="0.3">
      <c r="A22" s="9"/>
      <c r="B22" s="9"/>
      <c r="C22" s="9"/>
      <c r="D22" s="9"/>
      <c r="E22" s="9"/>
      <c r="F22" s="9" t="s">
        <v>83</v>
      </c>
      <c r="G22" s="113"/>
      <c r="H22" s="113"/>
    </row>
    <row r="23" spans="1:8" s="6" customFormat="1" ht="34.5" x14ac:dyDescent="0.3">
      <c r="A23" s="8"/>
      <c r="B23" s="8"/>
      <c r="C23" s="8"/>
      <c r="D23" s="77"/>
      <c r="E23" s="8">
        <v>21041</v>
      </c>
      <c r="F23" s="8" t="s">
        <v>102</v>
      </c>
      <c r="G23" s="113">
        <f t="shared" ref="G23:H23" si="4">G25</f>
        <v>1297890</v>
      </c>
      <c r="H23" s="113">
        <f t="shared" si="4"/>
        <v>1297890</v>
      </c>
    </row>
    <row r="24" spans="1:8" x14ac:dyDescent="0.3">
      <c r="A24" s="9"/>
      <c r="B24" s="9"/>
      <c r="C24" s="9"/>
      <c r="D24" s="78"/>
      <c r="E24" s="9"/>
      <c r="F24" s="9" t="s">
        <v>58</v>
      </c>
      <c r="G24" s="114"/>
      <c r="H24" s="114"/>
    </row>
    <row r="25" spans="1:8" ht="34.5" x14ac:dyDescent="0.3">
      <c r="A25" s="9"/>
      <c r="B25" s="9"/>
      <c r="C25" s="9"/>
      <c r="D25" s="78"/>
      <c r="E25" s="9"/>
      <c r="F25" s="40" t="s">
        <v>8</v>
      </c>
      <c r="G25" s="114">
        <f t="shared" ref="G25:H25" si="5">G27</f>
        <v>1297890</v>
      </c>
      <c r="H25" s="114">
        <f t="shared" si="5"/>
        <v>1297890</v>
      </c>
    </row>
    <row r="26" spans="1:8" ht="34.5" x14ac:dyDescent="0.3">
      <c r="A26" s="9"/>
      <c r="B26" s="9"/>
      <c r="C26" s="9"/>
      <c r="D26" s="78"/>
      <c r="E26" s="9"/>
      <c r="F26" s="9" t="s">
        <v>52</v>
      </c>
      <c r="G26" s="114"/>
      <c r="H26" s="114"/>
    </row>
    <row r="27" spans="1:8" x14ac:dyDescent="0.3">
      <c r="A27" s="9"/>
      <c r="B27" s="9"/>
      <c r="C27" s="9"/>
      <c r="D27" s="78"/>
      <c r="E27" s="9"/>
      <c r="F27" s="110" t="s">
        <v>53</v>
      </c>
      <c r="G27" s="114">
        <f t="shared" ref="G27:H27" si="6">G28</f>
        <v>1297890</v>
      </c>
      <c r="H27" s="114">
        <f t="shared" si="6"/>
        <v>1297890</v>
      </c>
    </row>
    <row r="28" spans="1:8" ht="18" x14ac:dyDescent="0.3">
      <c r="A28" s="9"/>
      <c r="B28" s="9"/>
      <c r="C28" s="9"/>
      <c r="D28" s="79"/>
      <c r="E28" s="9"/>
      <c r="F28" s="110" t="s">
        <v>54</v>
      </c>
      <c r="G28" s="114">
        <f t="shared" ref="G28:H28" si="7">G30</f>
        <v>1297890</v>
      </c>
      <c r="H28" s="114">
        <f t="shared" si="7"/>
        <v>1297890</v>
      </c>
    </row>
    <row r="29" spans="1:8" ht="18" x14ac:dyDescent="0.3">
      <c r="A29" s="9"/>
      <c r="B29" s="9"/>
      <c r="C29" s="9"/>
      <c r="D29" s="79"/>
      <c r="E29" s="9"/>
      <c r="F29" s="110" t="s">
        <v>55</v>
      </c>
      <c r="G29" s="114">
        <f t="shared" ref="G29:H30" si="8">G30</f>
        <v>1297890</v>
      </c>
      <c r="H29" s="114">
        <f t="shared" si="8"/>
        <v>1297890</v>
      </c>
    </row>
    <row r="30" spans="1:8" ht="22.5" customHeight="1" x14ac:dyDescent="0.3">
      <c r="A30" s="9"/>
      <c r="B30" s="9"/>
      <c r="C30" s="9"/>
      <c r="D30" s="79"/>
      <c r="E30" s="9"/>
      <c r="F30" s="110" t="s">
        <v>105</v>
      </c>
      <c r="G30" s="114">
        <f t="shared" si="8"/>
        <v>1297890</v>
      </c>
      <c r="H30" s="114">
        <f t="shared" si="8"/>
        <v>1297890</v>
      </c>
    </row>
    <row r="31" spans="1:8" ht="18" x14ac:dyDescent="0.3">
      <c r="A31" s="9"/>
      <c r="B31" s="9"/>
      <c r="C31" s="9"/>
      <c r="D31" s="79"/>
      <c r="E31" s="9"/>
      <c r="F31" s="110" t="s">
        <v>106</v>
      </c>
      <c r="G31" s="114">
        <v>1297890</v>
      </c>
      <c r="H31" s="114">
        <v>1297890</v>
      </c>
    </row>
    <row r="32" spans="1:8" s="2" customFormat="1" ht="19.5" customHeight="1" x14ac:dyDescent="0.3">
      <c r="A32" s="81"/>
      <c r="B32" s="80"/>
      <c r="C32" s="8" t="s">
        <v>80</v>
      </c>
      <c r="D32" s="7"/>
      <c r="E32" s="7"/>
      <c r="F32" s="8" t="s">
        <v>81</v>
      </c>
      <c r="G32" s="119">
        <f>+G36</f>
        <v>839960</v>
      </c>
      <c r="H32" s="119">
        <f>+H36</f>
        <v>839960</v>
      </c>
    </row>
    <row r="33" spans="1:8" s="2" customFormat="1" ht="19.5" customHeight="1" x14ac:dyDescent="0.3">
      <c r="A33" s="81"/>
      <c r="B33" s="80"/>
      <c r="C33" s="82"/>
      <c r="D33" s="71"/>
      <c r="E33" s="72"/>
      <c r="F33" s="71" t="s">
        <v>2</v>
      </c>
      <c r="G33" s="119"/>
      <c r="H33" s="119"/>
    </row>
    <row r="34" spans="1:8" s="6" customFormat="1" ht="19.5" customHeight="1" x14ac:dyDescent="0.3">
      <c r="A34" s="8"/>
      <c r="B34" s="8"/>
      <c r="C34" s="8"/>
      <c r="D34" s="8">
        <v>1157</v>
      </c>
      <c r="E34" s="8"/>
      <c r="F34" s="8" t="s">
        <v>75</v>
      </c>
      <c r="G34" s="113">
        <f>G36</f>
        <v>839960</v>
      </c>
      <c r="H34" s="113">
        <f t="shared" ref="G34:H34" si="9">H36</f>
        <v>839960</v>
      </c>
    </row>
    <row r="35" spans="1:8" s="6" customFormat="1" x14ac:dyDescent="0.3">
      <c r="A35" s="9"/>
      <c r="B35" s="9"/>
      <c r="C35" s="9"/>
      <c r="D35" s="9"/>
      <c r="E35" s="9"/>
      <c r="F35" s="9" t="s">
        <v>83</v>
      </c>
      <c r="G35" s="113"/>
      <c r="H35" s="113"/>
    </row>
    <row r="36" spans="1:8" s="2" customFormat="1" ht="41.25" customHeight="1" x14ac:dyDescent="0.3">
      <c r="A36" s="83"/>
      <c r="B36" s="73"/>
      <c r="C36" s="64"/>
      <c r="D36" s="64"/>
      <c r="E36" s="22">
        <v>21033</v>
      </c>
      <c r="F36" s="8" t="s">
        <v>99</v>
      </c>
      <c r="G36" s="119">
        <f>G38</f>
        <v>839960</v>
      </c>
      <c r="H36" s="119">
        <f t="shared" ref="G36:H36" si="10">H38</f>
        <v>839960</v>
      </c>
    </row>
    <row r="37" spans="1:8" s="2" customFormat="1" ht="19.5" customHeight="1" x14ac:dyDescent="0.3">
      <c r="A37" s="83"/>
      <c r="B37" s="73"/>
      <c r="C37" s="64"/>
      <c r="D37" s="64"/>
      <c r="E37" s="76"/>
      <c r="F37" s="9" t="s">
        <v>58</v>
      </c>
      <c r="G37" s="114"/>
      <c r="H37" s="114"/>
    </row>
    <row r="38" spans="1:8" s="2" customFormat="1" ht="19.5" customHeight="1" x14ac:dyDescent="0.3">
      <c r="A38" s="83"/>
      <c r="B38" s="73"/>
      <c r="C38" s="64"/>
      <c r="D38" s="64"/>
      <c r="E38" s="9"/>
      <c r="F38" s="40" t="s">
        <v>8</v>
      </c>
      <c r="G38" s="150">
        <f t="shared" ref="G38:H38" si="11">G40</f>
        <v>839960</v>
      </c>
      <c r="H38" s="150">
        <f t="shared" si="11"/>
        <v>839960</v>
      </c>
    </row>
    <row r="39" spans="1:8" s="2" customFormat="1" ht="19.5" customHeight="1" x14ac:dyDescent="0.3">
      <c r="A39" s="83"/>
      <c r="B39" s="73"/>
      <c r="C39" s="64"/>
      <c r="D39" s="64"/>
      <c r="E39" s="9"/>
      <c r="F39" s="9" t="s">
        <v>52</v>
      </c>
      <c r="G39" s="114"/>
      <c r="H39" s="114"/>
    </row>
    <row r="40" spans="1:8" s="2" customFormat="1" ht="19.5" customHeight="1" x14ac:dyDescent="0.3">
      <c r="A40" s="83"/>
      <c r="B40" s="73"/>
      <c r="C40" s="64"/>
      <c r="D40" s="64"/>
      <c r="E40" s="9"/>
      <c r="F40" s="9" t="s">
        <v>53</v>
      </c>
      <c r="G40" s="114">
        <f t="shared" ref="G40:H43" si="12">G41</f>
        <v>839960</v>
      </c>
      <c r="H40" s="114">
        <f t="shared" si="12"/>
        <v>839960</v>
      </c>
    </row>
    <row r="41" spans="1:8" s="2" customFormat="1" ht="19.5" customHeight="1" x14ac:dyDescent="0.3">
      <c r="A41" s="83"/>
      <c r="B41" s="73"/>
      <c r="C41" s="64"/>
      <c r="D41" s="64"/>
      <c r="E41" s="9"/>
      <c r="F41" s="9" t="s">
        <v>54</v>
      </c>
      <c r="G41" s="114">
        <f t="shared" si="12"/>
        <v>839960</v>
      </c>
      <c r="H41" s="114">
        <f t="shared" si="12"/>
        <v>839960</v>
      </c>
    </row>
    <row r="42" spans="1:8" s="2" customFormat="1" ht="19.5" customHeight="1" x14ac:dyDescent="0.3">
      <c r="A42" s="83"/>
      <c r="B42" s="73"/>
      <c r="C42" s="64"/>
      <c r="D42" s="64"/>
      <c r="E42" s="9"/>
      <c r="F42" s="9" t="s">
        <v>55</v>
      </c>
      <c r="G42" s="114">
        <f t="shared" si="12"/>
        <v>839960</v>
      </c>
      <c r="H42" s="114">
        <f t="shared" si="12"/>
        <v>839960</v>
      </c>
    </row>
    <row r="43" spans="1:8" s="2" customFormat="1" ht="19.5" customHeight="1" x14ac:dyDescent="0.3">
      <c r="A43" s="83"/>
      <c r="B43" s="73"/>
      <c r="C43" s="64"/>
      <c r="D43" s="64"/>
      <c r="E43" s="9"/>
      <c r="F43" s="9" t="s">
        <v>107</v>
      </c>
      <c r="G43" s="114">
        <f t="shared" si="12"/>
        <v>839960</v>
      </c>
      <c r="H43" s="114">
        <f t="shared" si="12"/>
        <v>839960</v>
      </c>
    </row>
    <row r="44" spans="1:8" s="2" customFormat="1" ht="29.25" customHeight="1" x14ac:dyDescent="0.3">
      <c r="A44" s="83"/>
      <c r="B44" s="73"/>
      <c r="C44" s="64"/>
      <c r="D44" s="64"/>
      <c r="E44" s="9"/>
      <c r="F44" s="9" t="s">
        <v>108</v>
      </c>
      <c r="G44" s="120">
        <v>839960</v>
      </c>
      <c r="H44" s="120">
        <v>839960</v>
      </c>
    </row>
    <row r="45" spans="1:8" s="2" customFormat="1" x14ac:dyDescent="0.3">
      <c r="A45" s="138"/>
      <c r="B45" s="138"/>
      <c r="C45" s="138"/>
      <c r="D45" s="138"/>
      <c r="E45" s="138"/>
      <c r="F45" s="139" t="s">
        <v>131</v>
      </c>
      <c r="G45" s="119">
        <f>+G47</f>
        <v>-2137850</v>
      </c>
      <c r="H45" s="119">
        <f>+H47</f>
        <v>-2137850</v>
      </c>
    </row>
    <row r="46" spans="1:8" s="2" customFormat="1" x14ac:dyDescent="0.3">
      <c r="A46" s="138"/>
      <c r="B46" s="138"/>
      <c r="C46" s="138"/>
      <c r="D46" s="138"/>
      <c r="E46" s="138"/>
      <c r="F46" s="140" t="s">
        <v>2</v>
      </c>
      <c r="G46" s="119"/>
      <c r="H46" s="119"/>
    </row>
    <row r="47" spans="1:8" s="2" customFormat="1" ht="34.5" x14ac:dyDescent="0.3">
      <c r="A47" s="139" t="s">
        <v>132</v>
      </c>
      <c r="B47" s="140"/>
      <c r="C47" s="140"/>
      <c r="D47" s="140"/>
      <c r="E47" s="140"/>
      <c r="F47" s="139" t="s">
        <v>133</v>
      </c>
      <c r="G47" s="119">
        <f>+G49</f>
        <v>-2137850</v>
      </c>
      <c r="H47" s="119">
        <f>+H49</f>
        <v>-2137850</v>
      </c>
    </row>
    <row r="48" spans="1:8" s="2" customFormat="1" x14ac:dyDescent="0.3">
      <c r="A48" s="140"/>
      <c r="B48" s="140"/>
      <c r="C48" s="140"/>
      <c r="D48" s="140"/>
      <c r="E48" s="140"/>
      <c r="F48" s="140" t="s">
        <v>2</v>
      </c>
      <c r="G48" s="119"/>
      <c r="H48" s="119"/>
    </row>
    <row r="49" spans="1:8" s="2" customFormat="1" ht="34.5" x14ac:dyDescent="0.3">
      <c r="A49" s="140"/>
      <c r="B49" s="139" t="s">
        <v>82</v>
      </c>
      <c r="C49" s="140"/>
      <c r="D49" s="140"/>
      <c r="E49" s="140"/>
      <c r="F49" s="139" t="s">
        <v>134</v>
      </c>
      <c r="G49" s="119">
        <f>+G51</f>
        <v>-2137850</v>
      </c>
      <c r="H49" s="119">
        <f>+H51</f>
        <v>-2137850</v>
      </c>
    </row>
    <row r="50" spans="1:8" s="2" customFormat="1" x14ac:dyDescent="0.3">
      <c r="A50" s="140"/>
      <c r="B50" s="140"/>
      <c r="C50" s="140"/>
      <c r="D50" s="140"/>
      <c r="E50" s="140"/>
      <c r="F50" s="140" t="s">
        <v>2</v>
      </c>
      <c r="G50" s="119"/>
      <c r="H50" s="119"/>
    </row>
    <row r="51" spans="1:8" s="2" customFormat="1" x14ac:dyDescent="0.3">
      <c r="A51" s="140"/>
      <c r="B51" s="140"/>
      <c r="C51" s="139" t="s">
        <v>82</v>
      </c>
      <c r="D51" s="140"/>
      <c r="E51" s="140"/>
      <c r="F51" s="139" t="s">
        <v>135</v>
      </c>
      <c r="G51" s="119">
        <f>+G53</f>
        <v>-2137850</v>
      </c>
      <c r="H51" s="119">
        <f>+H53</f>
        <v>-2137850</v>
      </c>
    </row>
    <row r="52" spans="1:8" s="2" customFormat="1" x14ac:dyDescent="0.3">
      <c r="A52" s="140"/>
      <c r="B52" s="140"/>
      <c r="C52" s="140"/>
      <c r="D52" s="140"/>
      <c r="E52" s="140"/>
      <c r="F52" s="140" t="s">
        <v>2</v>
      </c>
      <c r="G52" s="119"/>
      <c r="H52" s="119"/>
    </row>
    <row r="53" spans="1:8" s="2" customFormat="1" x14ac:dyDescent="0.3">
      <c r="A53" s="140"/>
      <c r="B53" s="140"/>
      <c r="C53" s="139"/>
      <c r="D53" s="140"/>
      <c r="E53" s="140"/>
      <c r="F53" s="139" t="s">
        <v>136</v>
      </c>
      <c r="G53" s="119">
        <f>+G55</f>
        <v>-2137850</v>
      </c>
      <c r="H53" s="119">
        <f>+H55</f>
        <v>-2137850</v>
      </c>
    </row>
    <row r="54" spans="1:8" s="2" customFormat="1" x14ac:dyDescent="0.3">
      <c r="A54" s="140"/>
      <c r="B54" s="140"/>
      <c r="C54" s="140"/>
      <c r="D54" s="140"/>
      <c r="E54" s="140"/>
      <c r="F54" s="140" t="s">
        <v>2</v>
      </c>
      <c r="G54" s="120"/>
      <c r="H54" s="120"/>
    </row>
    <row r="55" spans="1:8" s="2" customFormat="1" x14ac:dyDescent="0.3">
      <c r="A55" s="140"/>
      <c r="B55" s="140"/>
      <c r="C55" s="140"/>
      <c r="D55" s="139">
        <v>1139</v>
      </c>
      <c r="E55" s="139"/>
      <c r="F55" s="139" t="s">
        <v>125</v>
      </c>
      <c r="G55" s="120">
        <f>+G57</f>
        <v>-2137850</v>
      </c>
      <c r="H55" s="120">
        <f>+H57</f>
        <v>-2137850</v>
      </c>
    </row>
    <row r="56" spans="1:8" s="2" customFormat="1" x14ac:dyDescent="0.3">
      <c r="A56" s="140"/>
      <c r="B56" s="140"/>
      <c r="C56" s="140"/>
      <c r="D56" s="140"/>
      <c r="E56" s="140"/>
      <c r="F56" s="140" t="s">
        <v>2</v>
      </c>
      <c r="G56" s="120"/>
      <c r="H56" s="120"/>
    </row>
    <row r="57" spans="1:8" s="2" customFormat="1" x14ac:dyDescent="0.3">
      <c r="A57" s="140"/>
      <c r="B57" s="140"/>
      <c r="C57" s="140"/>
      <c r="D57" s="139"/>
      <c r="E57" s="139">
        <v>11001</v>
      </c>
      <c r="F57" s="139" t="s">
        <v>125</v>
      </c>
      <c r="G57" s="120">
        <v>-2137850</v>
      </c>
      <c r="H57" s="120">
        <v>-2137850</v>
      </c>
    </row>
    <row r="58" spans="1:8" s="2" customFormat="1" x14ac:dyDescent="0.3">
      <c r="A58" s="140"/>
      <c r="B58" s="140"/>
      <c r="C58" s="140"/>
      <c r="D58" s="140"/>
      <c r="E58" s="140"/>
      <c r="F58" s="140" t="s">
        <v>58</v>
      </c>
      <c r="G58" s="120"/>
      <c r="H58" s="120"/>
    </row>
    <row r="59" spans="1:8" s="2" customFormat="1" x14ac:dyDescent="0.3">
      <c r="A59" s="140"/>
      <c r="B59" s="140"/>
      <c r="C59" s="140"/>
      <c r="D59" s="140"/>
      <c r="E59" s="140"/>
      <c r="F59" s="141" t="s">
        <v>136</v>
      </c>
      <c r="G59" s="151">
        <v>-2137850</v>
      </c>
      <c r="H59" s="120">
        <v>-2137850</v>
      </c>
    </row>
    <row r="60" spans="1:8" s="2" customFormat="1" ht="34.5" x14ac:dyDescent="0.3">
      <c r="A60" s="140"/>
      <c r="B60" s="140"/>
      <c r="C60" s="140"/>
      <c r="D60" s="140"/>
      <c r="E60" s="140"/>
      <c r="F60" s="140" t="s">
        <v>52</v>
      </c>
      <c r="G60" s="120"/>
      <c r="H60" s="120"/>
    </row>
    <row r="61" spans="1:8" s="2" customFormat="1" x14ac:dyDescent="0.3">
      <c r="A61" s="140"/>
      <c r="B61" s="140"/>
      <c r="C61" s="140"/>
      <c r="D61" s="140"/>
      <c r="E61" s="140"/>
      <c r="F61" s="140" t="s">
        <v>53</v>
      </c>
      <c r="G61" s="120">
        <v>-2137850</v>
      </c>
      <c r="H61" s="120">
        <v>-2137850</v>
      </c>
    </row>
    <row r="62" spans="1:8" s="2" customFormat="1" x14ac:dyDescent="0.3">
      <c r="A62" s="140"/>
      <c r="B62" s="140"/>
      <c r="C62" s="140"/>
      <c r="D62" s="140"/>
      <c r="E62" s="140"/>
      <c r="F62" s="110" t="s">
        <v>137</v>
      </c>
      <c r="G62" s="120">
        <v>-2137850</v>
      </c>
      <c r="H62" s="120">
        <v>-2137850</v>
      </c>
    </row>
    <row r="63" spans="1:8" s="2" customFormat="1" x14ac:dyDescent="0.3">
      <c r="A63" s="140"/>
      <c r="B63" s="140"/>
      <c r="C63" s="140"/>
      <c r="D63" s="140"/>
      <c r="E63" s="140"/>
      <c r="F63" s="110" t="s">
        <v>138</v>
      </c>
      <c r="G63" s="120">
        <v>-2137850</v>
      </c>
      <c r="H63" s="120">
        <v>-2137850</v>
      </c>
    </row>
    <row r="64" spans="1:8" s="2" customFormat="1" x14ac:dyDescent="0.3">
      <c r="A64" s="140"/>
      <c r="B64" s="140"/>
      <c r="C64" s="140"/>
      <c r="D64" s="140"/>
      <c r="E64" s="140"/>
      <c r="F64" s="110" t="s">
        <v>139</v>
      </c>
      <c r="G64" s="120">
        <v>-2137850</v>
      </c>
      <c r="H64" s="120">
        <v>-2137850</v>
      </c>
    </row>
    <row r="65" spans="1:8" s="2" customFormat="1" x14ac:dyDescent="0.3">
      <c r="A65" s="14"/>
      <c r="B65" s="86"/>
      <c r="C65" s="1"/>
      <c r="D65" s="1"/>
      <c r="E65" s="11"/>
      <c r="F65" s="11"/>
      <c r="G65" s="50"/>
      <c r="H65" s="50"/>
    </row>
    <row r="66" spans="1:8" s="2" customFormat="1" x14ac:dyDescent="0.3">
      <c r="A66" s="14"/>
      <c r="B66" s="86"/>
      <c r="C66" s="1"/>
      <c r="D66" s="1"/>
      <c r="E66" s="11"/>
      <c r="F66" s="11"/>
      <c r="G66" s="50"/>
      <c r="H66" s="50"/>
    </row>
    <row r="67" spans="1:8" s="2" customFormat="1" x14ac:dyDescent="0.3">
      <c r="A67" s="14"/>
      <c r="B67" s="86"/>
      <c r="C67" s="1"/>
      <c r="D67" s="1"/>
      <c r="E67" s="11"/>
      <c r="F67" s="11"/>
      <c r="G67" s="50"/>
      <c r="H67" s="50"/>
    </row>
    <row r="68" spans="1:8" s="2" customFormat="1" x14ac:dyDescent="0.3">
      <c r="A68" s="14"/>
      <c r="B68" s="86"/>
      <c r="C68" s="1"/>
      <c r="D68" s="1"/>
      <c r="E68" s="11"/>
      <c r="F68" s="11"/>
      <c r="G68" s="50"/>
      <c r="H68" s="50"/>
    </row>
    <row r="69" spans="1:8" s="2" customFormat="1" x14ac:dyDescent="0.3">
      <c r="A69" s="14"/>
      <c r="B69" s="86"/>
      <c r="C69" s="1"/>
      <c r="D69" s="1"/>
      <c r="E69" s="11"/>
      <c r="F69" s="11"/>
      <c r="G69" s="50"/>
      <c r="H69" s="50"/>
    </row>
    <row r="70" spans="1:8" s="2" customFormat="1" x14ac:dyDescent="0.3">
      <c r="A70" s="14"/>
      <c r="B70" s="86"/>
      <c r="C70" s="1"/>
      <c r="D70" s="1"/>
      <c r="E70" s="11"/>
      <c r="F70" s="11"/>
      <c r="G70" s="50"/>
      <c r="H70" s="50"/>
    </row>
    <row r="71" spans="1:8" s="2" customFormat="1" x14ac:dyDescent="0.3">
      <c r="A71" s="14"/>
      <c r="B71" s="86"/>
      <c r="C71" s="1"/>
      <c r="D71" s="1"/>
      <c r="E71" s="11"/>
      <c r="F71" s="11"/>
      <c r="G71" s="50"/>
      <c r="H71" s="50"/>
    </row>
    <row r="72" spans="1:8" s="2" customFormat="1" x14ac:dyDescent="0.3">
      <c r="A72" s="14"/>
      <c r="B72" s="86"/>
      <c r="C72" s="1"/>
      <c r="D72" s="1"/>
      <c r="E72" s="11"/>
      <c r="F72" s="11"/>
      <c r="G72" s="50"/>
      <c r="H72" s="50"/>
    </row>
    <row r="73" spans="1:8" s="2" customFormat="1" x14ac:dyDescent="0.3">
      <c r="A73" s="14"/>
      <c r="B73" s="86"/>
      <c r="C73" s="1"/>
      <c r="D73" s="1"/>
      <c r="E73" s="11"/>
      <c r="F73" s="11"/>
      <c r="G73" s="50"/>
      <c r="H73" s="50"/>
    </row>
    <row r="74" spans="1:8" s="2" customFormat="1" x14ac:dyDescent="0.3">
      <c r="A74" s="14"/>
      <c r="B74" s="86"/>
      <c r="C74" s="1"/>
      <c r="D74" s="1"/>
      <c r="E74" s="11"/>
      <c r="F74" s="11"/>
      <c r="G74" s="50"/>
      <c r="H74" s="50"/>
    </row>
    <row r="75" spans="1:8" s="2" customFormat="1" x14ac:dyDescent="0.3">
      <c r="A75" s="14"/>
      <c r="B75" s="86"/>
      <c r="C75" s="1"/>
      <c r="D75" s="1"/>
      <c r="E75" s="11"/>
      <c r="F75" s="11"/>
      <c r="G75" s="50"/>
      <c r="H75" s="50"/>
    </row>
    <row r="76" spans="1:8" s="2" customFormat="1" x14ac:dyDescent="0.3">
      <c r="A76" s="14"/>
      <c r="B76" s="86"/>
      <c r="C76" s="1"/>
      <c r="D76" s="1"/>
      <c r="E76" s="11"/>
      <c r="F76" s="11"/>
      <c r="G76" s="50"/>
      <c r="H76" s="50"/>
    </row>
    <row r="77" spans="1:8" s="2" customFormat="1" x14ac:dyDescent="0.3">
      <c r="A77" s="14"/>
      <c r="B77" s="86"/>
      <c r="C77" s="1"/>
      <c r="D77" s="1"/>
      <c r="E77" s="11"/>
      <c r="F77" s="11"/>
      <c r="G77" s="50"/>
      <c r="H77" s="50"/>
    </row>
    <row r="78" spans="1:8" s="2" customFormat="1" x14ac:dyDescent="0.3">
      <c r="A78" s="14"/>
      <c r="B78" s="86"/>
      <c r="C78" s="1"/>
      <c r="D78" s="1"/>
      <c r="E78" s="11"/>
      <c r="F78" s="11"/>
      <c r="G78" s="50"/>
      <c r="H78" s="50"/>
    </row>
    <row r="79" spans="1:8" s="2" customFormat="1" ht="19.5" customHeight="1" x14ac:dyDescent="0.3">
      <c r="A79" s="14"/>
      <c r="B79" s="86"/>
      <c r="C79" s="1"/>
      <c r="D79" s="1"/>
      <c r="E79" s="11"/>
      <c r="F79" s="11"/>
      <c r="G79" s="50"/>
      <c r="H79" s="50"/>
    </row>
    <row r="80" spans="1:8" s="2" customFormat="1" ht="19.5" customHeight="1" x14ac:dyDescent="0.3">
      <c r="A80" s="14"/>
      <c r="B80" s="86"/>
      <c r="C80" s="1"/>
      <c r="D80" s="1"/>
      <c r="E80" s="11"/>
      <c r="F80" s="11"/>
      <c r="G80" s="50"/>
      <c r="H80" s="50"/>
    </row>
    <row r="81" spans="1:8" s="2" customFormat="1" ht="19.5" customHeight="1" x14ac:dyDescent="0.3">
      <c r="A81" s="14"/>
      <c r="B81" s="17" t="s">
        <v>25</v>
      </c>
      <c r="C81" s="10"/>
      <c r="D81" s="18"/>
      <c r="G81" s="12"/>
      <c r="H81" s="16"/>
    </row>
    <row r="82" spans="1:8" s="2" customFormat="1" ht="19.5" customHeight="1" x14ac:dyDescent="0.3">
      <c r="A82" s="14"/>
      <c r="B82" s="17" t="s">
        <v>26</v>
      </c>
      <c r="C82" s="10"/>
      <c r="D82" s="18"/>
      <c r="G82" s="12"/>
      <c r="H82" s="16"/>
    </row>
    <row r="83" spans="1:8" s="2" customFormat="1" ht="19.5" customHeight="1" x14ac:dyDescent="0.3">
      <c r="A83" s="14"/>
      <c r="B83" s="6"/>
      <c r="C83" s="19" t="s">
        <v>27</v>
      </c>
      <c r="D83" s="18"/>
      <c r="G83" s="12"/>
      <c r="H83" s="16"/>
    </row>
    <row r="84" spans="1:8" s="2" customFormat="1" ht="19.5" customHeight="1" x14ac:dyDescent="0.3">
      <c r="A84" s="14"/>
      <c r="D84" s="5"/>
      <c r="G84" s="12"/>
      <c r="H84" s="16"/>
    </row>
  </sheetData>
  <mergeCells count="7">
    <mergeCell ref="A2:H2"/>
    <mergeCell ref="A4:H4"/>
    <mergeCell ref="G6:H6"/>
    <mergeCell ref="A7:C7"/>
    <mergeCell ref="D7:E7"/>
    <mergeCell ref="F7:F8"/>
    <mergeCell ref="G7:H7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Siranush Chteyan</cp:lastModifiedBy>
  <cp:lastPrinted>2025-06-03T05:41:39Z</cp:lastPrinted>
  <dcterms:created xsi:type="dcterms:W3CDTF">2020-09-30T12:11:39Z</dcterms:created>
  <dcterms:modified xsi:type="dcterms:W3CDTF">2025-09-12T13:31:08Z</dcterms:modified>
</cp:coreProperties>
</file>