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31412-Քաղշին թույլտվություն Նաիրի\"/>
    </mc:Choice>
  </mc:AlternateContent>
  <xr:revisionPtr revIDLastSave="0" documentId="13_ncr:1_{5BCFC5C6-45CB-4CE4-920C-7833821D8D4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" sheetId="60" r:id="rId1"/>
    <sheet name="2" sheetId="26" r:id="rId2"/>
    <sheet name="3" sheetId="59" r:id="rId3"/>
    <sheet name="4" sheetId="27" r:id="rId4"/>
    <sheet name="5" sheetId="44" r:id="rId5"/>
    <sheet name="6" sheetId="77" r:id="rId6"/>
  </sheets>
  <definedNames>
    <definedName name="_tab10" localSheetId="4">#REF!</definedName>
    <definedName name="_tab10" localSheetId="5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22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aaaaaaaaaaa">#REF!</definedName>
    <definedName name="hhhh">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_xlnm.Print_Titles" localSheetId="1">'2'!$7:$8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26" l="1"/>
  <c r="H38" i="26"/>
  <c r="E46" i="59" l="1"/>
  <c r="H22" i="77"/>
  <c r="J22" i="77" s="1"/>
  <c r="H20" i="77"/>
  <c r="J20" i="77" s="1"/>
  <c r="H16" i="77"/>
  <c r="J16" i="77" s="1"/>
  <c r="H37" i="77"/>
  <c r="H44" i="77"/>
  <c r="H31" i="77"/>
  <c r="J31" i="77" s="1"/>
  <c r="J29" i="77"/>
  <c r="E20" i="59"/>
  <c r="E18" i="59"/>
  <c r="E26" i="59"/>
  <c r="H28" i="26"/>
  <c r="H39" i="26"/>
  <c r="H43" i="77"/>
  <c r="J15" i="77" l="1"/>
  <c r="J21" i="77" l="1"/>
  <c r="J23" i="77"/>
  <c r="J46" i="77"/>
  <c r="J39" i="77"/>
  <c r="J33" i="77"/>
  <c r="E15" i="59"/>
  <c r="E37" i="59"/>
  <c r="H45" i="77" l="1"/>
  <c r="H38" i="77"/>
  <c r="H32" i="77"/>
  <c r="J32" i="77" s="1"/>
  <c r="E42" i="59" l="1"/>
  <c r="J12" i="77" l="1"/>
  <c r="J16" i="44" l="1"/>
  <c r="J45" i="77"/>
  <c r="J38" i="77"/>
  <c r="J44" i="77"/>
  <c r="J37" i="77"/>
  <c r="J43" i="77"/>
  <c r="H36" i="77"/>
  <c r="J36" i="77" s="1"/>
  <c r="J27" i="77" l="1"/>
  <c r="I10" i="60"/>
  <c r="J48" i="77"/>
  <c r="J19" i="77" l="1"/>
  <c r="J18" i="77"/>
  <c r="J47" i="77"/>
  <c r="J34" i="77" s="1"/>
  <c r="J26" i="77" l="1"/>
  <c r="J25" i="77" s="1"/>
  <c r="J24" i="77" s="1"/>
  <c r="J17" i="77"/>
  <c r="J11" i="77" s="1"/>
  <c r="J10" i="77" s="1"/>
  <c r="J9" i="77" s="1"/>
  <c r="E44" i="59"/>
  <c r="E40" i="59"/>
  <c r="E35" i="59"/>
  <c r="H41" i="26"/>
  <c r="H31" i="26"/>
  <c r="J8" i="77" l="1"/>
  <c r="F12" i="60"/>
  <c r="F10" i="60" s="1"/>
  <c r="G12" i="60"/>
  <c r="G10" i="60" s="1"/>
  <c r="E33" i="59"/>
  <c r="H12" i="60"/>
  <c r="H10" i="60" s="1"/>
  <c r="H27" i="26"/>
  <c r="J21" i="44" l="1"/>
  <c r="H37" i="26"/>
  <c r="H40" i="26"/>
  <c r="E30" i="59"/>
  <c r="E28" i="59"/>
  <c r="H36" i="26" l="1"/>
  <c r="E22" i="59"/>
  <c r="E24" i="59"/>
  <c r="E13" i="59" l="1"/>
  <c r="E11" i="59"/>
  <c r="E9" i="59" s="1"/>
  <c r="J12" i="44" l="1"/>
  <c r="J11" i="44" s="1"/>
  <c r="J10" i="44" s="1"/>
  <c r="J11" i="27"/>
  <c r="J10" i="27" l="1"/>
  <c r="J9" i="27" s="1"/>
  <c r="J15" i="27" l="1"/>
  <c r="J25" i="44"/>
  <c r="H30" i="26" l="1"/>
  <c r="H35" i="26"/>
  <c r="H26" i="26" l="1"/>
  <c r="H25" i="26" s="1"/>
  <c r="H24" i="26" s="1"/>
  <c r="H22" i="26" s="1"/>
  <c r="H34" i="26"/>
  <c r="H32" i="26" s="1"/>
  <c r="H20" i="26" l="1"/>
  <c r="H18" i="26" s="1"/>
  <c r="H14" i="26" s="1"/>
  <c r="H12" i="26" s="1"/>
  <c r="H10" i="26" s="1"/>
  <c r="H9" i="26" s="1"/>
  <c r="J20" i="44"/>
  <c r="J19" i="44" s="1"/>
  <c r="J9" i="44" s="1"/>
  <c r="E12" i="60"/>
  <c r="E10" i="60" s="1"/>
  <c r="H16" i="26" l="1"/>
</calcChain>
</file>

<file path=xl/sharedStrings.xml><?xml version="1.0" encoding="utf-8"?>
<sst xmlns="http://schemas.openxmlformats.org/spreadsheetml/2006/main" count="347" uniqueCount="161">
  <si>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</si>
  <si>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</si>
  <si>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</si>
  <si>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</si>
  <si>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</si>
  <si>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</si>
  <si>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</si>
  <si>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</si>
  <si>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</si>
  <si>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</si>
  <si>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</si>
  <si>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</si>
  <si>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</si>
  <si>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</si>
  <si>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Ընդամենը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</si>
  <si>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</si>
  <si>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</si>
  <si>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</si>
  <si>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</si>
  <si>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</si>
  <si>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</si>
  <si>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</si>
  <si>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</si>
  <si>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</si>
  <si>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</si>
  <si>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</si>
  <si>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</si>
  <si>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</si>
  <si>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</si>
  <si>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</si>
  <si>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</si>
  <si>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</si>
  <si>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</si>
  <si>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</si>
  <si>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</si>
  <si>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</si>
  <si>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</si>
  <si>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</si>
  <si>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</si>
  <si>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</si>
  <si>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- Շենքերի և շինությունների կապիտալ վերանորոգում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</si>
  <si>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</si>
  <si>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</si>
  <si>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</si>
  <si>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</si>
  <si>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</si>
  <si>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</si>
  <si>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</si>
  <si>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</si>
  <si>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</si>
  <si>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</si>
  <si>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ՄԱՍ II.  ԱՇԽԱՏԱՆՔՆԵՐ</t>
  </si>
  <si>
    <t>վերակառուցման աշխատանքներ</t>
  </si>
  <si>
    <t xml:space="preserve"> դրամ</t>
  </si>
  <si>
    <t xml:space="preserve"> ՄԱՍ III. ԾԱՌԱՅՈՒԹՅՈՒՆՆԵՐ</t>
  </si>
  <si>
    <t>ԳՀ</t>
  </si>
  <si>
    <t>այդ թվում՝ ըստ կատարողների</t>
  </si>
  <si>
    <t>ՀՀ Արագածոտնի մարզ</t>
  </si>
  <si>
    <t>ՀՀ Լոռու մարզ</t>
  </si>
  <si>
    <t xml:space="preserve"> ՀՀ քաղաքաշինության կոմիտե</t>
  </si>
  <si>
    <t>Հավելված № 5</t>
  </si>
  <si>
    <t xml:space="preserve"> այդ թվում`ըստ ուղղությունների</t>
  </si>
  <si>
    <t>ՀՀ քաղաքաշինության կոմիտե</t>
  </si>
  <si>
    <t xml:space="preserve"> - Նախագծահետազոտական ծախսեր</t>
  </si>
  <si>
    <t>ՄԱ</t>
  </si>
  <si>
    <t>Հավելված № 1</t>
  </si>
  <si>
    <t xml:space="preserve"> ՀՀ Առողջապահության նախարարություն</t>
  </si>
  <si>
    <t>այդ թվում ըստ ուղղությունների`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</si>
  <si>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</si>
  <si>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</si>
  <si>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6</t>
  </si>
  <si>
    <t>Հավելված № 3</t>
  </si>
  <si>
    <t>Բաժին 07</t>
  </si>
  <si>
    <t>Խումբ 06</t>
  </si>
  <si>
    <t xml:space="preserve">Դաս 02   </t>
  </si>
  <si>
    <t>1126  31003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</si>
  <si>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</si>
  <si>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</si>
  <si>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</si>
  <si>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ԱՅԼ ՀԻՄՆԱԿԱՆ ՄԻՋՈՑՆԵՐ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</si>
  <si>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</si>
  <si>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</si>
  <si>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</si>
  <si>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</si>
  <si>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</si>
  <si>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</si>
  <si>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</si>
  <si>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</si>
  <si>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</si>
  <si>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</si>
  <si>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</si>
  <si>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</si>
  <si>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</si>
  <si>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</si>
  <si>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</si>
  <si>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</si>
  <si>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Ընդամենը կառուցվող կազմակերպություններ, թիվ</t>
  </si>
  <si>
    <t>Նոր կառուցվող կազմակերպությունների թիվ, հատ</t>
  </si>
  <si>
    <t>Նախագծահետազոտական ծախսեր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</si>
  <si>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</si>
  <si>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</si>
  <si>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</si>
  <si>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</si>
  <si>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քաղաքաշինության կոմիտե </t>
  </si>
  <si>
    <t>ՀՀ Կոտայքի մարզ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</si>
  <si>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</si>
  <si>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</si>
  <si>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</si>
  <si>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</si>
  <si>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ԲՄ</t>
  </si>
  <si>
    <t>տեխնիկական հսկողության ծառայություն</t>
  </si>
  <si>
    <t>հեղինակային հսկողության ծառայություն</t>
  </si>
  <si>
    <t>ՀԱՅԱՍՏԱՆԻ ՀԱՆՐԱՊԵՏՈՒԹՅԱՆ ԿԱՌԱՎԱՐՈՒԹՅԱՆ 2024 ԹՎԱԿԱՆԻ ԴԵԿՏԵՄԲԵՐԻ 27-Ի  № 2060-Ն ՈՐՈՇՄԱՆ № 10 ՀԱՎԵԼՎԱԾՈՒՄ ԿԱՏԱՐՎՈՂ ՓՈՓՈԽՈՒԹՅՈՒՆՆԵՐԸ ԵՎ ԼՐԱՑՈՒՄՆԵՐԸ</t>
  </si>
  <si>
    <t>«ՀԱՅԱՍՏԱՆԻ ՀԱՆՐԱՊԵՏՈՒԹՅԱՆ 2025 ԹՎԱԿԱՆԻ ՊԵՏԱԿԱՆ ԲՅՈՒՋԵԻ ՄԱՍԻՆ» ՀԱՅԱՍՏԱՆԻ ՀԱՆՐԱՊԵՏՈՒԹՅԱՆ ՕՐԵՆՔԻ № 1 ՀԱՎԵԼՎԱԾԻ № 3 ԱՂՅՈՒՍԱԿՈՒՄ ԿԱՏԱՐՎՈՂ  ՓՈՓՈԽՈՒԹՅՈՒՆՆԵՐԸ</t>
  </si>
  <si>
    <t>ՀՀ Գեղարքունիքի մարզ</t>
  </si>
  <si>
    <t>ՀՀ Արմավիրի մարզ</t>
  </si>
  <si>
    <t xml:space="preserve"> 45451700-3</t>
  </si>
  <si>
    <t xml:space="preserve"> առողջապահության հետ կապված շենքերի կառուցման աշխատանքներ</t>
  </si>
  <si>
    <t>նախագծերի պատրաստում, ծախսերի գնահատում</t>
  </si>
  <si>
    <t>ՀԱՅԱՍՏԱՆԻ ՀԱՆՐԱՊԵՏՈՒԹՅԱՆ ԿԱՌԱՎԱՐՈՒԹՅԱՆ 2024 ԹՎԱԿԱՆԻ ԴԵԿՏԵՄԲԵՐԻ 27-Ի № 2060-Ն ՈՐՈՇՄԱՆ №  9 ՀԱՎԵԼՎԱԾՈՒՄ ԿԱՏԱՐՎՈՂ ՓՈՓՈԽՈՒԹՅՈՒՆՆԵՐԸ</t>
  </si>
  <si>
    <t>ՀՀ Սյունիքի մարզ</t>
  </si>
  <si>
    <t>«Դատաբժշկական գիտագործնական կենտրոն» ՊՈԱԿ-ի Մեղրու ստորաբաժանում</t>
  </si>
  <si>
    <t>ՀՀ Տավուշի մարզ</t>
  </si>
  <si>
    <t>«Դատաբժշկական գիտագործնական կենտրոն» ՊՈԱԿ-ի Բերդի դիահերձարան</t>
  </si>
  <si>
    <t>«Դատաբժշկական գիտագործնական կենտրոն» ՊՈԱԿ-ի Սևանի դիահերձարան</t>
  </si>
  <si>
    <t>ՀՀ Շիրակի մարզ</t>
  </si>
  <si>
    <t>ՀՀ Շիրակի մարզի «Գյումրու Ն․ Ա․ Մելիքյանի անվան թիվ 2 պոլիկլինիկա» ՓԲԸ</t>
  </si>
  <si>
    <t>ՀՀ Կոտայքի մարզի «Նոր Հաճնի պոլիկլինիկա» ՊՓԲԸ</t>
  </si>
  <si>
    <t>ՀՀ Արարատի մարզ</t>
  </si>
  <si>
    <t>ՀՀ Արարատի մարզի «Արարատի հիվանդանոց» բժշկական կենտրոն ՓԲԸ պոլիկլինիկա</t>
  </si>
  <si>
    <t>ՀՀ Վայոց Ձորի մարզ</t>
  </si>
  <si>
    <t>ՀՀ Վայոց ձորի «Վայքի պոլիկլինիկա» ՊՓԲԸ</t>
  </si>
  <si>
    <t>ՀՀ Արմավիրի մարզի «Վաղարշապատի բժշկական կենտրոն» ՓԲԸ</t>
  </si>
  <si>
    <t>ՀՀ Լոռու մարզի «Տաշիրի բժշկական կենտրոն» ՓԲԸ</t>
  </si>
  <si>
    <t>ՀՀ Արարատի մարզի «Արտաշատի բժշկական կենտրոն» ՓԲԸ պոլիկլինիկա</t>
  </si>
  <si>
    <t>ՀԱՅԱՍՏԱՆԻ ՀԱՆՐԱՊԵՏՈՒԹՅԱՆ ԿԱՌԱՎԱՐՈՒԹՅԱՆ 2024 ԹՎԱԿԱՆԻ ԴԵԿՏԵՄԲԵՐԻ 27-Ի № 2060-Ն ՈՐՈՇՄԱՆ № 9.1 ՀԱՎԵԼՎԱԾՈՒՄ ԿԱՏԱՐՎՈՂ ՓՈՓՈԽՈՒԹՅՈՒՆՆԵՐԸ ԵՎ ԼՐԱՑՈՒՄՆԵՐԸ</t>
  </si>
  <si>
    <t xml:space="preserve"> 45451700-2</t>
  </si>
  <si>
    <t xml:space="preserve"> ԲՄ</t>
  </si>
  <si>
    <t xml:space="preserve"> 45451700-5</t>
  </si>
  <si>
    <t>45211250/6</t>
  </si>
  <si>
    <t>71351540/6</t>
  </si>
  <si>
    <t>98111140/6</t>
  </si>
  <si>
    <t xml:space="preserve"> (հազար դրամներով)</t>
  </si>
  <si>
    <t xml:space="preserve"> 45451700</t>
  </si>
  <si>
    <t>փորձաքննության ծառայություններ</t>
  </si>
  <si>
    <t>50531140/50</t>
  </si>
  <si>
    <t>71241200/64</t>
  </si>
  <si>
    <t>ՀԱՅԱՍՏԱՆԻ ՀԱՆՐԱՊԵՏՈՒԹՅԱՆ ԿԱՌԱՎԱՐՈՒԹՅԱՆ 2024 ԹՎԱԿԱՆԻ ԴԵԿՏԵՄԲԵՐԻ 27-Ի № 2060-Ն ՈՐՈՇՄԱՆ №№ 3 և 4 ՀԱՎԵԼՎԱԾՆԵՐՈՒՄ ԿԱՏԱՐՎՈՂ ՓՈՓՈԽՈՒԹՅՈՒՆՆԵՐԸ</t>
  </si>
  <si>
    <t xml:space="preserve">ՀԱՅԱՍՏԱՆԻ ՀԱՆՐԱՊԵՏՈՒԹՅԱՆ ԿԱՌԱՎԱՐՈՒԹՅԱՆ 2024 ԹՎԱԿԱՆԻ ԴԵԿՏԵՄԲԵՐԻ 27-Ի  №  2060-Ն ՈՐՈՇՄԱՆ № 5 ՀԱՎԵԼՎԱԾԻ № 2 ԱՂՅՈՒՍԱԿՈՒՄ ԿԱՏԱՐՎՈՂ ՓՈՓՈԽՈՒԹՅՈՒՆՆԵՐԸ </t>
  </si>
  <si>
    <t>ՀՀ Արարատի մարզի «Վեդու բժշկական կենտրոն» ՓԲԸ</t>
  </si>
  <si>
    <t xml:space="preserve"> 71351540-9</t>
  </si>
  <si>
    <t xml:space="preserve"> 98111140-9</t>
  </si>
  <si>
    <t>առողջապահության հետ կապված շենքերի կառուցման աշխատանքներ</t>
  </si>
  <si>
    <t>71351540/550</t>
  </si>
  <si>
    <t>98111140/532</t>
  </si>
  <si>
    <t>71351540/44</t>
  </si>
  <si>
    <t>98111140/3</t>
  </si>
  <si>
    <t>45211250/502</t>
  </si>
  <si>
    <t>ՀՀ ԱՆ «Էջմիածնի բժշկական կենտրոն» ՓԲԸ</t>
  </si>
  <si>
    <t>ՀՀ ԱՆ «Վեդու բժշկական կենտրոն» ՓԲԸ</t>
  </si>
  <si>
    <t>ՀՀ ԱՆ «Աշտարակի բժշկական կենտրոն» ՓԲԸ /գլխավոր մասնաշենք/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</si>
</sst>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0E+00"/>
    <numFmt numFmtId="173" formatCode="0_);\(0\)"/>
  </numFmts>
  <fonts count="5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sz val="9"/>
      <name val="GHEA Grapalat"/>
      <family val="2"/>
    </font>
    <font>
      <sz val="8"/>
      <name val="Arial"/>
      <family val="2"/>
    </font>
    <font>
      <sz val="9"/>
      <name val="Arial Armenian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7" fontId="52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</cellStyleXfs>
  <cellXfs count="185">
    <xf numFmtId="0" fontId="0" fillId="0" borderId="0" xfId="0"/>
    <xf numFmtId="0" fontId="46" fillId="0" borderId="0" xfId="0" applyFont="1" applyAlignment="1">
      <alignment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0" borderId="0" xfId="113" applyFont="1" applyAlignment="1">
      <alignment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51" fillId="24" borderId="10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4" fontId="46" fillId="0" borderId="0" xfId="0" applyNumberFormat="1" applyFont="1" applyAlignment="1">
      <alignment vertical="center"/>
    </xf>
    <xf numFmtId="4" fontId="46" fillId="0" borderId="0" xfId="0" applyNumberFormat="1" applyFont="1" applyAlignment="1">
      <alignment horizontal="center" vertical="center"/>
    </xf>
    <xf numFmtId="0" fontId="46" fillId="24" borderId="10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left" vertical="center" wrapText="1"/>
    </xf>
    <xf numFmtId="0" fontId="47" fillId="0" borderId="0" xfId="0" applyFont="1" applyFill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left" vertical="center"/>
    </xf>
    <xf numFmtId="0" fontId="48" fillId="0" borderId="0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8" fillId="0" borderId="0" xfId="0" applyFont="1" applyFill="1" applyAlignment="1">
      <alignment horizontal="center" vertical="center"/>
    </xf>
    <xf numFmtId="0" fontId="46" fillId="0" borderId="0" xfId="0" applyFont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171" fontId="46" fillId="0" borderId="10" xfId="99" applyNumberFormat="1" applyFont="1" applyBorder="1" applyAlignment="1">
      <alignment horizontal="center" vertical="center" wrapText="1"/>
    </xf>
    <xf numFmtId="171" fontId="47" fillId="0" borderId="10" xfId="99" applyNumberFormat="1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171" fontId="46" fillId="0" borderId="10" xfId="0" applyNumberFormat="1" applyFont="1" applyBorder="1" applyAlignment="1">
      <alignment vertical="center"/>
    </xf>
    <xf numFmtId="169" fontId="46" fillId="0" borderId="0" xfId="0" applyNumberFormat="1" applyFont="1" applyFill="1" applyAlignment="1">
      <alignment horizontal="center" vertical="center"/>
    </xf>
    <xf numFmtId="169" fontId="47" fillId="0" borderId="10" xfId="0" applyNumberFormat="1" applyFont="1" applyFill="1" applyBorder="1" applyAlignment="1">
      <alignment horizontal="center" vertical="center" wrapText="1"/>
    </xf>
    <xf numFmtId="0" fontId="47" fillId="0" borderId="19" xfId="0" applyFont="1" applyFill="1" applyBorder="1" applyAlignment="1">
      <alignment vertical="top" wrapText="1"/>
    </xf>
    <xf numFmtId="0" fontId="51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171" fontId="50" fillId="0" borderId="10" xfId="99" applyNumberFormat="1" applyFont="1" applyBorder="1" applyAlignment="1">
      <alignment horizontal="center" vertical="center" wrapText="1"/>
    </xf>
    <xf numFmtId="171" fontId="46" fillId="0" borderId="0" xfId="0" applyNumberFormat="1" applyFont="1" applyAlignment="1">
      <alignment vertical="center"/>
    </xf>
    <xf numFmtId="170" fontId="46" fillId="0" borderId="0" xfId="0" applyNumberFormat="1" applyFont="1" applyFill="1" applyAlignment="1">
      <alignment vertical="center"/>
    </xf>
    <xf numFmtId="171" fontId="47" fillId="24" borderId="10" xfId="0" applyNumberFormat="1" applyFont="1" applyFill="1" applyBorder="1" applyAlignment="1">
      <alignment horizontal="center" vertical="center"/>
    </xf>
    <xf numFmtId="171" fontId="46" fillId="24" borderId="10" xfId="0" applyNumberFormat="1" applyFont="1" applyFill="1" applyBorder="1" applyAlignment="1">
      <alignment horizontal="center" vertical="center"/>
    </xf>
    <xf numFmtId="171" fontId="47" fillId="0" borderId="10" xfId="0" applyNumberFormat="1" applyFont="1" applyBorder="1" applyAlignment="1">
      <alignment horizontal="center" vertical="center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47" fillId="0" borderId="10" xfId="99" applyNumberFormat="1" applyFont="1" applyFill="1" applyBorder="1" applyAlignment="1">
      <alignment horizontal="center" vertical="center" wrapText="1"/>
    </xf>
    <xf numFmtId="171" fontId="46" fillId="0" borderId="10" xfId="99" applyNumberFormat="1" applyFont="1" applyFill="1" applyBorder="1" applyAlignment="1">
      <alignment horizontal="center" vertical="center" wrapText="1"/>
    </xf>
    <xf numFmtId="171" fontId="50" fillId="0" borderId="10" xfId="99" applyNumberFormat="1" applyFont="1" applyFill="1" applyBorder="1" applyAlignment="1">
      <alignment horizontal="center" vertical="center" wrapText="1"/>
    </xf>
    <xf numFmtId="171" fontId="46" fillId="0" borderId="10" xfId="0" applyNumberFormat="1" applyFont="1" applyFill="1" applyBorder="1" applyAlignment="1">
      <alignment horizontal="center" vertical="center"/>
    </xf>
    <xf numFmtId="171" fontId="47" fillId="0" borderId="10" xfId="107" applyNumberFormat="1" applyFont="1" applyFill="1" applyBorder="1" applyAlignment="1">
      <alignment horizontal="center" vertical="center"/>
    </xf>
    <xf numFmtId="171" fontId="46" fillId="0" borderId="10" xfId="107" applyNumberFormat="1" applyFont="1" applyFill="1" applyBorder="1" applyAlignment="1">
      <alignment horizontal="center" vertical="center"/>
    </xf>
    <xf numFmtId="171" fontId="46" fillId="0" borderId="0" xfId="0" applyNumberFormat="1" applyFont="1" applyFill="1" applyAlignment="1">
      <alignment vertical="center"/>
    </xf>
    <xf numFmtId="167" fontId="47" fillId="24" borderId="10" xfId="122" applyFont="1" applyFill="1" applyBorder="1" applyAlignment="1">
      <alignment horizontal="center" vertical="center"/>
    </xf>
    <xf numFmtId="0" fontId="46" fillId="0" borderId="0" xfId="0" applyFont="1" applyFill="1" applyAlignment="1">
      <alignment horizontal="left" vertical="center" wrapText="1"/>
    </xf>
    <xf numFmtId="167" fontId="47" fillId="0" borderId="10" xfId="122" applyFont="1" applyFill="1" applyBorder="1" applyAlignment="1">
      <alignment horizontal="center" vertical="center"/>
    </xf>
    <xf numFmtId="167" fontId="47" fillId="0" borderId="10" xfId="122" applyFont="1" applyBorder="1" applyAlignment="1">
      <alignment horizontal="center" vertical="center"/>
    </xf>
    <xf numFmtId="172" fontId="46" fillId="0" borderId="0" xfId="0" applyNumberFormat="1" applyFont="1" applyAlignment="1">
      <alignment vertical="center"/>
    </xf>
    <xf numFmtId="170" fontId="46" fillId="0" borderId="0" xfId="0" applyNumberFormat="1" applyFont="1" applyFill="1" applyAlignment="1">
      <alignment horizontal="center" vertical="center"/>
    </xf>
    <xf numFmtId="167" fontId="46" fillId="24" borderId="10" xfId="122" applyFont="1" applyFill="1" applyBorder="1" applyAlignment="1">
      <alignment horizontal="center" vertical="center"/>
    </xf>
    <xf numFmtId="0" fontId="46" fillId="0" borderId="0" xfId="25" applyFont="1" applyAlignment="1">
      <alignment horizontal="center" vertical="center"/>
    </xf>
    <xf numFmtId="0" fontId="46" fillId="0" borderId="10" xfId="25" applyFont="1" applyBorder="1" applyAlignment="1">
      <alignment horizontal="center" vertical="center" wrapText="1"/>
    </xf>
    <xf numFmtId="171" fontId="47" fillId="0" borderId="10" xfId="25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/>
    </xf>
    <xf numFmtId="0" fontId="46" fillId="0" borderId="10" xfId="25" applyFont="1" applyBorder="1" applyAlignment="1">
      <alignment horizontal="center" vertical="center"/>
    </xf>
    <xf numFmtId="168" fontId="46" fillId="0" borderId="10" xfId="123" applyNumberFormat="1" applyFont="1" applyFill="1" applyBorder="1" applyAlignment="1">
      <alignment horizontal="center" vertical="center"/>
    </xf>
    <xf numFmtId="173" fontId="46" fillId="0" borderId="10" xfId="25" applyNumberFormat="1" applyFont="1" applyBorder="1" applyAlignment="1">
      <alignment horizontal="center" vertical="center"/>
    </xf>
    <xf numFmtId="0" fontId="46" fillId="0" borderId="0" xfId="25" applyFont="1" applyFill="1" applyAlignment="1">
      <alignment horizontal="center" vertical="center"/>
    </xf>
    <xf numFmtId="0" fontId="50" fillId="24" borderId="10" xfId="115" applyFont="1" applyFill="1" applyBorder="1" applyAlignment="1">
      <alignment horizontal="left" vertical="center" wrapText="1"/>
    </xf>
    <xf numFmtId="0" fontId="48" fillId="24" borderId="10" xfId="118" applyFont="1" applyFill="1" applyBorder="1" applyAlignment="1">
      <alignment vertical="center" wrapText="1"/>
    </xf>
    <xf numFmtId="0" fontId="48" fillId="24" borderId="10" xfId="0" applyFont="1" applyFill="1" applyBorder="1" applyAlignment="1">
      <alignment vertical="center"/>
    </xf>
    <xf numFmtId="0" fontId="48" fillId="24" borderId="10" xfId="0" applyFont="1" applyFill="1" applyBorder="1" applyAlignment="1">
      <alignment horizontal="left" vertical="center" wrapText="1"/>
    </xf>
    <xf numFmtId="170" fontId="46" fillId="0" borderId="0" xfId="0" applyNumberFormat="1" applyFont="1" applyAlignment="1">
      <alignment vertical="center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168" fontId="46" fillId="24" borderId="10" xfId="123" applyNumberFormat="1" applyFont="1" applyFill="1" applyBorder="1" applyAlignment="1">
      <alignment horizontal="center" vertical="center"/>
    </xf>
    <xf numFmtId="173" fontId="46" fillId="24" borderId="10" xfId="25" applyNumberFormat="1" applyFont="1" applyFill="1" applyBorder="1" applyAlignment="1">
      <alignment horizontal="center" vertical="center"/>
    </xf>
    <xf numFmtId="171" fontId="47" fillId="24" borderId="10" xfId="25" applyNumberFormat="1" applyFont="1" applyFill="1" applyBorder="1" applyAlignment="1">
      <alignment horizontal="center" vertical="center" wrapText="1"/>
    </xf>
    <xf numFmtId="171" fontId="46" fillId="0" borderId="0" xfId="25" applyNumberFormat="1" applyFont="1" applyAlignment="1">
      <alignment horizontal="center" vertical="center"/>
    </xf>
    <xf numFmtId="171" fontId="47" fillId="0" borderId="10" xfId="0" applyNumberFormat="1" applyFont="1" applyFill="1" applyBorder="1" applyAlignment="1">
      <alignment horizontal="center" vertical="center" wrapText="1"/>
    </xf>
    <xf numFmtId="0" fontId="50" fillId="24" borderId="10" xfId="118" applyFont="1" applyFill="1" applyBorder="1" applyAlignment="1">
      <alignment vertical="center" wrapText="1"/>
    </xf>
    <xf numFmtId="0" fontId="50" fillId="24" borderId="10" xfId="0" applyFont="1" applyFill="1" applyBorder="1" applyAlignment="1">
      <alignment vertical="center"/>
    </xf>
    <xf numFmtId="0" fontId="48" fillId="0" borderId="0" xfId="0" applyFont="1" applyAlignment="1">
      <alignment horizontal="left" vertical="center" wrapText="1"/>
    </xf>
    <xf numFmtId="167" fontId="48" fillId="0" borderId="10" xfId="122" applyFont="1" applyFill="1" applyBorder="1" applyAlignment="1">
      <alignment horizontal="center" vertical="center"/>
    </xf>
    <xf numFmtId="0" fontId="48" fillId="0" borderId="0" xfId="0" applyFont="1" applyFill="1" applyAlignment="1">
      <alignment horizontal="left" vertical="center" wrapText="1"/>
    </xf>
    <xf numFmtId="0" fontId="48" fillId="0" borderId="10" xfId="25" applyFont="1" applyBorder="1" applyAlignment="1">
      <alignment horizontal="center" vertical="center" wrapText="1"/>
    </xf>
    <xf numFmtId="170" fontId="50" fillId="0" borderId="0" xfId="0" applyNumberFormat="1" applyFont="1" applyFill="1" applyAlignment="1">
      <alignment vertical="center"/>
    </xf>
    <xf numFmtId="0" fontId="46" fillId="24" borderId="10" xfId="25" applyFont="1" applyFill="1" applyBorder="1" applyAlignment="1">
      <alignment horizontal="center" vertical="center" wrapText="1"/>
    </xf>
    <xf numFmtId="0" fontId="46" fillId="24" borderId="10" xfId="25" applyFont="1" applyFill="1" applyBorder="1" applyAlignment="1">
      <alignment horizontal="center" vertical="center"/>
    </xf>
    <xf numFmtId="49" fontId="46" fillId="0" borderId="10" xfId="25" applyNumberFormat="1" applyFont="1" applyBorder="1" applyAlignment="1">
      <alignment horizontal="center" vertical="center" wrapText="1"/>
    </xf>
    <xf numFmtId="49" fontId="46" fillId="0" borderId="10" xfId="25" applyNumberFormat="1" applyFont="1" applyFill="1" applyBorder="1" applyAlignment="1">
      <alignment horizontal="center" vertical="center" wrapText="1"/>
    </xf>
    <xf numFmtId="0" fontId="46" fillId="0" borderId="10" xfId="25" applyFont="1" applyFill="1" applyBorder="1" applyAlignment="1">
      <alignment horizontal="center" vertical="center" wrapText="1"/>
    </xf>
    <xf numFmtId="171" fontId="46" fillId="24" borderId="10" xfId="107" applyNumberFormat="1" applyFont="1" applyFill="1" applyBorder="1" applyAlignment="1">
      <alignment horizontal="center" vertical="center"/>
    </xf>
    <xf numFmtId="0" fontId="54" fillId="0" borderId="0" xfId="25" applyFont="1" applyAlignment="1">
      <alignment horizontal="center" vertical="center"/>
    </xf>
    <xf numFmtId="171" fontId="46" fillId="24" borderId="10" xfId="99" applyNumberFormat="1" applyFont="1" applyFill="1" applyBorder="1" applyAlignment="1">
      <alignment horizontal="center" vertical="center" wrapText="1"/>
    </xf>
    <xf numFmtId="170" fontId="46" fillId="0" borderId="0" xfId="25" applyNumberFormat="1" applyFont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168" fontId="46" fillId="24" borderId="14" xfId="123" applyNumberFormat="1" applyFont="1" applyFill="1" applyBorder="1" applyAlignment="1">
      <alignment horizontal="center" vertical="center"/>
    </xf>
    <xf numFmtId="49" fontId="47" fillId="24" borderId="10" xfId="0" applyNumberFormat="1" applyFont="1" applyFill="1" applyBorder="1" applyAlignment="1">
      <alignment horizontal="center" vertical="center" wrapText="1"/>
    </xf>
    <xf numFmtId="166" fontId="47" fillId="24" borderId="10" xfId="0" applyNumberFormat="1" applyFont="1" applyFill="1" applyBorder="1" applyAlignment="1">
      <alignment horizontal="center" vertical="center" wrapText="1"/>
    </xf>
    <xf numFmtId="49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170" fontId="47" fillId="0" borderId="0" xfId="0" applyNumberFormat="1" applyFont="1" applyFill="1" applyAlignment="1">
      <alignment vertical="center"/>
    </xf>
    <xf numFmtId="170" fontId="47" fillId="0" borderId="0" xfId="0" applyNumberFormat="1" applyFont="1" applyFill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49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166" fontId="47" fillId="24" borderId="10" xfId="0" applyNumberFormat="1" applyFont="1" applyFill="1" applyBorder="1" applyAlignment="1">
      <alignment horizontal="center" vertical="center" wrapText="1"/>
    </xf>
    <xf numFmtId="168" fontId="48" fillId="0" borderId="10" xfId="108" applyNumberFormat="1" applyFont="1" applyFill="1" applyBorder="1" applyAlignment="1">
      <alignment horizontal="right" vertical="center"/>
    </xf>
    <xf numFmtId="0" fontId="47" fillId="0" borderId="0" xfId="113" applyFont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center" vertical="center"/>
    </xf>
    <xf numFmtId="0" fontId="48" fillId="0" borderId="0" xfId="113" applyFont="1" applyAlignment="1">
      <alignment horizontal="right" vertical="center" wrapText="1"/>
    </xf>
    <xf numFmtId="0" fontId="47" fillId="0" borderId="17" xfId="113" applyFont="1" applyBorder="1" applyAlignment="1">
      <alignment horizontal="center" vertical="center" wrapText="1"/>
    </xf>
    <xf numFmtId="0" fontId="47" fillId="0" borderId="10" xfId="99" applyFont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49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168" fontId="48" fillId="0" borderId="18" xfId="108" applyNumberFormat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top"/>
    </xf>
    <xf numFmtId="0" fontId="47" fillId="0" borderId="11" xfId="0" applyFont="1" applyFill="1" applyBorder="1" applyAlignment="1">
      <alignment horizontal="center" vertical="top"/>
    </xf>
    <xf numFmtId="0" fontId="48" fillId="0" borderId="0" xfId="113" applyFont="1" applyFill="1" applyAlignment="1">
      <alignment horizontal="right" vertical="center" wrapText="1"/>
    </xf>
    <xf numFmtId="0" fontId="47" fillId="0" borderId="0" xfId="113" applyFont="1" applyFill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/>
    </xf>
    <xf numFmtId="0" fontId="47" fillId="0" borderId="17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/>
    </xf>
    <xf numFmtId="0" fontId="48" fillId="0" borderId="10" xfId="0" applyFont="1" applyFill="1" applyBorder="1" applyAlignment="1">
      <alignment horizontal="righ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46" fillId="0" borderId="13" xfId="25" applyFont="1" applyBorder="1" applyAlignment="1">
      <alignment horizontal="left" vertical="center"/>
    </xf>
    <xf numFmtId="0" fontId="46" fillId="0" borderId="14" xfId="25" applyFont="1" applyBorder="1" applyAlignment="1">
      <alignment horizontal="left" vertical="center"/>
    </xf>
    <xf numFmtId="0" fontId="46" fillId="0" borderId="15" xfId="25" applyFont="1" applyBorder="1" applyAlignment="1">
      <alignment horizontal="left" vertical="center"/>
    </xf>
    <xf numFmtId="0" fontId="47" fillId="0" borderId="13" xfId="25" applyFont="1" applyBorder="1" applyAlignment="1">
      <alignment horizontal="center" vertical="center" wrapText="1"/>
    </xf>
    <xf numFmtId="0" fontId="47" fillId="0" borderId="14" xfId="25" applyFont="1" applyBorder="1" applyAlignment="1">
      <alignment horizontal="center" vertical="center" wrapText="1"/>
    </xf>
    <xf numFmtId="0" fontId="47" fillId="0" borderId="13" xfId="25" applyFont="1" applyBorder="1" applyAlignment="1">
      <alignment horizontal="left" vertical="center" wrapText="1"/>
    </xf>
    <xf numFmtId="0" fontId="47" fillId="0" borderId="14" xfId="25" applyFont="1" applyBorder="1" applyAlignment="1">
      <alignment horizontal="left" vertical="center" wrapText="1"/>
    </xf>
    <xf numFmtId="0" fontId="47" fillId="0" borderId="15" xfId="25" applyFont="1" applyBorder="1" applyAlignment="1">
      <alignment horizontal="left" vertical="center" wrapText="1"/>
    </xf>
    <xf numFmtId="0" fontId="46" fillId="0" borderId="10" xfId="25" applyFont="1" applyBorder="1" applyAlignment="1">
      <alignment horizontal="left" vertical="center"/>
    </xf>
    <xf numFmtId="0" fontId="46" fillId="0" borderId="10" xfId="0" applyFont="1" applyBorder="1" applyAlignment="1">
      <alignment horizontal="left" vertical="center" wrapText="1"/>
    </xf>
    <xf numFmtId="0" fontId="47" fillId="0" borderId="10" xfId="25" applyFont="1" applyBorder="1" applyAlignment="1">
      <alignment horizontal="left" vertical="center" wrapText="1"/>
    </xf>
    <xf numFmtId="0" fontId="46" fillId="0" borderId="13" xfId="25" applyFont="1" applyBorder="1" applyAlignment="1">
      <alignment horizontal="left" vertical="center" wrapText="1"/>
    </xf>
    <xf numFmtId="0" fontId="46" fillId="0" borderId="14" xfId="25" applyFont="1" applyBorder="1" applyAlignment="1">
      <alignment horizontal="left" vertical="center" wrapText="1"/>
    </xf>
    <xf numFmtId="0" fontId="46" fillId="0" borderId="15" xfId="25" applyFont="1" applyBorder="1" applyAlignment="1">
      <alignment horizontal="left" vertical="center" wrapText="1"/>
    </xf>
    <xf numFmtId="49" fontId="46" fillId="0" borderId="13" xfId="25" applyNumberFormat="1" applyFont="1" applyBorder="1" applyAlignment="1">
      <alignment horizontal="left" vertical="center" wrapText="1"/>
    </xf>
    <xf numFmtId="49" fontId="46" fillId="0" borderId="14" xfId="25" applyNumberFormat="1" applyFont="1" applyBorder="1" applyAlignment="1">
      <alignment horizontal="left" vertical="center" wrapText="1"/>
    </xf>
    <xf numFmtId="49" fontId="46" fillId="0" borderId="15" xfId="25" applyNumberFormat="1" applyFont="1" applyBorder="1" applyAlignment="1">
      <alignment horizontal="left" vertical="center" wrapText="1"/>
    </xf>
    <xf numFmtId="0" fontId="47" fillId="0" borderId="0" xfId="25" applyFont="1" applyAlignment="1">
      <alignment horizontal="center" vertical="center" wrapText="1"/>
    </xf>
    <xf numFmtId="0" fontId="47" fillId="0" borderId="16" xfId="25" applyFont="1" applyBorder="1" applyAlignment="1">
      <alignment horizontal="center" vertical="center" wrapText="1"/>
    </xf>
    <xf numFmtId="0" fontId="47" fillId="0" borderId="12" xfId="25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  <xf numFmtId="49" fontId="46" fillId="0" borderId="13" xfId="25" applyNumberFormat="1" applyFont="1" applyFill="1" applyBorder="1" applyAlignment="1">
      <alignment horizontal="left" vertical="center" wrapText="1"/>
    </xf>
    <xf numFmtId="49" fontId="46" fillId="0" borderId="14" xfId="25" applyNumberFormat="1" applyFont="1" applyFill="1" applyBorder="1" applyAlignment="1">
      <alignment horizontal="left" vertical="center" wrapText="1"/>
    </xf>
    <xf numFmtId="49" fontId="46" fillId="0" borderId="15" xfId="25" applyNumberFormat="1" applyFont="1" applyFill="1" applyBorder="1" applyAlignment="1">
      <alignment horizontal="left" vertical="center" wrapText="1"/>
    </xf>
    <xf numFmtId="49" fontId="46" fillId="24" borderId="13" xfId="25" applyNumberFormat="1" applyFont="1" applyFill="1" applyBorder="1" applyAlignment="1">
      <alignment horizontal="left" vertical="center" wrapText="1"/>
    </xf>
    <xf numFmtId="49" fontId="46" fillId="24" borderId="14" xfId="25" applyNumberFormat="1" applyFont="1" applyFill="1" applyBorder="1" applyAlignment="1">
      <alignment horizontal="left" vertical="center" wrapText="1"/>
    </xf>
    <xf numFmtId="49" fontId="46" fillId="24" borderId="15" xfId="25" applyNumberFormat="1" applyFont="1" applyFill="1" applyBorder="1" applyAlignment="1">
      <alignment horizontal="left" vertical="center" wrapText="1"/>
    </xf>
    <xf numFmtId="49" fontId="46" fillId="24" borderId="10" xfId="25" applyNumberFormat="1" applyFont="1" applyFill="1" applyBorder="1" applyAlignment="1">
      <alignment horizontal="center" vertical="center" wrapText="1"/>
    </xf>
  </cellXfs>
  <cellStyles count="124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O15"/>
  <sheetViews>
    <sheetView workbookViewId="0">
      <selection activeCell="B5" sqref="B5:I5"/>
    </sheetView>
  </sheetViews>
  <sheetFormatPr defaultRowHeight="13.5" x14ac:dyDescent="0.2"/>
  <cols>
    <col min="1" max="1" width="1.28515625" style="1" customWidth="1"/>
    <col min="2" max="2" width="9.140625" style="8" customWidth="1"/>
    <col min="3" max="3" width="12.140625" style="8" customWidth="1"/>
    <col min="4" max="4" width="52.28515625" style="1" customWidth="1"/>
    <col min="5" max="5" width="16.7109375" style="8" customWidth="1"/>
    <col min="6" max="6" width="15.42578125" style="8" customWidth="1"/>
    <col min="7" max="7" width="16.7109375" style="8" customWidth="1"/>
    <col min="8" max="8" width="16.28515625" style="8" customWidth="1"/>
    <col min="9" max="9" width="16.5703125" style="8" customWidth="1"/>
    <col min="10" max="15" width="10.28515625" style="1" customWidth="1"/>
    <col min="16" max="16384" width="9.140625" style="1"/>
  </cols>
  <sheetData>
    <row r="1" spans="2:249" s="6" customFormat="1" ht="17.25" customHeight="1" x14ac:dyDescent="0.2">
      <c r="B1" s="125" t="s">
        <v>65</v>
      </c>
      <c r="C1" s="125"/>
      <c r="D1" s="125"/>
      <c r="E1" s="125"/>
      <c r="F1" s="125"/>
      <c r="G1" s="125"/>
      <c r="H1" s="125"/>
      <c r="I1" s="125"/>
      <c r="J1" s="3"/>
      <c r="K1" s="5"/>
      <c r="L1" s="5"/>
      <c r="M1" s="5"/>
      <c r="N1" s="5"/>
      <c r="O1" s="5"/>
      <c r="P1" s="5"/>
      <c r="Q1" s="4"/>
      <c r="R1" s="5"/>
      <c r="S1" s="5"/>
      <c r="T1" s="5"/>
      <c r="U1" s="5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4"/>
      <c r="AH1" s="5"/>
      <c r="AI1" s="5"/>
      <c r="AJ1" s="5"/>
      <c r="AK1" s="5"/>
      <c r="AL1" s="5"/>
      <c r="AM1" s="5"/>
      <c r="AN1" s="5"/>
      <c r="AO1" s="4"/>
      <c r="AP1" s="5"/>
      <c r="AQ1" s="5"/>
      <c r="AR1" s="5"/>
      <c r="AS1" s="5"/>
      <c r="AT1" s="5"/>
      <c r="AU1" s="5"/>
      <c r="AV1" s="5"/>
      <c r="AW1" s="4"/>
      <c r="AX1" s="5"/>
      <c r="AY1" s="5"/>
      <c r="AZ1" s="5"/>
      <c r="BA1" s="5"/>
      <c r="BB1" s="5"/>
      <c r="BC1" s="5"/>
      <c r="BD1" s="5"/>
      <c r="BE1" s="4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4"/>
      <c r="CD1" s="5"/>
      <c r="CE1" s="5"/>
      <c r="CF1" s="5"/>
      <c r="CG1" s="5"/>
      <c r="CH1" s="5"/>
      <c r="CI1" s="5"/>
      <c r="CJ1" s="5"/>
      <c r="CK1" s="4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4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4"/>
      <c r="DR1" s="5"/>
      <c r="DS1" s="5"/>
      <c r="DT1" s="5"/>
      <c r="DU1" s="5"/>
      <c r="DV1" s="5"/>
      <c r="DW1" s="5"/>
      <c r="DX1" s="5"/>
      <c r="DY1" s="4"/>
      <c r="DZ1" s="5"/>
      <c r="EA1" s="5"/>
      <c r="EB1" s="5"/>
      <c r="EC1" s="5"/>
      <c r="ED1" s="5"/>
      <c r="EE1" s="5"/>
      <c r="EF1" s="5"/>
      <c r="EG1" s="4"/>
      <c r="EH1" s="5"/>
      <c r="EI1" s="5"/>
      <c r="EJ1" s="5"/>
      <c r="EK1" s="5"/>
      <c r="EL1" s="5"/>
      <c r="EM1" s="5"/>
      <c r="EN1" s="5"/>
      <c r="EO1" s="4"/>
      <c r="EP1" s="5"/>
      <c r="EQ1" s="5"/>
      <c r="ER1" s="5"/>
      <c r="ES1" s="5"/>
      <c r="ET1" s="5"/>
      <c r="EU1" s="5"/>
      <c r="EV1" s="5"/>
      <c r="EW1" s="4"/>
      <c r="EX1" s="5"/>
      <c r="EY1" s="5"/>
      <c r="EZ1" s="5"/>
      <c r="FA1" s="5"/>
      <c r="FB1" s="5"/>
      <c r="FC1" s="5"/>
      <c r="FD1" s="5"/>
      <c r="FE1" s="4"/>
      <c r="FF1" s="5"/>
      <c r="FG1" s="5"/>
      <c r="FH1" s="5"/>
      <c r="FI1" s="5"/>
      <c r="FJ1" s="5"/>
      <c r="FK1" s="5"/>
      <c r="FL1" s="5"/>
      <c r="FM1" s="4"/>
      <c r="FN1" s="5"/>
      <c r="FO1" s="5"/>
      <c r="FP1" s="5"/>
      <c r="FQ1" s="5"/>
      <c r="FR1" s="5"/>
      <c r="FS1" s="5"/>
      <c r="FT1" s="5"/>
      <c r="FU1" s="4"/>
      <c r="FV1" s="5"/>
      <c r="FW1" s="5"/>
      <c r="FX1" s="5"/>
      <c r="FY1" s="5"/>
      <c r="FZ1" s="5"/>
      <c r="GA1" s="5"/>
      <c r="GB1" s="5"/>
      <c r="GC1" s="4"/>
      <c r="GD1" s="5"/>
      <c r="GE1" s="5"/>
      <c r="GF1" s="5"/>
      <c r="GG1" s="5"/>
      <c r="GH1" s="5"/>
      <c r="GI1" s="5"/>
      <c r="GJ1" s="5"/>
      <c r="GK1" s="4"/>
      <c r="GL1" s="5"/>
      <c r="GM1" s="5"/>
      <c r="GN1" s="5"/>
      <c r="GO1" s="5"/>
      <c r="GP1" s="5"/>
      <c r="GQ1" s="5"/>
      <c r="GR1" s="5"/>
      <c r="GS1" s="4"/>
      <c r="GT1" s="5"/>
      <c r="GU1" s="5"/>
      <c r="GV1" s="5"/>
      <c r="GW1" s="5"/>
      <c r="GX1" s="5"/>
      <c r="GY1" s="5"/>
      <c r="GZ1" s="5"/>
      <c r="HA1" s="4"/>
      <c r="HB1" s="5"/>
      <c r="HC1" s="5"/>
      <c r="HD1" s="5"/>
      <c r="HE1" s="5"/>
      <c r="HF1" s="5"/>
      <c r="HG1" s="5"/>
      <c r="HH1" s="5"/>
      <c r="HI1" s="4"/>
      <c r="HJ1" s="5"/>
      <c r="HK1" s="5"/>
      <c r="HL1" s="5"/>
      <c r="HM1" s="5"/>
      <c r="HN1" s="5"/>
      <c r="HO1" s="5"/>
      <c r="HP1" s="5"/>
      <c r="HQ1" s="4"/>
      <c r="HR1" s="5"/>
      <c r="HS1" s="5"/>
      <c r="HT1" s="5"/>
      <c r="HU1" s="5"/>
      <c r="HV1" s="5"/>
      <c r="HW1" s="5"/>
      <c r="HX1" s="5"/>
      <c r="HY1" s="4"/>
      <c r="HZ1" s="5"/>
      <c r="IA1" s="5"/>
      <c r="IB1" s="5"/>
      <c r="IC1" s="5"/>
      <c r="ID1" s="5"/>
      <c r="IE1" s="5"/>
      <c r="IF1" s="5"/>
      <c r="IG1" s="4"/>
      <c r="IH1" s="5"/>
      <c r="II1" s="5"/>
      <c r="IJ1" s="5"/>
      <c r="IK1" s="5"/>
      <c r="IL1" s="5"/>
      <c r="IM1" s="5"/>
      <c r="IN1" s="5"/>
      <c r="IO1" s="4"/>
    </row>
    <row r="2" spans="2:249" s="6" customFormat="1" ht="17.25" customHeight="1" x14ac:dyDescent="0.2">
      <c r="B2" s="125" t="s">
        <v>76</v>
      </c>
      <c r="C2" s="125"/>
      <c r="D2" s="125"/>
      <c r="E2" s="125"/>
      <c r="F2" s="125"/>
      <c r="G2" s="125"/>
      <c r="H2" s="125"/>
      <c r="I2" s="125"/>
      <c r="J2" s="3"/>
      <c r="K2" s="5"/>
      <c r="L2" s="5"/>
      <c r="M2" s="5"/>
      <c r="N2" s="5"/>
      <c r="O2" s="5"/>
      <c r="P2" s="5"/>
      <c r="Q2" s="4"/>
      <c r="R2" s="5"/>
      <c r="S2" s="5"/>
      <c r="T2" s="5"/>
      <c r="U2" s="5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4"/>
      <c r="AH2" s="5"/>
      <c r="AI2" s="5"/>
      <c r="AJ2" s="5"/>
      <c r="AK2" s="5"/>
      <c r="AL2" s="5"/>
      <c r="AM2" s="5"/>
      <c r="AN2" s="5"/>
      <c r="AO2" s="4"/>
      <c r="AP2" s="5"/>
      <c r="AQ2" s="5"/>
      <c r="AR2" s="5"/>
      <c r="AS2" s="5"/>
      <c r="AT2" s="5"/>
      <c r="AU2" s="5"/>
      <c r="AV2" s="5"/>
      <c r="AW2" s="4"/>
      <c r="AX2" s="5"/>
      <c r="AY2" s="5"/>
      <c r="AZ2" s="5"/>
      <c r="BA2" s="5"/>
      <c r="BB2" s="5"/>
      <c r="BC2" s="5"/>
      <c r="BD2" s="5"/>
      <c r="BE2" s="4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4"/>
      <c r="CD2" s="5"/>
      <c r="CE2" s="5"/>
      <c r="CF2" s="5"/>
      <c r="CG2" s="5"/>
      <c r="CH2" s="5"/>
      <c r="CI2" s="5"/>
      <c r="CJ2" s="5"/>
      <c r="CK2" s="4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4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4"/>
      <c r="DR2" s="5"/>
      <c r="DS2" s="5"/>
      <c r="DT2" s="5"/>
      <c r="DU2" s="5"/>
      <c r="DV2" s="5"/>
      <c r="DW2" s="5"/>
      <c r="DX2" s="5"/>
      <c r="DY2" s="4"/>
      <c r="DZ2" s="5"/>
      <c r="EA2" s="5"/>
      <c r="EB2" s="5"/>
      <c r="EC2" s="5"/>
      <c r="ED2" s="5"/>
      <c r="EE2" s="5"/>
      <c r="EF2" s="5"/>
      <c r="EG2" s="4"/>
      <c r="EH2" s="5"/>
      <c r="EI2" s="5"/>
      <c r="EJ2" s="5"/>
      <c r="EK2" s="5"/>
      <c r="EL2" s="5"/>
      <c r="EM2" s="5"/>
      <c r="EN2" s="5"/>
      <c r="EO2" s="4"/>
      <c r="EP2" s="5"/>
      <c r="EQ2" s="5"/>
      <c r="ER2" s="5"/>
      <c r="ES2" s="5"/>
      <c r="ET2" s="5"/>
      <c r="EU2" s="5"/>
      <c r="EV2" s="5"/>
      <c r="EW2" s="4"/>
      <c r="EX2" s="5"/>
      <c r="EY2" s="5"/>
      <c r="EZ2" s="5"/>
      <c r="FA2" s="5"/>
      <c r="FB2" s="5"/>
      <c r="FC2" s="5"/>
      <c r="FD2" s="5"/>
      <c r="FE2" s="4"/>
      <c r="FF2" s="5"/>
      <c r="FG2" s="5"/>
      <c r="FH2" s="5"/>
      <c r="FI2" s="5"/>
      <c r="FJ2" s="5"/>
      <c r="FK2" s="5"/>
      <c r="FL2" s="5"/>
      <c r="FM2" s="4"/>
      <c r="FN2" s="5"/>
      <c r="FO2" s="5"/>
      <c r="FP2" s="5"/>
      <c r="FQ2" s="5"/>
      <c r="FR2" s="5"/>
      <c r="FS2" s="5"/>
      <c r="FT2" s="5"/>
      <c r="FU2" s="4"/>
      <c r="FV2" s="5"/>
      <c r="FW2" s="5"/>
      <c r="FX2" s="5"/>
      <c r="FY2" s="5"/>
      <c r="FZ2" s="5"/>
      <c r="GA2" s="5"/>
      <c r="GB2" s="5"/>
      <c r="GC2" s="4"/>
      <c r="GD2" s="5"/>
      <c r="GE2" s="5"/>
      <c r="GF2" s="5"/>
      <c r="GG2" s="5"/>
      <c r="GH2" s="5"/>
      <c r="GI2" s="5"/>
      <c r="GJ2" s="5"/>
      <c r="GK2" s="4"/>
      <c r="GL2" s="5"/>
      <c r="GM2" s="5"/>
      <c r="GN2" s="5"/>
      <c r="GO2" s="5"/>
      <c r="GP2" s="5"/>
      <c r="GQ2" s="5"/>
      <c r="GR2" s="5"/>
      <c r="GS2" s="4"/>
      <c r="GT2" s="5"/>
      <c r="GU2" s="5"/>
      <c r="GV2" s="5"/>
      <c r="GW2" s="5"/>
      <c r="GX2" s="5"/>
      <c r="GY2" s="5"/>
      <c r="GZ2" s="5"/>
      <c r="HA2" s="4"/>
      <c r="HB2" s="5"/>
      <c r="HC2" s="5"/>
      <c r="HD2" s="5"/>
      <c r="HE2" s="5"/>
      <c r="HF2" s="5"/>
      <c r="HG2" s="5"/>
      <c r="HH2" s="5"/>
      <c r="HI2" s="4"/>
      <c r="HJ2" s="5"/>
      <c r="HK2" s="5"/>
      <c r="HL2" s="5"/>
      <c r="HM2" s="5"/>
      <c r="HN2" s="5"/>
      <c r="HO2" s="5"/>
      <c r="HP2" s="5"/>
      <c r="HQ2" s="4"/>
      <c r="HR2" s="5"/>
      <c r="HS2" s="5"/>
      <c r="HT2" s="5"/>
      <c r="HU2" s="5"/>
      <c r="HV2" s="5"/>
      <c r="HW2" s="5"/>
      <c r="HX2" s="5"/>
      <c r="HY2" s="4"/>
      <c r="HZ2" s="5"/>
      <c r="IA2" s="5"/>
      <c r="IB2" s="5"/>
      <c r="IC2" s="5"/>
      <c r="ID2" s="5"/>
      <c r="IE2" s="5"/>
      <c r="IF2" s="5"/>
      <c r="IG2" s="4"/>
      <c r="IH2" s="5"/>
      <c r="II2" s="5"/>
      <c r="IJ2" s="5"/>
      <c r="IK2" s="5"/>
      <c r="IL2" s="5"/>
      <c r="IM2" s="5"/>
      <c r="IN2" s="5"/>
      <c r="IO2" s="4"/>
    </row>
    <row r="3" spans="2:249" s="6" customFormat="1" ht="17.25" customHeight="1" x14ac:dyDescent="0.2">
      <c r="B3" s="125" t="s">
        <v>38</v>
      </c>
      <c r="C3" s="125"/>
      <c r="D3" s="125"/>
      <c r="E3" s="125"/>
      <c r="F3" s="125"/>
      <c r="G3" s="125"/>
      <c r="H3" s="125"/>
      <c r="I3" s="1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5"/>
      <c r="AG3" s="4"/>
      <c r="AH3" s="5"/>
      <c r="AI3" s="5"/>
      <c r="AJ3" s="5"/>
      <c r="AK3" s="5"/>
      <c r="AL3" s="5"/>
      <c r="AM3" s="5"/>
      <c r="AN3" s="5"/>
      <c r="AO3" s="4"/>
      <c r="AP3" s="5"/>
      <c r="AQ3" s="5"/>
      <c r="AR3" s="5"/>
      <c r="AS3" s="5"/>
      <c r="AT3" s="5"/>
      <c r="AU3" s="5"/>
      <c r="AV3" s="5"/>
      <c r="AW3" s="4"/>
      <c r="AX3" s="5"/>
      <c r="AY3" s="5"/>
      <c r="AZ3" s="5"/>
      <c r="BA3" s="5"/>
      <c r="BB3" s="5"/>
      <c r="BC3" s="5"/>
      <c r="BD3" s="5"/>
      <c r="BE3" s="4"/>
      <c r="BF3" s="5"/>
      <c r="BG3" s="5"/>
      <c r="BH3" s="5"/>
      <c r="BI3" s="5"/>
      <c r="BJ3" s="5"/>
      <c r="BK3" s="5"/>
      <c r="BL3" s="5"/>
      <c r="BM3" s="4"/>
      <c r="BN3" s="5"/>
      <c r="BO3" s="5"/>
      <c r="BP3" s="5"/>
      <c r="BQ3" s="5"/>
      <c r="BR3" s="5"/>
      <c r="BS3" s="5"/>
      <c r="BT3" s="5"/>
      <c r="BU3" s="4"/>
      <c r="BV3" s="5"/>
      <c r="BW3" s="5"/>
      <c r="BX3" s="5"/>
      <c r="BY3" s="5"/>
      <c r="BZ3" s="5"/>
      <c r="CA3" s="5"/>
      <c r="CB3" s="5"/>
      <c r="CC3" s="4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4"/>
      <c r="CT3" s="5"/>
      <c r="CU3" s="5"/>
      <c r="CV3" s="5"/>
      <c r="CW3" s="5"/>
      <c r="CX3" s="5"/>
      <c r="CY3" s="5"/>
      <c r="CZ3" s="5"/>
      <c r="DA3" s="4"/>
      <c r="DB3" s="5"/>
      <c r="DC3" s="5"/>
      <c r="DD3" s="5"/>
      <c r="DE3" s="5"/>
      <c r="DF3" s="5"/>
      <c r="DG3" s="5"/>
      <c r="DH3" s="5"/>
      <c r="DI3" s="4"/>
      <c r="DJ3" s="5"/>
      <c r="DK3" s="5"/>
      <c r="DL3" s="5"/>
      <c r="DM3" s="5"/>
      <c r="DN3" s="5"/>
      <c r="DO3" s="5"/>
      <c r="DP3" s="5"/>
      <c r="DQ3" s="4"/>
      <c r="DR3" s="5"/>
      <c r="DS3" s="5"/>
      <c r="DT3" s="5"/>
      <c r="DU3" s="5"/>
      <c r="DV3" s="5"/>
      <c r="DW3" s="5"/>
      <c r="DX3" s="5"/>
      <c r="DY3" s="4"/>
      <c r="DZ3" s="5"/>
      <c r="EA3" s="5"/>
      <c r="EB3" s="5"/>
      <c r="EC3" s="5"/>
      <c r="ED3" s="5"/>
      <c r="EE3" s="5"/>
      <c r="EF3" s="5"/>
      <c r="EG3" s="4"/>
      <c r="EH3" s="5"/>
      <c r="EI3" s="5"/>
      <c r="EJ3" s="5"/>
      <c r="EK3" s="5"/>
      <c r="EL3" s="5"/>
      <c r="EM3" s="5"/>
      <c r="EN3" s="5"/>
      <c r="EO3" s="4"/>
      <c r="EP3" s="5"/>
      <c r="EQ3" s="5"/>
      <c r="ER3" s="5"/>
      <c r="ES3" s="5"/>
      <c r="ET3" s="5"/>
      <c r="EU3" s="5"/>
      <c r="EV3" s="5"/>
      <c r="EW3" s="4"/>
      <c r="EX3" s="5"/>
      <c r="EY3" s="5"/>
      <c r="EZ3" s="5"/>
      <c r="FA3" s="5"/>
      <c r="FB3" s="5"/>
      <c r="FC3" s="5"/>
      <c r="FD3" s="5"/>
      <c r="FE3" s="4"/>
      <c r="FF3" s="5"/>
      <c r="FG3" s="5"/>
      <c r="FH3" s="5"/>
      <c r="FI3" s="5"/>
      <c r="FJ3" s="5"/>
      <c r="FK3" s="5"/>
      <c r="FL3" s="5"/>
      <c r="FM3" s="4"/>
      <c r="FN3" s="5"/>
      <c r="FO3" s="5"/>
      <c r="FP3" s="5"/>
      <c r="FQ3" s="5"/>
      <c r="FR3" s="5"/>
      <c r="FS3" s="5"/>
      <c r="FT3" s="5"/>
      <c r="FU3" s="4"/>
      <c r="FV3" s="5"/>
      <c r="FW3" s="5"/>
      <c r="FX3" s="5"/>
      <c r="FY3" s="5"/>
      <c r="FZ3" s="5"/>
      <c r="GA3" s="5"/>
      <c r="GB3" s="5"/>
      <c r="GC3" s="4"/>
      <c r="GD3" s="5"/>
      <c r="GE3" s="5"/>
      <c r="GF3" s="5"/>
      <c r="GG3" s="5"/>
      <c r="GH3" s="5"/>
      <c r="GI3" s="5"/>
      <c r="GJ3" s="5"/>
      <c r="GK3" s="4"/>
      <c r="GL3" s="5"/>
      <c r="GM3" s="5"/>
      <c r="GN3" s="5"/>
      <c r="GO3" s="5"/>
      <c r="GP3" s="5"/>
      <c r="GQ3" s="5"/>
      <c r="GR3" s="5"/>
      <c r="GS3" s="4"/>
      <c r="GT3" s="5"/>
      <c r="GU3" s="5"/>
      <c r="GV3" s="5"/>
      <c r="GW3" s="5"/>
      <c r="GX3" s="5"/>
      <c r="GY3" s="5"/>
      <c r="GZ3" s="5"/>
      <c r="HA3" s="4"/>
      <c r="HB3" s="5"/>
      <c r="HC3" s="5"/>
      <c r="HD3" s="5"/>
      <c r="HE3" s="5"/>
      <c r="HF3" s="5"/>
      <c r="HG3" s="5"/>
      <c r="HH3" s="5"/>
      <c r="HI3" s="4"/>
      <c r="HJ3" s="5"/>
      <c r="HK3" s="5"/>
      <c r="HL3" s="5"/>
      <c r="HM3" s="5"/>
      <c r="HN3" s="5"/>
      <c r="HO3" s="5"/>
      <c r="HP3" s="5"/>
      <c r="HQ3" s="4"/>
      <c r="HR3" s="5"/>
      <c r="HS3" s="5"/>
      <c r="HT3" s="5"/>
      <c r="HU3" s="5"/>
      <c r="HV3" s="5"/>
      <c r="HW3" s="5"/>
      <c r="HX3" s="5"/>
      <c r="HY3" s="4"/>
      <c r="HZ3" s="5"/>
      <c r="IA3" s="5"/>
      <c r="IB3" s="5"/>
      <c r="IC3" s="5"/>
      <c r="ID3" s="5"/>
      <c r="IE3" s="5"/>
      <c r="IF3" s="5"/>
      <c r="IG3" s="4"/>
      <c r="IH3" s="5"/>
      <c r="II3" s="5"/>
      <c r="IJ3" s="5"/>
      <c r="IK3" s="5"/>
      <c r="IL3" s="5"/>
      <c r="IM3" s="5"/>
      <c r="IN3" s="5"/>
      <c r="IO3" s="4"/>
    </row>
    <row r="4" spans="2:249" s="6" customFormat="1" ht="17.25" customHeight="1" x14ac:dyDescent="0.2">
      <c r="B4" s="125" t="s">
        <v>37</v>
      </c>
      <c r="C4" s="125"/>
      <c r="D4" s="125"/>
      <c r="E4" s="125"/>
      <c r="F4" s="125"/>
      <c r="G4" s="125"/>
      <c r="H4" s="125"/>
      <c r="I4" s="12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5"/>
      <c r="AG4" s="4"/>
      <c r="AH4" s="5"/>
      <c r="AI4" s="5"/>
      <c r="AJ4" s="5"/>
      <c r="AK4" s="5"/>
      <c r="AL4" s="5"/>
      <c r="AM4" s="5"/>
      <c r="AN4" s="5"/>
      <c r="AO4" s="4"/>
      <c r="AP4" s="5"/>
      <c r="AQ4" s="5"/>
      <c r="AR4" s="5"/>
      <c r="AS4" s="5"/>
      <c r="AT4" s="5"/>
      <c r="AU4" s="5"/>
      <c r="AV4" s="5"/>
      <c r="AW4" s="4"/>
      <c r="AX4" s="5"/>
      <c r="AY4" s="5"/>
      <c r="AZ4" s="5"/>
      <c r="BA4" s="5"/>
      <c r="BB4" s="5"/>
      <c r="BC4" s="5"/>
      <c r="BD4" s="5"/>
      <c r="BE4" s="4"/>
      <c r="BF4" s="5"/>
      <c r="BG4" s="5"/>
      <c r="BH4" s="5"/>
      <c r="BI4" s="5"/>
      <c r="BJ4" s="5"/>
      <c r="BK4" s="5"/>
      <c r="BL4" s="5"/>
      <c r="BM4" s="4"/>
      <c r="BN4" s="5"/>
      <c r="BO4" s="5"/>
      <c r="BP4" s="5"/>
      <c r="BQ4" s="5"/>
      <c r="BR4" s="5"/>
      <c r="BS4" s="5"/>
      <c r="BT4" s="5"/>
      <c r="BU4" s="4"/>
      <c r="BV4" s="5"/>
      <c r="BW4" s="5"/>
      <c r="BX4" s="5"/>
      <c r="BY4" s="5"/>
      <c r="BZ4" s="5"/>
      <c r="CA4" s="5"/>
      <c r="CB4" s="5"/>
      <c r="CC4" s="4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4"/>
      <c r="CT4" s="5"/>
      <c r="CU4" s="5"/>
      <c r="CV4" s="5"/>
      <c r="CW4" s="5"/>
      <c r="CX4" s="5"/>
      <c r="CY4" s="5"/>
      <c r="CZ4" s="5"/>
      <c r="DA4" s="4"/>
      <c r="DB4" s="5"/>
      <c r="DC4" s="5"/>
      <c r="DD4" s="5"/>
      <c r="DE4" s="5"/>
      <c r="DF4" s="5"/>
      <c r="DG4" s="5"/>
      <c r="DH4" s="5"/>
      <c r="DI4" s="4"/>
      <c r="DJ4" s="5"/>
      <c r="DK4" s="5"/>
      <c r="DL4" s="5"/>
      <c r="DM4" s="5"/>
      <c r="DN4" s="5"/>
      <c r="DO4" s="5"/>
      <c r="DP4" s="5"/>
      <c r="DQ4" s="4"/>
      <c r="DR4" s="5"/>
      <c r="DS4" s="5"/>
      <c r="DT4" s="5"/>
      <c r="DU4" s="5"/>
      <c r="DV4" s="5"/>
      <c r="DW4" s="5"/>
      <c r="DX4" s="5"/>
      <c r="DY4" s="4"/>
      <c r="DZ4" s="5"/>
      <c r="EA4" s="5"/>
      <c r="EB4" s="5"/>
      <c r="EC4" s="5"/>
      <c r="ED4" s="5"/>
      <c r="EE4" s="5"/>
      <c r="EF4" s="5"/>
      <c r="EG4" s="4"/>
      <c r="EH4" s="5"/>
      <c r="EI4" s="5"/>
      <c r="EJ4" s="5"/>
      <c r="EK4" s="5"/>
      <c r="EL4" s="5"/>
      <c r="EM4" s="5"/>
      <c r="EN4" s="5"/>
      <c r="EO4" s="4"/>
      <c r="EP4" s="5"/>
      <c r="EQ4" s="5"/>
      <c r="ER4" s="5"/>
      <c r="ES4" s="5"/>
      <c r="ET4" s="5"/>
      <c r="EU4" s="5"/>
      <c r="EV4" s="5"/>
      <c r="EW4" s="4"/>
      <c r="EX4" s="5"/>
      <c r="EY4" s="5"/>
      <c r="EZ4" s="5"/>
      <c r="FA4" s="5"/>
      <c r="FB4" s="5"/>
      <c r="FC4" s="5"/>
      <c r="FD4" s="5"/>
      <c r="FE4" s="4"/>
      <c r="FF4" s="5"/>
      <c r="FG4" s="5"/>
      <c r="FH4" s="5"/>
      <c r="FI4" s="5"/>
      <c r="FJ4" s="5"/>
      <c r="FK4" s="5"/>
      <c r="FL4" s="5"/>
      <c r="FM4" s="4"/>
      <c r="FN4" s="5"/>
      <c r="FO4" s="5"/>
      <c r="FP4" s="5"/>
      <c r="FQ4" s="5"/>
      <c r="FR4" s="5"/>
      <c r="FS4" s="5"/>
      <c r="FT4" s="5"/>
      <c r="FU4" s="4"/>
      <c r="FV4" s="5"/>
      <c r="FW4" s="5"/>
      <c r="FX4" s="5"/>
      <c r="FY4" s="5"/>
      <c r="FZ4" s="5"/>
      <c r="GA4" s="5"/>
      <c r="GB4" s="5"/>
      <c r="GC4" s="4"/>
      <c r="GD4" s="5"/>
      <c r="GE4" s="5"/>
      <c r="GF4" s="5"/>
      <c r="GG4" s="5"/>
      <c r="GH4" s="5"/>
      <c r="GI4" s="5"/>
      <c r="GJ4" s="5"/>
      <c r="GK4" s="4"/>
      <c r="GL4" s="5"/>
      <c r="GM4" s="5"/>
      <c r="GN4" s="5"/>
      <c r="GO4" s="5"/>
      <c r="GP4" s="5"/>
      <c r="GQ4" s="5"/>
      <c r="GR4" s="5"/>
      <c r="GS4" s="4"/>
      <c r="GT4" s="5"/>
      <c r="GU4" s="5"/>
      <c r="GV4" s="5"/>
      <c r="GW4" s="5"/>
      <c r="GX4" s="5"/>
      <c r="GY4" s="5"/>
      <c r="GZ4" s="5"/>
      <c r="HA4" s="4"/>
      <c r="HB4" s="5"/>
      <c r="HC4" s="5"/>
      <c r="HD4" s="5"/>
      <c r="HE4" s="5"/>
      <c r="HF4" s="5"/>
      <c r="HG4" s="5"/>
      <c r="HH4" s="5"/>
      <c r="HI4" s="4"/>
      <c r="HJ4" s="5"/>
      <c r="HK4" s="5"/>
      <c r="HL4" s="5"/>
      <c r="HM4" s="5"/>
      <c r="HN4" s="5"/>
      <c r="HO4" s="5"/>
      <c r="HP4" s="5"/>
      <c r="HQ4" s="4"/>
      <c r="HR4" s="5"/>
      <c r="HS4" s="5"/>
      <c r="HT4" s="5"/>
      <c r="HU4" s="5"/>
      <c r="HV4" s="5"/>
      <c r="HW4" s="5"/>
      <c r="HX4" s="5"/>
      <c r="HY4" s="4"/>
      <c r="HZ4" s="5"/>
      <c r="IA4" s="5"/>
      <c r="IB4" s="5"/>
      <c r="IC4" s="5"/>
      <c r="ID4" s="5"/>
      <c r="IE4" s="5"/>
      <c r="IF4" s="5"/>
      <c r="IG4" s="4"/>
      <c r="IH4" s="5"/>
      <c r="II4" s="5"/>
      <c r="IJ4" s="5"/>
      <c r="IK4" s="5"/>
      <c r="IL4" s="5"/>
      <c r="IM4" s="5"/>
      <c r="IN4" s="5"/>
      <c r="IO4" s="4"/>
    </row>
    <row r="5" spans="2:249" s="6" customFormat="1" ht="35.25" customHeight="1" x14ac:dyDescent="0.2">
      <c r="B5" s="124" t="s">
        <v>113</v>
      </c>
      <c r="C5" s="124"/>
      <c r="D5" s="124"/>
      <c r="E5" s="124"/>
      <c r="F5" s="124"/>
      <c r="G5" s="124"/>
      <c r="H5" s="124"/>
      <c r="I5" s="124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5"/>
      <c r="AG5" s="4"/>
      <c r="AH5" s="5"/>
      <c r="AI5" s="5"/>
      <c r="AJ5" s="5"/>
      <c r="AK5" s="5"/>
      <c r="AL5" s="5"/>
      <c r="AM5" s="5"/>
      <c r="AN5" s="5"/>
      <c r="AO5" s="4"/>
      <c r="AP5" s="5"/>
      <c r="AQ5" s="5"/>
      <c r="AR5" s="5"/>
      <c r="AS5" s="5"/>
      <c r="AT5" s="5"/>
      <c r="AU5" s="5"/>
      <c r="AV5" s="5"/>
      <c r="AW5" s="4"/>
      <c r="AX5" s="5"/>
      <c r="AY5" s="5"/>
      <c r="AZ5" s="5"/>
      <c r="BA5" s="5"/>
      <c r="BB5" s="5"/>
      <c r="BC5" s="5"/>
      <c r="BD5" s="5"/>
      <c r="BE5" s="4"/>
      <c r="BF5" s="5"/>
      <c r="BG5" s="5"/>
      <c r="BH5" s="5"/>
      <c r="BI5" s="5"/>
      <c r="BJ5" s="5"/>
      <c r="BK5" s="5"/>
      <c r="BL5" s="5"/>
      <c r="BM5" s="4"/>
      <c r="BN5" s="5"/>
      <c r="BO5" s="5"/>
      <c r="BP5" s="5"/>
      <c r="BQ5" s="5"/>
      <c r="BR5" s="5"/>
      <c r="BS5" s="5"/>
      <c r="BT5" s="5"/>
      <c r="BU5" s="4"/>
      <c r="BV5" s="5"/>
      <c r="BW5" s="5"/>
      <c r="BX5" s="5"/>
      <c r="BY5" s="5"/>
      <c r="BZ5" s="5"/>
      <c r="CA5" s="5"/>
      <c r="CB5" s="5"/>
      <c r="CC5" s="4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4"/>
      <c r="CT5" s="5"/>
      <c r="CU5" s="5"/>
      <c r="CV5" s="5"/>
      <c r="CW5" s="5"/>
      <c r="CX5" s="5"/>
      <c r="CY5" s="5"/>
      <c r="CZ5" s="5"/>
      <c r="DA5" s="4"/>
      <c r="DB5" s="5"/>
      <c r="DC5" s="5"/>
      <c r="DD5" s="5"/>
      <c r="DE5" s="5"/>
      <c r="DF5" s="5"/>
      <c r="DG5" s="5"/>
      <c r="DH5" s="5"/>
      <c r="DI5" s="4"/>
      <c r="DJ5" s="5"/>
      <c r="DK5" s="5"/>
      <c r="DL5" s="5"/>
      <c r="DM5" s="5"/>
      <c r="DN5" s="5"/>
      <c r="DO5" s="5"/>
      <c r="DP5" s="5"/>
      <c r="DQ5" s="4"/>
      <c r="DR5" s="5"/>
      <c r="DS5" s="5"/>
      <c r="DT5" s="5"/>
      <c r="DU5" s="5"/>
      <c r="DV5" s="5"/>
      <c r="DW5" s="5"/>
      <c r="DX5" s="5"/>
      <c r="DY5" s="4"/>
      <c r="DZ5" s="5"/>
      <c r="EA5" s="5"/>
      <c r="EB5" s="5"/>
      <c r="EC5" s="5"/>
      <c r="ED5" s="5"/>
      <c r="EE5" s="5"/>
      <c r="EF5" s="5"/>
      <c r="EG5" s="4"/>
      <c r="EH5" s="5"/>
      <c r="EI5" s="5"/>
      <c r="EJ5" s="5"/>
      <c r="EK5" s="5"/>
      <c r="EL5" s="5"/>
      <c r="EM5" s="5"/>
      <c r="EN5" s="5"/>
      <c r="EO5" s="4"/>
      <c r="EP5" s="5"/>
      <c r="EQ5" s="5"/>
      <c r="ER5" s="5"/>
      <c r="ES5" s="5"/>
      <c r="ET5" s="5"/>
      <c r="EU5" s="5"/>
      <c r="EV5" s="5"/>
      <c r="EW5" s="4"/>
      <c r="EX5" s="5"/>
      <c r="EY5" s="5"/>
      <c r="EZ5" s="5"/>
      <c r="FA5" s="5"/>
      <c r="FB5" s="5"/>
      <c r="FC5" s="5"/>
      <c r="FD5" s="5"/>
      <c r="FE5" s="4"/>
      <c r="FF5" s="5"/>
      <c r="FG5" s="5"/>
      <c r="FH5" s="5"/>
      <c r="FI5" s="5"/>
      <c r="FJ5" s="5"/>
      <c r="FK5" s="5"/>
      <c r="FL5" s="5"/>
      <c r="FM5" s="4"/>
      <c r="FN5" s="5"/>
      <c r="FO5" s="5"/>
      <c r="FP5" s="5"/>
      <c r="FQ5" s="5"/>
      <c r="FR5" s="5"/>
      <c r="FS5" s="5"/>
      <c r="FT5" s="5"/>
      <c r="FU5" s="4"/>
      <c r="FV5" s="5"/>
      <c r="FW5" s="5"/>
      <c r="FX5" s="5"/>
      <c r="FY5" s="5"/>
      <c r="FZ5" s="5"/>
      <c r="GA5" s="5"/>
      <c r="GB5" s="5"/>
      <c r="GC5" s="4"/>
      <c r="GD5" s="5"/>
      <c r="GE5" s="5"/>
      <c r="GF5" s="5"/>
      <c r="GG5" s="5"/>
      <c r="GH5" s="5"/>
      <c r="GI5" s="5"/>
      <c r="GJ5" s="5"/>
      <c r="GK5" s="4"/>
      <c r="GL5" s="5"/>
      <c r="GM5" s="5"/>
      <c r="GN5" s="5"/>
      <c r="GO5" s="5"/>
      <c r="GP5" s="5"/>
      <c r="GQ5" s="5"/>
      <c r="GR5" s="5"/>
      <c r="GS5" s="4"/>
      <c r="GT5" s="5"/>
      <c r="GU5" s="5"/>
      <c r="GV5" s="5"/>
      <c r="GW5" s="5"/>
      <c r="GX5" s="5"/>
      <c r="GY5" s="5"/>
      <c r="GZ5" s="5"/>
      <c r="HA5" s="4"/>
      <c r="HB5" s="5"/>
      <c r="HC5" s="5"/>
      <c r="HD5" s="5"/>
      <c r="HE5" s="5"/>
      <c r="HF5" s="5"/>
      <c r="HG5" s="5"/>
      <c r="HH5" s="5"/>
      <c r="HI5" s="4"/>
      <c r="HJ5" s="5"/>
      <c r="HK5" s="5"/>
      <c r="HL5" s="5"/>
      <c r="HM5" s="5"/>
      <c r="HN5" s="5"/>
      <c r="HO5" s="5"/>
      <c r="HP5" s="5"/>
      <c r="HQ5" s="4"/>
      <c r="HR5" s="5"/>
      <c r="HS5" s="5"/>
      <c r="HT5" s="5"/>
      <c r="HU5" s="5"/>
      <c r="HV5" s="5"/>
      <c r="HW5" s="5"/>
      <c r="HX5" s="5"/>
      <c r="HY5" s="4"/>
      <c r="HZ5" s="5"/>
      <c r="IA5" s="5"/>
      <c r="IB5" s="5"/>
      <c r="IC5" s="5"/>
      <c r="ID5" s="5"/>
      <c r="IE5" s="5"/>
      <c r="IF5" s="5"/>
      <c r="IG5" s="4"/>
      <c r="IH5" s="5"/>
      <c r="II5" s="5"/>
      <c r="IJ5" s="5"/>
      <c r="IK5" s="5"/>
      <c r="IL5" s="5"/>
      <c r="IM5" s="5"/>
      <c r="IN5" s="5"/>
      <c r="IO5" s="4"/>
    </row>
    <row r="6" spans="2:249" ht="18.75" customHeight="1" x14ac:dyDescent="0.2">
      <c r="B6" s="123" t="s">
        <v>78</v>
      </c>
      <c r="C6" s="123"/>
      <c r="D6" s="123"/>
      <c r="E6" s="123"/>
      <c r="F6" s="123"/>
      <c r="G6" s="123"/>
      <c r="H6" s="123"/>
      <c r="I6" s="123"/>
    </row>
    <row r="7" spans="2:249" ht="33" customHeight="1" x14ac:dyDescent="0.2">
      <c r="B7" s="119" t="s">
        <v>27</v>
      </c>
      <c r="C7" s="119"/>
      <c r="D7" s="120" t="s">
        <v>28</v>
      </c>
      <c r="E7" s="121" t="s">
        <v>42</v>
      </c>
      <c r="F7" s="121"/>
      <c r="G7" s="121"/>
      <c r="H7" s="121"/>
      <c r="I7" s="121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spans="2:249" ht="18.75" customHeight="1" x14ac:dyDescent="0.2">
      <c r="B8" s="119"/>
      <c r="C8" s="119"/>
      <c r="D8" s="120"/>
      <c r="E8" s="122" t="s">
        <v>14</v>
      </c>
      <c r="F8" s="122" t="s">
        <v>29</v>
      </c>
      <c r="G8" s="122"/>
      <c r="H8" s="122"/>
      <c r="I8" s="122"/>
    </row>
    <row r="9" spans="2:249" ht="81.75" customHeight="1" x14ac:dyDescent="0.2">
      <c r="B9" s="108" t="s">
        <v>9</v>
      </c>
      <c r="C9" s="108" t="s">
        <v>10</v>
      </c>
      <c r="D9" s="120"/>
      <c r="E9" s="122"/>
      <c r="F9" s="109" t="s">
        <v>30</v>
      </c>
      <c r="G9" s="109" t="s">
        <v>31</v>
      </c>
      <c r="H9" s="109" t="s">
        <v>32</v>
      </c>
      <c r="I9" s="109" t="s">
        <v>33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</row>
    <row r="10" spans="2:249" ht="24.75" customHeight="1" x14ac:dyDescent="0.2">
      <c r="B10" s="23"/>
      <c r="C10" s="7"/>
      <c r="D10" s="7" t="s">
        <v>35</v>
      </c>
      <c r="E10" s="51">
        <f>+E12</f>
        <v>0</v>
      </c>
      <c r="F10" s="51">
        <f t="shared" ref="F10:I10" si="0">+F12</f>
        <v>277000</v>
      </c>
      <c r="G10" s="51">
        <f t="shared" si="0"/>
        <v>-277000</v>
      </c>
      <c r="H10" s="51">
        <f t="shared" si="0"/>
        <v>0</v>
      </c>
      <c r="I10" s="51">
        <f t="shared" si="0"/>
        <v>0</v>
      </c>
    </row>
    <row r="11" spans="2:249" ht="18.75" customHeight="1" x14ac:dyDescent="0.2">
      <c r="B11" s="23"/>
      <c r="C11" s="23"/>
      <c r="D11" s="80" t="s">
        <v>34</v>
      </c>
      <c r="E11" s="51"/>
      <c r="F11" s="52"/>
      <c r="G11" s="51"/>
      <c r="H11" s="52"/>
      <c r="I11" s="52"/>
      <c r="K11" s="21"/>
    </row>
    <row r="12" spans="2:249" ht="30.75" customHeight="1" x14ac:dyDescent="0.2">
      <c r="B12" s="106" t="s">
        <v>106</v>
      </c>
      <c r="C12" s="106" t="s">
        <v>107</v>
      </c>
      <c r="D12" s="111" t="s">
        <v>50</v>
      </c>
      <c r="E12" s="51">
        <f>+F12+G12+H12+I12</f>
        <v>0</v>
      </c>
      <c r="F12" s="53">
        <f>+'2'!H28+'2'!H38</f>
        <v>277000</v>
      </c>
      <c r="G12" s="53">
        <f>+'2'!H29+'2'!H39</f>
        <v>-277000</v>
      </c>
      <c r="H12" s="53">
        <f>+'2'!H31+'2'!H41</f>
        <v>0</v>
      </c>
      <c r="I12" s="53">
        <v>0</v>
      </c>
      <c r="L12" s="49"/>
    </row>
    <row r="13" spans="2:249" x14ac:dyDescent="0.2">
      <c r="L13" s="66"/>
      <c r="M13" s="66"/>
      <c r="N13" s="66"/>
      <c r="O13" s="66"/>
    </row>
    <row r="14" spans="2:249" x14ac:dyDescent="0.2">
      <c r="G14" s="22"/>
      <c r="H14" s="22"/>
    </row>
    <row r="15" spans="2:249" x14ac:dyDescent="0.2">
      <c r="G15" s="22"/>
    </row>
  </sheetData>
  <mergeCells count="11">
    <mergeCell ref="B6:I6"/>
    <mergeCell ref="B5:I5"/>
    <mergeCell ref="B1:I1"/>
    <mergeCell ref="B2:I2"/>
    <mergeCell ref="B3:I3"/>
    <mergeCell ref="B4:I4"/>
    <mergeCell ref="B7:C8"/>
    <mergeCell ref="D7:D9"/>
    <mergeCell ref="E7:I7"/>
    <mergeCell ref="E8:E9"/>
    <mergeCell ref="F8:I8"/>
  </mergeCells>
  <pageMargins left="0.21" right="0.17" top="0.32" bottom="0.33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Z44"/>
  <sheetViews>
    <sheetView topLeftCell="A7" zoomScaleNormal="100" workbookViewId="0">
      <selection activeCell="L12" sqref="L12"/>
    </sheetView>
  </sheetViews>
  <sheetFormatPr defaultColWidth="9.140625" defaultRowHeight="13.5" x14ac:dyDescent="0.2"/>
  <cols>
    <col min="1" max="1" width="2.42578125" style="12" customWidth="1"/>
    <col min="2" max="4" width="9.7109375" style="12" customWidth="1"/>
    <col min="5" max="5" width="10.140625" style="12" bestFit="1" customWidth="1"/>
    <col min="6" max="6" width="12" style="12" bestFit="1" customWidth="1"/>
    <col min="7" max="7" width="73.28515625" style="12" customWidth="1"/>
    <col min="8" max="8" width="33.42578125" style="15" customWidth="1"/>
    <col min="9" max="9" width="9.140625" style="12"/>
    <col min="10" max="10" width="10.140625" style="12" bestFit="1" customWidth="1"/>
    <col min="11" max="11" width="10.28515625" style="12" bestFit="1" customWidth="1"/>
    <col min="12" max="12" width="9.85546875" style="12" bestFit="1" customWidth="1"/>
    <col min="13" max="14" width="9.140625" style="12"/>
    <col min="15" max="15" width="11.5703125" style="12" bestFit="1" customWidth="1"/>
    <col min="16" max="16384" width="9.140625" style="12"/>
  </cols>
  <sheetData>
    <row r="1" spans="2:234" s="6" customFormat="1" ht="15.95" customHeight="1" x14ac:dyDescent="0.2">
      <c r="B1" s="134" t="s">
        <v>68</v>
      </c>
      <c r="C1" s="134"/>
      <c r="D1" s="134"/>
      <c r="E1" s="134"/>
      <c r="F1" s="134"/>
      <c r="G1" s="134"/>
      <c r="H1" s="134"/>
      <c r="I1" s="5"/>
      <c r="J1" s="4"/>
      <c r="K1" s="5"/>
      <c r="L1" s="5"/>
      <c r="M1" s="5"/>
      <c r="N1" s="5"/>
      <c r="O1" s="5"/>
      <c r="P1" s="5"/>
      <c r="Q1" s="5"/>
      <c r="R1" s="4"/>
      <c r="S1" s="5"/>
      <c r="T1" s="5"/>
      <c r="U1" s="5"/>
      <c r="V1" s="5"/>
      <c r="W1" s="5"/>
      <c r="X1" s="5"/>
      <c r="Y1" s="5"/>
      <c r="Z1" s="4"/>
      <c r="AA1" s="5"/>
      <c r="AB1" s="5"/>
      <c r="AC1" s="5"/>
      <c r="AD1" s="5"/>
      <c r="AE1" s="5"/>
      <c r="AF1" s="5"/>
      <c r="AG1" s="5"/>
      <c r="AH1" s="4"/>
      <c r="AI1" s="5"/>
      <c r="AJ1" s="5"/>
      <c r="AK1" s="5"/>
      <c r="AL1" s="5"/>
      <c r="AM1" s="5"/>
      <c r="AN1" s="5"/>
      <c r="AO1" s="5"/>
      <c r="AP1" s="4"/>
      <c r="AQ1" s="5"/>
      <c r="AR1" s="5"/>
      <c r="AS1" s="5"/>
      <c r="AT1" s="5"/>
      <c r="AU1" s="5"/>
      <c r="AV1" s="5"/>
      <c r="AW1" s="5"/>
      <c r="AX1" s="4"/>
      <c r="AY1" s="5"/>
      <c r="AZ1" s="5"/>
      <c r="BA1" s="5"/>
      <c r="BB1" s="5"/>
      <c r="BC1" s="5"/>
      <c r="BD1" s="5"/>
      <c r="BE1" s="5"/>
      <c r="BF1" s="4"/>
      <c r="BG1" s="5"/>
      <c r="BH1" s="5"/>
      <c r="BI1" s="5"/>
      <c r="BJ1" s="5"/>
      <c r="BK1" s="5"/>
      <c r="BL1" s="5"/>
      <c r="BM1" s="5"/>
      <c r="BN1" s="4"/>
      <c r="BO1" s="5"/>
      <c r="BP1" s="5"/>
      <c r="BQ1" s="5"/>
      <c r="BR1" s="5"/>
      <c r="BS1" s="5"/>
      <c r="BT1" s="5"/>
      <c r="BU1" s="5"/>
      <c r="BV1" s="4"/>
      <c r="BW1" s="5"/>
      <c r="BX1" s="5"/>
      <c r="BY1" s="5"/>
      <c r="BZ1" s="5"/>
      <c r="CA1" s="5"/>
      <c r="CB1" s="5"/>
      <c r="CC1" s="5"/>
      <c r="CD1" s="4"/>
      <c r="CE1" s="5"/>
      <c r="CF1" s="5"/>
      <c r="CG1" s="5"/>
      <c r="CH1" s="5"/>
      <c r="CI1" s="5"/>
      <c r="CJ1" s="5"/>
      <c r="CK1" s="5"/>
      <c r="CL1" s="4"/>
      <c r="CM1" s="5"/>
      <c r="CN1" s="5"/>
      <c r="CO1" s="5"/>
      <c r="CP1" s="5"/>
      <c r="CQ1" s="5"/>
      <c r="CR1" s="5"/>
      <c r="CS1" s="5"/>
      <c r="CT1" s="4"/>
      <c r="CU1" s="5"/>
      <c r="CV1" s="5"/>
      <c r="CW1" s="5"/>
      <c r="CX1" s="5"/>
      <c r="CY1" s="5"/>
      <c r="CZ1" s="5"/>
      <c r="DA1" s="5"/>
      <c r="DB1" s="4"/>
      <c r="DC1" s="5"/>
      <c r="DD1" s="5"/>
      <c r="DE1" s="5"/>
      <c r="DF1" s="5"/>
      <c r="DG1" s="5"/>
      <c r="DH1" s="5"/>
      <c r="DI1" s="5"/>
      <c r="DJ1" s="4"/>
      <c r="DK1" s="5"/>
      <c r="DL1" s="5"/>
      <c r="DM1" s="5"/>
      <c r="DN1" s="5"/>
      <c r="DO1" s="5"/>
      <c r="DP1" s="5"/>
      <c r="DQ1" s="5"/>
      <c r="DR1" s="4"/>
      <c r="DS1" s="5"/>
      <c r="DT1" s="5"/>
      <c r="DU1" s="5"/>
      <c r="DV1" s="5"/>
      <c r="DW1" s="5"/>
      <c r="DX1" s="5"/>
      <c r="DY1" s="5"/>
      <c r="DZ1" s="4"/>
      <c r="EA1" s="5"/>
      <c r="EB1" s="5"/>
      <c r="EC1" s="5"/>
      <c r="ED1" s="5"/>
      <c r="EE1" s="5"/>
      <c r="EF1" s="5"/>
      <c r="EG1" s="5"/>
      <c r="EH1" s="4"/>
      <c r="EI1" s="5"/>
      <c r="EJ1" s="5"/>
      <c r="EK1" s="5"/>
      <c r="EL1" s="5"/>
      <c r="EM1" s="5"/>
      <c r="EN1" s="5"/>
      <c r="EO1" s="5"/>
      <c r="EP1" s="4"/>
      <c r="EQ1" s="5"/>
      <c r="ER1" s="5"/>
      <c r="ES1" s="5"/>
      <c r="ET1" s="5"/>
      <c r="EU1" s="5"/>
      <c r="EV1" s="5"/>
      <c r="EW1" s="5"/>
      <c r="EX1" s="4"/>
      <c r="EY1" s="5"/>
      <c r="EZ1" s="5"/>
      <c r="FA1" s="5"/>
      <c r="FB1" s="5"/>
      <c r="FC1" s="5"/>
      <c r="FD1" s="5"/>
      <c r="FE1" s="5"/>
      <c r="FF1" s="4"/>
      <c r="FG1" s="5"/>
      <c r="FH1" s="5"/>
      <c r="FI1" s="5"/>
      <c r="FJ1" s="5"/>
      <c r="FK1" s="5"/>
      <c r="FL1" s="5"/>
      <c r="FM1" s="5"/>
      <c r="FN1" s="4"/>
      <c r="FO1" s="5"/>
      <c r="FP1" s="5"/>
      <c r="FQ1" s="5"/>
      <c r="FR1" s="5"/>
      <c r="FS1" s="5"/>
      <c r="FT1" s="5"/>
      <c r="FU1" s="5"/>
      <c r="FV1" s="4"/>
      <c r="FW1" s="5"/>
      <c r="FX1" s="5"/>
      <c r="FY1" s="5"/>
      <c r="FZ1" s="5"/>
      <c r="GA1" s="5"/>
      <c r="GB1" s="5"/>
      <c r="GC1" s="5"/>
      <c r="GD1" s="4"/>
      <c r="GE1" s="5"/>
      <c r="GF1" s="5"/>
      <c r="GG1" s="5"/>
      <c r="GH1" s="5"/>
      <c r="GI1" s="5"/>
      <c r="GJ1" s="5"/>
      <c r="GK1" s="5"/>
      <c r="GL1" s="4"/>
      <c r="GM1" s="5"/>
      <c r="GN1" s="5"/>
      <c r="GO1" s="5"/>
      <c r="GP1" s="5"/>
      <c r="GQ1" s="5"/>
      <c r="GR1" s="5"/>
      <c r="GS1" s="5"/>
      <c r="GT1" s="4"/>
      <c r="GU1" s="5"/>
      <c r="GV1" s="5"/>
      <c r="GW1" s="5"/>
      <c r="GX1" s="5"/>
      <c r="GY1" s="5"/>
      <c r="GZ1" s="5"/>
      <c r="HA1" s="5"/>
      <c r="HB1" s="4"/>
      <c r="HC1" s="5"/>
      <c r="HD1" s="5"/>
      <c r="HE1" s="5"/>
      <c r="HF1" s="5"/>
      <c r="HG1" s="5"/>
      <c r="HH1" s="5"/>
      <c r="HI1" s="5"/>
      <c r="HJ1" s="4"/>
      <c r="HK1" s="5"/>
      <c r="HL1" s="5"/>
      <c r="HM1" s="5"/>
      <c r="HN1" s="5"/>
      <c r="HO1" s="5"/>
      <c r="HP1" s="5"/>
      <c r="HQ1" s="5"/>
      <c r="HR1" s="4"/>
      <c r="HS1" s="5"/>
      <c r="HT1" s="5"/>
      <c r="HU1" s="5"/>
      <c r="HV1" s="5"/>
      <c r="HW1" s="5"/>
      <c r="HX1" s="5"/>
      <c r="HY1" s="5"/>
      <c r="HZ1" s="4"/>
    </row>
    <row r="2" spans="2:234" s="6" customFormat="1" ht="15.95" customHeight="1" x14ac:dyDescent="0.2">
      <c r="B2" s="134" t="s">
        <v>77</v>
      </c>
      <c r="C2" s="134"/>
      <c r="D2" s="134"/>
      <c r="E2" s="134"/>
      <c r="F2" s="134"/>
      <c r="G2" s="134"/>
      <c r="H2" s="134"/>
      <c r="I2" s="5"/>
      <c r="J2" s="4"/>
      <c r="K2" s="5"/>
      <c r="L2" s="5"/>
      <c r="M2" s="5"/>
      <c r="N2" s="5"/>
      <c r="O2" s="5"/>
      <c r="P2" s="5"/>
      <c r="Q2" s="5"/>
      <c r="R2" s="4"/>
      <c r="S2" s="5"/>
      <c r="T2" s="5"/>
      <c r="U2" s="5"/>
      <c r="V2" s="5"/>
      <c r="W2" s="5"/>
      <c r="X2" s="5"/>
      <c r="Y2" s="5"/>
      <c r="Z2" s="4"/>
      <c r="AA2" s="5"/>
      <c r="AB2" s="5"/>
      <c r="AC2" s="5"/>
      <c r="AD2" s="5"/>
      <c r="AE2" s="5"/>
      <c r="AF2" s="5"/>
      <c r="AG2" s="5"/>
      <c r="AH2" s="4"/>
      <c r="AI2" s="5"/>
      <c r="AJ2" s="5"/>
      <c r="AK2" s="5"/>
      <c r="AL2" s="5"/>
      <c r="AM2" s="5"/>
      <c r="AN2" s="5"/>
      <c r="AO2" s="5"/>
      <c r="AP2" s="4"/>
      <c r="AQ2" s="5"/>
      <c r="AR2" s="5"/>
      <c r="AS2" s="5"/>
      <c r="AT2" s="5"/>
      <c r="AU2" s="5"/>
      <c r="AV2" s="5"/>
      <c r="AW2" s="5"/>
      <c r="AX2" s="4"/>
      <c r="AY2" s="5"/>
      <c r="AZ2" s="5"/>
      <c r="BA2" s="5"/>
      <c r="BB2" s="5"/>
      <c r="BC2" s="5"/>
      <c r="BD2" s="5"/>
      <c r="BE2" s="5"/>
      <c r="BF2" s="4"/>
      <c r="BG2" s="5"/>
      <c r="BH2" s="5"/>
      <c r="BI2" s="5"/>
      <c r="BJ2" s="5"/>
      <c r="BK2" s="5"/>
      <c r="BL2" s="5"/>
      <c r="BM2" s="5"/>
      <c r="BN2" s="4"/>
      <c r="BO2" s="5"/>
      <c r="BP2" s="5"/>
      <c r="BQ2" s="5"/>
      <c r="BR2" s="5"/>
      <c r="BS2" s="5"/>
      <c r="BT2" s="5"/>
      <c r="BU2" s="5"/>
      <c r="BV2" s="4"/>
      <c r="BW2" s="5"/>
      <c r="BX2" s="5"/>
      <c r="BY2" s="5"/>
      <c r="BZ2" s="5"/>
      <c r="CA2" s="5"/>
      <c r="CB2" s="5"/>
      <c r="CC2" s="5"/>
      <c r="CD2" s="4"/>
      <c r="CE2" s="5"/>
      <c r="CF2" s="5"/>
      <c r="CG2" s="5"/>
      <c r="CH2" s="5"/>
      <c r="CI2" s="5"/>
      <c r="CJ2" s="5"/>
      <c r="CK2" s="5"/>
      <c r="CL2" s="4"/>
      <c r="CM2" s="5"/>
      <c r="CN2" s="5"/>
      <c r="CO2" s="5"/>
      <c r="CP2" s="5"/>
      <c r="CQ2" s="5"/>
      <c r="CR2" s="5"/>
      <c r="CS2" s="5"/>
      <c r="CT2" s="4"/>
      <c r="CU2" s="5"/>
      <c r="CV2" s="5"/>
      <c r="CW2" s="5"/>
      <c r="CX2" s="5"/>
      <c r="CY2" s="5"/>
      <c r="CZ2" s="5"/>
      <c r="DA2" s="5"/>
      <c r="DB2" s="4"/>
      <c r="DC2" s="5"/>
      <c r="DD2" s="5"/>
      <c r="DE2" s="5"/>
      <c r="DF2" s="5"/>
      <c r="DG2" s="5"/>
      <c r="DH2" s="5"/>
      <c r="DI2" s="5"/>
      <c r="DJ2" s="4"/>
      <c r="DK2" s="5"/>
      <c r="DL2" s="5"/>
      <c r="DM2" s="5"/>
      <c r="DN2" s="5"/>
      <c r="DO2" s="5"/>
      <c r="DP2" s="5"/>
      <c r="DQ2" s="5"/>
      <c r="DR2" s="4"/>
      <c r="DS2" s="5"/>
      <c r="DT2" s="5"/>
      <c r="DU2" s="5"/>
      <c r="DV2" s="5"/>
      <c r="DW2" s="5"/>
      <c r="DX2" s="5"/>
      <c r="DY2" s="5"/>
      <c r="DZ2" s="4"/>
      <c r="EA2" s="5"/>
      <c r="EB2" s="5"/>
      <c r="EC2" s="5"/>
      <c r="ED2" s="5"/>
      <c r="EE2" s="5"/>
      <c r="EF2" s="5"/>
      <c r="EG2" s="5"/>
      <c r="EH2" s="4"/>
      <c r="EI2" s="5"/>
      <c r="EJ2" s="5"/>
      <c r="EK2" s="5"/>
      <c r="EL2" s="5"/>
      <c r="EM2" s="5"/>
      <c r="EN2" s="5"/>
      <c r="EO2" s="5"/>
      <c r="EP2" s="4"/>
      <c r="EQ2" s="5"/>
      <c r="ER2" s="5"/>
      <c r="ES2" s="5"/>
      <c r="ET2" s="5"/>
      <c r="EU2" s="5"/>
      <c r="EV2" s="5"/>
      <c r="EW2" s="5"/>
      <c r="EX2" s="4"/>
      <c r="EY2" s="5"/>
      <c r="EZ2" s="5"/>
      <c r="FA2" s="5"/>
      <c r="FB2" s="5"/>
      <c r="FC2" s="5"/>
      <c r="FD2" s="5"/>
      <c r="FE2" s="5"/>
      <c r="FF2" s="4"/>
      <c r="FG2" s="5"/>
      <c r="FH2" s="5"/>
      <c r="FI2" s="5"/>
      <c r="FJ2" s="5"/>
      <c r="FK2" s="5"/>
      <c r="FL2" s="5"/>
      <c r="FM2" s="5"/>
      <c r="FN2" s="4"/>
      <c r="FO2" s="5"/>
      <c r="FP2" s="5"/>
      <c r="FQ2" s="5"/>
      <c r="FR2" s="5"/>
      <c r="FS2" s="5"/>
      <c r="FT2" s="5"/>
      <c r="FU2" s="5"/>
      <c r="FV2" s="4"/>
      <c r="FW2" s="5"/>
      <c r="FX2" s="5"/>
      <c r="FY2" s="5"/>
      <c r="FZ2" s="5"/>
      <c r="GA2" s="5"/>
      <c r="GB2" s="5"/>
      <c r="GC2" s="5"/>
      <c r="GD2" s="4"/>
      <c r="GE2" s="5"/>
      <c r="GF2" s="5"/>
      <c r="GG2" s="5"/>
      <c r="GH2" s="5"/>
      <c r="GI2" s="5"/>
      <c r="GJ2" s="5"/>
      <c r="GK2" s="5"/>
      <c r="GL2" s="4"/>
      <c r="GM2" s="5"/>
      <c r="GN2" s="5"/>
      <c r="GO2" s="5"/>
      <c r="GP2" s="5"/>
      <c r="GQ2" s="5"/>
      <c r="GR2" s="5"/>
      <c r="GS2" s="5"/>
      <c r="GT2" s="4"/>
      <c r="GU2" s="5"/>
      <c r="GV2" s="5"/>
      <c r="GW2" s="5"/>
      <c r="GX2" s="5"/>
      <c r="GY2" s="5"/>
      <c r="GZ2" s="5"/>
      <c r="HA2" s="5"/>
      <c r="HB2" s="4"/>
      <c r="HC2" s="5"/>
      <c r="HD2" s="5"/>
      <c r="HE2" s="5"/>
      <c r="HF2" s="5"/>
      <c r="HG2" s="5"/>
      <c r="HH2" s="5"/>
      <c r="HI2" s="5"/>
      <c r="HJ2" s="4"/>
      <c r="HK2" s="5"/>
      <c r="HL2" s="5"/>
      <c r="HM2" s="5"/>
      <c r="HN2" s="5"/>
      <c r="HO2" s="5"/>
      <c r="HP2" s="5"/>
      <c r="HQ2" s="5"/>
      <c r="HR2" s="4"/>
      <c r="HS2" s="5"/>
      <c r="HT2" s="5"/>
      <c r="HU2" s="5"/>
      <c r="HV2" s="5"/>
      <c r="HW2" s="5"/>
      <c r="HX2" s="5"/>
      <c r="HY2" s="5"/>
      <c r="HZ2" s="4"/>
    </row>
    <row r="3" spans="2:234" s="6" customFormat="1" ht="15.95" customHeight="1" x14ac:dyDescent="0.2">
      <c r="B3" s="134" t="s">
        <v>38</v>
      </c>
      <c r="C3" s="134"/>
      <c r="D3" s="134"/>
      <c r="E3" s="134"/>
      <c r="F3" s="134"/>
      <c r="G3" s="134"/>
      <c r="H3" s="134"/>
      <c r="I3" s="5"/>
      <c r="J3" s="4"/>
      <c r="K3" s="5"/>
      <c r="L3" s="5"/>
      <c r="M3" s="5"/>
      <c r="N3" s="5"/>
      <c r="O3" s="5"/>
      <c r="P3" s="5"/>
      <c r="Q3" s="5"/>
      <c r="R3" s="4"/>
      <c r="S3" s="5"/>
      <c r="T3" s="5"/>
      <c r="U3" s="5"/>
      <c r="V3" s="5"/>
      <c r="W3" s="5"/>
      <c r="X3" s="5"/>
      <c r="Y3" s="5"/>
      <c r="Z3" s="4"/>
      <c r="AA3" s="5"/>
      <c r="AB3" s="5"/>
      <c r="AC3" s="5"/>
      <c r="AD3" s="5"/>
      <c r="AE3" s="5"/>
      <c r="AF3" s="5"/>
      <c r="AG3" s="5"/>
      <c r="AH3" s="4"/>
      <c r="AI3" s="5"/>
      <c r="AJ3" s="5"/>
      <c r="AK3" s="5"/>
      <c r="AL3" s="5"/>
      <c r="AM3" s="5"/>
      <c r="AN3" s="5"/>
      <c r="AO3" s="5"/>
      <c r="AP3" s="4"/>
      <c r="AQ3" s="5"/>
      <c r="AR3" s="5"/>
      <c r="AS3" s="5"/>
      <c r="AT3" s="5"/>
      <c r="AU3" s="5"/>
      <c r="AV3" s="5"/>
      <c r="AW3" s="5"/>
      <c r="AX3" s="4"/>
      <c r="AY3" s="5"/>
      <c r="AZ3" s="5"/>
      <c r="BA3" s="5"/>
      <c r="BB3" s="5"/>
      <c r="BC3" s="5"/>
      <c r="BD3" s="5"/>
      <c r="BE3" s="5"/>
      <c r="BF3" s="4"/>
      <c r="BG3" s="5"/>
      <c r="BH3" s="5"/>
      <c r="BI3" s="5"/>
      <c r="BJ3" s="5"/>
      <c r="BK3" s="5"/>
      <c r="BL3" s="5"/>
      <c r="BM3" s="5"/>
      <c r="BN3" s="4"/>
      <c r="BO3" s="5"/>
      <c r="BP3" s="5"/>
      <c r="BQ3" s="5"/>
      <c r="BR3" s="5"/>
      <c r="BS3" s="5"/>
      <c r="BT3" s="5"/>
      <c r="BU3" s="5"/>
      <c r="BV3" s="4"/>
      <c r="BW3" s="5"/>
      <c r="BX3" s="5"/>
      <c r="BY3" s="5"/>
      <c r="BZ3" s="5"/>
      <c r="CA3" s="5"/>
      <c r="CB3" s="5"/>
      <c r="CC3" s="5"/>
      <c r="CD3" s="4"/>
      <c r="CE3" s="5"/>
      <c r="CF3" s="5"/>
      <c r="CG3" s="5"/>
      <c r="CH3" s="5"/>
      <c r="CI3" s="5"/>
      <c r="CJ3" s="5"/>
      <c r="CK3" s="5"/>
      <c r="CL3" s="4"/>
      <c r="CM3" s="5"/>
      <c r="CN3" s="5"/>
      <c r="CO3" s="5"/>
      <c r="CP3" s="5"/>
      <c r="CQ3" s="5"/>
      <c r="CR3" s="5"/>
      <c r="CS3" s="5"/>
      <c r="CT3" s="4"/>
      <c r="CU3" s="5"/>
      <c r="CV3" s="5"/>
      <c r="CW3" s="5"/>
      <c r="CX3" s="5"/>
      <c r="CY3" s="5"/>
      <c r="CZ3" s="5"/>
      <c r="DA3" s="5"/>
      <c r="DB3" s="4"/>
      <c r="DC3" s="5"/>
      <c r="DD3" s="5"/>
      <c r="DE3" s="5"/>
      <c r="DF3" s="5"/>
      <c r="DG3" s="5"/>
      <c r="DH3" s="5"/>
      <c r="DI3" s="5"/>
      <c r="DJ3" s="4"/>
      <c r="DK3" s="5"/>
      <c r="DL3" s="5"/>
      <c r="DM3" s="5"/>
      <c r="DN3" s="5"/>
      <c r="DO3" s="5"/>
      <c r="DP3" s="5"/>
      <c r="DQ3" s="5"/>
      <c r="DR3" s="4"/>
      <c r="DS3" s="5"/>
      <c r="DT3" s="5"/>
      <c r="DU3" s="5"/>
      <c r="DV3" s="5"/>
      <c r="DW3" s="5"/>
      <c r="DX3" s="5"/>
      <c r="DY3" s="5"/>
      <c r="DZ3" s="4"/>
      <c r="EA3" s="5"/>
      <c r="EB3" s="5"/>
      <c r="EC3" s="5"/>
      <c r="ED3" s="5"/>
      <c r="EE3" s="5"/>
      <c r="EF3" s="5"/>
      <c r="EG3" s="5"/>
      <c r="EH3" s="4"/>
      <c r="EI3" s="5"/>
      <c r="EJ3" s="5"/>
      <c r="EK3" s="5"/>
      <c r="EL3" s="5"/>
      <c r="EM3" s="5"/>
      <c r="EN3" s="5"/>
      <c r="EO3" s="5"/>
      <c r="EP3" s="4"/>
      <c r="EQ3" s="5"/>
      <c r="ER3" s="5"/>
      <c r="ES3" s="5"/>
      <c r="ET3" s="5"/>
      <c r="EU3" s="5"/>
      <c r="EV3" s="5"/>
      <c r="EW3" s="5"/>
      <c r="EX3" s="4"/>
      <c r="EY3" s="5"/>
      <c r="EZ3" s="5"/>
      <c r="FA3" s="5"/>
      <c r="FB3" s="5"/>
      <c r="FC3" s="5"/>
      <c r="FD3" s="5"/>
      <c r="FE3" s="5"/>
      <c r="FF3" s="4"/>
      <c r="FG3" s="5"/>
      <c r="FH3" s="5"/>
      <c r="FI3" s="5"/>
      <c r="FJ3" s="5"/>
      <c r="FK3" s="5"/>
      <c r="FL3" s="5"/>
      <c r="FM3" s="5"/>
      <c r="FN3" s="4"/>
      <c r="FO3" s="5"/>
      <c r="FP3" s="5"/>
      <c r="FQ3" s="5"/>
      <c r="FR3" s="5"/>
      <c r="FS3" s="5"/>
      <c r="FT3" s="5"/>
      <c r="FU3" s="5"/>
      <c r="FV3" s="4"/>
      <c r="FW3" s="5"/>
      <c r="FX3" s="5"/>
      <c r="FY3" s="5"/>
      <c r="FZ3" s="5"/>
      <c r="GA3" s="5"/>
      <c r="GB3" s="5"/>
      <c r="GC3" s="5"/>
      <c r="GD3" s="4"/>
      <c r="GE3" s="5"/>
      <c r="GF3" s="5"/>
      <c r="GG3" s="5"/>
      <c r="GH3" s="5"/>
      <c r="GI3" s="5"/>
      <c r="GJ3" s="5"/>
      <c r="GK3" s="5"/>
      <c r="GL3" s="4"/>
      <c r="GM3" s="5"/>
      <c r="GN3" s="5"/>
      <c r="GO3" s="5"/>
      <c r="GP3" s="5"/>
      <c r="GQ3" s="5"/>
      <c r="GR3" s="5"/>
      <c r="GS3" s="5"/>
      <c r="GT3" s="4"/>
      <c r="GU3" s="5"/>
      <c r="GV3" s="5"/>
      <c r="GW3" s="5"/>
      <c r="GX3" s="5"/>
      <c r="GY3" s="5"/>
      <c r="GZ3" s="5"/>
      <c r="HA3" s="5"/>
      <c r="HB3" s="4"/>
      <c r="HC3" s="5"/>
      <c r="HD3" s="5"/>
      <c r="HE3" s="5"/>
      <c r="HF3" s="5"/>
      <c r="HG3" s="5"/>
      <c r="HH3" s="5"/>
      <c r="HI3" s="5"/>
      <c r="HJ3" s="4"/>
      <c r="HK3" s="5"/>
      <c r="HL3" s="5"/>
      <c r="HM3" s="5"/>
      <c r="HN3" s="5"/>
      <c r="HO3" s="5"/>
      <c r="HP3" s="5"/>
      <c r="HQ3" s="5"/>
      <c r="HR3" s="4"/>
      <c r="HS3" s="5"/>
      <c r="HT3" s="5"/>
      <c r="HU3" s="5"/>
      <c r="HV3" s="5"/>
      <c r="HW3" s="5"/>
      <c r="HX3" s="5"/>
      <c r="HY3" s="5"/>
      <c r="HZ3" s="4"/>
    </row>
    <row r="4" spans="2:234" s="6" customFormat="1" ht="15.95" customHeight="1" x14ac:dyDescent="0.2">
      <c r="B4" s="134" t="s">
        <v>37</v>
      </c>
      <c r="C4" s="134"/>
      <c r="D4" s="134"/>
      <c r="E4" s="134"/>
      <c r="F4" s="134"/>
      <c r="G4" s="134"/>
      <c r="H4" s="134"/>
      <c r="I4" s="5"/>
      <c r="J4" s="4"/>
      <c r="K4" s="5"/>
      <c r="L4" s="5"/>
      <c r="M4" s="5"/>
      <c r="N4" s="5"/>
      <c r="O4" s="5"/>
      <c r="P4" s="5"/>
      <c r="Q4" s="5"/>
      <c r="R4" s="4"/>
      <c r="S4" s="5"/>
      <c r="T4" s="5"/>
      <c r="U4" s="5"/>
      <c r="V4" s="5"/>
      <c r="W4" s="5"/>
      <c r="X4" s="5"/>
      <c r="Y4" s="5"/>
      <c r="Z4" s="4"/>
      <c r="AA4" s="5"/>
      <c r="AB4" s="5"/>
      <c r="AC4" s="5"/>
      <c r="AD4" s="5"/>
      <c r="AE4" s="5"/>
      <c r="AF4" s="5"/>
      <c r="AG4" s="5"/>
      <c r="AH4" s="4"/>
      <c r="AI4" s="5"/>
      <c r="AJ4" s="5"/>
      <c r="AK4" s="5"/>
      <c r="AL4" s="5"/>
      <c r="AM4" s="5"/>
      <c r="AN4" s="5"/>
      <c r="AO4" s="5"/>
      <c r="AP4" s="4"/>
      <c r="AQ4" s="5"/>
      <c r="AR4" s="5"/>
      <c r="AS4" s="5"/>
      <c r="AT4" s="5"/>
      <c r="AU4" s="5"/>
      <c r="AV4" s="5"/>
      <c r="AW4" s="5"/>
      <c r="AX4" s="4"/>
      <c r="AY4" s="5"/>
      <c r="AZ4" s="5"/>
      <c r="BA4" s="5"/>
      <c r="BB4" s="5"/>
      <c r="BC4" s="5"/>
      <c r="BD4" s="5"/>
      <c r="BE4" s="5"/>
      <c r="BF4" s="4"/>
      <c r="BG4" s="5"/>
      <c r="BH4" s="5"/>
      <c r="BI4" s="5"/>
      <c r="BJ4" s="5"/>
      <c r="BK4" s="5"/>
      <c r="BL4" s="5"/>
      <c r="BM4" s="5"/>
      <c r="BN4" s="4"/>
      <c r="BO4" s="5"/>
      <c r="BP4" s="5"/>
      <c r="BQ4" s="5"/>
      <c r="BR4" s="5"/>
      <c r="BS4" s="5"/>
      <c r="BT4" s="5"/>
      <c r="BU4" s="5"/>
      <c r="BV4" s="4"/>
      <c r="BW4" s="5"/>
      <c r="BX4" s="5"/>
      <c r="BY4" s="5"/>
      <c r="BZ4" s="5"/>
      <c r="CA4" s="5"/>
      <c r="CB4" s="5"/>
      <c r="CC4" s="5"/>
      <c r="CD4" s="4"/>
      <c r="CE4" s="5"/>
      <c r="CF4" s="5"/>
      <c r="CG4" s="5"/>
      <c r="CH4" s="5"/>
      <c r="CI4" s="5"/>
      <c r="CJ4" s="5"/>
      <c r="CK4" s="5"/>
      <c r="CL4" s="4"/>
      <c r="CM4" s="5"/>
      <c r="CN4" s="5"/>
      <c r="CO4" s="5"/>
      <c r="CP4" s="5"/>
      <c r="CQ4" s="5"/>
      <c r="CR4" s="5"/>
      <c r="CS4" s="5"/>
      <c r="CT4" s="4"/>
      <c r="CU4" s="5"/>
      <c r="CV4" s="5"/>
      <c r="CW4" s="5"/>
      <c r="CX4" s="5"/>
      <c r="CY4" s="5"/>
      <c r="CZ4" s="5"/>
      <c r="DA4" s="5"/>
      <c r="DB4" s="4"/>
      <c r="DC4" s="5"/>
      <c r="DD4" s="5"/>
      <c r="DE4" s="5"/>
      <c r="DF4" s="5"/>
      <c r="DG4" s="5"/>
      <c r="DH4" s="5"/>
      <c r="DI4" s="5"/>
      <c r="DJ4" s="4"/>
      <c r="DK4" s="5"/>
      <c r="DL4" s="5"/>
      <c r="DM4" s="5"/>
      <c r="DN4" s="5"/>
      <c r="DO4" s="5"/>
      <c r="DP4" s="5"/>
      <c r="DQ4" s="5"/>
      <c r="DR4" s="4"/>
      <c r="DS4" s="5"/>
      <c r="DT4" s="5"/>
      <c r="DU4" s="5"/>
      <c r="DV4" s="5"/>
      <c r="DW4" s="5"/>
      <c r="DX4" s="5"/>
      <c r="DY4" s="5"/>
      <c r="DZ4" s="4"/>
      <c r="EA4" s="5"/>
      <c r="EB4" s="5"/>
      <c r="EC4" s="5"/>
      <c r="ED4" s="5"/>
      <c r="EE4" s="5"/>
      <c r="EF4" s="5"/>
      <c r="EG4" s="5"/>
      <c r="EH4" s="4"/>
      <c r="EI4" s="5"/>
      <c r="EJ4" s="5"/>
      <c r="EK4" s="5"/>
      <c r="EL4" s="5"/>
      <c r="EM4" s="5"/>
      <c r="EN4" s="5"/>
      <c r="EO4" s="5"/>
      <c r="EP4" s="4"/>
      <c r="EQ4" s="5"/>
      <c r="ER4" s="5"/>
      <c r="ES4" s="5"/>
      <c r="ET4" s="5"/>
      <c r="EU4" s="5"/>
      <c r="EV4" s="5"/>
      <c r="EW4" s="5"/>
      <c r="EX4" s="4"/>
      <c r="EY4" s="5"/>
      <c r="EZ4" s="5"/>
      <c r="FA4" s="5"/>
      <c r="FB4" s="5"/>
      <c r="FC4" s="5"/>
      <c r="FD4" s="5"/>
      <c r="FE4" s="5"/>
      <c r="FF4" s="4"/>
      <c r="FG4" s="5"/>
      <c r="FH4" s="5"/>
      <c r="FI4" s="5"/>
      <c r="FJ4" s="5"/>
      <c r="FK4" s="5"/>
      <c r="FL4" s="5"/>
      <c r="FM4" s="5"/>
      <c r="FN4" s="4"/>
      <c r="FO4" s="5"/>
      <c r="FP4" s="5"/>
      <c r="FQ4" s="5"/>
      <c r="FR4" s="5"/>
      <c r="FS4" s="5"/>
      <c r="FT4" s="5"/>
      <c r="FU4" s="5"/>
      <c r="FV4" s="4"/>
      <c r="FW4" s="5"/>
      <c r="FX4" s="5"/>
      <c r="FY4" s="5"/>
      <c r="FZ4" s="5"/>
      <c r="GA4" s="5"/>
      <c r="GB4" s="5"/>
      <c r="GC4" s="5"/>
      <c r="GD4" s="4"/>
      <c r="GE4" s="5"/>
      <c r="GF4" s="5"/>
      <c r="GG4" s="5"/>
      <c r="GH4" s="5"/>
      <c r="GI4" s="5"/>
      <c r="GJ4" s="5"/>
      <c r="GK4" s="5"/>
      <c r="GL4" s="4"/>
      <c r="GM4" s="5"/>
      <c r="GN4" s="5"/>
      <c r="GO4" s="5"/>
      <c r="GP4" s="5"/>
      <c r="GQ4" s="5"/>
      <c r="GR4" s="5"/>
      <c r="GS4" s="5"/>
      <c r="GT4" s="4"/>
      <c r="GU4" s="5"/>
      <c r="GV4" s="5"/>
      <c r="GW4" s="5"/>
      <c r="GX4" s="5"/>
      <c r="GY4" s="5"/>
      <c r="GZ4" s="5"/>
      <c r="HA4" s="5"/>
      <c r="HB4" s="4"/>
      <c r="HC4" s="5"/>
      <c r="HD4" s="5"/>
      <c r="HE4" s="5"/>
      <c r="HF4" s="5"/>
      <c r="HG4" s="5"/>
      <c r="HH4" s="5"/>
      <c r="HI4" s="5"/>
      <c r="HJ4" s="4"/>
      <c r="HK4" s="5"/>
      <c r="HL4" s="5"/>
      <c r="HM4" s="5"/>
      <c r="HN4" s="5"/>
      <c r="HO4" s="5"/>
      <c r="HP4" s="5"/>
      <c r="HQ4" s="5"/>
      <c r="HR4" s="4"/>
      <c r="HS4" s="5"/>
      <c r="HT4" s="5"/>
      <c r="HU4" s="5"/>
      <c r="HV4" s="5"/>
      <c r="HW4" s="5"/>
      <c r="HX4" s="5"/>
      <c r="HY4" s="5"/>
      <c r="HZ4" s="4"/>
    </row>
    <row r="5" spans="2:234" s="6" customFormat="1" ht="33.75" customHeight="1" x14ac:dyDescent="0.2">
      <c r="B5" s="135" t="s">
        <v>147</v>
      </c>
      <c r="C5" s="135"/>
      <c r="D5" s="135"/>
      <c r="E5" s="135"/>
      <c r="F5" s="135"/>
      <c r="G5" s="135"/>
      <c r="H5" s="135"/>
      <c r="I5" s="5"/>
      <c r="J5" s="4"/>
      <c r="K5" s="5"/>
      <c r="L5" s="5"/>
      <c r="M5" s="5"/>
      <c r="N5" s="5"/>
      <c r="O5" s="5"/>
      <c r="P5" s="5"/>
      <c r="Q5" s="5"/>
      <c r="R5" s="4"/>
      <c r="S5" s="5"/>
      <c r="T5" s="5"/>
      <c r="U5" s="5"/>
      <c r="V5" s="5"/>
      <c r="W5" s="5"/>
      <c r="X5" s="5"/>
      <c r="Y5" s="5"/>
      <c r="Z5" s="4"/>
      <c r="AA5" s="5"/>
      <c r="AB5" s="5"/>
      <c r="AC5" s="5"/>
      <c r="AD5" s="5"/>
      <c r="AE5" s="5"/>
      <c r="AF5" s="5"/>
      <c r="AG5" s="5"/>
      <c r="AH5" s="4"/>
      <c r="AI5" s="5"/>
      <c r="AJ5" s="5"/>
      <c r="AK5" s="5"/>
      <c r="AL5" s="5"/>
      <c r="AM5" s="5"/>
      <c r="AN5" s="5"/>
      <c r="AO5" s="5"/>
      <c r="AP5" s="4"/>
      <c r="AQ5" s="5"/>
      <c r="AR5" s="5"/>
      <c r="AS5" s="5"/>
      <c r="AT5" s="5"/>
      <c r="AU5" s="5"/>
      <c r="AV5" s="5"/>
      <c r="AW5" s="5"/>
      <c r="AX5" s="4"/>
      <c r="AY5" s="5"/>
      <c r="AZ5" s="5"/>
      <c r="BA5" s="5"/>
      <c r="BB5" s="5"/>
      <c r="BC5" s="5"/>
      <c r="BD5" s="5"/>
      <c r="BE5" s="5"/>
      <c r="BF5" s="4"/>
      <c r="BG5" s="5"/>
      <c r="BH5" s="5"/>
      <c r="BI5" s="5"/>
      <c r="BJ5" s="5"/>
      <c r="BK5" s="5"/>
      <c r="BL5" s="5"/>
      <c r="BM5" s="5"/>
      <c r="BN5" s="4"/>
      <c r="BO5" s="5"/>
      <c r="BP5" s="5"/>
      <c r="BQ5" s="5"/>
      <c r="BR5" s="5"/>
      <c r="BS5" s="5"/>
      <c r="BT5" s="5"/>
      <c r="BU5" s="5"/>
      <c r="BV5" s="4"/>
      <c r="BW5" s="5"/>
      <c r="BX5" s="5"/>
      <c r="BY5" s="5"/>
      <c r="BZ5" s="5"/>
      <c r="CA5" s="5"/>
      <c r="CB5" s="5"/>
      <c r="CC5" s="5"/>
      <c r="CD5" s="4"/>
      <c r="CE5" s="5"/>
      <c r="CF5" s="5"/>
      <c r="CG5" s="5"/>
      <c r="CH5" s="5"/>
      <c r="CI5" s="5"/>
      <c r="CJ5" s="5"/>
      <c r="CK5" s="5"/>
      <c r="CL5" s="4"/>
      <c r="CM5" s="5"/>
      <c r="CN5" s="5"/>
      <c r="CO5" s="5"/>
      <c r="CP5" s="5"/>
      <c r="CQ5" s="5"/>
      <c r="CR5" s="5"/>
      <c r="CS5" s="5"/>
      <c r="CT5" s="4"/>
      <c r="CU5" s="5"/>
      <c r="CV5" s="5"/>
      <c r="CW5" s="5"/>
      <c r="CX5" s="5"/>
      <c r="CY5" s="5"/>
      <c r="CZ5" s="5"/>
      <c r="DA5" s="5"/>
      <c r="DB5" s="4"/>
      <c r="DC5" s="5"/>
      <c r="DD5" s="5"/>
      <c r="DE5" s="5"/>
      <c r="DF5" s="5"/>
      <c r="DG5" s="5"/>
      <c r="DH5" s="5"/>
      <c r="DI5" s="5"/>
      <c r="DJ5" s="4"/>
      <c r="DK5" s="5"/>
      <c r="DL5" s="5"/>
      <c r="DM5" s="5"/>
      <c r="DN5" s="5"/>
      <c r="DO5" s="5"/>
      <c r="DP5" s="5"/>
      <c r="DQ5" s="5"/>
      <c r="DR5" s="4"/>
      <c r="DS5" s="5"/>
      <c r="DT5" s="5"/>
      <c r="DU5" s="5"/>
      <c r="DV5" s="5"/>
      <c r="DW5" s="5"/>
      <c r="DX5" s="5"/>
      <c r="DY5" s="5"/>
      <c r="DZ5" s="4"/>
      <c r="EA5" s="5"/>
      <c r="EB5" s="5"/>
      <c r="EC5" s="5"/>
      <c r="ED5" s="5"/>
      <c r="EE5" s="5"/>
      <c r="EF5" s="5"/>
      <c r="EG5" s="5"/>
      <c r="EH5" s="4"/>
      <c r="EI5" s="5"/>
      <c r="EJ5" s="5"/>
      <c r="EK5" s="5"/>
      <c r="EL5" s="5"/>
      <c r="EM5" s="5"/>
      <c r="EN5" s="5"/>
      <c r="EO5" s="5"/>
      <c r="EP5" s="4"/>
      <c r="EQ5" s="5"/>
      <c r="ER5" s="5"/>
      <c r="ES5" s="5"/>
      <c r="ET5" s="5"/>
      <c r="EU5" s="5"/>
      <c r="EV5" s="5"/>
      <c r="EW5" s="5"/>
      <c r="EX5" s="4"/>
      <c r="EY5" s="5"/>
      <c r="EZ5" s="5"/>
      <c r="FA5" s="5"/>
      <c r="FB5" s="5"/>
      <c r="FC5" s="5"/>
      <c r="FD5" s="5"/>
      <c r="FE5" s="5"/>
      <c r="FF5" s="4"/>
      <c r="FG5" s="5"/>
      <c r="FH5" s="5"/>
      <c r="FI5" s="5"/>
      <c r="FJ5" s="5"/>
      <c r="FK5" s="5"/>
      <c r="FL5" s="5"/>
      <c r="FM5" s="5"/>
      <c r="FN5" s="4"/>
      <c r="FO5" s="5"/>
      <c r="FP5" s="5"/>
      <c r="FQ5" s="5"/>
      <c r="FR5" s="5"/>
      <c r="FS5" s="5"/>
      <c r="FT5" s="5"/>
      <c r="FU5" s="5"/>
      <c r="FV5" s="4"/>
      <c r="FW5" s="5"/>
      <c r="FX5" s="5"/>
      <c r="FY5" s="5"/>
      <c r="FZ5" s="5"/>
      <c r="GA5" s="5"/>
      <c r="GB5" s="5"/>
      <c r="GC5" s="5"/>
      <c r="GD5" s="4"/>
      <c r="GE5" s="5"/>
      <c r="GF5" s="5"/>
      <c r="GG5" s="5"/>
      <c r="GH5" s="5"/>
      <c r="GI5" s="5"/>
      <c r="GJ5" s="5"/>
      <c r="GK5" s="5"/>
      <c r="GL5" s="4"/>
      <c r="GM5" s="5"/>
      <c r="GN5" s="5"/>
      <c r="GO5" s="5"/>
      <c r="GP5" s="5"/>
      <c r="GQ5" s="5"/>
      <c r="GR5" s="5"/>
      <c r="GS5" s="5"/>
      <c r="GT5" s="4"/>
      <c r="GU5" s="5"/>
      <c r="GV5" s="5"/>
      <c r="GW5" s="5"/>
      <c r="GX5" s="5"/>
      <c r="GY5" s="5"/>
      <c r="GZ5" s="5"/>
      <c r="HA5" s="5"/>
      <c r="HB5" s="4"/>
      <c r="HC5" s="5"/>
      <c r="HD5" s="5"/>
      <c r="HE5" s="5"/>
      <c r="HF5" s="5"/>
      <c r="HG5" s="5"/>
      <c r="HH5" s="5"/>
      <c r="HI5" s="5"/>
      <c r="HJ5" s="4"/>
      <c r="HK5" s="5"/>
      <c r="HL5" s="5"/>
      <c r="HM5" s="5"/>
      <c r="HN5" s="5"/>
      <c r="HO5" s="5"/>
      <c r="HP5" s="5"/>
      <c r="HQ5" s="5"/>
      <c r="HR5" s="4"/>
      <c r="HS5" s="5"/>
      <c r="HT5" s="5"/>
      <c r="HU5" s="5"/>
      <c r="HV5" s="5"/>
      <c r="HW5" s="5"/>
      <c r="HX5" s="5"/>
      <c r="HY5" s="5"/>
      <c r="HZ5" s="4"/>
    </row>
    <row r="6" spans="2:234" ht="18" customHeight="1" x14ac:dyDescent="0.2">
      <c r="B6" s="123" t="s">
        <v>78</v>
      </c>
      <c r="C6" s="123"/>
      <c r="D6" s="123"/>
      <c r="E6" s="123"/>
      <c r="F6" s="123"/>
      <c r="G6" s="123"/>
      <c r="H6" s="123"/>
      <c r="I6" s="10"/>
      <c r="J6" s="11"/>
      <c r="K6" s="10"/>
      <c r="L6" s="10"/>
      <c r="M6" s="10"/>
      <c r="N6" s="10"/>
      <c r="O6" s="10"/>
      <c r="P6" s="10"/>
      <c r="Q6" s="10"/>
      <c r="R6" s="11"/>
      <c r="S6" s="10"/>
      <c r="T6" s="10"/>
      <c r="U6" s="10"/>
      <c r="V6" s="10"/>
      <c r="W6" s="10"/>
      <c r="X6" s="10"/>
      <c r="Y6" s="10"/>
      <c r="Z6" s="11"/>
      <c r="AA6" s="10"/>
      <c r="AB6" s="10"/>
      <c r="AC6" s="10"/>
      <c r="AD6" s="10"/>
      <c r="AE6" s="10"/>
      <c r="AF6" s="10"/>
      <c r="AG6" s="10"/>
      <c r="AH6" s="11"/>
      <c r="AI6" s="10"/>
      <c r="AJ6" s="10"/>
      <c r="AK6" s="10"/>
      <c r="AL6" s="10"/>
      <c r="AM6" s="10"/>
      <c r="AN6" s="10"/>
      <c r="AO6" s="10"/>
      <c r="AP6" s="11"/>
      <c r="AQ6" s="10"/>
      <c r="AR6" s="10"/>
      <c r="AS6" s="10"/>
      <c r="AT6" s="10"/>
      <c r="AU6" s="10"/>
      <c r="AV6" s="10"/>
      <c r="AW6" s="10"/>
      <c r="AX6" s="11"/>
      <c r="AY6" s="10"/>
      <c r="AZ6" s="10"/>
      <c r="BA6" s="10"/>
      <c r="BB6" s="10"/>
      <c r="BC6" s="10"/>
      <c r="BD6" s="10"/>
      <c r="BE6" s="10"/>
      <c r="BF6" s="11"/>
      <c r="BG6" s="10"/>
      <c r="BH6" s="10"/>
      <c r="BI6" s="10"/>
      <c r="BJ6" s="10"/>
      <c r="BK6" s="10"/>
      <c r="BL6" s="10"/>
      <c r="BM6" s="10"/>
      <c r="BN6" s="11"/>
      <c r="BO6" s="10"/>
      <c r="BP6" s="10"/>
      <c r="BQ6" s="10"/>
      <c r="BR6" s="10"/>
      <c r="BS6" s="10"/>
      <c r="BT6" s="10"/>
      <c r="BU6" s="10"/>
      <c r="BV6" s="11"/>
      <c r="BW6" s="10"/>
      <c r="BX6" s="10"/>
      <c r="BY6" s="10"/>
      <c r="BZ6" s="10"/>
      <c r="CA6" s="10"/>
      <c r="CB6" s="10"/>
      <c r="CC6" s="10"/>
      <c r="CD6" s="11"/>
      <c r="CE6" s="10"/>
      <c r="CF6" s="10"/>
      <c r="CG6" s="10"/>
      <c r="CH6" s="10"/>
      <c r="CI6" s="10"/>
      <c r="CJ6" s="10"/>
      <c r="CK6" s="10"/>
      <c r="CL6" s="11"/>
      <c r="CM6" s="10"/>
      <c r="CN6" s="10"/>
      <c r="CO6" s="10"/>
      <c r="CP6" s="10"/>
      <c r="CQ6" s="10"/>
      <c r="CR6" s="10"/>
      <c r="CS6" s="10"/>
      <c r="CT6" s="11"/>
      <c r="CU6" s="10"/>
      <c r="CV6" s="10"/>
      <c r="CW6" s="10"/>
      <c r="CX6" s="10"/>
      <c r="CY6" s="10"/>
      <c r="CZ6" s="10"/>
      <c r="DA6" s="10"/>
      <c r="DB6" s="11"/>
      <c r="DC6" s="10"/>
      <c r="DD6" s="10"/>
      <c r="DE6" s="10"/>
      <c r="DF6" s="10"/>
      <c r="DG6" s="10"/>
      <c r="DH6" s="10"/>
      <c r="DI6" s="10"/>
      <c r="DJ6" s="11"/>
      <c r="DK6" s="10"/>
      <c r="DL6" s="10"/>
      <c r="DM6" s="10"/>
      <c r="DN6" s="10"/>
      <c r="DO6" s="10"/>
      <c r="DP6" s="10"/>
      <c r="DQ6" s="10"/>
      <c r="DR6" s="11"/>
      <c r="DS6" s="10"/>
      <c r="DT6" s="10"/>
      <c r="DU6" s="10"/>
      <c r="DV6" s="10"/>
      <c r="DW6" s="10"/>
      <c r="DX6" s="10"/>
      <c r="DY6" s="10"/>
      <c r="DZ6" s="11"/>
      <c r="EA6" s="10"/>
      <c r="EB6" s="10"/>
      <c r="EC6" s="10"/>
      <c r="ED6" s="10"/>
      <c r="EE6" s="10"/>
      <c r="EF6" s="10"/>
      <c r="EG6" s="10"/>
      <c r="EH6" s="11"/>
      <c r="EI6" s="10"/>
      <c r="EJ6" s="10"/>
      <c r="EK6" s="10"/>
      <c r="EL6" s="10"/>
      <c r="EM6" s="10"/>
      <c r="EN6" s="10"/>
      <c r="EO6" s="10"/>
      <c r="EP6" s="11"/>
      <c r="EQ6" s="10"/>
      <c r="ER6" s="10"/>
      <c r="ES6" s="10"/>
      <c r="ET6" s="10"/>
      <c r="EU6" s="10"/>
      <c r="EV6" s="10"/>
      <c r="EW6" s="10"/>
      <c r="EX6" s="11"/>
      <c r="EY6" s="10"/>
      <c r="EZ6" s="10"/>
      <c r="FA6" s="10"/>
      <c r="FB6" s="10"/>
      <c r="FC6" s="10"/>
      <c r="FD6" s="10"/>
      <c r="FE6" s="10"/>
      <c r="FF6" s="11"/>
      <c r="FG6" s="10"/>
      <c r="FH6" s="10"/>
      <c r="FI6" s="10"/>
      <c r="FJ6" s="10"/>
      <c r="FK6" s="10"/>
      <c r="FL6" s="10"/>
      <c r="FM6" s="10"/>
      <c r="FN6" s="11"/>
      <c r="FO6" s="10"/>
      <c r="FP6" s="10"/>
      <c r="FQ6" s="10"/>
      <c r="FR6" s="10"/>
      <c r="FS6" s="10"/>
      <c r="FT6" s="10"/>
      <c r="FU6" s="10"/>
      <c r="FV6" s="11"/>
      <c r="FW6" s="10"/>
      <c r="FX6" s="10"/>
      <c r="FY6" s="10"/>
      <c r="FZ6" s="10"/>
      <c r="GA6" s="10"/>
      <c r="GB6" s="10"/>
      <c r="GC6" s="10"/>
      <c r="GD6" s="11"/>
      <c r="GE6" s="10"/>
      <c r="GF6" s="10"/>
      <c r="GG6" s="10"/>
      <c r="GH6" s="10"/>
      <c r="GI6" s="10"/>
      <c r="GJ6" s="10"/>
      <c r="GK6" s="10"/>
      <c r="GL6" s="11"/>
      <c r="GM6" s="10"/>
      <c r="GN6" s="10"/>
      <c r="GO6" s="10"/>
      <c r="GP6" s="10"/>
      <c r="GQ6" s="10"/>
      <c r="GR6" s="10"/>
      <c r="GS6" s="10"/>
      <c r="GT6" s="11"/>
      <c r="GU6" s="10"/>
      <c r="GV6" s="10"/>
      <c r="GW6" s="10"/>
      <c r="GX6" s="10"/>
      <c r="GY6" s="10"/>
      <c r="GZ6" s="10"/>
      <c r="HA6" s="10"/>
      <c r="HB6" s="11"/>
      <c r="HC6" s="10"/>
      <c r="HD6" s="10"/>
      <c r="HE6" s="10"/>
      <c r="HF6" s="10"/>
      <c r="HG6" s="10"/>
      <c r="HH6" s="10"/>
      <c r="HI6" s="10"/>
      <c r="HJ6" s="11"/>
      <c r="HK6" s="10"/>
      <c r="HL6" s="10"/>
      <c r="HM6" s="10"/>
      <c r="HN6" s="10"/>
      <c r="HO6" s="10"/>
      <c r="HP6" s="10"/>
      <c r="HQ6" s="10"/>
      <c r="HR6" s="11"/>
      <c r="HS6" s="10"/>
      <c r="HT6" s="10"/>
      <c r="HU6" s="10"/>
      <c r="HV6" s="10"/>
      <c r="HW6" s="10"/>
      <c r="HX6" s="10"/>
      <c r="HY6" s="10"/>
      <c r="HZ6" s="11"/>
    </row>
    <row r="7" spans="2:234" s="18" customFormat="1" ht="63.75" customHeight="1" x14ac:dyDescent="0.2">
      <c r="B7" s="126" t="s">
        <v>5</v>
      </c>
      <c r="C7" s="127"/>
      <c r="D7" s="128"/>
      <c r="E7" s="126" t="s">
        <v>1</v>
      </c>
      <c r="F7" s="127"/>
      <c r="G7" s="129" t="s">
        <v>3</v>
      </c>
      <c r="H7" s="106" t="s">
        <v>42</v>
      </c>
    </row>
    <row r="8" spans="2:234" s="18" customFormat="1" ht="39.75" customHeight="1" x14ac:dyDescent="0.2">
      <c r="B8" s="16" t="s">
        <v>6</v>
      </c>
      <c r="C8" s="16" t="s">
        <v>7</v>
      </c>
      <c r="D8" s="16" t="s">
        <v>8</v>
      </c>
      <c r="E8" s="16" t="s">
        <v>9</v>
      </c>
      <c r="F8" s="16" t="s">
        <v>10</v>
      </c>
      <c r="G8" s="130"/>
      <c r="H8" s="34" t="s">
        <v>0</v>
      </c>
    </row>
    <row r="9" spans="2:234" ht="15.95" customHeight="1" x14ac:dyDescent="0.2">
      <c r="B9" s="131" t="s">
        <v>11</v>
      </c>
      <c r="C9" s="132"/>
      <c r="D9" s="132"/>
      <c r="E9" s="132"/>
      <c r="F9" s="132"/>
      <c r="G9" s="133"/>
      <c r="H9" s="51">
        <f t="shared" ref="H9" si="0">+H10</f>
        <v>0</v>
      </c>
    </row>
    <row r="10" spans="2:234" ht="15.95" customHeight="1" x14ac:dyDescent="0.2">
      <c r="B10" s="137" t="s">
        <v>15</v>
      </c>
      <c r="C10" s="136"/>
      <c r="D10" s="136"/>
      <c r="E10" s="136"/>
      <c r="F10" s="136"/>
      <c r="G10" s="13" t="s">
        <v>16</v>
      </c>
      <c r="H10" s="37">
        <f t="shared" ref="H10" si="1">+H12</f>
        <v>0</v>
      </c>
    </row>
    <row r="11" spans="2:234" ht="15.95" customHeight="1" x14ac:dyDescent="0.2">
      <c r="B11" s="137"/>
      <c r="C11" s="136"/>
      <c r="D11" s="136"/>
      <c r="E11" s="136"/>
      <c r="F11" s="136"/>
      <c r="G11" s="14" t="s">
        <v>2</v>
      </c>
      <c r="H11" s="36"/>
    </row>
    <row r="12" spans="2:234" ht="15.95" customHeight="1" x14ac:dyDescent="0.2">
      <c r="B12" s="137"/>
      <c r="C12" s="137" t="s">
        <v>18</v>
      </c>
      <c r="D12" s="136"/>
      <c r="E12" s="136"/>
      <c r="F12" s="136"/>
      <c r="G12" s="13" t="s">
        <v>17</v>
      </c>
      <c r="H12" s="37">
        <f t="shared" ref="H12" si="2">+H14</f>
        <v>0</v>
      </c>
    </row>
    <row r="13" spans="2:234" ht="15.95" customHeight="1" x14ac:dyDescent="0.2">
      <c r="B13" s="137"/>
      <c r="C13" s="137"/>
      <c r="D13" s="136"/>
      <c r="E13" s="136"/>
      <c r="F13" s="136"/>
      <c r="G13" s="14" t="s">
        <v>2</v>
      </c>
      <c r="H13" s="36"/>
    </row>
    <row r="14" spans="2:234" ht="15.95" customHeight="1" x14ac:dyDescent="0.2">
      <c r="B14" s="137"/>
      <c r="C14" s="137"/>
      <c r="D14" s="137" t="s">
        <v>23</v>
      </c>
      <c r="E14" s="136"/>
      <c r="F14" s="136"/>
      <c r="G14" s="13" t="s">
        <v>25</v>
      </c>
      <c r="H14" s="37">
        <f t="shared" ref="H14" si="3">+H18</f>
        <v>0</v>
      </c>
    </row>
    <row r="15" spans="2:234" ht="15.95" customHeight="1" x14ac:dyDescent="0.2">
      <c r="B15" s="137"/>
      <c r="C15" s="137"/>
      <c r="D15" s="137"/>
      <c r="E15" s="136"/>
      <c r="F15" s="136"/>
      <c r="G15" s="14" t="s">
        <v>2</v>
      </c>
      <c r="H15" s="46"/>
    </row>
    <row r="16" spans="2:234" ht="15.95" customHeight="1" x14ac:dyDescent="0.2">
      <c r="B16" s="137"/>
      <c r="C16" s="137"/>
      <c r="D16" s="137"/>
      <c r="E16" s="136"/>
      <c r="F16" s="136"/>
      <c r="G16" s="13" t="s">
        <v>12</v>
      </c>
      <c r="H16" s="37">
        <f>+H18</f>
        <v>0</v>
      </c>
    </row>
    <row r="17" spans="2:16" ht="15.95" customHeight="1" x14ac:dyDescent="0.2">
      <c r="B17" s="137"/>
      <c r="C17" s="137"/>
      <c r="D17" s="137"/>
      <c r="E17" s="136"/>
      <c r="F17" s="136"/>
      <c r="G17" s="14" t="s">
        <v>2</v>
      </c>
      <c r="H17" s="36"/>
    </row>
    <row r="18" spans="2:16" ht="30.75" customHeight="1" x14ac:dyDescent="0.2">
      <c r="B18" s="137"/>
      <c r="C18" s="137"/>
      <c r="D18" s="137"/>
      <c r="E18" s="137">
        <v>1126</v>
      </c>
      <c r="F18" s="136"/>
      <c r="G18" s="113" t="s">
        <v>24</v>
      </c>
      <c r="H18" s="51">
        <f>+H20</f>
        <v>0</v>
      </c>
    </row>
    <row r="19" spans="2:16" ht="15.95" customHeight="1" x14ac:dyDescent="0.2">
      <c r="B19" s="137"/>
      <c r="C19" s="137"/>
      <c r="D19" s="137"/>
      <c r="E19" s="137"/>
      <c r="F19" s="136"/>
      <c r="G19" s="14" t="s">
        <v>2</v>
      </c>
      <c r="H19" s="36"/>
    </row>
    <row r="20" spans="2:16" ht="15" customHeight="1" x14ac:dyDescent="0.2">
      <c r="B20" s="137"/>
      <c r="C20" s="137"/>
      <c r="D20" s="137"/>
      <c r="E20" s="137"/>
      <c r="F20" s="137" t="s">
        <v>36</v>
      </c>
      <c r="G20" s="113" t="s">
        <v>26</v>
      </c>
      <c r="H20" s="55">
        <f>+H22+H32</f>
        <v>0</v>
      </c>
    </row>
    <row r="21" spans="2:16" ht="15" customHeight="1" x14ac:dyDescent="0.2">
      <c r="B21" s="137"/>
      <c r="C21" s="137"/>
      <c r="D21" s="137"/>
      <c r="E21" s="137"/>
      <c r="F21" s="137"/>
      <c r="G21" s="33" t="s">
        <v>13</v>
      </c>
      <c r="H21" s="56"/>
    </row>
    <row r="22" spans="2:16" s="20" customFormat="1" ht="15" customHeight="1" x14ac:dyDescent="0.2">
      <c r="B22" s="137"/>
      <c r="C22" s="137"/>
      <c r="D22" s="137"/>
      <c r="E22" s="137"/>
      <c r="F22" s="137"/>
      <c r="G22" s="24" t="s">
        <v>41</v>
      </c>
      <c r="H22" s="57">
        <f t="shared" ref="H22" si="4">+H24</f>
        <v>-327067.7</v>
      </c>
      <c r="K22" s="96"/>
      <c r="L22" s="96"/>
    </row>
    <row r="23" spans="2:16" ht="15" customHeight="1" x14ac:dyDescent="0.2">
      <c r="B23" s="137"/>
      <c r="C23" s="137"/>
      <c r="D23" s="137"/>
      <c r="E23" s="137"/>
      <c r="F23" s="137"/>
      <c r="G23" s="114" t="s">
        <v>39</v>
      </c>
      <c r="H23" s="56"/>
      <c r="K23" s="50"/>
      <c r="L23" s="50"/>
    </row>
    <row r="24" spans="2:16" ht="15" customHeight="1" x14ac:dyDescent="0.2">
      <c r="B24" s="137"/>
      <c r="C24" s="137"/>
      <c r="D24" s="137"/>
      <c r="E24" s="137"/>
      <c r="F24" s="137"/>
      <c r="G24" s="111" t="s">
        <v>19</v>
      </c>
      <c r="H24" s="55">
        <f t="shared" ref="H24:H25" si="5">+H25</f>
        <v>-327067.7</v>
      </c>
    </row>
    <row r="25" spans="2:16" ht="15" customHeight="1" x14ac:dyDescent="0.2">
      <c r="B25" s="137"/>
      <c r="C25" s="137"/>
      <c r="D25" s="137"/>
      <c r="E25" s="137"/>
      <c r="F25" s="137"/>
      <c r="G25" s="111" t="s">
        <v>20</v>
      </c>
      <c r="H25" s="55">
        <f t="shared" si="5"/>
        <v>-327067.7</v>
      </c>
      <c r="I25" s="50"/>
    </row>
    <row r="26" spans="2:16" ht="15" customHeight="1" x14ac:dyDescent="0.2">
      <c r="B26" s="137"/>
      <c r="C26" s="137"/>
      <c r="D26" s="137"/>
      <c r="E26" s="137"/>
      <c r="F26" s="137"/>
      <c r="G26" s="111" t="s">
        <v>21</v>
      </c>
      <c r="H26" s="55">
        <f>+H27+H30</f>
        <v>-327067.7</v>
      </c>
    </row>
    <row r="27" spans="2:16" ht="15" customHeight="1" x14ac:dyDescent="0.2">
      <c r="B27" s="137"/>
      <c r="C27" s="137"/>
      <c r="D27" s="137"/>
      <c r="E27" s="137"/>
      <c r="F27" s="137"/>
      <c r="G27" s="111" t="s">
        <v>22</v>
      </c>
      <c r="H27" s="55">
        <f>+H28+H29</f>
        <v>-367767.7</v>
      </c>
    </row>
    <row r="28" spans="2:16" ht="15" customHeight="1" x14ac:dyDescent="0.2">
      <c r="B28" s="137"/>
      <c r="C28" s="137"/>
      <c r="D28" s="137"/>
      <c r="E28" s="137"/>
      <c r="F28" s="137"/>
      <c r="G28" s="27" t="s">
        <v>105</v>
      </c>
      <c r="H28" s="56">
        <f>+'3'!E21+'3'!E27+'3'!E31</f>
        <v>20079.700000000004</v>
      </c>
      <c r="J28" s="50"/>
      <c r="L28" s="61"/>
      <c r="M28" s="61"/>
    </row>
    <row r="29" spans="2:16" ht="15" customHeight="1" x14ac:dyDescent="0.2">
      <c r="B29" s="137"/>
      <c r="C29" s="137"/>
      <c r="D29" s="137"/>
      <c r="E29" s="137"/>
      <c r="F29" s="137"/>
      <c r="G29" s="27" t="s">
        <v>40</v>
      </c>
      <c r="H29" s="54">
        <f>+'3'!E16+'3'!E17+'3'!E23+'3'!E25+'3'!E29</f>
        <v>-387847.4</v>
      </c>
      <c r="J29" s="50"/>
      <c r="L29" s="61"/>
      <c r="M29" s="61"/>
    </row>
    <row r="30" spans="2:16" ht="15" customHeight="1" x14ac:dyDescent="0.2">
      <c r="B30" s="137"/>
      <c r="C30" s="137"/>
      <c r="D30" s="137"/>
      <c r="E30" s="137"/>
      <c r="F30" s="137"/>
      <c r="G30" s="111" t="s">
        <v>79</v>
      </c>
      <c r="H30" s="55">
        <f t="shared" ref="H30" si="6">+H31</f>
        <v>40700</v>
      </c>
      <c r="I30" s="50"/>
      <c r="L30" s="61"/>
      <c r="M30" s="61"/>
      <c r="O30" s="61"/>
      <c r="P30" s="61"/>
    </row>
    <row r="31" spans="2:16" ht="15" customHeight="1" x14ac:dyDescent="0.2">
      <c r="B31" s="137"/>
      <c r="C31" s="137"/>
      <c r="D31" s="137"/>
      <c r="E31" s="137"/>
      <c r="F31" s="137"/>
      <c r="G31" s="27" t="s">
        <v>63</v>
      </c>
      <c r="H31" s="54">
        <f>+'3'!E19</f>
        <v>40700</v>
      </c>
    </row>
    <row r="32" spans="2:16" s="17" customFormat="1" ht="15" customHeight="1" x14ac:dyDescent="0.2">
      <c r="B32" s="137"/>
      <c r="C32" s="137"/>
      <c r="D32" s="137"/>
      <c r="E32" s="137"/>
      <c r="F32" s="137"/>
      <c r="G32" s="47" t="s">
        <v>59</v>
      </c>
      <c r="H32" s="48">
        <f t="shared" ref="H32" si="7">+H34</f>
        <v>327067.69999999995</v>
      </c>
    </row>
    <row r="33" spans="2:13" s="1" customFormat="1" ht="15" customHeight="1" x14ac:dyDescent="0.2">
      <c r="B33" s="137"/>
      <c r="C33" s="137"/>
      <c r="D33" s="137"/>
      <c r="E33" s="137"/>
      <c r="F33" s="137"/>
      <c r="G33" s="114" t="s">
        <v>39</v>
      </c>
      <c r="H33" s="39"/>
    </row>
    <row r="34" spans="2:13" s="1" customFormat="1" ht="15" customHeight="1" x14ac:dyDescent="0.2">
      <c r="B34" s="137"/>
      <c r="C34" s="137"/>
      <c r="D34" s="137"/>
      <c r="E34" s="137"/>
      <c r="F34" s="137"/>
      <c r="G34" s="111" t="s">
        <v>19</v>
      </c>
      <c r="H34" s="37">
        <f t="shared" ref="H34:H35" si="8">+H35</f>
        <v>327067.69999999995</v>
      </c>
    </row>
    <row r="35" spans="2:13" s="1" customFormat="1" ht="15" customHeight="1" x14ac:dyDescent="0.2">
      <c r="B35" s="137"/>
      <c r="C35" s="137"/>
      <c r="D35" s="137"/>
      <c r="E35" s="137"/>
      <c r="F35" s="137"/>
      <c r="G35" s="111" t="s">
        <v>20</v>
      </c>
      <c r="H35" s="37">
        <f t="shared" si="8"/>
        <v>327067.69999999995</v>
      </c>
    </row>
    <row r="36" spans="2:13" s="1" customFormat="1" ht="15" customHeight="1" x14ac:dyDescent="0.2">
      <c r="B36" s="137"/>
      <c r="C36" s="137"/>
      <c r="D36" s="137"/>
      <c r="E36" s="137"/>
      <c r="F36" s="137"/>
      <c r="G36" s="111" t="s">
        <v>21</v>
      </c>
      <c r="H36" s="37">
        <f>+H37+H40</f>
        <v>327067.69999999995</v>
      </c>
    </row>
    <row r="37" spans="2:13" s="1" customFormat="1" ht="15" customHeight="1" x14ac:dyDescent="0.2">
      <c r="B37" s="137"/>
      <c r="C37" s="137"/>
      <c r="D37" s="137"/>
      <c r="E37" s="137"/>
      <c r="F37" s="137"/>
      <c r="G37" s="111" t="s">
        <v>22</v>
      </c>
      <c r="H37" s="37">
        <f>+H38+H39</f>
        <v>367767.69999999995</v>
      </c>
    </row>
    <row r="38" spans="2:13" s="1" customFormat="1" ht="15" customHeight="1" x14ac:dyDescent="0.2">
      <c r="B38" s="137"/>
      <c r="C38" s="137"/>
      <c r="D38" s="137"/>
      <c r="E38" s="137"/>
      <c r="F38" s="137"/>
      <c r="G38" s="35" t="s">
        <v>105</v>
      </c>
      <c r="H38" s="54">
        <f>+'3'!E36+'3'!E47</f>
        <v>256920.3</v>
      </c>
      <c r="J38" s="81"/>
      <c r="L38" s="81"/>
      <c r="M38" s="81"/>
    </row>
    <row r="39" spans="2:13" s="1" customFormat="1" ht="15" customHeight="1" x14ac:dyDescent="0.2">
      <c r="B39" s="137"/>
      <c r="C39" s="137"/>
      <c r="D39" s="137"/>
      <c r="E39" s="137"/>
      <c r="F39" s="137"/>
      <c r="G39" s="35" t="s">
        <v>40</v>
      </c>
      <c r="H39" s="54">
        <f>+'3'!E38+'3'!E39+'3'!E43+'3'!E45</f>
        <v>110847.4</v>
      </c>
      <c r="J39" s="81"/>
      <c r="L39" s="81"/>
      <c r="M39" s="81"/>
    </row>
    <row r="40" spans="2:13" ht="15" customHeight="1" x14ac:dyDescent="0.2">
      <c r="B40" s="137"/>
      <c r="C40" s="137"/>
      <c r="D40" s="137"/>
      <c r="E40" s="137"/>
      <c r="F40" s="137"/>
      <c r="G40" s="111" t="s">
        <v>79</v>
      </c>
      <c r="H40" s="55">
        <f t="shared" ref="H40" si="9">+H41</f>
        <v>-40700</v>
      </c>
    </row>
    <row r="41" spans="2:13" ht="15" customHeight="1" x14ac:dyDescent="0.2">
      <c r="B41" s="137"/>
      <c r="C41" s="137"/>
      <c r="D41" s="137"/>
      <c r="E41" s="137"/>
      <c r="F41" s="137"/>
      <c r="G41" s="27" t="s">
        <v>63</v>
      </c>
      <c r="H41" s="54">
        <f>+'3'!E41</f>
        <v>-40700</v>
      </c>
    </row>
    <row r="44" spans="2:13" x14ac:dyDescent="0.2">
      <c r="H44" s="67"/>
    </row>
  </sheetData>
  <mergeCells count="21">
    <mergeCell ref="D10:D13"/>
    <mergeCell ref="E10:E13"/>
    <mergeCell ref="F10:F13"/>
    <mergeCell ref="C10:C11"/>
    <mergeCell ref="B10:B41"/>
    <mergeCell ref="C12:C41"/>
    <mergeCell ref="D14:D41"/>
    <mergeCell ref="E18:E41"/>
    <mergeCell ref="F20:F41"/>
    <mergeCell ref="E14:E17"/>
    <mergeCell ref="F14:F19"/>
    <mergeCell ref="B7:D7"/>
    <mergeCell ref="G7:G8"/>
    <mergeCell ref="E7:F7"/>
    <mergeCell ref="B9:G9"/>
    <mergeCell ref="B1:H1"/>
    <mergeCell ref="B2:H2"/>
    <mergeCell ref="B3:H3"/>
    <mergeCell ref="B4:H4"/>
    <mergeCell ref="B6:H6"/>
    <mergeCell ref="B5:H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S53"/>
  <sheetViews>
    <sheetView tabSelected="1" topLeftCell="A19" workbookViewId="0">
      <selection activeCell="D38" sqref="D38"/>
    </sheetView>
  </sheetViews>
  <sheetFormatPr defaultRowHeight="13.5" x14ac:dyDescent="0.2"/>
  <cols>
    <col min="1" max="1" width="1.85546875" style="12" customWidth="1"/>
    <col min="2" max="2" width="10.28515625" style="12" customWidth="1"/>
    <col min="3" max="3" width="11.140625" style="12" customWidth="1"/>
    <col min="4" max="4" width="70.42578125" style="12" customWidth="1"/>
    <col min="5" max="5" width="34.140625" style="40" customWidth="1"/>
    <col min="6" max="7" width="9.140625" style="12"/>
    <col min="8" max="8" width="10" style="12" bestFit="1" customWidth="1"/>
    <col min="9" max="9" width="9.140625" style="12"/>
    <col min="10" max="10" width="11.28515625" style="12" bestFit="1" customWidth="1"/>
    <col min="11" max="16384" width="9.140625" style="12"/>
  </cols>
  <sheetData>
    <row r="1" spans="2:201" s="6" customFormat="1" ht="14.1" customHeight="1" x14ac:dyDescent="0.2">
      <c r="B1" s="143" t="s">
        <v>71</v>
      </c>
      <c r="C1" s="143"/>
      <c r="D1" s="143"/>
      <c r="E1" s="143"/>
      <c r="F1" s="5"/>
      <c r="G1" s="5"/>
      <c r="H1" s="5"/>
      <c r="I1" s="4"/>
      <c r="J1" s="5"/>
      <c r="K1" s="5"/>
      <c r="L1" s="5"/>
      <c r="M1" s="5"/>
      <c r="N1" s="5"/>
      <c r="O1" s="5"/>
      <c r="P1" s="5"/>
      <c r="Q1" s="4"/>
      <c r="R1" s="5"/>
      <c r="S1" s="5"/>
      <c r="T1" s="5"/>
      <c r="U1" s="5"/>
      <c r="V1" s="5"/>
      <c r="W1" s="5"/>
      <c r="X1" s="5"/>
      <c r="Y1" s="4"/>
      <c r="Z1" s="5"/>
      <c r="AA1" s="5"/>
      <c r="AB1" s="5"/>
      <c r="AC1" s="5"/>
      <c r="AD1" s="5"/>
      <c r="AE1" s="5"/>
      <c r="AF1" s="5"/>
      <c r="AG1" s="4"/>
      <c r="AH1" s="5"/>
      <c r="AI1" s="5"/>
      <c r="AJ1" s="5"/>
      <c r="AK1" s="5"/>
      <c r="AL1" s="5"/>
      <c r="AM1" s="5"/>
      <c r="AN1" s="5"/>
      <c r="AO1" s="4"/>
      <c r="AP1" s="5"/>
      <c r="AQ1" s="5"/>
      <c r="AR1" s="5"/>
      <c r="AS1" s="5"/>
      <c r="AT1" s="5"/>
      <c r="AU1" s="5"/>
      <c r="AV1" s="5"/>
      <c r="AW1" s="4"/>
      <c r="AX1" s="5"/>
      <c r="AY1" s="5"/>
      <c r="AZ1" s="5"/>
      <c r="BA1" s="5"/>
      <c r="BB1" s="5"/>
      <c r="BC1" s="5"/>
      <c r="BD1" s="5"/>
      <c r="BE1" s="4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4"/>
      <c r="CD1" s="5"/>
      <c r="CE1" s="5"/>
      <c r="CF1" s="5"/>
      <c r="CG1" s="5"/>
      <c r="CH1" s="5"/>
      <c r="CI1" s="5"/>
      <c r="CJ1" s="5"/>
      <c r="CK1" s="4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4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4"/>
      <c r="DR1" s="5"/>
      <c r="DS1" s="5"/>
      <c r="DT1" s="5"/>
      <c r="DU1" s="5"/>
      <c r="DV1" s="5"/>
      <c r="DW1" s="5"/>
      <c r="DX1" s="5"/>
      <c r="DY1" s="4"/>
      <c r="DZ1" s="5"/>
      <c r="EA1" s="5"/>
      <c r="EB1" s="5"/>
      <c r="EC1" s="5"/>
      <c r="ED1" s="5"/>
      <c r="EE1" s="5"/>
      <c r="EF1" s="5"/>
      <c r="EG1" s="4"/>
      <c r="EH1" s="5"/>
      <c r="EI1" s="5"/>
      <c r="EJ1" s="5"/>
      <c r="EK1" s="5"/>
      <c r="EL1" s="5"/>
      <c r="EM1" s="5"/>
      <c r="EN1" s="5"/>
      <c r="EO1" s="4"/>
      <c r="EP1" s="5"/>
      <c r="EQ1" s="5"/>
      <c r="ER1" s="5"/>
      <c r="ES1" s="5"/>
      <c r="ET1" s="5"/>
      <c r="EU1" s="5"/>
      <c r="EV1" s="5"/>
      <c r="EW1" s="4"/>
      <c r="EX1" s="5"/>
      <c r="EY1" s="5"/>
      <c r="EZ1" s="5"/>
      <c r="FA1" s="5"/>
      <c r="FB1" s="5"/>
      <c r="FC1" s="5"/>
      <c r="FD1" s="5"/>
      <c r="FE1" s="4"/>
      <c r="FF1" s="5"/>
      <c r="FG1" s="5"/>
      <c r="FH1" s="5"/>
      <c r="FI1" s="5"/>
      <c r="FJ1" s="5"/>
      <c r="FK1" s="5"/>
      <c r="FL1" s="5"/>
      <c r="FM1" s="4"/>
      <c r="FN1" s="5"/>
      <c r="FO1" s="5"/>
      <c r="FP1" s="5"/>
      <c r="FQ1" s="5"/>
      <c r="FR1" s="5"/>
      <c r="FS1" s="5"/>
      <c r="FT1" s="5"/>
      <c r="FU1" s="4"/>
      <c r="FV1" s="5"/>
      <c r="FW1" s="5"/>
      <c r="FX1" s="5"/>
      <c r="FY1" s="5"/>
      <c r="FZ1" s="5"/>
      <c r="GA1" s="5"/>
      <c r="GB1" s="5"/>
      <c r="GC1" s="4"/>
      <c r="GD1" s="5"/>
      <c r="GE1" s="5"/>
      <c r="GF1" s="5"/>
      <c r="GG1" s="5"/>
      <c r="GH1" s="5"/>
      <c r="GI1" s="5"/>
      <c r="GJ1" s="5"/>
      <c r="GK1" s="4"/>
      <c r="GL1" s="5"/>
      <c r="GM1" s="5"/>
      <c r="GN1" s="5"/>
      <c r="GO1" s="5"/>
      <c r="GP1" s="5"/>
      <c r="GQ1" s="5"/>
      <c r="GR1" s="5"/>
      <c r="GS1" s="4"/>
    </row>
    <row r="2" spans="2:201" s="6" customFormat="1" ht="14.1" customHeight="1" x14ac:dyDescent="0.2">
      <c r="B2" s="143" t="s">
        <v>77</v>
      </c>
      <c r="C2" s="143"/>
      <c r="D2" s="143"/>
      <c r="E2" s="143"/>
      <c r="F2" s="5"/>
      <c r="G2" s="5"/>
      <c r="H2" s="5"/>
      <c r="I2" s="4"/>
      <c r="J2" s="5"/>
      <c r="K2" s="5"/>
      <c r="L2" s="5"/>
      <c r="M2" s="5"/>
      <c r="N2" s="5"/>
      <c r="O2" s="5"/>
      <c r="P2" s="5"/>
      <c r="Q2" s="4"/>
      <c r="R2" s="5"/>
      <c r="S2" s="5"/>
      <c r="T2" s="5"/>
      <c r="U2" s="5"/>
      <c r="V2" s="5"/>
      <c r="W2" s="5"/>
      <c r="X2" s="5"/>
      <c r="Y2" s="4"/>
      <c r="Z2" s="5"/>
      <c r="AA2" s="5"/>
      <c r="AB2" s="5"/>
      <c r="AC2" s="5"/>
      <c r="AD2" s="5"/>
      <c r="AE2" s="5"/>
      <c r="AF2" s="5"/>
      <c r="AG2" s="4"/>
      <c r="AH2" s="5"/>
      <c r="AI2" s="5"/>
      <c r="AJ2" s="5"/>
      <c r="AK2" s="5"/>
      <c r="AL2" s="5"/>
      <c r="AM2" s="5"/>
      <c r="AN2" s="5"/>
      <c r="AO2" s="4"/>
      <c r="AP2" s="5"/>
      <c r="AQ2" s="5"/>
      <c r="AR2" s="5"/>
      <c r="AS2" s="5"/>
      <c r="AT2" s="5"/>
      <c r="AU2" s="5"/>
      <c r="AV2" s="5"/>
      <c r="AW2" s="4"/>
      <c r="AX2" s="5"/>
      <c r="AY2" s="5"/>
      <c r="AZ2" s="5"/>
      <c r="BA2" s="5"/>
      <c r="BB2" s="5"/>
      <c r="BC2" s="5"/>
      <c r="BD2" s="5"/>
      <c r="BE2" s="4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4"/>
      <c r="CD2" s="5"/>
      <c r="CE2" s="5"/>
      <c r="CF2" s="5"/>
      <c r="CG2" s="5"/>
      <c r="CH2" s="5"/>
      <c r="CI2" s="5"/>
      <c r="CJ2" s="5"/>
      <c r="CK2" s="4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4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4"/>
      <c r="DR2" s="5"/>
      <c r="DS2" s="5"/>
      <c r="DT2" s="5"/>
      <c r="DU2" s="5"/>
      <c r="DV2" s="5"/>
      <c r="DW2" s="5"/>
      <c r="DX2" s="5"/>
      <c r="DY2" s="4"/>
      <c r="DZ2" s="5"/>
      <c r="EA2" s="5"/>
      <c r="EB2" s="5"/>
      <c r="EC2" s="5"/>
      <c r="ED2" s="5"/>
      <c r="EE2" s="5"/>
      <c r="EF2" s="5"/>
      <c r="EG2" s="4"/>
      <c r="EH2" s="5"/>
      <c r="EI2" s="5"/>
      <c r="EJ2" s="5"/>
      <c r="EK2" s="5"/>
      <c r="EL2" s="5"/>
      <c r="EM2" s="5"/>
      <c r="EN2" s="5"/>
      <c r="EO2" s="4"/>
      <c r="EP2" s="5"/>
      <c r="EQ2" s="5"/>
      <c r="ER2" s="5"/>
      <c r="ES2" s="5"/>
      <c r="ET2" s="5"/>
      <c r="EU2" s="5"/>
      <c r="EV2" s="5"/>
      <c r="EW2" s="4"/>
      <c r="EX2" s="5"/>
      <c r="EY2" s="5"/>
      <c r="EZ2" s="5"/>
      <c r="FA2" s="5"/>
      <c r="FB2" s="5"/>
      <c r="FC2" s="5"/>
      <c r="FD2" s="5"/>
      <c r="FE2" s="4"/>
      <c r="FF2" s="5"/>
      <c r="FG2" s="5"/>
      <c r="FH2" s="5"/>
      <c r="FI2" s="5"/>
      <c r="FJ2" s="5"/>
      <c r="FK2" s="5"/>
      <c r="FL2" s="5"/>
      <c r="FM2" s="4"/>
      <c r="FN2" s="5"/>
      <c r="FO2" s="5"/>
      <c r="FP2" s="5"/>
      <c r="FQ2" s="5"/>
      <c r="FR2" s="5"/>
      <c r="FS2" s="5"/>
      <c r="FT2" s="5"/>
      <c r="FU2" s="4"/>
      <c r="FV2" s="5"/>
      <c r="FW2" s="5"/>
      <c r="FX2" s="5"/>
      <c r="FY2" s="5"/>
      <c r="FZ2" s="5"/>
      <c r="GA2" s="5"/>
      <c r="GB2" s="5"/>
      <c r="GC2" s="4"/>
      <c r="GD2" s="5"/>
      <c r="GE2" s="5"/>
      <c r="GF2" s="5"/>
      <c r="GG2" s="5"/>
      <c r="GH2" s="5"/>
      <c r="GI2" s="5"/>
      <c r="GJ2" s="5"/>
      <c r="GK2" s="4"/>
      <c r="GL2" s="5"/>
      <c r="GM2" s="5"/>
      <c r="GN2" s="5"/>
      <c r="GO2" s="5"/>
      <c r="GP2" s="5"/>
      <c r="GQ2" s="5"/>
      <c r="GR2" s="5"/>
      <c r="GS2" s="4"/>
    </row>
    <row r="3" spans="2:201" s="6" customFormat="1" ht="14.1" customHeight="1" x14ac:dyDescent="0.2">
      <c r="B3" s="143" t="s">
        <v>38</v>
      </c>
      <c r="C3" s="143"/>
      <c r="D3" s="143"/>
      <c r="E3" s="143"/>
      <c r="F3" s="5"/>
      <c r="G3" s="5"/>
      <c r="H3" s="5"/>
      <c r="I3" s="4"/>
      <c r="J3" s="5"/>
      <c r="K3" s="5"/>
      <c r="L3" s="5"/>
      <c r="M3" s="5"/>
      <c r="N3" s="5"/>
      <c r="O3" s="5"/>
      <c r="P3" s="5"/>
      <c r="Q3" s="4"/>
      <c r="R3" s="5"/>
      <c r="S3" s="5"/>
      <c r="T3" s="5"/>
      <c r="U3" s="5"/>
      <c r="V3" s="5"/>
      <c r="W3" s="5"/>
      <c r="X3" s="5"/>
      <c r="Y3" s="4"/>
      <c r="Z3" s="5"/>
      <c r="AA3" s="5"/>
      <c r="AB3" s="5"/>
      <c r="AC3" s="5"/>
      <c r="AD3" s="5"/>
      <c r="AE3" s="5"/>
      <c r="AF3" s="5"/>
      <c r="AG3" s="4"/>
      <c r="AH3" s="5"/>
      <c r="AI3" s="5"/>
      <c r="AJ3" s="5"/>
      <c r="AK3" s="5"/>
      <c r="AL3" s="5"/>
      <c r="AM3" s="5"/>
      <c r="AN3" s="5"/>
      <c r="AO3" s="4"/>
      <c r="AP3" s="5"/>
      <c r="AQ3" s="5"/>
      <c r="AR3" s="5"/>
      <c r="AS3" s="5"/>
      <c r="AT3" s="5"/>
      <c r="AU3" s="5"/>
      <c r="AV3" s="5"/>
      <c r="AW3" s="4"/>
      <c r="AX3" s="5"/>
      <c r="AY3" s="5"/>
      <c r="AZ3" s="5"/>
      <c r="BA3" s="5"/>
      <c r="BB3" s="5"/>
      <c r="BC3" s="5"/>
      <c r="BD3" s="5"/>
      <c r="BE3" s="4"/>
      <c r="BF3" s="5"/>
      <c r="BG3" s="5"/>
      <c r="BH3" s="5"/>
      <c r="BI3" s="5"/>
      <c r="BJ3" s="5"/>
      <c r="BK3" s="5"/>
      <c r="BL3" s="5"/>
      <c r="BM3" s="4"/>
      <c r="BN3" s="5"/>
      <c r="BO3" s="5"/>
      <c r="BP3" s="5"/>
      <c r="BQ3" s="5"/>
      <c r="BR3" s="5"/>
      <c r="BS3" s="5"/>
      <c r="BT3" s="5"/>
      <c r="BU3" s="4"/>
      <c r="BV3" s="5"/>
      <c r="BW3" s="5"/>
      <c r="BX3" s="5"/>
      <c r="BY3" s="5"/>
      <c r="BZ3" s="5"/>
      <c r="CA3" s="5"/>
      <c r="CB3" s="5"/>
      <c r="CC3" s="4"/>
      <c r="CD3" s="5"/>
      <c r="CE3" s="5"/>
      <c r="CF3" s="5"/>
      <c r="CG3" s="5"/>
      <c r="CH3" s="5"/>
      <c r="CI3" s="5"/>
      <c r="CJ3" s="5"/>
      <c r="CK3" s="4"/>
      <c r="CL3" s="5"/>
      <c r="CM3" s="5"/>
      <c r="CN3" s="5"/>
      <c r="CO3" s="5"/>
      <c r="CP3" s="5"/>
      <c r="CQ3" s="5"/>
      <c r="CR3" s="5"/>
      <c r="CS3" s="4"/>
      <c r="CT3" s="5"/>
      <c r="CU3" s="5"/>
      <c r="CV3" s="5"/>
      <c r="CW3" s="5"/>
      <c r="CX3" s="5"/>
      <c r="CY3" s="5"/>
      <c r="CZ3" s="5"/>
      <c r="DA3" s="4"/>
      <c r="DB3" s="5"/>
      <c r="DC3" s="5"/>
      <c r="DD3" s="5"/>
      <c r="DE3" s="5"/>
      <c r="DF3" s="5"/>
      <c r="DG3" s="5"/>
      <c r="DH3" s="5"/>
      <c r="DI3" s="4"/>
      <c r="DJ3" s="5"/>
      <c r="DK3" s="5"/>
      <c r="DL3" s="5"/>
      <c r="DM3" s="5"/>
      <c r="DN3" s="5"/>
      <c r="DO3" s="5"/>
      <c r="DP3" s="5"/>
      <c r="DQ3" s="4"/>
      <c r="DR3" s="5"/>
      <c r="DS3" s="5"/>
      <c r="DT3" s="5"/>
      <c r="DU3" s="5"/>
      <c r="DV3" s="5"/>
      <c r="DW3" s="5"/>
      <c r="DX3" s="5"/>
      <c r="DY3" s="4"/>
      <c r="DZ3" s="5"/>
      <c r="EA3" s="5"/>
      <c r="EB3" s="5"/>
      <c r="EC3" s="5"/>
      <c r="ED3" s="5"/>
      <c r="EE3" s="5"/>
      <c r="EF3" s="5"/>
      <c r="EG3" s="4"/>
      <c r="EH3" s="5"/>
      <c r="EI3" s="5"/>
      <c r="EJ3" s="5"/>
      <c r="EK3" s="5"/>
      <c r="EL3" s="5"/>
      <c r="EM3" s="5"/>
      <c r="EN3" s="5"/>
      <c r="EO3" s="4"/>
      <c r="EP3" s="5"/>
      <c r="EQ3" s="5"/>
      <c r="ER3" s="5"/>
      <c r="ES3" s="5"/>
      <c r="ET3" s="5"/>
      <c r="EU3" s="5"/>
      <c r="EV3" s="5"/>
      <c r="EW3" s="4"/>
      <c r="EX3" s="5"/>
      <c r="EY3" s="5"/>
      <c r="EZ3" s="5"/>
      <c r="FA3" s="5"/>
      <c r="FB3" s="5"/>
      <c r="FC3" s="5"/>
      <c r="FD3" s="5"/>
      <c r="FE3" s="4"/>
      <c r="FF3" s="5"/>
      <c r="FG3" s="5"/>
      <c r="FH3" s="5"/>
      <c r="FI3" s="5"/>
      <c r="FJ3" s="5"/>
      <c r="FK3" s="5"/>
      <c r="FL3" s="5"/>
      <c r="FM3" s="4"/>
      <c r="FN3" s="5"/>
      <c r="FO3" s="5"/>
      <c r="FP3" s="5"/>
      <c r="FQ3" s="5"/>
      <c r="FR3" s="5"/>
      <c r="FS3" s="5"/>
      <c r="FT3" s="5"/>
      <c r="FU3" s="4"/>
      <c r="FV3" s="5"/>
      <c r="FW3" s="5"/>
      <c r="FX3" s="5"/>
      <c r="FY3" s="5"/>
      <c r="FZ3" s="5"/>
      <c r="GA3" s="5"/>
      <c r="GB3" s="5"/>
      <c r="GC3" s="4"/>
      <c r="GD3" s="5"/>
      <c r="GE3" s="5"/>
      <c r="GF3" s="5"/>
      <c r="GG3" s="5"/>
      <c r="GH3" s="5"/>
      <c r="GI3" s="5"/>
      <c r="GJ3" s="5"/>
      <c r="GK3" s="4"/>
      <c r="GL3" s="5"/>
      <c r="GM3" s="5"/>
      <c r="GN3" s="5"/>
      <c r="GO3" s="5"/>
      <c r="GP3" s="5"/>
      <c r="GQ3" s="5"/>
      <c r="GR3" s="5"/>
      <c r="GS3" s="4"/>
    </row>
    <row r="4" spans="2:201" s="6" customFormat="1" ht="14.1" customHeight="1" x14ac:dyDescent="0.2">
      <c r="B4" s="143" t="s">
        <v>37</v>
      </c>
      <c r="C4" s="143"/>
      <c r="D4" s="143"/>
      <c r="E4" s="143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4"/>
      <c r="R4" s="5"/>
      <c r="S4" s="5"/>
      <c r="T4" s="5"/>
      <c r="U4" s="5"/>
      <c r="V4" s="5"/>
      <c r="W4" s="5"/>
      <c r="X4" s="5"/>
      <c r="Y4" s="4"/>
      <c r="Z4" s="5"/>
      <c r="AA4" s="5"/>
      <c r="AB4" s="5"/>
      <c r="AC4" s="5"/>
      <c r="AD4" s="5"/>
      <c r="AE4" s="5"/>
      <c r="AF4" s="5"/>
      <c r="AG4" s="4"/>
      <c r="AH4" s="5"/>
      <c r="AI4" s="5"/>
      <c r="AJ4" s="5"/>
      <c r="AK4" s="5"/>
      <c r="AL4" s="5"/>
      <c r="AM4" s="5"/>
      <c r="AN4" s="5"/>
      <c r="AO4" s="4"/>
      <c r="AP4" s="5"/>
      <c r="AQ4" s="5"/>
      <c r="AR4" s="5"/>
      <c r="AS4" s="5"/>
      <c r="AT4" s="5"/>
      <c r="AU4" s="5"/>
      <c r="AV4" s="5"/>
      <c r="AW4" s="4"/>
      <c r="AX4" s="5"/>
      <c r="AY4" s="5"/>
      <c r="AZ4" s="5"/>
      <c r="BA4" s="5"/>
      <c r="BB4" s="5"/>
      <c r="BC4" s="5"/>
      <c r="BD4" s="5"/>
      <c r="BE4" s="4"/>
      <c r="BF4" s="5"/>
      <c r="BG4" s="5"/>
      <c r="BH4" s="5"/>
      <c r="BI4" s="5"/>
      <c r="BJ4" s="5"/>
      <c r="BK4" s="5"/>
      <c r="BL4" s="5"/>
      <c r="BM4" s="4"/>
      <c r="BN4" s="5"/>
      <c r="BO4" s="5"/>
      <c r="BP4" s="5"/>
      <c r="BQ4" s="5"/>
      <c r="BR4" s="5"/>
      <c r="BS4" s="5"/>
      <c r="BT4" s="5"/>
      <c r="BU4" s="4"/>
      <c r="BV4" s="5"/>
      <c r="BW4" s="5"/>
      <c r="BX4" s="5"/>
      <c r="BY4" s="5"/>
      <c r="BZ4" s="5"/>
      <c r="CA4" s="5"/>
      <c r="CB4" s="5"/>
      <c r="CC4" s="4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4"/>
      <c r="CT4" s="5"/>
      <c r="CU4" s="5"/>
      <c r="CV4" s="5"/>
      <c r="CW4" s="5"/>
      <c r="CX4" s="5"/>
      <c r="CY4" s="5"/>
      <c r="CZ4" s="5"/>
      <c r="DA4" s="4"/>
      <c r="DB4" s="5"/>
      <c r="DC4" s="5"/>
      <c r="DD4" s="5"/>
      <c r="DE4" s="5"/>
      <c r="DF4" s="5"/>
      <c r="DG4" s="5"/>
      <c r="DH4" s="5"/>
      <c r="DI4" s="4"/>
      <c r="DJ4" s="5"/>
      <c r="DK4" s="5"/>
      <c r="DL4" s="5"/>
      <c r="DM4" s="5"/>
      <c r="DN4" s="5"/>
      <c r="DO4" s="5"/>
      <c r="DP4" s="5"/>
      <c r="DQ4" s="4"/>
      <c r="DR4" s="5"/>
      <c r="DS4" s="5"/>
      <c r="DT4" s="5"/>
      <c r="DU4" s="5"/>
      <c r="DV4" s="5"/>
      <c r="DW4" s="5"/>
      <c r="DX4" s="5"/>
      <c r="DY4" s="4"/>
      <c r="DZ4" s="5"/>
      <c r="EA4" s="5"/>
      <c r="EB4" s="5"/>
      <c r="EC4" s="5"/>
      <c r="ED4" s="5"/>
      <c r="EE4" s="5"/>
      <c r="EF4" s="5"/>
      <c r="EG4" s="4"/>
      <c r="EH4" s="5"/>
      <c r="EI4" s="5"/>
      <c r="EJ4" s="5"/>
      <c r="EK4" s="5"/>
      <c r="EL4" s="5"/>
      <c r="EM4" s="5"/>
      <c r="EN4" s="5"/>
      <c r="EO4" s="4"/>
      <c r="EP4" s="5"/>
      <c r="EQ4" s="5"/>
      <c r="ER4" s="5"/>
      <c r="ES4" s="5"/>
      <c r="ET4" s="5"/>
      <c r="EU4" s="5"/>
      <c r="EV4" s="5"/>
      <c r="EW4" s="4"/>
      <c r="EX4" s="5"/>
      <c r="EY4" s="5"/>
      <c r="EZ4" s="5"/>
      <c r="FA4" s="5"/>
      <c r="FB4" s="5"/>
      <c r="FC4" s="5"/>
      <c r="FD4" s="5"/>
      <c r="FE4" s="4"/>
      <c r="FF4" s="5"/>
      <c r="FG4" s="5"/>
      <c r="FH4" s="5"/>
      <c r="FI4" s="5"/>
      <c r="FJ4" s="5"/>
      <c r="FK4" s="5"/>
      <c r="FL4" s="5"/>
      <c r="FM4" s="4"/>
      <c r="FN4" s="5"/>
      <c r="FO4" s="5"/>
      <c r="FP4" s="5"/>
      <c r="FQ4" s="5"/>
      <c r="FR4" s="5"/>
      <c r="FS4" s="5"/>
      <c r="FT4" s="5"/>
      <c r="FU4" s="4"/>
      <c r="FV4" s="5"/>
      <c r="FW4" s="5"/>
      <c r="FX4" s="5"/>
      <c r="FY4" s="5"/>
      <c r="FZ4" s="5"/>
      <c r="GA4" s="5"/>
      <c r="GB4" s="5"/>
      <c r="GC4" s="4"/>
      <c r="GD4" s="5"/>
      <c r="GE4" s="5"/>
      <c r="GF4" s="5"/>
      <c r="GG4" s="5"/>
      <c r="GH4" s="5"/>
      <c r="GI4" s="5"/>
      <c r="GJ4" s="5"/>
      <c r="GK4" s="4"/>
      <c r="GL4" s="5"/>
      <c r="GM4" s="5"/>
      <c r="GN4" s="5"/>
      <c r="GO4" s="5"/>
      <c r="GP4" s="5"/>
      <c r="GQ4" s="5"/>
      <c r="GR4" s="5"/>
      <c r="GS4" s="4"/>
    </row>
    <row r="5" spans="2:201" s="6" customFormat="1" ht="35.25" customHeight="1" x14ac:dyDescent="0.2">
      <c r="B5" s="144" t="s">
        <v>148</v>
      </c>
      <c r="C5" s="144"/>
      <c r="D5" s="144"/>
      <c r="E5" s="144"/>
      <c r="F5" s="5"/>
      <c r="G5" s="5"/>
      <c r="H5" s="5"/>
      <c r="I5" s="4"/>
      <c r="J5" s="5"/>
      <c r="K5" s="5"/>
      <c r="L5" s="5"/>
      <c r="M5" s="5"/>
      <c r="N5" s="5"/>
      <c r="O5" s="5"/>
      <c r="P5" s="5"/>
      <c r="Q5" s="4"/>
      <c r="R5" s="5"/>
      <c r="S5" s="5"/>
      <c r="T5" s="5"/>
      <c r="U5" s="5"/>
      <c r="V5" s="5"/>
      <c r="W5" s="5"/>
      <c r="X5" s="5"/>
      <c r="Y5" s="4"/>
      <c r="Z5" s="5"/>
      <c r="AA5" s="5"/>
      <c r="AB5" s="5"/>
      <c r="AC5" s="5"/>
      <c r="AD5" s="5"/>
      <c r="AE5" s="5"/>
      <c r="AF5" s="5"/>
      <c r="AG5" s="4"/>
      <c r="AH5" s="5"/>
      <c r="AI5" s="5"/>
      <c r="AJ5" s="5"/>
      <c r="AK5" s="5"/>
      <c r="AL5" s="5"/>
      <c r="AM5" s="5"/>
      <c r="AN5" s="5"/>
      <c r="AO5" s="4"/>
      <c r="AP5" s="5"/>
      <c r="AQ5" s="5"/>
      <c r="AR5" s="5"/>
      <c r="AS5" s="5"/>
      <c r="AT5" s="5"/>
      <c r="AU5" s="5"/>
      <c r="AV5" s="5"/>
      <c r="AW5" s="4"/>
      <c r="AX5" s="5"/>
      <c r="AY5" s="5"/>
      <c r="AZ5" s="5"/>
      <c r="BA5" s="5"/>
      <c r="BB5" s="5"/>
      <c r="BC5" s="5"/>
      <c r="BD5" s="5"/>
      <c r="BE5" s="4"/>
      <c r="BF5" s="5"/>
      <c r="BG5" s="5"/>
      <c r="BH5" s="5"/>
      <c r="BI5" s="5"/>
      <c r="BJ5" s="5"/>
      <c r="BK5" s="5"/>
      <c r="BL5" s="5"/>
      <c r="BM5" s="4"/>
      <c r="BN5" s="5"/>
      <c r="BO5" s="5"/>
      <c r="BP5" s="5"/>
      <c r="BQ5" s="5"/>
      <c r="BR5" s="5"/>
      <c r="BS5" s="5"/>
      <c r="BT5" s="5"/>
      <c r="BU5" s="4"/>
      <c r="BV5" s="5"/>
      <c r="BW5" s="5"/>
      <c r="BX5" s="5"/>
      <c r="BY5" s="5"/>
      <c r="BZ5" s="5"/>
      <c r="CA5" s="5"/>
      <c r="CB5" s="5"/>
      <c r="CC5" s="4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4"/>
      <c r="CT5" s="5"/>
      <c r="CU5" s="5"/>
      <c r="CV5" s="5"/>
      <c r="CW5" s="5"/>
      <c r="CX5" s="5"/>
      <c r="CY5" s="5"/>
      <c r="CZ5" s="5"/>
      <c r="DA5" s="4"/>
      <c r="DB5" s="5"/>
      <c r="DC5" s="5"/>
      <c r="DD5" s="5"/>
      <c r="DE5" s="5"/>
      <c r="DF5" s="5"/>
      <c r="DG5" s="5"/>
      <c r="DH5" s="5"/>
      <c r="DI5" s="4"/>
      <c r="DJ5" s="5"/>
      <c r="DK5" s="5"/>
      <c r="DL5" s="5"/>
      <c r="DM5" s="5"/>
      <c r="DN5" s="5"/>
      <c r="DO5" s="5"/>
      <c r="DP5" s="5"/>
      <c r="DQ5" s="4"/>
      <c r="DR5" s="5"/>
      <c r="DS5" s="5"/>
      <c r="DT5" s="5"/>
      <c r="DU5" s="5"/>
      <c r="DV5" s="5"/>
      <c r="DW5" s="5"/>
      <c r="DX5" s="5"/>
      <c r="DY5" s="4"/>
      <c r="DZ5" s="5"/>
      <c r="EA5" s="5"/>
      <c r="EB5" s="5"/>
      <c r="EC5" s="5"/>
      <c r="ED5" s="5"/>
      <c r="EE5" s="5"/>
      <c r="EF5" s="5"/>
      <c r="EG5" s="4"/>
      <c r="EH5" s="5"/>
      <c r="EI5" s="5"/>
      <c r="EJ5" s="5"/>
      <c r="EK5" s="5"/>
      <c r="EL5" s="5"/>
      <c r="EM5" s="5"/>
      <c r="EN5" s="5"/>
      <c r="EO5" s="4"/>
      <c r="EP5" s="5"/>
      <c r="EQ5" s="5"/>
      <c r="ER5" s="5"/>
      <c r="ES5" s="5"/>
      <c r="ET5" s="5"/>
      <c r="EU5" s="5"/>
      <c r="EV5" s="5"/>
      <c r="EW5" s="4"/>
      <c r="EX5" s="5"/>
      <c r="EY5" s="5"/>
      <c r="EZ5" s="5"/>
      <c r="FA5" s="5"/>
      <c r="FB5" s="5"/>
      <c r="FC5" s="5"/>
      <c r="FD5" s="5"/>
      <c r="FE5" s="4"/>
      <c r="FF5" s="5"/>
      <c r="FG5" s="5"/>
      <c r="FH5" s="5"/>
      <c r="FI5" s="5"/>
      <c r="FJ5" s="5"/>
      <c r="FK5" s="5"/>
      <c r="FL5" s="5"/>
      <c r="FM5" s="4"/>
      <c r="FN5" s="5"/>
      <c r="FO5" s="5"/>
      <c r="FP5" s="5"/>
      <c r="FQ5" s="5"/>
      <c r="FR5" s="5"/>
      <c r="FS5" s="5"/>
      <c r="FT5" s="5"/>
      <c r="FU5" s="4"/>
      <c r="FV5" s="5"/>
      <c r="FW5" s="5"/>
      <c r="FX5" s="5"/>
      <c r="FY5" s="5"/>
      <c r="FZ5" s="5"/>
      <c r="GA5" s="5"/>
      <c r="GB5" s="5"/>
      <c r="GC5" s="4"/>
      <c r="GD5" s="5"/>
      <c r="GE5" s="5"/>
      <c r="GF5" s="5"/>
      <c r="GG5" s="5"/>
      <c r="GH5" s="5"/>
      <c r="GI5" s="5"/>
      <c r="GJ5" s="5"/>
      <c r="GK5" s="4"/>
      <c r="GL5" s="5"/>
      <c r="GM5" s="5"/>
      <c r="GN5" s="5"/>
      <c r="GO5" s="5"/>
      <c r="GP5" s="5"/>
      <c r="GQ5" s="5"/>
      <c r="GR5" s="5"/>
      <c r="GS5" s="4"/>
    </row>
    <row r="6" spans="2:201" ht="23.25" customHeight="1" x14ac:dyDescent="0.2">
      <c r="B6" s="140" t="s">
        <v>78</v>
      </c>
      <c r="C6" s="140"/>
      <c r="D6" s="140"/>
      <c r="E6" s="140"/>
    </row>
    <row r="7" spans="2:201" ht="60.75" customHeight="1" x14ac:dyDescent="0.2">
      <c r="B7" s="138" t="s">
        <v>27</v>
      </c>
      <c r="C7" s="138"/>
      <c r="D7" s="139" t="s">
        <v>28</v>
      </c>
      <c r="E7" s="34" t="s">
        <v>42</v>
      </c>
    </row>
    <row r="8" spans="2:201" ht="42.75" customHeight="1" x14ac:dyDescent="0.2">
      <c r="B8" s="110" t="s">
        <v>9</v>
      </c>
      <c r="C8" s="110" t="s">
        <v>10</v>
      </c>
      <c r="D8" s="139"/>
      <c r="E8" s="41" t="s">
        <v>0</v>
      </c>
    </row>
    <row r="9" spans="2:201" s="18" customFormat="1" ht="15.95" customHeight="1" x14ac:dyDescent="0.2">
      <c r="B9" s="141">
        <v>1126</v>
      </c>
      <c r="C9" s="42"/>
      <c r="D9" s="43" t="s">
        <v>35</v>
      </c>
      <c r="E9" s="55">
        <f>+E11</f>
        <v>0</v>
      </c>
    </row>
    <row r="10" spans="2:201" s="18" customFormat="1" ht="15.95" customHeight="1" x14ac:dyDescent="0.2">
      <c r="B10" s="142"/>
      <c r="C10" s="42"/>
      <c r="D10" s="27" t="s">
        <v>34</v>
      </c>
      <c r="E10" s="55"/>
    </row>
    <row r="11" spans="2:201" s="18" customFormat="1" ht="15.95" customHeight="1" x14ac:dyDescent="0.2">
      <c r="B11" s="142"/>
      <c r="C11" s="141">
        <v>31003</v>
      </c>
      <c r="D11" s="44" t="s">
        <v>26</v>
      </c>
      <c r="E11" s="55">
        <f>+E13+E33</f>
        <v>0</v>
      </c>
      <c r="H11" s="116"/>
      <c r="J11" s="116"/>
    </row>
    <row r="12" spans="2:201" s="15" customFormat="1" ht="15.95" customHeight="1" x14ac:dyDescent="0.2">
      <c r="B12" s="142"/>
      <c r="C12" s="142"/>
      <c r="D12" s="45" t="s">
        <v>13</v>
      </c>
      <c r="E12" s="56"/>
    </row>
    <row r="13" spans="2:201" s="25" customFormat="1" ht="15.95" customHeight="1" x14ac:dyDescent="0.2">
      <c r="B13" s="142"/>
      <c r="C13" s="142"/>
      <c r="D13" s="44" t="s">
        <v>66</v>
      </c>
      <c r="E13" s="55">
        <f>+E15+E18+E20+E22+E24+E26+E28+E30</f>
        <v>-327067.69999999995</v>
      </c>
      <c r="H13" s="117"/>
    </row>
    <row r="14" spans="2:201" s="15" customFormat="1" ht="15.95" customHeight="1" x14ac:dyDescent="0.2">
      <c r="B14" s="142"/>
      <c r="C14" s="142"/>
      <c r="D14" s="45" t="s">
        <v>67</v>
      </c>
      <c r="E14" s="56"/>
    </row>
    <row r="15" spans="2:201" s="15" customFormat="1" ht="15.95" customHeight="1" x14ac:dyDescent="0.2">
      <c r="B15" s="142"/>
      <c r="C15" s="142"/>
      <c r="D15" s="44" t="s">
        <v>128</v>
      </c>
      <c r="E15" s="89">
        <f>+E16+E17</f>
        <v>62152.600000000006</v>
      </c>
    </row>
    <row r="16" spans="2:201" s="15" customFormat="1" ht="31.5" customHeight="1" x14ac:dyDescent="0.2">
      <c r="B16" s="142"/>
      <c r="C16" s="142"/>
      <c r="D16" s="27" t="s">
        <v>129</v>
      </c>
      <c r="E16" s="56">
        <v>-150000</v>
      </c>
    </row>
    <row r="17" spans="2:6" s="15" customFormat="1" ht="17.25" customHeight="1" x14ac:dyDescent="0.2">
      <c r="B17" s="142"/>
      <c r="C17" s="142"/>
      <c r="D17" s="27" t="s">
        <v>159</v>
      </c>
      <c r="E17" s="56">
        <v>212152.6</v>
      </c>
      <c r="F17" s="67"/>
    </row>
    <row r="18" spans="2:6" s="15" customFormat="1" ht="15.95" customHeight="1" x14ac:dyDescent="0.2">
      <c r="B18" s="142"/>
      <c r="C18" s="142"/>
      <c r="D18" s="113" t="s">
        <v>115</v>
      </c>
      <c r="E18" s="89">
        <f>+E19</f>
        <v>40700</v>
      </c>
      <c r="F18" s="67"/>
    </row>
    <row r="19" spans="2:6" s="15" customFormat="1" ht="15.95" customHeight="1" x14ac:dyDescent="0.2">
      <c r="B19" s="142"/>
      <c r="C19" s="142"/>
      <c r="D19" s="27" t="s">
        <v>158</v>
      </c>
      <c r="E19" s="56">
        <v>40700</v>
      </c>
      <c r="F19" s="67"/>
    </row>
    <row r="20" spans="2:6" s="25" customFormat="1" ht="15.95" customHeight="1" x14ac:dyDescent="0.2">
      <c r="B20" s="142"/>
      <c r="C20" s="142"/>
      <c r="D20" s="113" t="s">
        <v>114</v>
      </c>
      <c r="E20" s="89">
        <f>+E21</f>
        <v>-55718.9</v>
      </c>
    </row>
    <row r="21" spans="2:6" s="15" customFormat="1" ht="15.95" customHeight="1" x14ac:dyDescent="0.2">
      <c r="B21" s="142"/>
      <c r="C21" s="142"/>
      <c r="D21" s="27" t="s">
        <v>124</v>
      </c>
      <c r="E21" s="104">
        <v>-55718.9</v>
      </c>
    </row>
    <row r="22" spans="2:6" s="15" customFormat="1" ht="15.95" customHeight="1" x14ac:dyDescent="0.2">
      <c r="B22" s="142"/>
      <c r="C22" s="142"/>
      <c r="D22" s="113" t="s">
        <v>104</v>
      </c>
      <c r="E22" s="89">
        <f>+E23</f>
        <v>-150000</v>
      </c>
    </row>
    <row r="23" spans="2:6" s="15" customFormat="1" ht="15.95" customHeight="1" x14ac:dyDescent="0.2">
      <c r="B23" s="142"/>
      <c r="C23" s="142"/>
      <c r="D23" s="27" t="s">
        <v>127</v>
      </c>
      <c r="E23" s="56">
        <v>-150000</v>
      </c>
    </row>
    <row r="24" spans="2:6" s="25" customFormat="1" ht="15.95" customHeight="1" x14ac:dyDescent="0.2">
      <c r="B24" s="142"/>
      <c r="C24" s="142"/>
      <c r="D24" s="44" t="s">
        <v>125</v>
      </c>
      <c r="E24" s="55">
        <f>+E25</f>
        <v>-150000</v>
      </c>
    </row>
    <row r="25" spans="2:6" s="15" customFormat="1" ht="15.95" customHeight="1" x14ac:dyDescent="0.2">
      <c r="B25" s="142"/>
      <c r="C25" s="142"/>
      <c r="D25" s="27" t="s">
        <v>126</v>
      </c>
      <c r="E25" s="56">
        <v>-150000</v>
      </c>
    </row>
    <row r="26" spans="2:6" s="18" customFormat="1" ht="15.95" customHeight="1" x14ac:dyDescent="0.2">
      <c r="B26" s="142"/>
      <c r="C26" s="142"/>
      <c r="D26" s="77" t="s">
        <v>120</v>
      </c>
      <c r="E26" s="55">
        <f>+E27</f>
        <v>108773.1</v>
      </c>
    </row>
    <row r="27" spans="2:6" s="18" customFormat="1" ht="15.95" customHeight="1" x14ac:dyDescent="0.2">
      <c r="B27" s="142"/>
      <c r="C27" s="142"/>
      <c r="D27" s="78" t="s">
        <v>121</v>
      </c>
      <c r="E27" s="56">
        <v>108773.1</v>
      </c>
    </row>
    <row r="28" spans="2:6" s="18" customFormat="1" ht="15.95" customHeight="1" x14ac:dyDescent="0.2">
      <c r="B28" s="142"/>
      <c r="C28" s="142"/>
      <c r="D28" s="90" t="s">
        <v>130</v>
      </c>
      <c r="E28" s="55">
        <f>+E29</f>
        <v>-150000</v>
      </c>
    </row>
    <row r="29" spans="2:6" s="18" customFormat="1" ht="15.95" customHeight="1" x14ac:dyDescent="0.2">
      <c r="B29" s="142"/>
      <c r="C29" s="142"/>
      <c r="D29" s="78" t="s">
        <v>131</v>
      </c>
      <c r="E29" s="56">
        <v>-150000</v>
      </c>
    </row>
    <row r="30" spans="2:6" s="18" customFormat="1" ht="15.95" customHeight="1" x14ac:dyDescent="0.2">
      <c r="B30" s="142"/>
      <c r="C30" s="142"/>
      <c r="D30" s="38" t="s">
        <v>122</v>
      </c>
      <c r="E30" s="89">
        <f>+E31</f>
        <v>-32974.5</v>
      </c>
    </row>
    <row r="31" spans="2:6" ht="15.95" customHeight="1" x14ac:dyDescent="0.2">
      <c r="B31" s="142"/>
      <c r="C31" s="142"/>
      <c r="D31" s="80" t="s">
        <v>123</v>
      </c>
      <c r="E31" s="104">
        <v>-32974.5</v>
      </c>
    </row>
    <row r="32" spans="2:6" ht="15.95" customHeight="1" x14ac:dyDescent="0.2">
      <c r="B32" s="142"/>
      <c r="C32" s="142"/>
      <c r="D32" s="2" t="s">
        <v>56</v>
      </c>
      <c r="E32" s="56"/>
    </row>
    <row r="33" spans="2:5" s="18" customFormat="1" ht="15.95" customHeight="1" x14ac:dyDescent="0.2">
      <c r="B33" s="142"/>
      <c r="C33" s="142"/>
      <c r="D33" s="77" t="s">
        <v>62</v>
      </c>
      <c r="E33" s="46">
        <f>+E35+E37+E42+E40+E44+E46</f>
        <v>327067.7</v>
      </c>
    </row>
    <row r="34" spans="2:5" ht="15.95" customHeight="1" x14ac:dyDescent="0.2">
      <c r="B34" s="142"/>
      <c r="C34" s="142"/>
      <c r="D34" s="2" t="s">
        <v>61</v>
      </c>
      <c r="E34" s="58"/>
    </row>
    <row r="35" spans="2:5" s="1" customFormat="1" ht="15.95" customHeight="1" x14ac:dyDescent="0.2">
      <c r="B35" s="142"/>
      <c r="C35" s="142"/>
      <c r="D35" s="77" t="s">
        <v>57</v>
      </c>
      <c r="E35" s="46">
        <f>+E36</f>
        <v>154000</v>
      </c>
    </row>
    <row r="36" spans="2:5" s="1" customFormat="1" ht="18" customHeight="1" x14ac:dyDescent="0.2">
      <c r="B36" s="142"/>
      <c r="C36" s="142"/>
      <c r="D36" s="78" t="s">
        <v>160</v>
      </c>
      <c r="E36" s="58">
        <v>154000</v>
      </c>
    </row>
    <row r="37" spans="2:5" s="1" customFormat="1" ht="15.95" customHeight="1" x14ac:dyDescent="0.2">
      <c r="B37" s="142"/>
      <c r="C37" s="142"/>
      <c r="D37" s="90" t="s">
        <v>128</v>
      </c>
      <c r="E37" s="46">
        <f>+E38+E39</f>
        <v>-189152.6</v>
      </c>
    </row>
    <row r="38" spans="2:5" s="1" customFormat="1" ht="15.95" customHeight="1" x14ac:dyDescent="0.2">
      <c r="B38" s="142"/>
      <c r="C38" s="142"/>
      <c r="D38" s="79" t="s">
        <v>134</v>
      </c>
      <c r="E38" s="58">
        <v>23000</v>
      </c>
    </row>
    <row r="39" spans="2:5" s="1" customFormat="1" ht="15.95" customHeight="1" x14ac:dyDescent="0.2">
      <c r="B39" s="142"/>
      <c r="C39" s="142"/>
      <c r="D39" s="35" t="s">
        <v>149</v>
      </c>
      <c r="E39" s="58">
        <v>-212152.6</v>
      </c>
    </row>
    <row r="40" spans="2:5" s="1" customFormat="1" ht="15.95" customHeight="1" x14ac:dyDescent="0.2">
      <c r="B40" s="142"/>
      <c r="C40" s="142"/>
      <c r="D40" s="91" t="s">
        <v>115</v>
      </c>
      <c r="E40" s="46">
        <f>+E41</f>
        <v>-40700</v>
      </c>
    </row>
    <row r="41" spans="2:5" s="1" customFormat="1" ht="15.95" customHeight="1" x14ac:dyDescent="0.2">
      <c r="B41" s="142"/>
      <c r="C41" s="142"/>
      <c r="D41" s="79" t="s">
        <v>132</v>
      </c>
      <c r="E41" s="58">
        <v>-40700</v>
      </c>
    </row>
    <row r="42" spans="2:5" s="1" customFormat="1" ht="15.95" customHeight="1" x14ac:dyDescent="0.2">
      <c r="B42" s="142"/>
      <c r="C42" s="142"/>
      <c r="D42" s="77" t="s">
        <v>104</v>
      </c>
      <c r="E42" s="46">
        <f>+E43</f>
        <v>150000</v>
      </c>
    </row>
    <row r="43" spans="2:5" s="1" customFormat="1" ht="15.95" customHeight="1" x14ac:dyDescent="0.2">
      <c r="B43" s="142"/>
      <c r="C43" s="142"/>
      <c r="D43" s="80" t="s">
        <v>127</v>
      </c>
      <c r="E43" s="58">
        <v>150000</v>
      </c>
    </row>
    <row r="44" spans="2:5" s="1" customFormat="1" ht="15.95" customHeight="1" x14ac:dyDescent="0.2">
      <c r="B44" s="142"/>
      <c r="C44" s="142"/>
      <c r="D44" s="38" t="s">
        <v>125</v>
      </c>
      <c r="E44" s="46">
        <f>+E45</f>
        <v>150000</v>
      </c>
    </row>
    <row r="45" spans="2:5" s="1" customFormat="1" ht="15.95" customHeight="1" x14ac:dyDescent="0.2">
      <c r="B45" s="142"/>
      <c r="C45" s="142"/>
      <c r="D45" s="80" t="s">
        <v>126</v>
      </c>
      <c r="E45" s="58">
        <v>150000</v>
      </c>
    </row>
    <row r="46" spans="2:5" s="25" customFormat="1" ht="15.95" customHeight="1" x14ac:dyDescent="0.2">
      <c r="B46" s="142"/>
      <c r="C46" s="142"/>
      <c r="D46" s="77" t="s">
        <v>58</v>
      </c>
      <c r="E46" s="46">
        <f>+E47</f>
        <v>102920.3</v>
      </c>
    </row>
    <row r="47" spans="2:5" s="25" customFormat="1" ht="15.95" customHeight="1" x14ac:dyDescent="0.2">
      <c r="B47" s="142"/>
      <c r="C47" s="142"/>
      <c r="D47" s="78" t="s">
        <v>133</v>
      </c>
      <c r="E47" s="58">
        <v>102920.3</v>
      </c>
    </row>
    <row r="50" spans="5:5" x14ac:dyDescent="0.2">
      <c r="E50" s="61"/>
    </row>
    <row r="53" spans="5:5" x14ac:dyDescent="0.2">
      <c r="E53" s="50"/>
    </row>
  </sheetData>
  <mergeCells count="10">
    <mergeCell ref="B1:E1"/>
    <mergeCell ref="B2:E2"/>
    <mergeCell ref="B3:E3"/>
    <mergeCell ref="B4:E4"/>
    <mergeCell ref="B5:E5"/>
    <mergeCell ref="B7:C7"/>
    <mergeCell ref="D7:D8"/>
    <mergeCell ref="B6:E6"/>
    <mergeCell ref="B9:B47"/>
    <mergeCell ref="C11:C47"/>
  </mergeCells>
  <pageMargins left="0.15748031496063" right="0.23622047244094499" top="0.16" bottom="0.16" header="0.16" footer="0.16"/>
  <pageSetup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P16"/>
  <sheetViews>
    <sheetView zoomScaleNormal="100" workbookViewId="0">
      <selection activeCell="M11" sqref="M11"/>
    </sheetView>
  </sheetViews>
  <sheetFormatPr defaultColWidth="9.140625" defaultRowHeight="13.5" x14ac:dyDescent="0.2"/>
  <cols>
    <col min="1" max="1" width="5.5703125" style="8" customWidth="1"/>
    <col min="2" max="2" width="9.5703125" style="8" customWidth="1"/>
    <col min="3" max="3" width="10.5703125" style="8" customWidth="1"/>
    <col min="4" max="4" width="11.5703125" style="8" customWidth="1"/>
    <col min="5" max="5" width="10.85546875" style="30" customWidth="1"/>
    <col min="6" max="6" width="11.42578125" style="30" customWidth="1"/>
    <col min="7" max="7" width="9.28515625" style="30" customWidth="1"/>
    <col min="8" max="8" width="13.7109375" style="30" customWidth="1"/>
    <col min="9" max="9" width="56" style="30" customWidth="1"/>
    <col min="10" max="10" width="31.5703125" style="8" customWidth="1"/>
    <col min="11" max="14" width="8" style="30" customWidth="1"/>
    <col min="15" max="16384" width="9.140625" style="30"/>
  </cols>
  <sheetData>
    <row r="1" spans="1:250" s="28" customFormat="1" ht="15" customHeight="1" x14ac:dyDescent="0.2">
      <c r="A1" s="31"/>
      <c r="B1" s="134" t="s">
        <v>108</v>
      </c>
      <c r="C1" s="134"/>
      <c r="D1" s="134"/>
      <c r="E1" s="134"/>
      <c r="F1" s="134"/>
      <c r="G1" s="134"/>
      <c r="H1" s="134"/>
      <c r="I1" s="134"/>
      <c r="J1" s="134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29"/>
      <c r="FX1" s="29"/>
      <c r="FY1" s="29"/>
      <c r="FZ1" s="29"/>
      <c r="GA1" s="29"/>
      <c r="GB1" s="29"/>
      <c r="GC1" s="29"/>
      <c r="GD1" s="29"/>
      <c r="GE1" s="29"/>
      <c r="GF1" s="29"/>
      <c r="GG1" s="29"/>
      <c r="GH1" s="29"/>
      <c r="GI1" s="29"/>
      <c r="GJ1" s="29"/>
      <c r="GK1" s="29"/>
      <c r="GL1" s="29"/>
      <c r="GM1" s="29"/>
      <c r="GN1" s="29"/>
      <c r="GO1" s="29"/>
      <c r="GP1" s="29"/>
      <c r="GQ1" s="29"/>
      <c r="GR1" s="29"/>
      <c r="GS1" s="29"/>
      <c r="GT1" s="29"/>
      <c r="GU1" s="29"/>
      <c r="GV1" s="29"/>
      <c r="GW1" s="29"/>
      <c r="GX1" s="29"/>
      <c r="GY1" s="29"/>
      <c r="GZ1" s="29"/>
      <c r="HA1" s="29"/>
      <c r="HB1" s="29"/>
      <c r="HC1" s="29"/>
      <c r="HD1" s="29"/>
      <c r="HE1" s="29"/>
      <c r="HF1" s="29"/>
      <c r="HG1" s="29"/>
      <c r="HH1" s="29"/>
      <c r="HI1" s="29"/>
      <c r="HJ1" s="29"/>
      <c r="HK1" s="29"/>
      <c r="HL1" s="29"/>
      <c r="HM1" s="29"/>
      <c r="HN1" s="29"/>
      <c r="HO1" s="29"/>
      <c r="HP1" s="29"/>
      <c r="HQ1" s="29"/>
      <c r="HR1" s="29"/>
      <c r="HS1" s="29"/>
      <c r="HT1" s="29"/>
      <c r="HU1" s="29"/>
      <c r="HV1" s="29"/>
      <c r="HW1" s="29"/>
      <c r="HX1" s="29"/>
      <c r="HY1" s="29"/>
      <c r="HZ1" s="29"/>
      <c r="IA1" s="29"/>
      <c r="IB1" s="29"/>
      <c r="IC1" s="29"/>
      <c r="ID1" s="29"/>
      <c r="IE1" s="29"/>
      <c r="IF1" s="29"/>
      <c r="IG1" s="29"/>
      <c r="IH1" s="29"/>
      <c r="II1" s="29"/>
      <c r="IJ1" s="29"/>
      <c r="IK1" s="29"/>
      <c r="IL1" s="29"/>
      <c r="IM1" s="29"/>
      <c r="IN1" s="29"/>
      <c r="IO1" s="29"/>
      <c r="IP1" s="29"/>
    </row>
    <row r="2" spans="1:250" s="28" customFormat="1" ht="15" customHeight="1" x14ac:dyDescent="0.2">
      <c r="A2" s="31"/>
      <c r="B2" s="134" t="s">
        <v>77</v>
      </c>
      <c r="C2" s="134"/>
      <c r="D2" s="134"/>
      <c r="E2" s="134"/>
      <c r="F2" s="134"/>
      <c r="G2" s="134"/>
      <c r="H2" s="134"/>
      <c r="I2" s="134"/>
      <c r="J2" s="134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  <c r="IL2" s="29"/>
      <c r="IM2" s="29"/>
      <c r="IN2" s="29"/>
      <c r="IO2" s="29"/>
      <c r="IP2" s="29"/>
    </row>
    <row r="3" spans="1:250" s="28" customFormat="1" ht="15" customHeight="1" x14ac:dyDescent="0.2">
      <c r="A3" s="31"/>
      <c r="B3" s="134" t="s">
        <v>38</v>
      </c>
      <c r="C3" s="134"/>
      <c r="D3" s="134"/>
      <c r="E3" s="134"/>
      <c r="F3" s="134"/>
      <c r="G3" s="134"/>
      <c r="H3" s="134"/>
      <c r="I3" s="134"/>
      <c r="J3" s="134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</row>
    <row r="4" spans="1:250" s="28" customFormat="1" ht="15" customHeight="1" x14ac:dyDescent="0.2">
      <c r="A4" s="31"/>
      <c r="B4" s="134" t="s">
        <v>37</v>
      </c>
      <c r="C4" s="134"/>
      <c r="D4" s="134"/>
      <c r="E4" s="134"/>
      <c r="F4" s="134"/>
      <c r="G4" s="134"/>
      <c r="H4" s="134"/>
      <c r="I4" s="134"/>
      <c r="J4" s="134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</row>
    <row r="5" spans="1:250" s="9" customFormat="1" ht="26.25" customHeight="1" x14ac:dyDescent="0.2">
      <c r="A5" s="26"/>
      <c r="B5" s="147" t="s">
        <v>119</v>
      </c>
      <c r="C5" s="147"/>
      <c r="D5" s="147"/>
      <c r="E5" s="147"/>
      <c r="F5" s="147"/>
      <c r="G5" s="147"/>
      <c r="H5" s="147"/>
      <c r="I5" s="147"/>
      <c r="J5" s="147"/>
    </row>
    <row r="6" spans="1:250" ht="19.5" customHeight="1" x14ac:dyDescent="0.2">
      <c r="A6" s="148" t="s">
        <v>78</v>
      </c>
      <c r="B6" s="148"/>
      <c r="C6" s="148"/>
      <c r="D6" s="148"/>
      <c r="E6" s="148"/>
      <c r="F6" s="148"/>
      <c r="G6" s="148"/>
      <c r="H6" s="148"/>
      <c r="I6" s="148"/>
      <c r="J6" s="148"/>
    </row>
    <row r="7" spans="1:250" s="32" customFormat="1" ht="60" customHeight="1" x14ac:dyDescent="0.2">
      <c r="A7" s="146" t="s">
        <v>80</v>
      </c>
      <c r="B7" s="146" t="s">
        <v>81</v>
      </c>
      <c r="C7" s="146"/>
      <c r="D7" s="146" t="s">
        <v>82</v>
      </c>
      <c r="E7" s="146"/>
      <c r="F7" s="146"/>
      <c r="G7" s="146"/>
      <c r="H7" s="146" t="s">
        <v>83</v>
      </c>
      <c r="I7" s="146" t="s">
        <v>84</v>
      </c>
      <c r="J7" s="118" t="s">
        <v>42</v>
      </c>
    </row>
    <row r="8" spans="1:250" s="32" customFormat="1" ht="51.75" customHeight="1" x14ac:dyDescent="0.2">
      <c r="A8" s="146"/>
      <c r="B8" s="112" t="s">
        <v>85</v>
      </c>
      <c r="C8" s="112" t="s">
        <v>88</v>
      </c>
      <c r="D8" s="112" t="s">
        <v>85</v>
      </c>
      <c r="E8" s="112" t="s">
        <v>88</v>
      </c>
      <c r="F8" s="112" t="s">
        <v>89</v>
      </c>
      <c r="G8" s="112" t="s">
        <v>86</v>
      </c>
      <c r="H8" s="146"/>
      <c r="I8" s="146"/>
      <c r="J8" s="112" t="s">
        <v>4</v>
      </c>
    </row>
    <row r="9" spans="1:250" s="32" customFormat="1" ht="24" customHeight="1" x14ac:dyDescent="0.2">
      <c r="A9" s="149" t="s">
        <v>87</v>
      </c>
      <c r="B9" s="149"/>
      <c r="C9" s="149"/>
      <c r="D9" s="149"/>
      <c r="E9" s="149"/>
      <c r="F9" s="149"/>
      <c r="G9" s="149"/>
      <c r="H9" s="149"/>
      <c r="I9" s="149"/>
      <c r="J9" s="65">
        <f>+J10</f>
        <v>0</v>
      </c>
    </row>
    <row r="10" spans="1:250" s="32" customFormat="1" ht="21" customHeight="1" x14ac:dyDescent="0.2">
      <c r="A10" s="112"/>
      <c r="B10" s="106" t="s">
        <v>90</v>
      </c>
      <c r="C10" s="145" t="s">
        <v>91</v>
      </c>
      <c r="D10" s="145"/>
      <c r="E10" s="145"/>
      <c r="F10" s="145"/>
      <c r="G10" s="145"/>
      <c r="H10" s="145"/>
      <c r="I10" s="145"/>
      <c r="J10" s="65">
        <f>+J11</f>
        <v>0</v>
      </c>
    </row>
    <row r="11" spans="1:250" s="32" customFormat="1" ht="24" customHeight="1" x14ac:dyDescent="0.2">
      <c r="A11" s="112"/>
      <c r="B11" s="112"/>
      <c r="C11" s="112"/>
      <c r="D11" s="106" t="s">
        <v>94</v>
      </c>
      <c r="E11" s="145" t="s">
        <v>26</v>
      </c>
      <c r="F11" s="145"/>
      <c r="G11" s="145"/>
      <c r="H11" s="145"/>
      <c r="I11" s="145"/>
      <c r="J11" s="62">
        <f>+'3'!E11</f>
        <v>0</v>
      </c>
    </row>
    <row r="12" spans="1:250" s="32" customFormat="1" ht="28.5" customHeight="1" x14ac:dyDescent="0.2">
      <c r="A12" s="112"/>
      <c r="B12" s="112"/>
      <c r="C12" s="112"/>
      <c r="D12" s="112"/>
      <c r="E12" s="114"/>
      <c r="F12" s="145" t="s">
        <v>95</v>
      </c>
      <c r="G12" s="145"/>
      <c r="H12" s="145"/>
      <c r="I12" s="145"/>
      <c r="J12" s="145"/>
    </row>
    <row r="13" spans="1:250" s="32" customFormat="1" ht="24" customHeight="1" x14ac:dyDescent="0.2">
      <c r="A13" s="112"/>
      <c r="B13" s="112"/>
      <c r="C13" s="112"/>
      <c r="D13" s="112"/>
      <c r="E13" s="114"/>
      <c r="F13" s="114"/>
      <c r="G13" s="145" t="s">
        <v>92</v>
      </c>
      <c r="H13" s="145"/>
      <c r="I13" s="145"/>
      <c r="J13" s="145"/>
    </row>
    <row r="14" spans="1:250" s="32" customFormat="1" ht="24" customHeight="1" x14ac:dyDescent="0.2">
      <c r="A14" s="112"/>
      <c r="B14" s="112"/>
      <c r="C14" s="112"/>
      <c r="D14" s="112"/>
      <c r="E14" s="114"/>
      <c r="F14" s="114"/>
      <c r="G14" s="114"/>
      <c r="H14" s="145" t="s">
        <v>93</v>
      </c>
      <c r="I14" s="145"/>
      <c r="J14" s="145"/>
    </row>
    <row r="15" spans="1:250" s="32" customFormat="1" ht="18.75" customHeight="1" x14ac:dyDescent="0.2">
      <c r="A15" s="112"/>
      <c r="B15" s="112"/>
      <c r="C15" s="112"/>
      <c r="D15" s="112"/>
      <c r="E15" s="114"/>
      <c r="F15" s="114"/>
      <c r="G15" s="114"/>
      <c r="H15" s="114"/>
      <c r="I15" s="114" t="s">
        <v>96</v>
      </c>
      <c r="J15" s="68">
        <f>+J16</f>
        <v>-2</v>
      </c>
    </row>
    <row r="16" spans="1:250" s="32" customFormat="1" ht="18.75" customHeight="1" x14ac:dyDescent="0.2">
      <c r="A16" s="112"/>
      <c r="B16" s="112"/>
      <c r="C16" s="112"/>
      <c r="D16" s="112"/>
      <c r="E16" s="114"/>
      <c r="F16" s="114"/>
      <c r="G16" s="114"/>
      <c r="H16" s="114"/>
      <c r="I16" s="114" t="s">
        <v>97</v>
      </c>
      <c r="J16" s="68">
        <v>-2</v>
      </c>
    </row>
  </sheetData>
  <mergeCells count="17">
    <mergeCell ref="F12:J12"/>
    <mergeCell ref="G13:J13"/>
    <mergeCell ref="H14:J14"/>
    <mergeCell ref="B5:J5"/>
    <mergeCell ref="A6:J6"/>
    <mergeCell ref="A9:I9"/>
    <mergeCell ref="C10:I10"/>
    <mergeCell ref="A7:A8"/>
    <mergeCell ref="B7:C7"/>
    <mergeCell ref="D7:G7"/>
    <mergeCell ref="B1:J1"/>
    <mergeCell ref="B2:J2"/>
    <mergeCell ref="B3:J3"/>
    <mergeCell ref="B4:J4"/>
    <mergeCell ref="E11:I11"/>
    <mergeCell ref="H7:H8"/>
    <mergeCell ref="I7:I8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M27"/>
  <sheetViews>
    <sheetView zoomScaleNormal="100" workbookViewId="0">
      <selection activeCell="N11" sqref="N11"/>
    </sheetView>
  </sheetViews>
  <sheetFormatPr defaultColWidth="9.140625" defaultRowHeight="13.5" x14ac:dyDescent="0.2"/>
  <cols>
    <col min="1" max="1" width="6.140625" style="1" customWidth="1"/>
    <col min="2" max="2" width="9.42578125" style="1" customWidth="1"/>
    <col min="3" max="3" width="11.140625" style="1" customWidth="1"/>
    <col min="4" max="4" width="11.28515625" style="1" customWidth="1"/>
    <col min="5" max="5" width="13" style="1" customWidth="1"/>
    <col min="6" max="6" width="12.7109375" style="1" customWidth="1"/>
    <col min="7" max="7" width="10.7109375" style="1" customWidth="1"/>
    <col min="8" max="8" width="17" style="1" customWidth="1"/>
    <col min="9" max="9" width="44" style="1" customWidth="1"/>
    <col min="10" max="10" width="31.140625" style="8" customWidth="1"/>
    <col min="11" max="16384" width="9.140625" style="1"/>
  </cols>
  <sheetData>
    <row r="1" spans="1:221" s="6" customFormat="1" ht="15.95" customHeight="1" x14ac:dyDescent="0.2">
      <c r="B1" s="134" t="s">
        <v>60</v>
      </c>
      <c r="C1" s="134"/>
      <c r="D1" s="134"/>
      <c r="E1" s="134"/>
      <c r="F1" s="134"/>
      <c r="G1" s="134"/>
      <c r="H1" s="134"/>
      <c r="I1" s="134"/>
      <c r="J1" s="134"/>
      <c r="K1" s="5"/>
      <c r="L1" s="5"/>
      <c r="M1" s="4"/>
      <c r="N1" s="5"/>
      <c r="O1" s="5"/>
      <c r="P1" s="5"/>
      <c r="Q1" s="5"/>
      <c r="R1" s="5"/>
      <c r="S1" s="5"/>
      <c r="T1" s="5"/>
      <c r="U1" s="4"/>
      <c r="V1" s="5"/>
      <c r="W1" s="5"/>
      <c r="X1" s="5"/>
      <c r="Y1" s="5"/>
      <c r="Z1" s="5"/>
      <c r="AA1" s="5"/>
      <c r="AB1" s="5"/>
      <c r="AC1" s="4"/>
      <c r="AD1" s="5"/>
      <c r="AE1" s="5"/>
      <c r="AF1" s="5"/>
      <c r="AG1" s="5"/>
      <c r="AH1" s="5"/>
      <c r="AI1" s="5"/>
      <c r="AJ1" s="5"/>
      <c r="AK1" s="4"/>
      <c r="AL1" s="5"/>
      <c r="AM1" s="5"/>
      <c r="AN1" s="5"/>
      <c r="AO1" s="5"/>
      <c r="AP1" s="5"/>
      <c r="AQ1" s="5"/>
      <c r="AR1" s="5"/>
      <c r="AS1" s="4"/>
      <c r="AT1" s="5"/>
      <c r="AU1" s="5"/>
      <c r="AV1" s="5"/>
      <c r="AW1" s="5"/>
      <c r="AX1" s="5"/>
      <c r="AY1" s="5"/>
      <c r="AZ1" s="5"/>
      <c r="BA1" s="4"/>
      <c r="BB1" s="5"/>
      <c r="BC1" s="5"/>
      <c r="BD1" s="5"/>
      <c r="BE1" s="5"/>
      <c r="BF1" s="5"/>
      <c r="BG1" s="5"/>
      <c r="BH1" s="5"/>
      <c r="BI1" s="4"/>
      <c r="BJ1" s="5"/>
      <c r="BK1" s="5"/>
      <c r="BL1" s="5"/>
      <c r="BM1" s="5"/>
      <c r="BN1" s="5"/>
      <c r="BO1" s="5"/>
      <c r="BP1" s="5"/>
      <c r="BQ1" s="4"/>
      <c r="BR1" s="5"/>
      <c r="BS1" s="5"/>
      <c r="BT1" s="5"/>
      <c r="BU1" s="5"/>
      <c r="BV1" s="5"/>
      <c r="BW1" s="5"/>
      <c r="BX1" s="5"/>
      <c r="BY1" s="4"/>
      <c r="BZ1" s="5"/>
      <c r="CA1" s="5"/>
      <c r="CB1" s="5"/>
      <c r="CC1" s="5"/>
      <c r="CD1" s="5"/>
      <c r="CE1" s="5"/>
      <c r="CF1" s="5"/>
      <c r="CG1" s="4"/>
      <c r="CH1" s="5"/>
      <c r="CI1" s="5"/>
      <c r="CJ1" s="5"/>
      <c r="CK1" s="5"/>
      <c r="CL1" s="5"/>
      <c r="CM1" s="5"/>
      <c r="CN1" s="5"/>
      <c r="CO1" s="4"/>
      <c r="CP1" s="5"/>
      <c r="CQ1" s="5"/>
      <c r="CR1" s="5"/>
      <c r="CS1" s="5"/>
      <c r="CT1" s="5"/>
      <c r="CU1" s="5"/>
      <c r="CV1" s="5"/>
      <c r="CW1" s="4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4"/>
      <c r="DN1" s="5"/>
      <c r="DO1" s="5"/>
      <c r="DP1" s="5"/>
      <c r="DQ1" s="5"/>
      <c r="DR1" s="5"/>
      <c r="DS1" s="5"/>
      <c r="DT1" s="5"/>
      <c r="DU1" s="4"/>
      <c r="DV1" s="5"/>
      <c r="DW1" s="5"/>
      <c r="DX1" s="5"/>
      <c r="DY1" s="5"/>
      <c r="DZ1" s="5"/>
      <c r="EA1" s="5"/>
      <c r="EB1" s="5"/>
      <c r="EC1" s="4"/>
      <c r="ED1" s="5"/>
      <c r="EE1" s="5"/>
      <c r="EF1" s="5"/>
      <c r="EG1" s="5"/>
      <c r="EH1" s="5"/>
      <c r="EI1" s="5"/>
      <c r="EJ1" s="5"/>
      <c r="EK1" s="4"/>
      <c r="EL1" s="5"/>
      <c r="EM1" s="5"/>
      <c r="EN1" s="5"/>
      <c r="EO1" s="5"/>
      <c r="EP1" s="5"/>
      <c r="EQ1" s="5"/>
      <c r="ER1" s="5"/>
      <c r="ES1" s="4"/>
      <c r="ET1" s="5"/>
      <c r="EU1" s="5"/>
      <c r="EV1" s="5"/>
      <c r="EW1" s="5"/>
      <c r="EX1" s="5"/>
      <c r="EY1" s="5"/>
      <c r="EZ1" s="5"/>
      <c r="FA1" s="4"/>
      <c r="FB1" s="5"/>
      <c r="FC1" s="5"/>
      <c r="FD1" s="5"/>
      <c r="FE1" s="5"/>
      <c r="FF1" s="5"/>
      <c r="FG1" s="5"/>
      <c r="FH1" s="5"/>
      <c r="FI1" s="4"/>
      <c r="FJ1" s="5"/>
      <c r="FK1" s="5"/>
      <c r="FL1" s="5"/>
      <c r="FM1" s="5"/>
      <c r="FN1" s="5"/>
      <c r="FO1" s="5"/>
      <c r="FP1" s="5"/>
      <c r="FQ1" s="4"/>
      <c r="FR1" s="5"/>
      <c r="FS1" s="5"/>
      <c r="FT1" s="5"/>
      <c r="FU1" s="5"/>
      <c r="FV1" s="5"/>
      <c r="FW1" s="5"/>
      <c r="FX1" s="5"/>
      <c r="FY1" s="4"/>
      <c r="FZ1" s="5"/>
      <c r="GA1" s="5"/>
      <c r="GB1" s="5"/>
      <c r="GC1" s="5"/>
      <c r="GD1" s="5"/>
      <c r="GE1" s="5"/>
      <c r="GF1" s="5"/>
      <c r="GG1" s="4"/>
      <c r="GH1" s="5"/>
      <c r="GI1" s="5"/>
      <c r="GJ1" s="5"/>
      <c r="GK1" s="5"/>
      <c r="GL1" s="5"/>
      <c r="GM1" s="5"/>
      <c r="GN1" s="5"/>
      <c r="GO1" s="4"/>
      <c r="GP1" s="5"/>
      <c r="GQ1" s="5"/>
      <c r="GR1" s="5"/>
      <c r="GS1" s="5"/>
      <c r="GT1" s="5"/>
      <c r="GU1" s="5"/>
      <c r="GV1" s="5"/>
      <c r="GW1" s="4"/>
      <c r="GX1" s="5"/>
      <c r="GY1" s="5"/>
      <c r="GZ1" s="5"/>
      <c r="HA1" s="5"/>
      <c r="HB1" s="5"/>
      <c r="HC1" s="5"/>
      <c r="HD1" s="5"/>
      <c r="HE1" s="4"/>
      <c r="HF1" s="5"/>
      <c r="HG1" s="5"/>
      <c r="HH1" s="5"/>
      <c r="HI1" s="5"/>
      <c r="HJ1" s="5"/>
      <c r="HK1" s="5"/>
      <c r="HL1" s="5"/>
      <c r="HM1" s="4"/>
    </row>
    <row r="2" spans="1:221" s="6" customFormat="1" ht="15.95" customHeight="1" x14ac:dyDescent="0.2">
      <c r="B2" s="134" t="s">
        <v>69</v>
      </c>
      <c r="C2" s="134"/>
      <c r="D2" s="134"/>
      <c r="E2" s="134"/>
      <c r="F2" s="134"/>
      <c r="G2" s="134"/>
      <c r="H2" s="134"/>
      <c r="I2" s="134"/>
      <c r="J2" s="134"/>
      <c r="K2" s="5"/>
      <c r="L2" s="5"/>
      <c r="M2" s="4"/>
      <c r="N2" s="5"/>
      <c r="O2" s="5"/>
      <c r="P2" s="5"/>
      <c r="Q2" s="5"/>
      <c r="R2" s="5"/>
      <c r="S2" s="5"/>
      <c r="T2" s="5"/>
      <c r="U2" s="4"/>
      <c r="V2" s="5"/>
      <c r="W2" s="5"/>
      <c r="X2" s="5"/>
      <c r="Y2" s="5"/>
      <c r="Z2" s="5"/>
      <c r="AA2" s="5"/>
      <c r="AB2" s="5"/>
      <c r="AC2" s="4"/>
      <c r="AD2" s="5"/>
      <c r="AE2" s="5"/>
      <c r="AF2" s="5"/>
      <c r="AG2" s="5"/>
      <c r="AH2" s="5"/>
      <c r="AI2" s="5"/>
      <c r="AJ2" s="5"/>
      <c r="AK2" s="4"/>
      <c r="AL2" s="5"/>
      <c r="AM2" s="5"/>
      <c r="AN2" s="5"/>
      <c r="AO2" s="5"/>
      <c r="AP2" s="5"/>
      <c r="AQ2" s="5"/>
      <c r="AR2" s="5"/>
      <c r="AS2" s="4"/>
      <c r="AT2" s="5"/>
      <c r="AU2" s="5"/>
      <c r="AV2" s="5"/>
      <c r="AW2" s="5"/>
      <c r="AX2" s="5"/>
      <c r="AY2" s="5"/>
      <c r="AZ2" s="5"/>
      <c r="BA2" s="4"/>
      <c r="BB2" s="5"/>
      <c r="BC2" s="5"/>
      <c r="BD2" s="5"/>
      <c r="BE2" s="5"/>
      <c r="BF2" s="5"/>
      <c r="BG2" s="5"/>
      <c r="BH2" s="5"/>
      <c r="BI2" s="4"/>
      <c r="BJ2" s="5"/>
      <c r="BK2" s="5"/>
      <c r="BL2" s="5"/>
      <c r="BM2" s="5"/>
      <c r="BN2" s="5"/>
      <c r="BO2" s="5"/>
      <c r="BP2" s="5"/>
      <c r="BQ2" s="4"/>
      <c r="BR2" s="5"/>
      <c r="BS2" s="5"/>
      <c r="BT2" s="5"/>
      <c r="BU2" s="5"/>
      <c r="BV2" s="5"/>
      <c r="BW2" s="5"/>
      <c r="BX2" s="5"/>
      <c r="BY2" s="4"/>
      <c r="BZ2" s="5"/>
      <c r="CA2" s="5"/>
      <c r="CB2" s="5"/>
      <c r="CC2" s="5"/>
      <c r="CD2" s="5"/>
      <c r="CE2" s="5"/>
      <c r="CF2" s="5"/>
      <c r="CG2" s="4"/>
      <c r="CH2" s="5"/>
      <c r="CI2" s="5"/>
      <c r="CJ2" s="5"/>
      <c r="CK2" s="5"/>
      <c r="CL2" s="5"/>
      <c r="CM2" s="5"/>
      <c r="CN2" s="5"/>
      <c r="CO2" s="4"/>
      <c r="CP2" s="5"/>
      <c r="CQ2" s="5"/>
      <c r="CR2" s="5"/>
      <c r="CS2" s="5"/>
      <c r="CT2" s="5"/>
      <c r="CU2" s="5"/>
      <c r="CV2" s="5"/>
      <c r="CW2" s="4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4"/>
      <c r="DN2" s="5"/>
      <c r="DO2" s="5"/>
      <c r="DP2" s="5"/>
      <c r="DQ2" s="5"/>
      <c r="DR2" s="5"/>
      <c r="DS2" s="5"/>
      <c r="DT2" s="5"/>
      <c r="DU2" s="4"/>
      <c r="DV2" s="5"/>
      <c r="DW2" s="5"/>
      <c r="DX2" s="5"/>
      <c r="DY2" s="5"/>
      <c r="DZ2" s="5"/>
      <c r="EA2" s="5"/>
      <c r="EB2" s="5"/>
      <c r="EC2" s="4"/>
      <c r="ED2" s="5"/>
      <c r="EE2" s="5"/>
      <c r="EF2" s="5"/>
      <c r="EG2" s="5"/>
      <c r="EH2" s="5"/>
      <c r="EI2" s="5"/>
      <c r="EJ2" s="5"/>
      <c r="EK2" s="4"/>
      <c r="EL2" s="5"/>
      <c r="EM2" s="5"/>
      <c r="EN2" s="5"/>
      <c r="EO2" s="5"/>
      <c r="EP2" s="5"/>
      <c r="EQ2" s="5"/>
      <c r="ER2" s="5"/>
      <c r="ES2" s="4"/>
      <c r="ET2" s="5"/>
      <c r="EU2" s="5"/>
      <c r="EV2" s="5"/>
      <c r="EW2" s="5"/>
      <c r="EX2" s="5"/>
      <c r="EY2" s="5"/>
      <c r="EZ2" s="5"/>
      <c r="FA2" s="4"/>
      <c r="FB2" s="5"/>
      <c r="FC2" s="5"/>
      <c r="FD2" s="5"/>
      <c r="FE2" s="5"/>
      <c r="FF2" s="5"/>
      <c r="FG2" s="5"/>
      <c r="FH2" s="5"/>
      <c r="FI2" s="4"/>
      <c r="FJ2" s="5"/>
      <c r="FK2" s="5"/>
      <c r="FL2" s="5"/>
      <c r="FM2" s="5"/>
      <c r="FN2" s="5"/>
      <c r="FO2" s="5"/>
      <c r="FP2" s="5"/>
      <c r="FQ2" s="4"/>
      <c r="FR2" s="5"/>
      <c r="FS2" s="5"/>
      <c r="FT2" s="5"/>
      <c r="FU2" s="5"/>
      <c r="FV2" s="5"/>
      <c r="FW2" s="5"/>
      <c r="FX2" s="5"/>
      <c r="FY2" s="4"/>
      <c r="FZ2" s="5"/>
      <c r="GA2" s="5"/>
      <c r="GB2" s="5"/>
      <c r="GC2" s="5"/>
      <c r="GD2" s="5"/>
      <c r="GE2" s="5"/>
      <c r="GF2" s="5"/>
      <c r="GG2" s="4"/>
      <c r="GH2" s="5"/>
      <c r="GI2" s="5"/>
      <c r="GJ2" s="5"/>
      <c r="GK2" s="5"/>
      <c r="GL2" s="5"/>
      <c r="GM2" s="5"/>
      <c r="GN2" s="5"/>
      <c r="GO2" s="4"/>
      <c r="GP2" s="5"/>
      <c r="GQ2" s="5"/>
      <c r="GR2" s="5"/>
      <c r="GS2" s="5"/>
      <c r="GT2" s="5"/>
      <c r="GU2" s="5"/>
      <c r="GV2" s="5"/>
      <c r="GW2" s="4"/>
      <c r="GX2" s="5"/>
      <c r="GY2" s="5"/>
      <c r="GZ2" s="5"/>
      <c r="HA2" s="5"/>
      <c r="HB2" s="5"/>
      <c r="HC2" s="5"/>
      <c r="HD2" s="5"/>
      <c r="HE2" s="4"/>
      <c r="HF2" s="5"/>
      <c r="HG2" s="5"/>
      <c r="HH2" s="5"/>
      <c r="HI2" s="5"/>
      <c r="HJ2" s="5"/>
      <c r="HK2" s="5"/>
      <c r="HL2" s="5"/>
      <c r="HM2" s="4"/>
    </row>
    <row r="3" spans="1:221" s="6" customFormat="1" ht="15.95" customHeight="1" x14ac:dyDescent="0.2">
      <c r="B3" s="134" t="s">
        <v>38</v>
      </c>
      <c r="C3" s="134"/>
      <c r="D3" s="134"/>
      <c r="E3" s="134"/>
      <c r="F3" s="134"/>
      <c r="G3" s="134"/>
      <c r="H3" s="134"/>
      <c r="I3" s="134"/>
      <c r="J3" s="134"/>
      <c r="K3" s="5"/>
      <c r="L3" s="5"/>
      <c r="M3" s="4"/>
      <c r="N3" s="5"/>
      <c r="O3" s="5"/>
      <c r="P3" s="5"/>
      <c r="Q3" s="5"/>
      <c r="R3" s="5"/>
      <c r="S3" s="5"/>
      <c r="T3" s="5"/>
      <c r="U3" s="4"/>
      <c r="V3" s="5"/>
      <c r="W3" s="5"/>
      <c r="X3" s="5"/>
      <c r="Y3" s="5"/>
      <c r="Z3" s="5"/>
      <c r="AA3" s="5"/>
      <c r="AB3" s="5"/>
      <c r="AC3" s="4"/>
      <c r="AD3" s="5"/>
      <c r="AE3" s="5"/>
      <c r="AF3" s="5"/>
      <c r="AG3" s="5"/>
      <c r="AH3" s="5"/>
      <c r="AI3" s="5"/>
      <c r="AJ3" s="5"/>
      <c r="AK3" s="4"/>
      <c r="AL3" s="5"/>
      <c r="AM3" s="5"/>
      <c r="AN3" s="5"/>
      <c r="AO3" s="5"/>
      <c r="AP3" s="5"/>
      <c r="AQ3" s="5"/>
      <c r="AR3" s="5"/>
      <c r="AS3" s="4"/>
      <c r="AT3" s="5"/>
      <c r="AU3" s="5"/>
      <c r="AV3" s="5"/>
      <c r="AW3" s="5"/>
      <c r="AX3" s="5"/>
      <c r="AY3" s="5"/>
      <c r="AZ3" s="5"/>
      <c r="BA3" s="4"/>
      <c r="BB3" s="5"/>
      <c r="BC3" s="5"/>
      <c r="BD3" s="5"/>
      <c r="BE3" s="5"/>
      <c r="BF3" s="5"/>
      <c r="BG3" s="5"/>
      <c r="BH3" s="5"/>
      <c r="BI3" s="4"/>
      <c r="BJ3" s="5"/>
      <c r="BK3" s="5"/>
      <c r="BL3" s="5"/>
      <c r="BM3" s="5"/>
      <c r="BN3" s="5"/>
      <c r="BO3" s="5"/>
      <c r="BP3" s="5"/>
      <c r="BQ3" s="4"/>
      <c r="BR3" s="5"/>
      <c r="BS3" s="5"/>
      <c r="BT3" s="5"/>
      <c r="BU3" s="5"/>
      <c r="BV3" s="5"/>
      <c r="BW3" s="5"/>
      <c r="BX3" s="5"/>
      <c r="BY3" s="4"/>
      <c r="BZ3" s="5"/>
      <c r="CA3" s="5"/>
      <c r="CB3" s="5"/>
      <c r="CC3" s="5"/>
      <c r="CD3" s="5"/>
      <c r="CE3" s="5"/>
      <c r="CF3" s="5"/>
      <c r="CG3" s="4"/>
      <c r="CH3" s="5"/>
      <c r="CI3" s="5"/>
      <c r="CJ3" s="5"/>
      <c r="CK3" s="5"/>
      <c r="CL3" s="5"/>
      <c r="CM3" s="5"/>
      <c r="CN3" s="5"/>
      <c r="CO3" s="4"/>
      <c r="CP3" s="5"/>
      <c r="CQ3" s="5"/>
      <c r="CR3" s="5"/>
      <c r="CS3" s="5"/>
      <c r="CT3" s="5"/>
      <c r="CU3" s="5"/>
      <c r="CV3" s="5"/>
      <c r="CW3" s="4"/>
      <c r="CX3" s="5"/>
      <c r="CY3" s="5"/>
      <c r="CZ3" s="5"/>
      <c r="DA3" s="5"/>
      <c r="DB3" s="5"/>
      <c r="DC3" s="5"/>
      <c r="DD3" s="5"/>
      <c r="DE3" s="4"/>
      <c r="DF3" s="5"/>
      <c r="DG3" s="5"/>
      <c r="DH3" s="5"/>
      <c r="DI3" s="5"/>
      <c r="DJ3" s="5"/>
      <c r="DK3" s="5"/>
      <c r="DL3" s="5"/>
      <c r="DM3" s="4"/>
      <c r="DN3" s="5"/>
      <c r="DO3" s="5"/>
      <c r="DP3" s="5"/>
      <c r="DQ3" s="5"/>
      <c r="DR3" s="5"/>
      <c r="DS3" s="5"/>
      <c r="DT3" s="5"/>
      <c r="DU3" s="4"/>
      <c r="DV3" s="5"/>
      <c r="DW3" s="5"/>
      <c r="DX3" s="5"/>
      <c r="DY3" s="5"/>
      <c r="DZ3" s="5"/>
      <c r="EA3" s="5"/>
      <c r="EB3" s="5"/>
      <c r="EC3" s="4"/>
      <c r="ED3" s="5"/>
      <c r="EE3" s="5"/>
      <c r="EF3" s="5"/>
      <c r="EG3" s="5"/>
      <c r="EH3" s="5"/>
      <c r="EI3" s="5"/>
      <c r="EJ3" s="5"/>
      <c r="EK3" s="4"/>
      <c r="EL3" s="5"/>
      <c r="EM3" s="5"/>
      <c r="EN3" s="5"/>
      <c r="EO3" s="5"/>
      <c r="EP3" s="5"/>
      <c r="EQ3" s="5"/>
      <c r="ER3" s="5"/>
      <c r="ES3" s="4"/>
      <c r="ET3" s="5"/>
      <c r="EU3" s="5"/>
      <c r="EV3" s="5"/>
      <c r="EW3" s="5"/>
      <c r="EX3" s="5"/>
      <c r="EY3" s="5"/>
      <c r="EZ3" s="5"/>
      <c r="FA3" s="4"/>
      <c r="FB3" s="5"/>
      <c r="FC3" s="5"/>
      <c r="FD3" s="5"/>
      <c r="FE3" s="5"/>
      <c r="FF3" s="5"/>
      <c r="FG3" s="5"/>
      <c r="FH3" s="5"/>
      <c r="FI3" s="4"/>
      <c r="FJ3" s="5"/>
      <c r="FK3" s="5"/>
      <c r="FL3" s="5"/>
      <c r="FM3" s="5"/>
      <c r="FN3" s="5"/>
      <c r="FO3" s="5"/>
      <c r="FP3" s="5"/>
      <c r="FQ3" s="4"/>
      <c r="FR3" s="5"/>
      <c r="FS3" s="5"/>
      <c r="FT3" s="5"/>
      <c r="FU3" s="5"/>
      <c r="FV3" s="5"/>
      <c r="FW3" s="5"/>
      <c r="FX3" s="5"/>
      <c r="FY3" s="4"/>
      <c r="FZ3" s="5"/>
      <c r="GA3" s="5"/>
      <c r="GB3" s="5"/>
      <c r="GC3" s="5"/>
      <c r="GD3" s="5"/>
      <c r="GE3" s="5"/>
      <c r="GF3" s="5"/>
      <c r="GG3" s="4"/>
      <c r="GH3" s="5"/>
      <c r="GI3" s="5"/>
      <c r="GJ3" s="5"/>
      <c r="GK3" s="5"/>
      <c r="GL3" s="5"/>
      <c r="GM3" s="5"/>
      <c r="GN3" s="5"/>
      <c r="GO3" s="4"/>
      <c r="GP3" s="5"/>
      <c r="GQ3" s="5"/>
      <c r="GR3" s="5"/>
      <c r="GS3" s="5"/>
      <c r="GT3" s="5"/>
      <c r="GU3" s="5"/>
      <c r="GV3" s="5"/>
      <c r="GW3" s="4"/>
      <c r="GX3" s="5"/>
      <c r="GY3" s="5"/>
      <c r="GZ3" s="5"/>
      <c r="HA3" s="5"/>
      <c r="HB3" s="5"/>
      <c r="HC3" s="5"/>
      <c r="HD3" s="5"/>
      <c r="HE3" s="4"/>
      <c r="HF3" s="5"/>
      <c r="HG3" s="5"/>
      <c r="HH3" s="5"/>
      <c r="HI3" s="5"/>
      <c r="HJ3" s="5"/>
      <c r="HK3" s="5"/>
      <c r="HL3" s="5"/>
      <c r="HM3" s="4"/>
    </row>
    <row r="4" spans="1:221" s="6" customFormat="1" ht="15.95" customHeight="1" x14ac:dyDescent="0.2">
      <c r="B4" s="134" t="s">
        <v>37</v>
      </c>
      <c r="C4" s="134"/>
      <c r="D4" s="134"/>
      <c r="E4" s="134"/>
      <c r="F4" s="134"/>
      <c r="G4" s="134"/>
      <c r="H4" s="134"/>
      <c r="I4" s="134"/>
      <c r="J4" s="134"/>
      <c r="K4" s="5"/>
      <c r="L4" s="5"/>
      <c r="M4" s="4"/>
      <c r="N4" s="5"/>
      <c r="O4" s="5"/>
      <c r="P4" s="5"/>
      <c r="Q4" s="5"/>
      <c r="R4" s="5"/>
      <c r="S4" s="5"/>
      <c r="T4" s="5"/>
      <c r="U4" s="4"/>
      <c r="V4" s="5"/>
      <c r="W4" s="5"/>
      <c r="X4" s="5"/>
      <c r="Y4" s="5"/>
      <c r="Z4" s="5"/>
      <c r="AA4" s="5"/>
      <c r="AB4" s="5"/>
      <c r="AC4" s="4"/>
      <c r="AD4" s="5"/>
      <c r="AE4" s="5"/>
      <c r="AF4" s="5"/>
      <c r="AG4" s="5"/>
      <c r="AH4" s="5"/>
      <c r="AI4" s="5"/>
      <c r="AJ4" s="5"/>
      <c r="AK4" s="4"/>
      <c r="AL4" s="5"/>
      <c r="AM4" s="5"/>
      <c r="AN4" s="5"/>
      <c r="AO4" s="5"/>
      <c r="AP4" s="5"/>
      <c r="AQ4" s="5"/>
      <c r="AR4" s="5"/>
      <c r="AS4" s="4"/>
      <c r="AT4" s="5"/>
      <c r="AU4" s="5"/>
      <c r="AV4" s="5"/>
      <c r="AW4" s="5"/>
      <c r="AX4" s="5"/>
      <c r="AY4" s="5"/>
      <c r="AZ4" s="5"/>
      <c r="BA4" s="4"/>
      <c r="BB4" s="5"/>
      <c r="BC4" s="5"/>
      <c r="BD4" s="5"/>
      <c r="BE4" s="5"/>
      <c r="BF4" s="5"/>
      <c r="BG4" s="5"/>
      <c r="BH4" s="5"/>
      <c r="BI4" s="4"/>
      <c r="BJ4" s="5"/>
      <c r="BK4" s="5"/>
      <c r="BL4" s="5"/>
      <c r="BM4" s="5"/>
      <c r="BN4" s="5"/>
      <c r="BO4" s="5"/>
      <c r="BP4" s="5"/>
      <c r="BQ4" s="4"/>
      <c r="BR4" s="5"/>
      <c r="BS4" s="5"/>
      <c r="BT4" s="5"/>
      <c r="BU4" s="5"/>
      <c r="BV4" s="5"/>
      <c r="BW4" s="5"/>
      <c r="BX4" s="5"/>
      <c r="BY4" s="4"/>
      <c r="BZ4" s="5"/>
      <c r="CA4" s="5"/>
      <c r="CB4" s="5"/>
      <c r="CC4" s="5"/>
      <c r="CD4" s="5"/>
      <c r="CE4" s="5"/>
      <c r="CF4" s="5"/>
      <c r="CG4" s="4"/>
      <c r="CH4" s="5"/>
      <c r="CI4" s="5"/>
      <c r="CJ4" s="5"/>
      <c r="CK4" s="5"/>
      <c r="CL4" s="5"/>
      <c r="CM4" s="5"/>
      <c r="CN4" s="5"/>
      <c r="CO4" s="4"/>
      <c r="CP4" s="5"/>
      <c r="CQ4" s="5"/>
      <c r="CR4" s="5"/>
      <c r="CS4" s="5"/>
      <c r="CT4" s="5"/>
      <c r="CU4" s="5"/>
      <c r="CV4" s="5"/>
      <c r="CW4" s="4"/>
      <c r="CX4" s="5"/>
      <c r="CY4" s="5"/>
      <c r="CZ4" s="5"/>
      <c r="DA4" s="5"/>
      <c r="DB4" s="5"/>
      <c r="DC4" s="5"/>
      <c r="DD4" s="5"/>
      <c r="DE4" s="4"/>
      <c r="DF4" s="5"/>
      <c r="DG4" s="5"/>
      <c r="DH4" s="5"/>
      <c r="DI4" s="5"/>
      <c r="DJ4" s="5"/>
      <c r="DK4" s="5"/>
      <c r="DL4" s="5"/>
      <c r="DM4" s="4"/>
      <c r="DN4" s="5"/>
      <c r="DO4" s="5"/>
      <c r="DP4" s="5"/>
      <c r="DQ4" s="5"/>
      <c r="DR4" s="5"/>
      <c r="DS4" s="5"/>
      <c r="DT4" s="5"/>
      <c r="DU4" s="4"/>
      <c r="DV4" s="5"/>
      <c r="DW4" s="5"/>
      <c r="DX4" s="5"/>
      <c r="DY4" s="5"/>
      <c r="DZ4" s="5"/>
      <c r="EA4" s="5"/>
      <c r="EB4" s="5"/>
      <c r="EC4" s="4"/>
      <c r="ED4" s="5"/>
      <c r="EE4" s="5"/>
      <c r="EF4" s="5"/>
      <c r="EG4" s="5"/>
      <c r="EH4" s="5"/>
      <c r="EI4" s="5"/>
      <c r="EJ4" s="5"/>
      <c r="EK4" s="4"/>
      <c r="EL4" s="5"/>
      <c r="EM4" s="5"/>
      <c r="EN4" s="5"/>
      <c r="EO4" s="5"/>
      <c r="EP4" s="5"/>
      <c r="EQ4" s="5"/>
      <c r="ER4" s="5"/>
      <c r="ES4" s="4"/>
      <c r="ET4" s="5"/>
      <c r="EU4" s="5"/>
      <c r="EV4" s="5"/>
      <c r="EW4" s="5"/>
      <c r="EX4" s="5"/>
      <c r="EY4" s="5"/>
      <c r="EZ4" s="5"/>
      <c r="FA4" s="4"/>
      <c r="FB4" s="5"/>
      <c r="FC4" s="5"/>
      <c r="FD4" s="5"/>
      <c r="FE4" s="5"/>
      <c r="FF4" s="5"/>
      <c r="FG4" s="5"/>
      <c r="FH4" s="5"/>
      <c r="FI4" s="4"/>
      <c r="FJ4" s="5"/>
      <c r="FK4" s="5"/>
      <c r="FL4" s="5"/>
      <c r="FM4" s="5"/>
      <c r="FN4" s="5"/>
      <c r="FO4" s="5"/>
      <c r="FP4" s="5"/>
      <c r="FQ4" s="4"/>
      <c r="FR4" s="5"/>
      <c r="FS4" s="5"/>
      <c r="FT4" s="5"/>
      <c r="FU4" s="5"/>
      <c r="FV4" s="5"/>
      <c r="FW4" s="5"/>
      <c r="FX4" s="5"/>
      <c r="FY4" s="4"/>
      <c r="FZ4" s="5"/>
      <c r="GA4" s="5"/>
      <c r="GB4" s="5"/>
      <c r="GC4" s="5"/>
      <c r="GD4" s="5"/>
      <c r="GE4" s="5"/>
      <c r="GF4" s="5"/>
      <c r="GG4" s="4"/>
      <c r="GH4" s="5"/>
      <c r="GI4" s="5"/>
      <c r="GJ4" s="5"/>
      <c r="GK4" s="5"/>
      <c r="GL4" s="5"/>
      <c r="GM4" s="5"/>
      <c r="GN4" s="5"/>
      <c r="GO4" s="4"/>
      <c r="GP4" s="5"/>
      <c r="GQ4" s="5"/>
      <c r="GR4" s="5"/>
      <c r="GS4" s="5"/>
      <c r="GT4" s="5"/>
      <c r="GU4" s="5"/>
      <c r="GV4" s="5"/>
      <c r="GW4" s="4"/>
      <c r="GX4" s="5"/>
      <c r="GY4" s="5"/>
      <c r="GZ4" s="5"/>
      <c r="HA4" s="5"/>
      <c r="HB4" s="5"/>
      <c r="HC4" s="5"/>
      <c r="HD4" s="5"/>
      <c r="HE4" s="4"/>
      <c r="HF4" s="5"/>
      <c r="HG4" s="5"/>
      <c r="HH4" s="5"/>
      <c r="HI4" s="5"/>
      <c r="HJ4" s="5"/>
      <c r="HK4" s="5"/>
      <c r="HL4" s="5"/>
      <c r="HM4" s="4"/>
    </row>
    <row r="5" spans="1:221" s="6" customFormat="1" ht="34.5" customHeight="1" x14ac:dyDescent="0.2">
      <c r="A5" s="150" t="s">
        <v>135</v>
      </c>
      <c r="B5" s="150"/>
      <c r="C5" s="150"/>
      <c r="D5" s="150"/>
      <c r="E5" s="150"/>
      <c r="F5" s="150"/>
      <c r="G5" s="150"/>
      <c r="H5" s="150"/>
      <c r="I5" s="150"/>
      <c r="J5" s="150"/>
      <c r="K5" s="5"/>
      <c r="L5" s="5"/>
      <c r="M5" s="4"/>
      <c r="N5" s="5"/>
      <c r="O5" s="5"/>
      <c r="P5" s="5"/>
      <c r="Q5" s="5"/>
      <c r="R5" s="5"/>
      <c r="S5" s="5"/>
      <c r="T5" s="5"/>
      <c r="U5" s="4"/>
      <c r="V5" s="5"/>
      <c r="W5" s="5"/>
      <c r="X5" s="5"/>
      <c r="Y5" s="5"/>
      <c r="Z5" s="5"/>
      <c r="AA5" s="5"/>
      <c r="AB5" s="5"/>
      <c r="AC5" s="4"/>
      <c r="AD5" s="5"/>
      <c r="AE5" s="5"/>
      <c r="AF5" s="5"/>
      <c r="AG5" s="5"/>
      <c r="AH5" s="5"/>
      <c r="AI5" s="5"/>
      <c r="AJ5" s="5"/>
      <c r="AK5" s="4"/>
      <c r="AL5" s="5"/>
      <c r="AM5" s="5"/>
      <c r="AN5" s="5"/>
      <c r="AO5" s="5"/>
      <c r="AP5" s="5"/>
      <c r="AQ5" s="5"/>
      <c r="AR5" s="5"/>
      <c r="AS5" s="4"/>
      <c r="AT5" s="5"/>
      <c r="AU5" s="5"/>
      <c r="AV5" s="5"/>
      <c r="AW5" s="5"/>
      <c r="AX5" s="5"/>
      <c r="AY5" s="5"/>
      <c r="AZ5" s="5"/>
      <c r="BA5" s="4"/>
      <c r="BB5" s="5"/>
      <c r="BC5" s="5"/>
      <c r="BD5" s="5"/>
      <c r="BE5" s="5"/>
      <c r="BF5" s="5"/>
      <c r="BG5" s="5"/>
      <c r="BH5" s="5"/>
      <c r="BI5" s="4"/>
      <c r="BJ5" s="5"/>
      <c r="BK5" s="5"/>
      <c r="BL5" s="5"/>
      <c r="BM5" s="5"/>
      <c r="BN5" s="5"/>
      <c r="BO5" s="5"/>
      <c r="BP5" s="5"/>
      <c r="BQ5" s="4"/>
      <c r="BR5" s="5"/>
      <c r="BS5" s="5"/>
      <c r="BT5" s="5"/>
      <c r="BU5" s="5"/>
      <c r="BV5" s="5"/>
      <c r="BW5" s="5"/>
      <c r="BX5" s="5"/>
      <c r="BY5" s="4"/>
      <c r="BZ5" s="5"/>
      <c r="CA5" s="5"/>
      <c r="CB5" s="5"/>
      <c r="CC5" s="5"/>
      <c r="CD5" s="5"/>
      <c r="CE5" s="5"/>
      <c r="CF5" s="5"/>
      <c r="CG5" s="4"/>
      <c r="CH5" s="5"/>
      <c r="CI5" s="5"/>
      <c r="CJ5" s="5"/>
      <c r="CK5" s="5"/>
      <c r="CL5" s="5"/>
      <c r="CM5" s="5"/>
      <c r="CN5" s="5"/>
      <c r="CO5" s="4"/>
      <c r="CP5" s="5"/>
      <c r="CQ5" s="5"/>
      <c r="CR5" s="5"/>
      <c r="CS5" s="5"/>
      <c r="CT5" s="5"/>
      <c r="CU5" s="5"/>
      <c r="CV5" s="5"/>
      <c r="CW5" s="4"/>
      <c r="CX5" s="5"/>
      <c r="CY5" s="5"/>
      <c r="CZ5" s="5"/>
      <c r="DA5" s="5"/>
      <c r="DB5" s="5"/>
      <c r="DC5" s="5"/>
      <c r="DD5" s="5"/>
      <c r="DE5" s="4"/>
      <c r="DF5" s="5"/>
      <c r="DG5" s="5"/>
      <c r="DH5" s="5"/>
      <c r="DI5" s="5"/>
      <c r="DJ5" s="5"/>
      <c r="DK5" s="5"/>
      <c r="DL5" s="5"/>
      <c r="DM5" s="4"/>
      <c r="DN5" s="5"/>
      <c r="DO5" s="5"/>
      <c r="DP5" s="5"/>
      <c r="DQ5" s="5"/>
      <c r="DR5" s="5"/>
      <c r="DS5" s="5"/>
      <c r="DT5" s="5"/>
      <c r="DU5" s="4"/>
      <c r="DV5" s="5"/>
      <c r="DW5" s="5"/>
      <c r="DX5" s="5"/>
      <c r="DY5" s="5"/>
      <c r="DZ5" s="5"/>
      <c r="EA5" s="5"/>
      <c r="EB5" s="5"/>
      <c r="EC5" s="4"/>
      <c r="ED5" s="5"/>
      <c r="EE5" s="5"/>
      <c r="EF5" s="5"/>
      <c r="EG5" s="5"/>
      <c r="EH5" s="5"/>
      <c r="EI5" s="5"/>
      <c r="EJ5" s="5"/>
      <c r="EK5" s="4"/>
      <c r="EL5" s="5"/>
      <c r="EM5" s="5"/>
      <c r="EN5" s="5"/>
      <c r="EO5" s="5"/>
      <c r="EP5" s="5"/>
      <c r="EQ5" s="5"/>
      <c r="ER5" s="5"/>
      <c r="ES5" s="4"/>
      <c r="ET5" s="5"/>
      <c r="EU5" s="5"/>
      <c r="EV5" s="5"/>
      <c r="EW5" s="5"/>
      <c r="EX5" s="5"/>
      <c r="EY5" s="5"/>
      <c r="EZ5" s="5"/>
      <c r="FA5" s="4"/>
      <c r="FB5" s="5"/>
      <c r="FC5" s="5"/>
      <c r="FD5" s="5"/>
      <c r="FE5" s="5"/>
      <c r="FF5" s="5"/>
      <c r="FG5" s="5"/>
      <c r="FH5" s="5"/>
      <c r="FI5" s="4"/>
      <c r="FJ5" s="5"/>
      <c r="FK5" s="5"/>
      <c r="FL5" s="5"/>
      <c r="FM5" s="5"/>
      <c r="FN5" s="5"/>
      <c r="FO5" s="5"/>
      <c r="FP5" s="5"/>
      <c r="FQ5" s="4"/>
      <c r="FR5" s="5"/>
      <c r="FS5" s="5"/>
      <c r="FT5" s="5"/>
      <c r="FU5" s="5"/>
      <c r="FV5" s="5"/>
      <c r="FW5" s="5"/>
      <c r="FX5" s="5"/>
      <c r="FY5" s="4"/>
      <c r="FZ5" s="5"/>
      <c r="GA5" s="5"/>
      <c r="GB5" s="5"/>
      <c r="GC5" s="5"/>
      <c r="GD5" s="5"/>
      <c r="GE5" s="5"/>
      <c r="GF5" s="5"/>
      <c r="GG5" s="4"/>
      <c r="GH5" s="5"/>
      <c r="GI5" s="5"/>
      <c r="GJ5" s="5"/>
      <c r="GK5" s="5"/>
      <c r="GL5" s="5"/>
      <c r="GM5" s="5"/>
      <c r="GN5" s="5"/>
      <c r="GO5" s="4"/>
      <c r="GP5" s="5"/>
      <c r="GQ5" s="5"/>
      <c r="GR5" s="5"/>
      <c r="GS5" s="5"/>
      <c r="GT5" s="5"/>
      <c r="GU5" s="5"/>
      <c r="GV5" s="5"/>
      <c r="GW5" s="4"/>
      <c r="GX5" s="5"/>
      <c r="GY5" s="5"/>
      <c r="GZ5" s="5"/>
      <c r="HA5" s="5"/>
      <c r="HB5" s="5"/>
      <c r="HC5" s="5"/>
      <c r="HD5" s="5"/>
      <c r="HE5" s="4"/>
      <c r="HF5" s="5"/>
      <c r="HG5" s="5"/>
      <c r="HH5" s="5"/>
      <c r="HI5" s="5"/>
      <c r="HJ5" s="5"/>
      <c r="HK5" s="5"/>
      <c r="HL5" s="5"/>
      <c r="HM5" s="4"/>
    </row>
    <row r="6" spans="1:221" s="32" customFormat="1" ht="18" customHeight="1" x14ac:dyDescent="0.2">
      <c r="A6" s="153" t="s">
        <v>78</v>
      </c>
      <c r="B6" s="153"/>
      <c r="C6" s="153"/>
      <c r="D6" s="153"/>
      <c r="E6" s="153"/>
      <c r="F6" s="153"/>
      <c r="G6" s="153"/>
      <c r="H6" s="153"/>
      <c r="I6" s="153"/>
      <c r="J6" s="153"/>
    </row>
    <row r="7" spans="1:221" s="32" customFormat="1" ht="58.5" customHeight="1" x14ac:dyDescent="0.2">
      <c r="A7" s="146" t="s">
        <v>99</v>
      </c>
      <c r="B7" s="146" t="s">
        <v>81</v>
      </c>
      <c r="C7" s="146"/>
      <c r="D7" s="146" t="s">
        <v>82</v>
      </c>
      <c r="E7" s="146"/>
      <c r="F7" s="146"/>
      <c r="G7" s="146"/>
      <c r="H7" s="146" t="s">
        <v>83</v>
      </c>
      <c r="I7" s="146" t="s">
        <v>84</v>
      </c>
      <c r="J7" s="118" t="s">
        <v>42</v>
      </c>
    </row>
    <row r="8" spans="1:221" s="32" customFormat="1" ht="93.75" customHeight="1" x14ac:dyDescent="0.2">
      <c r="A8" s="146"/>
      <c r="B8" s="112" t="s">
        <v>100</v>
      </c>
      <c r="C8" s="112" t="s">
        <v>101</v>
      </c>
      <c r="D8" s="112" t="s">
        <v>85</v>
      </c>
      <c r="E8" s="112" t="s">
        <v>101</v>
      </c>
      <c r="F8" s="112" t="s">
        <v>102</v>
      </c>
      <c r="G8" s="112" t="s">
        <v>86</v>
      </c>
      <c r="H8" s="146"/>
      <c r="I8" s="146"/>
      <c r="J8" s="112" t="s">
        <v>4</v>
      </c>
    </row>
    <row r="9" spans="1:221" s="32" customFormat="1" ht="30" customHeight="1" x14ac:dyDescent="0.2">
      <c r="A9" s="154" t="s">
        <v>14</v>
      </c>
      <c r="B9" s="155"/>
      <c r="C9" s="155"/>
      <c r="D9" s="155"/>
      <c r="E9" s="155"/>
      <c r="F9" s="155"/>
      <c r="G9" s="155"/>
      <c r="H9" s="155"/>
      <c r="I9" s="156"/>
      <c r="J9" s="65">
        <f>+J10+J19</f>
        <v>0</v>
      </c>
    </row>
    <row r="10" spans="1:221" s="32" customFormat="1" ht="21" customHeight="1" x14ac:dyDescent="0.2">
      <c r="A10" s="149" t="s">
        <v>87</v>
      </c>
      <c r="B10" s="149"/>
      <c r="C10" s="149"/>
      <c r="D10" s="149"/>
      <c r="E10" s="149"/>
      <c r="F10" s="149"/>
      <c r="G10" s="149"/>
      <c r="H10" s="149"/>
      <c r="I10" s="149"/>
      <c r="J10" s="65">
        <f>+J11</f>
        <v>-327067.69999999995</v>
      </c>
    </row>
    <row r="11" spans="1:221" s="32" customFormat="1" ht="30" customHeight="1" x14ac:dyDescent="0.2">
      <c r="A11" s="112"/>
      <c r="B11" s="106" t="s">
        <v>90</v>
      </c>
      <c r="C11" s="145" t="s">
        <v>91</v>
      </c>
      <c r="D11" s="145"/>
      <c r="E11" s="145"/>
      <c r="F11" s="145"/>
      <c r="G11" s="145"/>
      <c r="H11" s="145"/>
      <c r="I11" s="145"/>
      <c r="J11" s="65">
        <f>+J12</f>
        <v>-327067.69999999995</v>
      </c>
    </row>
    <row r="12" spans="1:221" s="32" customFormat="1" ht="30" customHeight="1" x14ac:dyDescent="0.2">
      <c r="A12" s="114"/>
      <c r="B12" s="114"/>
      <c r="C12" s="114"/>
      <c r="D12" s="111" t="s">
        <v>94</v>
      </c>
      <c r="E12" s="145" t="s">
        <v>26</v>
      </c>
      <c r="F12" s="145"/>
      <c r="G12" s="145"/>
      <c r="H12" s="145"/>
      <c r="I12" s="145"/>
      <c r="J12" s="65">
        <f>+'3'!E13</f>
        <v>-327067.69999999995</v>
      </c>
    </row>
    <row r="13" spans="1:221" s="32" customFormat="1" ht="30" customHeight="1" x14ac:dyDescent="0.2">
      <c r="A13" s="114"/>
      <c r="B13" s="114"/>
      <c r="C13" s="114"/>
      <c r="D13" s="114"/>
      <c r="E13" s="114"/>
      <c r="F13" s="145" t="s">
        <v>95</v>
      </c>
      <c r="G13" s="145"/>
      <c r="H13" s="145"/>
      <c r="I13" s="145"/>
      <c r="J13" s="145"/>
    </row>
    <row r="14" spans="1:221" s="32" customFormat="1" ht="30" customHeight="1" x14ac:dyDescent="0.2">
      <c r="A14" s="114"/>
      <c r="B14" s="114"/>
      <c r="C14" s="114"/>
      <c r="D14" s="114"/>
      <c r="E14" s="114"/>
      <c r="F14" s="114"/>
      <c r="G14" s="145" t="s">
        <v>92</v>
      </c>
      <c r="H14" s="145"/>
      <c r="I14" s="145"/>
      <c r="J14" s="145"/>
    </row>
    <row r="15" spans="1:221" s="32" customFormat="1" ht="30" customHeight="1" x14ac:dyDescent="0.2">
      <c r="A15" s="114"/>
      <c r="B15" s="114"/>
      <c r="C15" s="114"/>
      <c r="D15" s="114"/>
      <c r="E15" s="114"/>
      <c r="F15" s="114"/>
      <c r="G15" s="114"/>
      <c r="H15" s="145" t="s">
        <v>93</v>
      </c>
      <c r="I15" s="145"/>
      <c r="J15" s="145"/>
    </row>
    <row r="16" spans="1:221" s="92" customFormat="1" ht="21.75" customHeight="1" x14ac:dyDescent="0.2">
      <c r="A16" s="35"/>
      <c r="B16" s="35"/>
      <c r="C16" s="35"/>
      <c r="D16" s="35"/>
      <c r="E16" s="35"/>
      <c r="F16" s="35"/>
      <c r="G16" s="35"/>
      <c r="H16" s="47"/>
      <c r="I16" s="27" t="s">
        <v>96</v>
      </c>
      <c r="J16" s="93">
        <f>+J17</f>
        <v>-4</v>
      </c>
    </row>
    <row r="17" spans="1:10" s="92" customFormat="1" ht="21.75" customHeight="1" x14ac:dyDescent="0.2">
      <c r="A17" s="35"/>
      <c r="B17" s="35"/>
      <c r="C17" s="35"/>
      <c r="D17" s="35"/>
      <c r="E17" s="35"/>
      <c r="F17" s="35"/>
      <c r="G17" s="35"/>
      <c r="H17" s="47"/>
      <c r="I17" s="27" t="s">
        <v>97</v>
      </c>
      <c r="J17" s="93">
        <v>-4</v>
      </c>
    </row>
    <row r="18" spans="1:10" s="92" customFormat="1" ht="18.75" customHeight="1" x14ac:dyDescent="0.2">
      <c r="A18" s="35"/>
      <c r="B18" s="35"/>
      <c r="C18" s="35"/>
      <c r="D18" s="35"/>
      <c r="E18" s="35"/>
      <c r="F18" s="35"/>
      <c r="G18" s="35"/>
      <c r="H18" s="35"/>
      <c r="I18" s="35" t="s">
        <v>98</v>
      </c>
      <c r="J18" s="93">
        <v>1</v>
      </c>
    </row>
    <row r="19" spans="1:10" s="63" customFormat="1" ht="21.75" customHeight="1" x14ac:dyDescent="0.2">
      <c r="A19" s="152" t="s">
        <v>103</v>
      </c>
      <c r="B19" s="152"/>
      <c r="C19" s="152"/>
      <c r="D19" s="152"/>
      <c r="E19" s="152"/>
      <c r="F19" s="152"/>
      <c r="G19" s="152"/>
      <c r="H19" s="152"/>
      <c r="I19" s="152"/>
      <c r="J19" s="64">
        <f t="shared" ref="J19" si="0">+J20</f>
        <v>327067.7</v>
      </c>
    </row>
    <row r="20" spans="1:10" s="63" customFormat="1" ht="21.75" customHeight="1" x14ac:dyDescent="0.2">
      <c r="A20" s="33"/>
      <c r="B20" s="113" t="s">
        <v>90</v>
      </c>
      <c r="C20" s="151" t="s">
        <v>91</v>
      </c>
      <c r="D20" s="151"/>
      <c r="E20" s="151"/>
      <c r="F20" s="151"/>
      <c r="G20" s="151"/>
      <c r="H20" s="151"/>
      <c r="I20" s="151"/>
      <c r="J20" s="64">
        <f t="shared" ref="J20" si="1">+J21</f>
        <v>327067.7</v>
      </c>
    </row>
    <row r="21" spans="1:10" s="63" customFormat="1" ht="30" customHeight="1" x14ac:dyDescent="0.2">
      <c r="A21" s="33"/>
      <c r="B21" s="33"/>
      <c r="C21" s="33"/>
      <c r="D21" s="113" t="s">
        <v>94</v>
      </c>
      <c r="E21" s="151" t="s">
        <v>26</v>
      </c>
      <c r="F21" s="151"/>
      <c r="G21" s="151"/>
      <c r="H21" s="151"/>
      <c r="I21" s="151"/>
      <c r="J21" s="64">
        <f>+'3'!E33</f>
        <v>327067.7</v>
      </c>
    </row>
    <row r="22" spans="1:10" s="63" customFormat="1" ht="30" customHeight="1" x14ac:dyDescent="0.2">
      <c r="A22" s="33"/>
      <c r="B22" s="33"/>
      <c r="C22" s="33"/>
      <c r="D22" s="33"/>
      <c r="E22" s="33"/>
      <c r="F22" s="151" t="s">
        <v>95</v>
      </c>
      <c r="G22" s="151"/>
      <c r="H22" s="151"/>
      <c r="I22" s="151"/>
      <c r="J22" s="151"/>
    </row>
    <row r="23" spans="1:10" s="63" customFormat="1" ht="30" customHeight="1" x14ac:dyDescent="0.2">
      <c r="A23" s="33"/>
      <c r="B23" s="33"/>
      <c r="C23" s="33"/>
      <c r="D23" s="33"/>
      <c r="E23" s="33"/>
      <c r="F23" s="33"/>
      <c r="G23" s="151" t="s">
        <v>92</v>
      </c>
      <c r="H23" s="151"/>
      <c r="I23" s="151"/>
      <c r="J23" s="151"/>
    </row>
    <row r="24" spans="1:10" s="63" customFormat="1" ht="26.25" customHeight="1" x14ac:dyDescent="0.2">
      <c r="A24" s="33"/>
      <c r="B24" s="33"/>
      <c r="C24" s="33"/>
      <c r="D24" s="33"/>
      <c r="E24" s="33"/>
      <c r="F24" s="33"/>
      <c r="G24" s="33"/>
      <c r="H24" s="151" t="s">
        <v>93</v>
      </c>
      <c r="I24" s="151"/>
      <c r="J24" s="151"/>
    </row>
    <row r="25" spans="1:10" s="94" customFormat="1" ht="23.25" customHeight="1" x14ac:dyDescent="0.2">
      <c r="A25" s="27"/>
      <c r="B25" s="27"/>
      <c r="C25" s="27"/>
      <c r="D25" s="27"/>
      <c r="E25" s="27"/>
      <c r="F25" s="27"/>
      <c r="G25" s="27"/>
      <c r="H25" s="27"/>
      <c r="I25" s="27" t="s">
        <v>96</v>
      </c>
      <c r="J25" s="93">
        <f>+J26</f>
        <v>2</v>
      </c>
    </row>
    <row r="26" spans="1:10" s="94" customFormat="1" ht="23.25" customHeight="1" x14ac:dyDescent="0.2">
      <c r="A26" s="27"/>
      <c r="B26" s="27"/>
      <c r="C26" s="27"/>
      <c r="D26" s="27"/>
      <c r="E26" s="27"/>
      <c r="F26" s="27"/>
      <c r="G26" s="27"/>
      <c r="H26" s="27"/>
      <c r="I26" s="27" t="s">
        <v>97</v>
      </c>
      <c r="J26" s="93">
        <v>2</v>
      </c>
    </row>
    <row r="27" spans="1:10" s="92" customFormat="1" ht="18.75" customHeight="1" x14ac:dyDescent="0.2">
      <c r="A27" s="35"/>
      <c r="B27" s="35"/>
      <c r="C27" s="35"/>
      <c r="D27" s="35"/>
      <c r="E27" s="35"/>
      <c r="F27" s="35"/>
      <c r="G27" s="35"/>
      <c r="H27" s="35"/>
      <c r="I27" s="35" t="s">
        <v>98</v>
      </c>
      <c r="J27" s="93">
        <v>-1</v>
      </c>
    </row>
  </sheetData>
  <mergeCells count="24">
    <mergeCell ref="A6:J6"/>
    <mergeCell ref="E21:I21"/>
    <mergeCell ref="F22:J22"/>
    <mergeCell ref="A10:I10"/>
    <mergeCell ref="C11:I11"/>
    <mergeCell ref="A9:I9"/>
    <mergeCell ref="A7:A8"/>
    <mergeCell ref="B7:C7"/>
    <mergeCell ref="D7:G7"/>
    <mergeCell ref="H7:H8"/>
    <mergeCell ref="I7:I8"/>
    <mergeCell ref="G23:J23"/>
    <mergeCell ref="H24:J24"/>
    <mergeCell ref="F13:J13"/>
    <mergeCell ref="E12:I12"/>
    <mergeCell ref="G14:J14"/>
    <mergeCell ref="H15:J15"/>
    <mergeCell ref="A19:I19"/>
    <mergeCell ref="C20:I20"/>
    <mergeCell ref="B1:J1"/>
    <mergeCell ref="B2:J2"/>
    <mergeCell ref="B3:J3"/>
    <mergeCell ref="B4:J4"/>
    <mergeCell ref="A5:J5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7BD6-4EC2-4609-859D-C5EF8707063E}">
  <dimension ref="B1:EF52"/>
  <sheetViews>
    <sheetView topLeftCell="A31" zoomScaleNormal="100" workbookViewId="0">
      <selection activeCell="G60" sqref="G60"/>
    </sheetView>
  </sheetViews>
  <sheetFormatPr defaultColWidth="9.140625" defaultRowHeight="13.5" x14ac:dyDescent="0.2"/>
  <cols>
    <col min="1" max="1" width="1.42578125" style="69" customWidth="1"/>
    <col min="2" max="2" width="12.28515625" style="69" customWidth="1"/>
    <col min="3" max="3" width="12.5703125" style="69" customWidth="1"/>
    <col min="4" max="4" width="10.42578125" style="69" customWidth="1"/>
    <col min="5" max="5" width="25.28515625" style="69" customWidth="1"/>
    <col min="6" max="6" width="9.140625" style="69" customWidth="1"/>
    <col min="7" max="7" width="10.5703125" style="69" customWidth="1"/>
    <col min="8" max="8" width="16.85546875" style="69" customWidth="1"/>
    <col min="9" max="9" width="10.28515625" style="69" customWidth="1"/>
    <col min="10" max="10" width="30.5703125" style="69" customWidth="1"/>
    <col min="11" max="11" width="9.140625" style="69"/>
    <col min="12" max="12" width="11.28515625" style="69" customWidth="1"/>
    <col min="13" max="16384" width="9.140625" style="69"/>
  </cols>
  <sheetData>
    <row r="1" spans="2:136" s="84" customFormat="1" ht="15" customHeight="1" x14ac:dyDescent="0.2">
      <c r="B1" s="134" t="s">
        <v>70</v>
      </c>
      <c r="C1" s="134"/>
      <c r="D1" s="134"/>
      <c r="E1" s="134"/>
      <c r="F1" s="134"/>
      <c r="G1" s="134"/>
      <c r="H1" s="134"/>
      <c r="I1" s="134"/>
      <c r="J1" s="134"/>
      <c r="K1" s="82"/>
      <c r="L1" s="82"/>
      <c r="M1" s="82"/>
      <c r="N1" s="82"/>
      <c r="O1" s="82"/>
      <c r="P1" s="83"/>
      <c r="Q1" s="82"/>
      <c r="R1" s="82"/>
      <c r="S1" s="82"/>
      <c r="T1" s="82"/>
      <c r="U1" s="82"/>
      <c r="V1" s="82"/>
      <c r="W1" s="82"/>
      <c r="X1" s="83"/>
      <c r="Y1" s="82"/>
      <c r="Z1" s="82"/>
      <c r="AA1" s="82"/>
      <c r="AB1" s="82"/>
      <c r="AC1" s="82"/>
      <c r="AD1" s="82"/>
      <c r="AE1" s="82"/>
      <c r="AF1" s="83"/>
      <c r="AG1" s="82"/>
      <c r="AH1" s="82"/>
      <c r="AI1" s="82"/>
      <c r="AJ1" s="82"/>
      <c r="AK1" s="82"/>
      <c r="AL1" s="82"/>
      <c r="AM1" s="82"/>
      <c r="AN1" s="83"/>
      <c r="AO1" s="82"/>
      <c r="AP1" s="82"/>
      <c r="AQ1" s="82"/>
      <c r="AR1" s="82"/>
      <c r="AS1" s="82"/>
      <c r="AT1" s="82"/>
      <c r="AU1" s="82"/>
      <c r="AV1" s="83"/>
      <c r="AW1" s="82"/>
      <c r="AX1" s="82"/>
      <c r="AY1" s="82"/>
      <c r="AZ1" s="82"/>
      <c r="BA1" s="82"/>
      <c r="BB1" s="82"/>
      <c r="BC1" s="82"/>
      <c r="BD1" s="83"/>
      <c r="BE1" s="82"/>
      <c r="BF1" s="82"/>
      <c r="BG1" s="82"/>
      <c r="BH1" s="82"/>
      <c r="BI1" s="82"/>
      <c r="BJ1" s="82"/>
      <c r="BK1" s="82"/>
      <c r="BL1" s="83"/>
      <c r="BM1" s="82"/>
      <c r="BN1" s="82"/>
      <c r="BO1" s="82"/>
      <c r="BP1" s="82"/>
      <c r="BQ1" s="82"/>
      <c r="BR1" s="82"/>
      <c r="BS1" s="82"/>
      <c r="BT1" s="83"/>
      <c r="BU1" s="82"/>
      <c r="BV1" s="82"/>
      <c r="BW1" s="82"/>
      <c r="BX1" s="82"/>
      <c r="BY1" s="82"/>
      <c r="BZ1" s="82"/>
      <c r="CA1" s="82"/>
      <c r="CB1" s="83"/>
      <c r="CC1" s="82"/>
      <c r="CD1" s="82"/>
      <c r="CE1" s="82"/>
      <c r="CF1" s="82"/>
      <c r="CG1" s="82"/>
      <c r="CH1" s="82"/>
      <c r="CI1" s="82"/>
      <c r="CJ1" s="83"/>
      <c r="CK1" s="82"/>
      <c r="CL1" s="82"/>
      <c r="CM1" s="82"/>
      <c r="CN1" s="82"/>
      <c r="CO1" s="82"/>
      <c r="CP1" s="82"/>
      <c r="CQ1" s="82"/>
      <c r="CR1" s="83"/>
      <c r="CS1" s="82"/>
      <c r="CT1" s="82"/>
      <c r="CU1" s="82"/>
      <c r="CV1" s="82"/>
      <c r="CW1" s="82"/>
      <c r="CX1" s="82"/>
      <c r="CY1" s="82"/>
      <c r="CZ1" s="83"/>
      <c r="DA1" s="82"/>
      <c r="DB1" s="82"/>
      <c r="DC1" s="82"/>
      <c r="DD1" s="82"/>
      <c r="DE1" s="82"/>
      <c r="DF1" s="82"/>
      <c r="DG1" s="82"/>
      <c r="DH1" s="83"/>
      <c r="DI1" s="82"/>
      <c r="DJ1" s="82"/>
      <c r="DK1" s="82"/>
      <c r="DL1" s="82"/>
      <c r="DM1" s="82"/>
      <c r="DN1" s="82"/>
      <c r="DO1" s="82"/>
      <c r="DP1" s="83"/>
      <c r="DQ1" s="82"/>
      <c r="DR1" s="82"/>
      <c r="DS1" s="82"/>
      <c r="DT1" s="82"/>
      <c r="DU1" s="82"/>
      <c r="DV1" s="82"/>
      <c r="DW1" s="82"/>
      <c r="DX1" s="83"/>
      <c r="DY1" s="82"/>
      <c r="DZ1" s="82"/>
      <c r="EA1" s="82"/>
      <c r="EB1" s="82"/>
      <c r="EC1" s="82"/>
      <c r="ED1" s="82"/>
      <c r="EE1" s="82"/>
      <c r="EF1" s="83"/>
    </row>
    <row r="2" spans="2:136" s="84" customFormat="1" ht="15" customHeight="1" x14ac:dyDescent="0.2">
      <c r="B2" s="134" t="s">
        <v>69</v>
      </c>
      <c r="C2" s="134"/>
      <c r="D2" s="134"/>
      <c r="E2" s="134"/>
      <c r="F2" s="134"/>
      <c r="G2" s="134"/>
      <c r="H2" s="134"/>
      <c r="I2" s="134"/>
      <c r="J2" s="134"/>
      <c r="K2" s="82"/>
      <c r="L2" s="82"/>
      <c r="M2" s="82"/>
      <c r="N2" s="82"/>
      <c r="O2" s="82"/>
      <c r="P2" s="83"/>
      <c r="Q2" s="82"/>
      <c r="R2" s="82"/>
      <c r="S2" s="82"/>
      <c r="T2" s="82"/>
      <c r="U2" s="82"/>
      <c r="V2" s="82"/>
      <c r="W2" s="82"/>
      <c r="X2" s="83"/>
      <c r="Y2" s="82"/>
      <c r="Z2" s="82"/>
      <c r="AA2" s="82"/>
      <c r="AB2" s="82"/>
      <c r="AC2" s="82"/>
      <c r="AD2" s="82"/>
      <c r="AE2" s="82"/>
      <c r="AF2" s="83"/>
      <c r="AG2" s="82"/>
      <c r="AH2" s="82"/>
      <c r="AI2" s="82"/>
      <c r="AJ2" s="82"/>
      <c r="AK2" s="82"/>
      <c r="AL2" s="82"/>
      <c r="AM2" s="82"/>
      <c r="AN2" s="83"/>
      <c r="AO2" s="82"/>
      <c r="AP2" s="82"/>
      <c r="AQ2" s="82"/>
      <c r="AR2" s="82"/>
      <c r="AS2" s="82"/>
      <c r="AT2" s="82"/>
      <c r="AU2" s="82"/>
      <c r="AV2" s="83"/>
      <c r="AW2" s="82"/>
      <c r="AX2" s="82"/>
      <c r="AY2" s="82"/>
      <c r="AZ2" s="82"/>
      <c r="BA2" s="82"/>
      <c r="BB2" s="82"/>
      <c r="BC2" s="82"/>
      <c r="BD2" s="83"/>
      <c r="BE2" s="82"/>
      <c r="BF2" s="82"/>
      <c r="BG2" s="82"/>
      <c r="BH2" s="82"/>
      <c r="BI2" s="82"/>
      <c r="BJ2" s="82"/>
      <c r="BK2" s="82"/>
      <c r="BL2" s="83"/>
      <c r="BM2" s="82"/>
      <c r="BN2" s="82"/>
      <c r="BO2" s="82"/>
      <c r="BP2" s="82"/>
      <c r="BQ2" s="82"/>
      <c r="BR2" s="82"/>
      <c r="BS2" s="82"/>
      <c r="BT2" s="83"/>
      <c r="BU2" s="82"/>
      <c r="BV2" s="82"/>
      <c r="BW2" s="82"/>
      <c r="BX2" s="82"/>
      <c r="BY2" s="82"/>
      <c r="BZ2" s="82"/>
      <c r="CA2" s="82"/>
      <c r="CB2" s="83"/>
      <c r="CC2" s="82"/>
      <c r="CD2" s="82"/>
      <c r="CE2" s="82"/>
      <c r="CF2" s="82"/>
      <c r="CG2" s="82"/>
      <c r="CH2" s="82"/>
      <c r="CI2" s="82"/>
      <c r="CJ2" s="83"/>
      <c r="CK2" s="82"/>
      <c r="CL2" s="82"/>
      <c r="CM2" s="82"/>
      <c r="CN2" s="82"/>
      <c r="CO2" s="82"/>
      <c r="CP2" s="82"/>
      <c r="CQ2" s="82"/>
      <c r="CR2" s="83"/>
      <c r="CS2" s="82"/>
      <c r="CT2" s="82"/>
      <c r="CU2" s="82"/>
      <c r="CV2" s="82"/>
      <c r="CW2" s="82"/>
      <c r="CX2" s="82"/>
      <c r="CY2" s="82"/>
      <c r="CZ2" s="83"/>
      <c r="DA2" s="82"/>
      <c r="DB2" s="82"/>
      <c r="DC2" s="82"/>
      <c r="DD2" s="82"/>
      <c r="DE2" s="82"/>
      <c r="DF2" s="82"/>
      <c r="DG2" s="82"/>
      <c r="DH2" s="83"/>
      <c r="DI2" s="82"/>
      <c r="DJ2" s="82"/>
      <c r="DK2" s="82"/>
      <c r="DL2" s="82"/>
      <c r="DM2" s="82"/>
      <c r="DN2" s="82"/>
      <c r="DO2" s="82"/>
      <c r="DP2" s="83"/>
      <c r="DQ2" s="82"/>
      <c r="DR2" s="82"/>
      <c r="DS2" s="82"/>
      <c r="DT2" s="82"/>
      <c r="DU2" s="82"/>
      <c r="DV2" s="82"/>
      <c r="DW2" s="82"/>
      <c r="DX2" s="83"/>
      <c r="DY2" s="82"/>
      <c r="DZ2" s="82"/>
      <c r="EA2" s="82"/>
      <c r="EB2" s="82"/>
      <c r="EC2" s="82"/>
      <c r="ED2" s="82"/>
      <c r="EE2" s="82"/>
      <c r="EF2" s="83"/>
    </row>
    <row r="3" spans="2:136" s="84" customFormat="1" ht="15" customHeight="1" x14ac:dyDescent="0.2">
      <c r="B3" s="134" t="s">
        <v>38</v>
      </c>
      <c r="C3" s="134"/>
      <c r="D3" s="134"/>
      <c r="E3" s="134"/>
      <c r="F3" s="134"/>
      <c r="G3" s="134"/>
      <c r="H3" s="134"/>
      <c r="I3" s="134"/>
      <c r="J3" s="134"/>
      <c r="K3" s="82"/>
      <c r="L3" s="82"/>
      <c r="M3" s="82"/>
      <c r="N3" s="82"/>
      <c r="O3" s="82"/>
      <c r="P3" s="83"/>
      <c r="Q3" s="82"/>
      <c r="R3" s="82"/>
      <c r="S3" s="82"/>
      <c r="T3" s="82"/>
      <c r="U3" s="82"/>
      <c r="V3" s="82"/>
      <c r="W3" s="82"/>
      <c r="X3" s="83"/>
      <c r="Y3" s="82"/>
      <c r="Z3" s="82"/>
      <c r="AA3" s="82"/>
      <c r="AB3" s="82"/>
      <c r="AC3" s="82"/>
      <c r="AD3" s="82"/>
      <c r="AE3" s="82"/>
      <c r="AF3" s="83"/>
      <c r="AG3" s="82"/>
      <c r="AH3" s="82"/>
      <c r="AI3" s="82"/>
      <c r="AJ3" s="82"/>
      <c r="AK3" s="82"/>
      <c r="AL3" s="82"/>
      <c r="AM3" s="82"/>
      <c r="AN3" s="83"/>
      <c r="AO3" s="82"/>
      <c r="AP3" s="82"/>
      <c r="AQ3" s="82"/>
      <c r="AR3" s="82"/>
      <c r="AS3" s="82"/>
      <c r="AT3" s="82"/>
      <c r="AU3" s="82"/>
      <c r="AV3" s="83"/>
      <c r="AW3" s="82"/>
      <c r="AX3" s="82"/>
      <c r="AY3" s="82"/>
      <c r="AZ3" s="82"/>
      <c r="BA3" s="82"/>
      <c r="BB3" s="82"/>
      <c r="BC3" s="82"/>
      <c r="BD3" s="83"/>
      <c r="BE3" s="82"/>
      <c r="BF3" s="82"/>
      <c r="BG3" s="82"/>
      <c r="BH3" s="82"/>
      <c r="BI3" s="82"/>
      <c r="BJ3" s="82"/>
      <c r="BK3" s="82"/>
      <c r="BL3" s="83"/>
      <c r="BM3" s="82"/>
      <c r="BN3" s="82"/>
      <c r="BO3" s="82"/>
      <c r="BP3" s="82"/>
      <c r="BQ3" s="82"/>
      <c r="BR3" s="82"/>
      <c r="BS3" s="82"/>
      <c r="BT3" s="83"/>
      <c r="BU3" s="82"/>
      <c r="BV3" s="82"/>
      <c r="BW3" s="82"/>
      <c r="BX3" s="82"/>
      <c r="BY3" s="82"/>
      <c r="BZ3" s="82"/>
      <c r="CA3" s="82"/>
      <c r="CB3" s="83"/>
      <c r="CC3" s="82"/>
      <c r="CD3" s="82"/>
      <c r="CE3" s="82"/>
      <c r="CF3" s="82"/>
      <c r="CG3" s="82"/>
      <c r="CH3" s="82"/>
      <c r="CI3" s="82"/>
      <c r="CJ3" s="83"/>
      <c r="CK3" s="82"/>
      <c r="CL3" s="82"/>
      <c r="CM3" s="82"/>
      <c r="CN3" s="82"/>
      <c r="CO3" s="82"/>
      <c r="CP3" s="82"/>
      <c r="CQ3" s="82"/>
      <c r="CR3" s="83"/>
      <c r="CS3" s="82"/>
      <c r="CT3" s="82"/>
      <c r="CU3" s="82"/>
      <c r="CV3" s="82"/>
      <c r="CW3" s="82"/>
      <c r="CX3" s="82"/>
      <c r="CY3" s="82"/>
      <c r="CZ3" s="83"/>
      <c r="DA3" s="82"/>
      <c r="DB3" s="82"/>
      <c r="DC3" s="82"/>
      <c r="DD3" s="82"/>
      <c r="DE3" s="82"/>
      <c r="DF3" s="82"/>
      <c r="DG3" s="82"/>
      <c r="DH3" s="83"/>
      <c r="DI3" s="82"/>
      <c r="DJ3" s="82"/>
      <c r="DK3" s="82"/>
      <c r="DL3" s="82"/>
      <c r="DM3" s="82"/>
      <c r="DN3" s="82"/>
      <c r="DO3" s="82"/>
      <c r="DP3" s="83"/>
      <c r="DQ3" s="82"/>
      <c r="DR3" s="82"/>
      <c r="DS3" s="82"/>
      <c r="DT3" s="82"/>
      <c r="DU3" s="82"/>
      <c r="DV3" s="82"/>
      <c r="DW3" s="82"/>
      <c r="DX3" s="83"/>
      <c r="DY3" s="82"/>
      <c r="DZ3" s="82"/>
      <c r="EA3" s="82"/>
      <c r="EB3" s="82"/>
      <c r="EC3" s="82"/>
      <c r="ED3" s="82"/>
      <c r="EE3" s="82"/>
      <c r="EF3" s="83"/>
    </row>
    <row r="4" spans="2:136" s="84" customFormat="1" ht="15" customHeight="1" x14ac:dyDescent="0.2">
      <c r="B4" s="134" t="s">
        <v>37</v>
      </c>
      <c r="C4" s="134"/>
      <c r="D4" s="134"/>
      <c r="E4" s="134"/>
      <c r="F4" s="134"/>
      <c r="G4" s="134"/>
      <c r="H4" s="134"/>
      <c r="I4" s="134"/>
      <c r="J4" s="134"/>
      <c r="K4" s="82"/>
      <c r="L4" s="82"/>
      <c r="M4" s="82"/>
      <c r="N4" s="82"/>
      <c r="O4" s="82"/>
      <c r="P4" s="83"/>
      <c r="Q4" s="82"/>
      <c r="R4" s="82"/>
      <c r="S4" s="82"/>
      <c r="T4" s="82"/>
      <c r="U4" s="82"/>
      <c r="V4" s="82"/>
      <c r="W4" s="82"/>
      <c r="X4" s="83"/>
      <c r="Y4" s="82"/>
      <c r="Z4" s="82"/>
      <c r="AA4" s="82"/>
      <c r="AB4" s="82"/>
      <c r="AC4" s="82"/>
      <c r="AD4" s="82"/>
      <c r="AE4" s="82"/>
      <c r="AF4" s="83"/>
      <c r="AG4" s="82"/>
      <c r="AH4" s="82"/>
      <c r="AI4" s="82"/>
      <c r="AJ4" s="82"/>
      <c r="AK4" s="82"/>
      <c r="AL4" s="82"/>
      <c r="AM4" s="82"/>
      <c r="AN4" s="83"/>
      <c r="AO4" s="82"/>
      <c r="AP4" s="82"/>
      <c r="AQ4" s="82"/>
      <c r="AR4" s="82"/>
      <c r="AS4" s="82"/>
      <c r="AT4" s="82"/>
      <c r="AU4" s="82"/>
      <c r="AV4" s="83"/>
      <c r="AW4" s="82"/>
      <c r="AX4" s="82"/>
      <c r="AY4" s="82"/>
      <c r="AZ4" s="82"/>
      <c r="BA4" s="82"/>
      <c r="BB4" s="82"/>
      <c r="BC4" s="82"/>
      <c r="BD4" s="83"/>
      <c r="BE4" s="82"/>
      <c r="BF4" s="82"/>
      <c r="BG4" s="82"/>
      <c r="BH4" s="82"/>
      <c r="BI4" s="82"/>
      <c r="BJ4" s="82"/>
      <c r="BK4" s="82"/>
      <c r="BL4" s="83"/>
      <c r="BM4" s="82"/>
      <c r="BN4" s="82"/>
      <c r="BO4" s="82"/>
      <c r="BP4" s="82"/>
      <c r="BQ4" s="82"/>
      <c r="BR4" s="82"/>
      <c r="BS4" s="82"/>
      <c r="BT4" s="83"/>
      <c r="BU4" s="82"/>
      <c r="BV4" s="82"/>
      <c r="BW4" s="82"/>
      <c r="BX4" s="82"/>
      <c r="BY4" s="82"/>
      <c r="BZ4" s="82"/>
      <c r="CA4" s="82"/>
      <c r="CB4" s="83"/>
      <c r="CC4" s="82"/>
      <c r="CD4" s="82"/>
      <c r="CE4" s="82"/>
      <c r="CF4" s="82"/>
      <c r="CG4" s="82"/>
      <c r="CH4" s="82"/>
      <c r="CI4" s="82"/>
      <c r="CJ4" s="83"/>
      <c r="CK4" s="82"/>
      <c r="CL4" s="82"/>
      <c r="CM4" s="82"/>
      <c r="CN4" s="82"/>
      <c r="CO4" s="82"/>
      <c r="CP4" s="82"/>
      <c r="CQ4" s="82"/>
      <c r="CR4" s="83"/>
      <c r="CS4" s="82"/>
      <c r="CT4" s="82"/>
      <c r="CU4" s="82"/>
      <c r="CV4" s="82"/>
      <c r="CW4" s="82"/>
      <c r="CX4" s="82"/>
      <c r="CY4" s="82"/>
      <c r="CZ4" s="83"/>
      <c r="DA4" s="82"/>
      <c r="DB4" s="82"/>
      <c r="DC4" s="82"/>
      <c r="DD4" s="82"/>
      <c r="DE4" s="82"/>
      <c r="DF4" s="82"/>
      <c r="DG4" s="82"/>
      <c r="DH4" s="83"/>
      <c r="DI4" s="82"/>
      <c r="DJ4" s="82"/>
      <c r="DK4" s="82"/>
      <c r="DL4" s="82"/>
      <c r="DM4" s="82"/>
      <c r="DN4" s="82"/>
      <c r="DO4" s="82"/>
      <c r="DP4" s="83"/>
      <c r="DQ4" s="82"/>
      <c r="DR4" s="82"/>
      <c r="DS4" s="82"/>
      <c r="DT4" s="82"/>
      <c r="DU4" s="82"/>
      <c r="DV4" s="82"/>
      <c r="DW4" s="82"/>
      <c r="DX4" s="83"/>
      <c r="DY4" s="82"/>
      <c r="DZ4" s="82"/>
      <c r="EA4" s="82"/>
      <c r="EB4" s="82"/>
      <c r="EC4" s="82"/>
      <c r="ED4" s="82"/>
      <c r="EE4" s="82"/>
      <c r="EF4" s="83"/>
    </row>
    <row r="5" spans="2:136" ht="38.25" customHeight="1" x14ac:dyDescent="0.2">
      <c r="B5" s="174" t="s">
        <v>112</v>
      </c>
      <c r="C5" s="174"/>
      <c r="D5" s="174"/>
      <c r="E5" s="174"/>
      <c r="F5" s="174"/>
      <c r="G5" s="174"/>
      <c r="H5" s="174"/>
      <c r="I5" s="174"/>
      <c r="J5" s="174"/>
    </row>
    <row r="6" spans="2:136" ht="66.75" customHeight="1" x14ac:dyDescent="0.2">
      <c r="B6" s="177" t="s">
        <v>44</v>
      </c>
      <c r="C6" s="177" t="s">
        <v>45</v>
      </c>
      <c r="D6" s="177"/>
      <c r="E6" s="177"/>
      <c r="F6" s="177" t="s">
        <v>46</v>
      </c>
      <c r="G6" s="177" t="s">
        <v>47</v>
      </c>
      <c r="H6" s="175" t="s">
        <v>48</v>
      </c>
      <c r="I6" s="175" t="s">
        <v>49</v>
      </c>
      <c r="J6" s="115" t="s">
        <v>42</v>
      </c>
    </row>
    <row r="7" spans="2:136" ht="21.75" customHeight="1" x14ac:dyDescent="0.2">
      <c r="B7" s="177"/>
      <c r="C7" s="177"/>
      <c r="D7" s="177"/>
      <c r="E7" s="177"/>
      <c r="F7" s="177"/>
      <c r="G7" s="177"/>
      <c r="H7" s="176"/>
      <c r="I7" s="176"/>
      <c r="J7" s="95" t="s">
        <v>142</v>
      </c>
    </row>
    <row r="8" spans="2:136" ht="24" customHeight="1" x14ac:dyDescent="0.2">
      <c r="B8" s="162" t="s">
        <v>14</v>
      </c>
      <c r="C8" s="163"/>
      <c r="D8" s="163"/>
      <c r="E8" s="163"/>
      <c r="F8" s="163"/>
      <c r="G8" s="163"/>
      <c r="H8" s="163"/>
      <c r="I8" s="164"/>
      <c r="J8" s="59">
        <f>+J9+J24</f>
        <v>0</v>
      </c>
    </row>
    <row r="9" spans="2:136" ht="18.75" customHeight="1" x14ac:dyDescent="0.2">
      <c r="B9" s="167" t="s">
        <v>41</v>
      </c>
      <c r="C9" s="167"/>
      <c r="D9" s="167"/>
      <c r="E9" s="167"/>
      <c r="F9" s="167"/>
      <c r="G9" s="167"/>
      <c r="H9" s="167"/>
      <c r="I9" s="167"/>
      <c r="J9" s="59">
        <f>+J10</f>
        <v>-327067.7</v>
      </c>
    </row>
    <row r="10" spans="2:136" ht="21.75" customHeight="1" x14ac:dyDescent="0.2">
      <c r="B10" s="115" t="s">
        <v>72</v>
      </c>
      <c r="C10" s="115" t="s">
        <v>73</v>
      </c>
      <c r="D10" s="115" t="s">
        <v>74</v>
      </c>
      <c r="E10" s="162" t="s">
        <v>17</v>
      </c>
      <c r="F10" s="163"/>
      <c r="G10" s="163"/>
      <c r="H10" s="163"/>
      <c r="I10" s="164"/>
      <c r="J10" s="71">
        <f>+J11</f>
        <v>-327067.7</v>
      </c>
    </row>
    <row r="11" spans="2:136" ht="22.5" customHeight="1" x14ac:dyDescent="0.2">
      <c r="B11" s="72" t="s">
        <v>75</v>
      </c>
      <c r="C11" s="162" t="s">
        <v>26</v>
      </c>
      <c r="D11" s="163"/>
      <c r="E11" s="163"/>
      <c r="F11" s="163"/>
      <c r="G11" s="163"/>
      <c r="H11" s="163"/>
      <c r="I11" s="164"/>
      <c r="J11" s="71">
        <f>+J12+J17</f>
        <v>-327067.7</v>
      </c>
      <c r="L11" s="88"/>
    </row>
    <row r="12" spans="2:136" ht="20.25" customHeight="1" x14ac:dyDescent="0.2">
      <c r="B12" s="115" t="s">
        <v>43</v>
      </c>
      <c r="C12" s="162" t="s">
        <v>51</v>
      </c>
      <c r="D12" s="163"/>
      <c r="E12" s="164"/>
      <c r="F12" s="115" t="s">
        <v>43</v>
      </c>
      <c r="G12" s="115" t="s">
        <v>43</v>
      </c>
      <c r="H12" s="115" t="s">
        <v>43</v>
      </c>
      <c r="I12" s="115" t="s">
        <v>43</v>
      </c>
      <c r="J12" s="59">
        <f>+J13+J14+J16+J15</f>
        <v>-379316.49300000002</v>
      </c>
    </row>
    <row r="13" spans="2:136" ht="20.25" customHeight="1" x14ac:dyDescent="0.2">
      <c r="B13" s="73" t="s">
        <v>136</v>
      </c>
      <c r="C13" s="157" t="s">
        <v>52</v>
      </c>
      <c r="D13" s="158"/>
      <c r="E13" s="159"/>
      <c r="F13" s="73" t="s">
        <v>137</v>
      </c>
      <c r="G13" s="70" t="s">
        <v>53</v>
      </c>
      <c r="H13" s="115"/>
      <c r="I13" s="115"/>
      <c r="J13" s="60">
        <v>-88693.4</v>
      </c>
    </row>
    <row r="14" spans="2:136" ht="17.25" customHeight="1" x14ac:dyDescent="0.2">
      <c r="B14" s="73" t="s">
        <v>138</v>
      </c>
      <c r="C14" s="157" t="s">
        <v>52</v>
      </c>
      <c r="D14" s="158"/>
      <c r="E14" s="159"/>
      <c r="F14" s="73" t="s">
        <v>109</v>
      </c>
      <c r="G14" s="70" t="s">
        <v>53</v>
      </c>
      <c r="H14" s="74"/>
      <c r="I14" s="75"/>
      <c r="J14" s="60">
        <v>-600000</v>
      </c>
      <c r="L14" s="105"/>
    </row>
    <row r="15" spans="2:136" ht="17.25" customHeight="1" x14ac:dyDescent="0.2">
      <c r="B15" s="73">
        <v>45451700</v>
      </c>
      <c r="C15" s="157" t="s">
        <v>52</v>
      </c>
      <c r="D15" s="158"/>
      <c r="E15" s="159"/>
      <c r="F15" s="73" t="s">
        <v>109</v>
      </c>
      <c r="G15" s="70" t="s">
        <v>53</v>
      </c>
      <c r="H15" s="85">
        <v>203867000</v>
      </c>
      <c r="I15" s="75">
        <v>1</v>
      </c>
      <c r="J15" s="102">
        <f>+H15*I15/1000</f>
        <v>203867</v>
      </c>
    </row>
    <row r="16" spans="2:136" ht="37.5" customHeight="1" x14ac:dyDescent="0.2">
      <c r="B16" s="73">
        <v>45211250</v>
      </c>
      <c r="C16" s="168" t="s">
        <v>152</v>
      </c>
      <c r="D16" s="169"/>
      <c r="E16" s="170"/>
      <c r="F16" s="73" t="s">
        <v>109</v>
      </c>
      <c r="G16" s="70" t="s">
        <v>53</v>
      </c>
      <c r="H16" s="85">
        <f>108773100*0.97</f>
        <v>105509907</v>
      </c>
      <c r="I16" s="86">
        <v>1</v>
      </c>
      <c r="J16" s="102">
        <f>+H16*I16/1000</f>
        <v>105509.90700000001</v>
      </c>
    </row>
    <row r="17" spans="2:10" ht="18.75" customHeight="1" x14ac:dyDescent="0.2">
      <c r="B17" s="73"/>
      <c r="C17" s="167" t="s">
        <v>54</v>
      </c>
      <c r="D17" s="167"/>
      <c r="E17" s="167"/>
      <c r="F17" s="73"/>
      <c r="G17" s="73"/>
      <c r="H17" s="85"/>
      <c r="I17" s="75"/>
      <c r="J17" s="71">
        <f>SUM(J18:J23)</f>
        <v>52248.792999999998</v>
      </c>
    </row>
    <row r="18" spans="2:10" ht="20.25" customHeight="1" x14ac:dyDescent="0.2">
      <c r="B18" s="70">
        <v>71241200</v>
      </c>
      <c r="C18" s="166" t="s">
        <v>118</v>
      </c>
      <c r="D18" s="166"/>
      <c r="E18" s="166"/>
      <c r="F18" s="98" t="s">
        <v>55</v>
      </c>
      <c r="G18" s="97" t="s">
        <v>53</v>
      </c>
      <c r="H18" s="85">
        <v>38000000</v>
      </c>
      <c r="I18" s="86">
        <v>1</v>
      </c>
      <c r="J18" s="60">
        <f>+H18*I18/1000</f>
        <v>38000</v>
      </c>
    </row>
    <row r="19" spans="2:10" ht="20.25" customHeight="1" x14ac:dyDescent="0.2">
      <c r="B19" s="70">
        <v>50531140</v>
      </c>
      <c r="C19" s="166" t="s">
        <v>144</v>
      </c>
      <c r="D19" s="166"/>
      <c r="E19" s="166"/>
      <c r="F19" s="98" t="s">
        <v>55</v>
      </c>
      <c r="G19" s="97" t="s">
        <v>53</v>
      </c>
      <c r="H19" s="85">
        <v>2700000</v>
      </c>
      <c r="I19" s="86">
        <v>1</v>
      </c>
      <c r="J19" s="60">
        <f>+H19*I19/1000</f>
        <v>2700</v>
      </c>
    </row>
    <row r="20" spans="2:10" ht="20.25" customHeight="1" x14ac:dyDescent="0.2">
      <c r="B20" s="73">
        <v>71351540</v>
      </c>
      <c r="C20" s="171" t="s">
        <v>110</v>
      </c>
      <c r="D20" s="172"/>
      <c r="E20" s="173"/>
      <c r="F20" s="99" t="s">
        <v>55</v>
      </c>
      <c r="G20" s="70" t="s">
        <v>53</v>
      </c>
      <c r="H20" s="85">
        <f>108773100*0.02</f>
        <v>2175462</v>
      </c>
      <c r="I20" s="86">
        <v>1</v>
      </c>
      <c r="J20" s="60">
        <f t="shared" ref="J20:J23" si="0">+H20*I20/1000</f>
        <v>2175.462</v>
      </c>
    </row>
    <row r="21" spans="2:10" ht="20.25" customHeight="1" x14ac:dyDescent="0.2">
      <c r="B21" s="73">
        <v>71351540</v>
      </c>
      <c r="C21" s="171" t="s">
        <v>110</v>
      </c>
      <c r="D21" s="172"/>
      <c r="E21" s="173"/>
      <c r="F21" s="99" t="s">
        <v>55</v>
      </c>
      <c r="G21" s="70" t="s">
        <v>53</v>
      </c>
      <c r="H21" s="85">
        <v>6904600</v>
      </c>
      <c r="I21" s="86">
        <v>1</v>
      </c>
      <c r="J21" s="60">
        <f t="shared" si="0"/>
        <v>6904.6</v>
      </c>
    </row>
    <row r="22" spans="2:10" ht="20.25" customHeight="1" x14ac:dyDescent="0.2">
      <c r="B22" s="73">
        <v>98111140</v>
      </c>
      <c r="C22" s="165" t="s">
        <v>111</v>
      </c>
      <c r="D22" s="165"/>
      <c r="E22" s="165"/>
      <c r="F22" s="99" t="s">
        <v>64</v>
      </c>
      <c r="G22" s="70" t="s">
        <v>53</v>
      </c>
      <c r="H22" s="85">
        <f>108773100*0.01</f>
        <v>1087731</v>
      </c>
      <c r="I22" s="86">
        <v>1</v>
      </c>
      <c r="J22" s="60">
        <f t="shared" si="0"/>
        <v>1087.731</v>
      </c>
    </row>
    <row r="23" spans="2:10" ht="20.25" customHeight="1" x14ac:dyDescent="0.2">
      <c r="B23" s="73">
        <v>98111140</v>
      </c>
      <c r="C23" s="165" t="s">
        <v>111</v>
      </c>
      <c r="D23" s="165"/>
      <c r="E23" s="165"/>
      <c r="F23" s="99" t="s">
        <v>64</v>
      </c>
      <c r="G23" s="70" t="s">
        <v>53</v>
      </c>
      <c r="H23" s="107">
        <v>1381000</v>
      </c>
      <c r="I23" s="86">
        <v>1</v>
      </c>
      <c r="J23" s="60">
        <f t="shared" si="0"/>
        <v>1381</v>
      </c>
    </row>
    <row r="24" spans="2:10" ht="19.5" customHeight="1" x14ac:dyDescent="0.2">
      <c r="B24" s="160" t="s">
        <v>62</v>
      </c>
      <c r="C24" s="161"/>
      <c r="D24" s="161"/>
      <c r="E24" s="161"/>
      <c r="F24" s="161"/>
      <c r="G24" s="161"/>
      <c r="H24" s="161"/>
      <c r="I24" s="161"/>
      <c r="J24" s="71">
        <f>+J25</f>
        <v>327067.7</v>
      </c>
    </row>
    <row r="25" spans="2:10" ht="21.75" customHeight="1" x14ac:dyDescent="0.2">
      <c r="B25" s="115" t="s">
        <v>72</v>
      </c>
      <c r="C25" s="115" t="s">
        <v>73</v>
      </c>
      <c r="D25" s="115" t="s">
        <v>74</v>
      </c>
      <c r="E25" s="162" t="s">
        <v>17</v>
      </c>
      <c r="F25" s="163"/>
      <c r="G25" s="163"/>
      <c r="H25" s="163"/>
      <c r="I25" s="164"/>
      <c r="J25" s="71">
        <f>+J26</f>
        <v>327067.7</v>
      </c>
    </row>
    <row r="26" spans="2:10" ht="22.5" customHeight="1" x14ac:dyDescent="0.2">
      <c r="B26" s="72" t="s">
        <v>75</v>
      </c>
      <c r="C26" s="162" t="s">
        <v>26</v>
      </c>
      <c r="D26" s="163"/>
      <c r="E26" s="163"/>
      <c r="F26" s="163"/>
      <c r="G26" s="163"/>
      <c r="H26" s="163"/>
      <c r="I26" s="164"/>
      <c r="J26" s="71">
        <f>+J27+J34</f>
        <v>327067.7</v>
      </c>
    </row>
    <row r="27" spans="2:10" ht="20.25" customHeight="1" x14ac:dyDescent="0.2">
      <c r="B27" s="115" t="s">
        <v>43</v>
      </c>
      <c r="C27" s="162" t="s">
        <v>51</v>
      </c>
      <c r="D27" s="163"/>
      <c r="E27" s="164"/>
      <c r="F27" s="115" t="s">
        <v>43</v>
      </c>
      <c r="G27" s="115" t="s">
        <v>43</v>
      </c>
      <c r="H27" s="115" t="s">
        <v>43</v>
      </c>
      <c r="I27" s="115" t="s">
        <v>43</v>
      </c>
      <c r="J27" s="59">
        <f>SUM(J28:J33)</f>
        <v>360133</v>
      </c>
    </row>
    <row r="28" spans="2:10" ht="31.5" customHeight="1" x14ac:dyDescent="0.2">
      <c r="B28" s="73" t="s">
        <v>139</v>
      </c>
      <c r="C28" s="168" t="s">
        <v>117</v>
      </c>
      <c r="D28" s="169"/>
      <c r="E28" s="170"/>
      <c r="F28" s="73" t="s">
        <v>109</v>
      </c>
      <c r="G28" s="70" t="s">
        <v>53</v>
      </c>
      <c r="H28" s="74"/>
      <c r="I28" s="75"/>
      <c r="J28" s="60">
        <v>100000</v>
      </c>
    </row>
    <row r="29" spans="2:10" s="76" customFormat="1" ht="33.75" customHeight="1" x14ac:dyDescent="0.2">
      <c r="B29" s="100" t="s">
        <v>157</v>
      </c>
      <c r="C29" s="168" t="s">
        <v>117</v>
      </c>
      <c r="D29" s="169"/>
      <c r="E29" s="170"/>
      <c r="F29" s="100" t="s">
        <v>109</v>
      </c>
      <c r="G29" s="101" t="s">
        <v>53</v>
      </c>
      <c r="H29" s="85">
        <v>150000000</v>
      </c>
      <c r="I29" s="75">
        <v>1</v>
      </c>
      <c r="J29" s="60">
        <f>+H29*I29/1000</f>
        <v>150000</v>
      </c>
    </row>
    <row r="30" spans="2:10" ht="21" customHeight="1" x14ac:dyDescent="0.2">
      <c r="B30" s="99" t="s">
        <v>116</v>
      </c>
      <c r="C30" s="171" t="s">
        <v>52</v>
      </c>
      <c r="D30" s="172"/>
      <c r="E30" s="173"/>
      <c r="F30" s="99" t="s">
        <v>109</v>
      </c>
      <c r="G30" s="70" t="s">
        <v>53</v>
      </c>
      <c r="H30" s="74"/>
      <c r="I30" s="75"/>
      <c r="J30" s="60">
        <v>23000</v>
      </c>
    </row>
    <row r="31" spans="2:10" s="76" customFormat="1" ht="15.75" customHeight="1" x14ac:dyDescent="0.2">
      <c r="B31" s="184" t="s">
        <v>143</v>
      </c>
      <c r="C31" s="178" t="s">
        <v>52</v>
      </c>
      <c r="D31" s="179"/>
      <c r="E31" s="180"/>
      <c r="F31" s="100" t="s">
        <v>109</v>
      </c>
      <c r="G31" s="101" t="s">
        <v>53</v>
      </c>
      <c r="H31" s="85">
        <f>150000000*0.97</f>
        <v>145500000</v>
      </c>
      <c r="I31" s="86">
        <v>1</v>
      </c>
      <c r="J31" s="60">
        <f>+H31*I31/1000</f>
        <v>145500</v>
      </c>
    </row>
    <row r="32" spans="2:10" s="76" customFormat="1" ht="15.75" customHeight="1" x14ac:dyDescent="0.2">
      <c r="B32" s="100" t="s">
        <v>143</v>
      </c>
      <c r="C32" s="178" t="s">
        <v>52</v>
      </c>
      <c r="D32" s="179"/>
      <c r="E32" s="180"/>
      <c r="F32" s="100" t="s">
        <v>109</v>
      </c>
      <c r="G32" s="101" t="s">
        <v>53</v>
      </c>
      <c r="H32" s="85">
        <f>150000000*0.97</f>
        <v>145500000</v>
      </c>
      <c r="I32" s="86">
        <v>1</v>
      </c>
      <c r="J32" s="60">
        <f>+H32*I32/1000</f>
        <v>145500</v>
      </c>
    </row>
    <row r="33" spans="2:136" s="76" customFormat="1" ht="15.75" customHeight="1" x14ac:dyDescent="0.2">
      <c r="B33" s="100" t="s">
        <v>136</v>
      </c>
      <c r="C33" s="178" t="s">
        <v>52</v>
      </c>
      <c r="D33" s="179"/>
      <c r="E33" s="180"/>
      <c r="F33" s="100" t="s">
        <v>109</v>
      </c>
      <c r="G33" s="101" t="s">
        <v>53</v>
      </c>
      <c r="H33" s="85">
        <v>203867000</v>
      </c>
      <c r="I33" s="86">
        <v>-1</v>
      </c>
      <c r="J33" s="60">
        <f>+H33*I33/1000</f>
        <v>-203867</v>
      </c>
    </row>
    <row r="34" spans="2:136" x14ac:dyDescent="0.2">
      <c r="B34" s="73"/>
      <c r="C34" s="167" t="s">
        <v>54</v>
      </c>
      <c r="D34" s="167"/>
      <c r="E34" s="167"/>
      <c r="F34" s="73"/>
      <c r="G34" s="73"/>
      <c r="H34" s="85"/>
      <c r="I34" s="86"/>
      <c r="J34" s="87">
        <f>SUM(J35:J48)</f>
        <v>-33065.300000000003</v>
      </c>
    </row>
    <row r="35" spans="2:136" s="103" customFormat="1" x14ac:dyDescent="0.2">
      <c r="B35" s="73" t="s">
        <v>140</v>
      </c>
      <c r="C35" s="171" t="s">
        <v>110</v>
      </c>
      <c r="D35" s="172"/>
      <c r="E35" s="173"/>
      <c r="F35" s="99" t="s">
        <v>55</v>
      </c>
      <c r="G35" s="70" t="s">
        <v>53</v>
      </c>
      <c r="H35" s="85"/>
      <c r="I35" s="86"/>
      <c r="J35" s="102">
        <v>2420.3000000000002</v>
      </c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</row>
    <row r="36" spans="2:136" s="103" customFormat="1" x14ac:dyDescent="0.2">
      <c r="B36" s="73" t="s">
        <v>153</v>
      </c>
      <c r="C36" s="181" t="s">
        <v>110</v>
      </c>
      <c r="D36" s="182"/>
      <c r="E36" s="183"/>
      <c r="F36" s="99" t="s">
        <v>55</v>
      </c>
      <c r="G36" s="70" t="s">
        <v>53</v>
      </c>
      <c r="H36" s="85">
        <f>150000000*0.02</f>
        <v>3000000</v>
      </c>
      <c r="I36" s="86">
        <v>1</v>
      </c>
      <c r="J36" s="60">
        <f>+H36*I36/1000</f>
        <v>3000</v>
      </c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69"/>
      <c r="DH36" s="69"/>
      <c r="DI36" s="69"/>
      <c r="DJ36" s="69"/>
      <c r="DK36" s="69"/>
      <c r="DL36" s="69"/>
      <c r="DM36" s="69"/>
      <c r="DN36" s="69"/>
      <c r="DO36" s="69"/>
      <c r="DP36" s="69"/>
      <c r="DQ36" s="69"/>
      <c r="DR36" s="69"/>
      <c r="DS36" s="69"/>
      <c r="DT36" s="69"/>
      <c r="DU36" s="69"/>
      <c r="DV36" s="69"/>
      <c r="DW36" s="69"/>
      <c r="DX36" s="69"/>
      <c r="DY36" s="69"/>
      <c r="DZ36" s="69"/>
      <c r="EA36" s="69"/>
      <c r="EB36" s="69"/>
      <c r="EC36" s="69"/>
      <c r="ED36" s="69"/>
      <c r="EE36" s="69"/>
      <c r="EF36" s="69"/>
    </row>
    <row r="37" spans="2:136" s="103" customFormat="1" ht="14.25" customHeight="1" x14ac:dyDescent="0.2">
      <c r="B37" s="73">
        <v>71351540</v>
      </c>
      <c r="C37" s="171" t="s">
        <v>110</v>
      </c>
      <c r="D37" s="172"/>
      <c r="E37" s="173"/>
      <c r="F37" s="99" t="s">
        <v>55</v>
      </c>
      <c r="G37" s="70" t="s">
        <v>53</v>
      </c>
      <c r="H37" s="85">
        <f>150000000*0.02</f>
        <v>3000000</v>
      </c>
      <c r="I37" s="86">
        <v>1</v>
      </c>
      <c r="J37" s="60">
        <f>+H37*I37/1000</f>
        <v>3000</v>
      </c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9"/>
      <c r="CT37" s="69"/>
      <c r="CU37" s="69"/>
      <c r="CV37" s="69"/>
      <c r="CW37" s="69"/>
      <c r="CX37" s="69"/>
      <c r="CY37" s="69"/>
      <c r="CZ37" s="69"/>
      <c r="DA37" s="69"/>
      <c r="DB37" s="69"/>
      <c r="DC37" s="69"/>
      <c r="DD37" s="69"/>
      <c r="DE37" s="69"/>
      <c r="DF37" s="69"/>
      <c r="DG37" s="69"/>
      <c r="DH37" s="69"/>
      <c r="DI37" s="69"/>
      <c r="DJ37" s="69"/>
      <c r="DK37" s="69"/>
      <c r="DL37" s="69"/>
      <c r="DM37" s="69"/>
      <c r="DN37" s="69"/>
      <c r="DO37" s="69"/>
      <c r="DP37" s="69"/>
      <c r="DQ37" s="69"/>
      <c r="DR37" s="69"/>
      <c r="DS37" s="69"/>
      <c r="DT37" s="69"/>
      <c r="DU37" s="69"/>
      <c r="DV37" s="69"/>
      <c r="DW37" s="69"/>
      <c r="DX37" s="69"/>
      <c r="DY37" s="69"/>
      <c r="DZ37" s="69"/>
      <c r="EA37" s="69"/>
      <c r="EB37" s="69"/>
      <c r="EC37" s="69"/>
      <c r="ED37" s="69"/>
      <c r="EE37" s="69"/>
      <c r="EF37" s="69"/>
    </row>
    <row r="38" spans="2:136" s="103" customFormat="1" x14ac:dyDescent="0.2">
      <c r="B38" s="73">
        <v>71351540</v>
      </c>
      <c r="C38" s="171" t="s">
        <v>110</v>
      </c>
      <c r="D38" s="172"/>
      <c r="E38" s="173"/>
      <c r="F38" s="99" t="s">
        <v>55</v>
      </c>
      <c r="G38" s="70" t="s">
        <v>53</v>
      </c>
      <c r="H38" s="85">
        <f>150000000*0.02</f>
        <v>3000000</v>
      </c>
      <c r="I38" s="86">
        <v>1</v>
      </c>
      <c r="J38" s="60">
        <f>+H38*I38/1000</f>
        <v>3000</v>
      </c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</row>
    <row r="39" spans="2:136" s="103" customFormat="1" x14ac:dyDescent="0.2">
      <c r="B39" s="73" t="s">
        <v>150</v>
      </c>
      <c r="C39" s="171" t="s">
        <v>110</v>
      </c>
      <c r="D39" s="172"/>
      <c r="E39" s="173"/>
      <c r="F39" s="99" t="s">
        <v>55</v>
      </c>
      <c r="G39" s="70" t="s">
        <v>53</v>
      </c>
      <c r="H39" s="85">
        <v>6904600</v>
      </c>
      <c r="I39" s="86">
        <v>-1</v>
      </c>
      <c r="J39" s="60">
        <f>+H39*I39/1000</f>
        <v>-6904.6</v>
      </c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9"/>
      <c r="CQ39" s="69"/>
      <c r="CR39" s="69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9"/>
      <c r="DD39" s="69"/>
      <c r="DE39" s="69"/>
      <c r="DF39" s="69"/>
      <c r="DG39" s="69"/>
      <c r="DH39" s="69"/>
      <c r="DI39" s="69"/>
      <c r="DJ39" s="69"/>
      <c r="DK39" s="69"/>
      <c r="DL39" s="69"/>
      <c r="DM39" s="69"/>
      <c r="DN39" s="69"/>
      <c r="DO39" s="69"/>
      <c r="DP39" s="69"/>
      <c r="DQ39" s="69"/>
      <c r="DR39" s="69"/>
      <c r="DS39" s="69"/>
      <c r="DT39" s="69"/>
      <c r="DU39" s="69"/>
      <c r="DV39" s="69"/>
      <c r="DW39" s="69"/>
      <c r="DX39" s="69"/>
      <c r="DY39" s="69"/>
      <c r="DZ39" s="69"/>
      <c r="EA39" s="69"/>
      <c r="EB39" s="69"/>
      <c r="EC39" s="69"/>
      <c r="ED39" s="69"/>
      <c r="EE39" s="69"/>
      <c r="EF39" s="69"/>
    </row>
    <row r="40" spans="2:136" s="103" customFormat="1" x14ac:dyDescent="0.2">
      <c r="B40" s="73" t="s">
        <v>155</v>
      </c>
      <c r="C40" s="171" t="s">
        <v>110</v>
      </c>
      <c r="D40" s="172"/>
      <c r="E40" s="173"/>
      <c r="F40" s="69" t="s">
        <v>55</v>
      </c>
      <c r="G40" s="70" t="s">
        <v>53</v>
      </c>
      <c r="H40" s="85"/>
      <c r="I40" s="86"/>
      <c r="J40" s="60">
        <v>-1911</v>
      </c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69"/>
      <c r="BN40" s="69"/>
      <c r="BO40" s="69"/>
      <c r="BP40" s="69"/>
      <c r="BQ40" s="69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  <c r="CC40" s="69"/>
      <c r="CD40" s="69"/>
      <c r="CE40" s="69"/>
      <c r="CF40" s="69"/>
      <c r="CG40" s="69"/>
      <c r="CH40" s="69"/>
      <c r="CI40" s="69"/>
      <c r="CJ40" s="69"/>
      <c r="CK40" s="69"/>
      <c r="CL40" s="69"/>
      <c r="CM40" s="69"/>
      <c r="CN40" s="69"/>
      <c r="CO40" s="69"/>
      <c r="CP40" s="69"/>
      <c r="CQ40" s="69"/>
      <c r="CR40" s="69"/>
      <c r="CS40" s="69"/>
      <c r="CT40" s="69"/>
      <c r="CU40" s="69"/>
      <c r="CV40" s="69"/>
      <c r="CW40" s="69"/>
      <c r="CX40" s="69"/>
      <c r="CY40" s="69"/>
      <c r="CZ40" s="69"/>
      <c r="DA40" s="69"/>
      <c r="DB40" s="69"/>
      <c r="DC40" s="69"/>
      <c r="DD40" s="69"/>
      <c r="DE40" s="69"/>
      <c r="DF40" s="69"/>
      <c r="DG40" s="69"/>
      <c r="DH40" s="69"/>
      <c r="DI40" s="69"/>
      <c r="DJ40" s="69"/>
      <c r="DK40" s="69"/>
      <c r="DL40" s="69"/>
      <c r="DM40" s="69"/>
      <c r="DN40" s="69"/>
      <c r="DO40" s="69"/>
      <c r="DP40" s="69"/>
      <c r="DQ40" s="69"/>
      <c r="DR40" s="69"/>
      <c r="DS40" s="69"/>
      <c r="DT40" s="69"/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</row>
    <row r="41" spans="2:136" s="103" customFormat="1" x14ac:dyDescent="0.2">
      <c r="B41" s="73" t="s">
        <v>156</v>
      </c>
      <c r="C41" s="165" t="s">
        <v>111</v>
      </c>
      <c r="D41" s="165"/>
      <c r="E41" s="165"/>
      <c r="F41" s="99" t="s">
        <v>64</v>
      </c>
      <c r="G41" s="70" t="s">
        <v>53</v>
      </c>
      <c r="H41" s="85"/>
      <c r="I41" s="86"/>
      <c r="J41" s="60">
        <v>1911</v>
      </c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X41" s="69"/>
      <c r="BY41" s="69"/>
      <c r="BZ41" s="69"/>
      <c r="CA41" s="69"/>
      <c r="CB41" s="69"/>
      <c r="CC41" s="69"/>
      <c r="CD41" s="69"/>
      <c r="CE41" s="69"/>
      <c r="CF41" s="69"/>
      <c r="CG41" s="69"/>
      <c r="CH41" s="69"/>
      <c r="CI41" s="69"/>
      <c r="CJ41" s="69"/>
      <c r="CK41" s="69"/>
      <c r="CL41" s="69"/>
      <c r="CM41" s="69"/>
      <c r="CN41" s="69"/>
      <c r="CO41" s="69"/>
      <c r="CP41" s="69"/>
      <c r="CQ41" s="69"/>
      <c r="CR41" s="69"/>
      <c r="CS41" s="69"/>
      <c r="CT41" s="69"/>
      <c r="CU41" s="69"/>
      <c r="CV41" s="69"/>
      <c r="CW41" s="69"/>
      <c r="CX41" s="69"/>
      <c r="CY41" s="69"/>
      <c r="CZ41" s="69"/>
      <c r="DA41" s="69"/>
      <c r="DB41" s="69"/>
      <c r="DC41" s="69"/>
      <c r="DD41" s="69"/>
      <c r="DE41" s="69"/>
      <c r="DF41" s="69"/>
      <c r="DG41" s="69"/>
      <c r="DH41" s="69"/>
      <c r="DI41" s="69"/>
      <c r="DJ41" s="69"/>
      <c r="DK41" s="69"/>
      <c r="DL41" s="69"/>
      <c r="DM41" s="69"/>
      <c r="DN41" s="69"/>
      <c r="DO41" s="69"/>
      <c r="DP41" s="69"/>
      <c r="DQ41" s="69"/>
      <c r="DR41" s="69"/>
      <c r="DS41" s="69"/>
      <c r="DT41" s="69"/>
      <c r="DU41" s="69"/>
      <c r="DV41" s="69"/>
      <c r="DW41" s="69"/>
      <c r="DX41" s="69"/>
      <c r="DY41" s="69"/>
      <c r="DZ41" s="69"/>
      <c r="EA41" s="69"/>
      <c r="EB41" s="69"/>
      <c r="EC41" s="69"/>
      <c r="ED41" s="69"/>
      <c r="EE41" s="69"/>
      <c r="EF41" s="69"/>
    </row>
    <row r="42" spans="2:136" s="103" customFormat="1" x14ac:dyDescent="0.2">
      <c r="B42" s="73" t="s">
        <v>141</v>
      </c>
      <c r="C42" s="165" t="s">
        <v>111</v>
      </c>
      <c r="D42" s="165"/>
      <c r="E42" s="165"/>
      <c r="F42" s="99" t="s">
        <v>64</v>
      </c>
      <c r="G42" s="70" t="s">
        <v>53</v>
      </c>
      <c r="H42" s="85"/>
      <c r="I42" s="86"/>
      <c r="J42" s="102">
        <v>500</v>
      </c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  <c r="CC42" s="69"/>
      <c r="CD42" s="69"/>
      <c r="CE42" s="69"/>
      <c r="CF42" s="69"/>
      <c r="CG42" s="69"/>
      <c r="CH42" s="69"/>
      <c r="CI42" s="69"/>
      <c r="CJ42" s="69"/>
      <c r="CK42" s="69"/>
      <c r="CL42" s="69"/>
      <c r="CM42" s="69"/>
      <c r="CN42" s="69"/>
      <c r="CO42" s="69"/>
      <c r="CP42" s="69"/>
      <c r="CQ42" s="69"/>
      <c r="CR42" s="69"/>
      <c r="CS42" s="69"/>
      <c r="CT42" s="69"/>
      <c r="CU42" s="69"/>
      <c r="CV42" s="69"/>
      <c r="CW42" s="69"/>
      <c r="CX42" s="69"/>
      <c r="CY42" s="69"/>
      <c r="CZ42" s="69"/>
      <c r="DA42" s="69"/>
      <c r="DB42" s="69"/>
      <c r="DC42" s="69"/>
      <c r="DD42" s="69"/>
      <c r="DE42" s="69"/>
      <c r="DF42" s="69"/>
      <c r="DG42" s="69"/>
      <c r="DH42" s="69"/>
      <c r="DI42" s="69"/>
      <c r="DJ42" s="69"/>
      <c r="DK42" s="69"/>
      <c r="DL42" s="69"/>
      <c r="DM42" s="69"/>
      <c r="DN42" s="69"/>
      <c r="DO42" s="69"/>
      <c r="DP42" s="69"/>
      <c r="DQ42" s="69"/>
      <c r="DR42" s="69"/>
      <c r="DS42" s="69"/>
      <c r="DT42" s="69"/>
      <c r="DU42" s="69"/>
      <c r="DV42" s="69"/>
      <c r="DW42" s="69"/>
      <c r="DX42" s="69"/>
      <c r="DY42" s="69"/>
      <c r="DZ42" s="69"/>
      <c r="EA42" s="69"/>
      <c r="EB42" s="69"/>
      <c r="EC42" s="69"/>
      <c r="ED42" s="69"/>
      <c r="EE42" s="69"/>
      <c r="EF42" s="69"/>
    </row>
    <row r="43" spans="2:136" s="103" customFormat="1" x14ac:dyDescent="0.2">
      <c r="B43" s="73" t="s">
        <v>154</v>
      </c>
      <c r="C43" s="165" t="s">
        <v>111</v>
      </c>
      <c r="D43" s="165"/>
      <c r="E43" s="165"/>
      <c r="F43" s="73" t="s">
        <v>64</v>
      </c>
      <c r="G43" s="70" t="s">
        <v>53</v>
      </c>
      <c r="H43" s="85">
        <f>100000000*0.01</f>
        <v>1000000</v>
      </c>
      <c r="I43" s="86">
        <v>1</v>
      </c>
      <c r="J43" s="60">
        <f t="shared" ref="J43:J48" si="1">+H43*I43/1000</f>
        <v>1000</v>
      </c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  <c r="CA43" s="69"/>
      <c r="CB43" s="69"/>
      <c r="CC43" s="69"/>
      <c r="CD43" s="69"/>
      <c r="CE43" s="69"/>
      <c r="CF43" s="69"/>
      <c r="CG43" s="69"/>
      <c r="CH43" s="69"/>
      <c r="CI43" s="69"/>
      <c r="CJ43" s="69"/>
      <c r="CK43" s="69"/>
      <c r="CL43" s="69"/>
      <c r="CM43" s="69"/>
      <c r="CN43" s="69"/>
      <c r="CO43" s="69"/>
      <c r="CP43" s="69"/>
      <c r="CQ43" s="69"/>
      <c r="CR43" s="69"/>
      <c r="CS43" s="69"/>
      <c r="CT43" s="69"/>
      <c r="CU43" s="69"/>
      <c r="CV43" s="69"/>
      <c r="CW43" s="69"/>
      <c r="CX43" s="69"/>
      <c r="CY43" s="69"/>
      <c r="CZ43" s="69"/>
      <c r="DA43" s="69"/>
      <c r="DB43" s="69"/>
      <c r="DC43" s="69"/>
      <c r="DD43" s="69"/>
      <c r="DE43" s="69"/>
      <c r="DF43" s="69"/>
      <c r="DG43" s="69"/>
      <c r="DH43" s="69"/>
      <c r="DI43" s="69"/>
      <c r="DJ43" s="69"/>
      <c r="DK43" s="69"/>
      <c r="DL43" s="69"/>
      <c r="DM43" s="69"/>
      <c r="DN43" s="69"/>
      <c r="DO43" s="69"/>
      <c r="DP43" s="69"/>
      <c r="DQ43" s="69"/>
      <c r="DR43" s="69"/>
      <c r="DS43" s="69"/>
      <c r="DT43" s="69"/>
      <c r="DU43" s="69"/>
      <c r="DV43" s="69"/>
      <c r="DW43" s="69"/>
      <c r="DX43" s="69"/>
      <c r="DY43" s="69"/>
      <c r="DZ43" s="69"/>
      <c r="EA43" s="69"/>
      <c r="EB43" s="69"/>
      <c r="EC43" s="69"/>
      <c r="ED43" s="69"/>
      <c r="EE43" s="69"/>
      <c r="EF43" s="69"/>
    </row>
    <row r="44" spans="2:136" s="103" customFormat="1" x14ac:dyDescent="0.2">
      <c r="B44" s="73">
        <v>98111140</v>
      </c>
      <c r="C44" s="165" t="s">
        <v>111</v>
      </c>
      <c r="D44" s="165"/>
      <c r="E44" s="165"/>
      <c r="F44" s="73" t="s">
        <v>64</v>
      </c>
      <c r="G44" s="70" t="s">
        <v>53</v>
      </c>
      <c r="H44" s="85">
        <f>150000000*0.01</f>
        <v>1500000</v>
      </c>
      <c r="I44" s="86">
        <v>1</v>
      </c>
      <c r="J44" s="60">
        <f t="shared" si="1"/>
        <v>1500</v>
      </c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S44" s="69"/>
      <c r="BT44" s="69"/>
      <c r="BU44" s="69"/>
      <c r="BV44" s="69"/>
      <c r="BW44" s="69"/>
      <c r="BX44" s="69"/>
      <c r="BY44" s="69"/>
      <c r="BZ44" s="69"/>
      <c r="CA44" s="69"/>
      <c r="CB44" s="69"/>
      <c r="CC44" s="69"/>
      <c r="CD44" s="69"/>
      <c r="CE44" s="69"/>
      <c r="CF44" s="69"/>
      <c r="CG44" s="69"/>
      <c r="CH44" s="69"/>
      <c r="CI44" s="69"/>
      <c r="CJ44" s="69"/>
      <c r="CK44" s="69"/>
      <c r="CL44" s="69"/>
      <c r="CM44" s="69"/>
      <c r="CN44" s="69"/>
      <c r="CO44" s="69"/>
      <c r="CP44" s="69"/>
      <c r="CQ44" s="69"/>
      <c r="CR44" s="69"/>
      <c r="CS44" s="69"/>
      <c r="CT44" s="69"/>
      <c r="CU44" s="69"/>
      <c r="CV44" s="69"/>
      <c r="CW44" s="69"/>
      <c r="CX44" s="69"/>
      <c r="CY44" s="69"/>
      <c r="CZ44" s="69"/>
      <c r="DA44" s="69"/>
      <c r="DB44" s="69"/>
      <c r="DC44" s="69"/>
      <c r="DD44" s="69"/>
      <c r="DE44" s="69"/>
      <c r="DF44" s="69"/>
      <c r="DG44" s="69"/>
      <c r="DH44" s="69"/>
      <c r="DI44" s="69"/>
      <c r="DJ44" s="69"/>
      <c r="DK44" s="69"/>
      <c r="DL44" s="69"/>
      <c r="DM44" s="69"/>
      <c r="DN44" s="69"/>
      <c r="DO44" s="69"/>
      <c r="DP44" s="69"/>
      <c r="DQ44" s="69"/>
      <c r="DR44" s="69"/>
      <c r="DS44" s="69"/>
      <c r="DT44" s="69"/>
      <c r="DU44" s="69"/>
      <c r="DV44" s="69"/>
      <c r="DW44" s="69"/>
      <c r="DX44" s="69"/>
      <c r="DY44" s="69"/>
      <c r="DZ44" s="69"/>
      <c r="EA44" s="69"/>
      <c r="EB44" s="69"/>
      <c r="EC44" s="69"/>
      <c r="ED44" s="69"/>
      <c r="EE44" s="69"/>
      <c r="EF44" s="69"/>
    </row>
    <row r="45" spans="2:136" s="103" customFormat="1" x14ac:dyDescent="0.2">
      <c r="B45" s="73">
        <v>98111140</v>
      </c>
      <c r="C45" s="165" t="s">
        <v>111</v>
      </c>
      <c r="D45" s="165"/>
      <c r="E45" s="165"/>
      <c r="F45" s="73" t="s">
        <v>64</v>
      </c>
      <c r="G45" s="70" t="s">
        <v>53</v>
      </c>
      <c r="H45" s="85">
        <f>150000000*0.01</f>
        <v>1500000</v>
      </c>
      <c r="I45" s="86">
        <v>1</v>
      </c>
      <c r="J45" s="60">
        <f t="shared" si="1"/>
        <v>1500</v>
      </c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69"/>
      <c r="BT45" s="69"/>
      <c r="BU45" s="69"/>
      <c r="BV45" s="69"/>
      <c r="BW45" s="69"/>
      <c r="BX45" s="69"/>
      <c r="BY45" s="69"/>
      <c r="BZ45" s="69"/>
      <c r="CA45" s="69"/>
      <c r="CB45" s="69"/>
      <c r="CC45" s="69"/>
      <c r="CD45" s="69"/>
      <c r="CE45" s="69"/>
      <c r="CF45" s="69"/>
      <c r="CG45" s="69"/>
      <c r="CH45" s="69"/>
      <c r="CI45" s="69"/>
      <c r="CJ45" s="69"/>
      <c r="CK45" s="69"/>
      <c r="CL45" s="69"/>
      <c r="CM45" s="69"/>
      <c r="CN45" s="69"/>
      <c r="CO45" s="69"/>
      <c r="CP45" s="69"/>
      <c r="CQ45" s="69"/>
      <c r="CR45" s="69"/>
      <c r="CS45" s="69"/>
      <c r="CT45" s="69"/>
      <c r="CU45" s="69"/>
      <c r="CV45" s="69"/>
      <c r="CW45" s="69"/>
      <c r="CX45" s="69"/>
      <c r="CY45" s="69"/>
      <c r="CZ45" s="69"/>
      <c r="DA45" s="69"/>
      <c r="DB45" s="69"/>
      <c r="DC45" s="69"/>
      <c r="DD45" s="69"/>
      <c r="DE45" s="69"/>
      <c r="DF45" s="69"/>
      <c r="DG45" s="69"/>
      <c r="DH45" s="69"/>
      <c r="DI45" s="69"/>
      <c r="DJ45" s="69"/>
      <c r="DK45" s="69"/>
      <c r="DL45" s="69"/>
      <c r="DM45" s="69"/>
      <c r="DN45" s="69"/>
      <c r="DO45" s="69"/>
      <c r="DP45" s="69"/>
      <c r="DQ45" s="69"/>
      <c r="DR45" s="69"/>
      <c r="DS45" s="69"/>
      <c r="DT45" s="69"/>
      <c r="DU45" s="69"/>
      <c r="DV45" s="69"/>
      <c r="DW45" s="69"/>
      <c r="DX45" s="69"/>
      <c r="DY45" s="69"/>
      <c r="DZ45" s="69"/>
      <c r="EA45" s="69"/>
      <c r="EB45" s="69"/>
      <c r="EC45" s="69"/>
      <c r="ED45" s="69"/>
      <c r="EE45" s="69"/>
      <c r="EF45" s="69"/>
    </row>
    <row r="46" spans="2:136" s="103" customFormat="1" x14ac:dyDescent="0.2">
      <c r="B46" s="73" t="s">
        <v>151</v>
      </c>
      <c r="C46" s="165" t="s">
        <v>111</v>
      </c>
      <c r="D46" s="165"/>
      <c r="E46" s="165"/>
      <c r="F46" s="73" t="s">
        <v>64</v>
      </c>
      <c r="G46" s="70" t="s">
        <v>53</v>
      </c>
      <c r="H46" s="85">
        <v>1381000</v>
      </c>
      <c r="I46" s="86">
        <v>-1</v>
      </c>
      <c r="J46" s="60">
        <f t="shared" si="1"/>
        <v>-1381</v>
      </c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69"/>
      <c r="BG46" s="69"/>
      <c r="BH46" s="69"/>
      <c r="BI46" s="69"/>
      <c r="BJ46" s="69"/>
      <c r="BK46" s="69"/>
      <c r="BL46" s="69"/>
      <c r="BM46" s="69"/>
      <c r="BN46" s="69"/>
      <c r="BO46" s="69"/>
      <c r="BP46" s="69"/>
      <c r="BQ46" s="69"/>
      <c r="BR46" s="69"/>
      <c r="BS46" s="69"/>
      <c r="BT46" s="69"/>
      <c r="BU46" s="69"/>
      <c r="BV46" s="69"/>
      <c r="BW46" s="69"/>
      <c r="BX46" s="69"/>
      <c r="BY46" s="69"/>
      <c r="BZ46" s="69"/>
      <c r="CA46" s="69"/>
      <c r="CB46" s="69"/>
      <c r="CC46" s="69"/>
      <c r="CD46" s="69"/>
      <c r="CE46" s="69"/>
      <c r="CF46" s="69"/>
      <c r="CG46" s="69"/>
      <c r="CH46" s="69"/>
      <c r="CI46" s="69"/>
      <c r="CJ46" s="69"/>
      <c r="CK46" s="69"/>
      <c r="CL46" s="69"/>
      <c r="CM46" s="69"/>
      <c r="CN46" s="69"/>
      <c r="CO46" s="69"/>
      <c r="CP46" s="69"/>
      <c r="CQ46" s="69"/>
      <c r="CR46" s="69"/>
      <c r="CS46" s="69"/>
      <c r="CT46" s="69"/>
      <c r="CU46" s="69"/>
      <c r="CV46" s="69"/>
      <c r="CW46" s="69"/>
      <c r="CX46" s="69"/>
      <c r="CY46" s="69"/>
      <c r="CZ46" s="69"/>
      <c r="DA46" s="69"/>
      <c r="DB46" s="69"/>
      <c r="DC46" s="69"/>
      <c r="DD46" s="69"/>
      <c r="DE46" s="69"/>
      <c r="DF46" s="69"/>
      <c r="DG46" s="69"/>
      <c r="DH46" s="69"/>
      <c r="DI46" s="69"/>
      <c r="DJ46" s="69"/>
      <c r="DK46" s="69"/>
      <c r="DL46" s="69"/>
      <c r="DM46" s="69"/>
      <c r="DN46" s="69"/>
      <c r="DO46" s="69"/>
      <c r="DP46" s="69"/>
      <c r="DQ46" s="69"/>
      <c r="DR46" s="69"/>
      <c r="DS46" s="69"/>
      <c r="DT46" s="69"/>
      <c r="DU46" s="69"/>
      <c r="DV46" s="69"/>
      <c r="DW46" s="69"/>
      <c r="DX46" s="69"/>
      <c r="DY46" s="69"/>
      <c r="DZ46" s="69"/>
      <c r="EA46" s="69"/>
      <c r="EB46" s="69"/>
      <c r="EC46" s="69"/>
      <c r="ED46" s="69"/>
      <c r="EE46" s="69"/>
      <c r="EF46" s="69"/>
    </row>
    <row r="47" spans="2:136" ht="14.25" customHeight="1" x14ac:dyDescent="0.2">
      <c r="B47" s="70" t="s">
        <v>146</v>
      </c>
      <c r="C47" s="166" t="s">
        <v>118</v>
      </c>
      <c r="D47" s="166"/>
      <c r="E47" s="166"/>
      <c r="F47" s="98" t="s">
        <v>109</v>
      </c>
      <c r="G47" s="97" t="s">
        <v>53</v>
      </c>
      <c r="H47" s="85">
        <v>38000000</v>
      </c>
      <c r="I47" s="86">
        <v>-1</v>
      </c>
      <c r="J47" s="60">
        <f t="shared" si="1"/>
        <v>-38000</v>
      </c>
    </row>
    <row r="48" spans="2:136" x14ac:dyDescent="0.2">
      <c r="B48" s="73" t="s">
        <v>145</v>
      </c>
      <c r="C48" s="166" t="s">
        <v>144</v>
      </c>
      <c r="D48" s="166"/>
      <c r="E48" s="166"/>
      <c r="F48" s="98" t="s">
        <v>55</v>
      </c>
      <c r="G48" s="97" t="s">
        <v>53</v>
      </c>
      <c r="H48" s="85">
        <v>2700000</v>
      </c>
      <c r="I48" s="86">
        <v>-1</v>
      </c>
      <c r="J48" s="60">
        <f t="shared" si="1"/>
        <v>-2700</v>
      </c>
    </row>
    <row r="49" spans="9:10" x14ac:dyDescent="0.2">
      <c r="I49" s="76"/>
      <c r="J49" s="76"/>
    </row>
    <row r="50" spans="9:10" x14ac:dyDescent="0.2">
      <c r="I50" s="76"/>
      <c r="J50" s="76"/>
    </row>
    <row r="51" spans="9:10" x14ac:dyDescent="0.2">
      <c r="I51" s="76"/>
      <c r="J51" s="76"/>
    </row>
    <row r="52" spans="9:10" x14ac:dyDescent="0.2">
      <c r="I52" s="76"/>
      <c r="J52" s="76"/>
    </row>
  </sheetData>
  <mergeCells count="52">
    <mergeCell ref="C33:E33"/>
    <mergeCell ref="C39:E39"/>
    <mergeCell ref="C46:E46"/>
    <mergeCell ref="C21:E21"/>
    <mergeCell ref="C23:E23"/>
    <mergeCell ref="C31:E31"/>
    <mergeCell ref="C28:E28"/>
    <mergeCell ref="C40:E40"/>
    <mergeCell ref="C41:E41"/>
    <mergeCell ref="C35:E35"/>
    <mergeCell ref="C34:E34"/>
    <mergeCell ref="C32:E32"/>
    <mergeCell ref="C30:E30"/>
    <mergeCell ref="C29:E29"/>
    <mergeCell ref="I6:I7"/>
    <mergeCell ref="B8:I8"/>
    <mergeCell ref="B9:I9"/>
    <mergeCell ref="E10:I10"/>
    <mergeCell ref="C13:E13"/>
    <mergeCell ref="B6:B7"/>
    <mergeCell ref="C6:E7"/>
    <mergeCell ref="F6:F7"/>
    <mergeCell ref="G6:G7"/>
    <mergeCell ref="H6:H7"/>
    <mergeCell ref="C11:I11"/>
    <mergeCell ref="C12:E12"/>
    <mergeCell ref="B1:J1"/>
    <mergeCell ref="B2:J2"/>
    <mergeCell ref="B3:J3"/>
    <mergeCell ref="B4:J4"/>
    <mergeCell ref="B5:J5"/>
    <mergeCell ref="C48:E48"/>
    <mergeCell ref="C43:E43"/>
    <mergeCell ref="C44:E44"/>
    <mergeCell ref="C45:E45"/>
    <mergeCell ref="C36:E36"/>
    <mergeCell ref="C37:E37"/>
    <mergeCell ref="C38:E38"/>
    <mergeCell ref="C42:E42"/>
    <mergeCell ref="C47:E47"/>
    <mergeCell ref="C14:E14"/>
    <mergeCell ref="B24:I24"/>
    <mergeCell ref="E25:I25"/>
    <mergeCell ref="C26:I26"/>
    <mergeCell ref="C27:E27"/>
    <mergeCell ref="C22:E22"/>
    <mergeCell ref="C18:E18"/>
    <mergeCell ref="C17:E17"/>
    <mergeCell ref="C16:E16"/>
    <mergeCell ref="C20:E20"/>
    <mergeCell ref="C15:E15"/>
    <mergeCell ref="C19:E19"/>
  </mergeCells>
  <phoneticPr fontId="53" type="noConversion"/>
  <pageMargins left="0.17" right="0.17" top="0.35" bottom="0.32" header="0.3" footer="0.3"/>
  <pageSetup scale="85" fitToHeight="0" orientation="landscape" r:id="rId1"/>
  <ignoredErrors>
    <ignoredError sqref="B31:B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https://mul2.gov.am/tasks/1218989/oneclick?token=17c374bf95239f3a9f6511fa3d3d5ac4</cp:keywords>
  <cp:lastModifiedBy>Ruzanna Khanaganyan</cp:lastModifiedBy>
  <cp:lastPrinted>2025-09-26T05:42:11Z</cp:lastPrinted>
  <dcterms:created xsi:type="dcterms:W3CDTF">1996-10-14T23:33:28Z</dcterms:created>
  <dcterms:modified xsi:type="dcterms:W3CDTF">2025-10-01T11:15:46Z</dcterms:modified>
</cp:coreProperties>
</file>