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11November\134954ԱԳՆ նախագիծ\նիստ գնացող լրամշակված\attachments_1234728\"/>
    </mc:Choice>
  </mc:AlternateContent>
  <bookViews>
    <workbookView xWindow="0" yWindow="0" windowWidth="28800" windowHeight="12030" tabRatio="765" activeTab="3"/>
  </bookViews>
  <sheets>
    <sheet name="1" sheetId="22" r:id="rId1"/>
    <sheet name="2" sheetId="29" r:id="rId2"/>
    <sheet name="3" sheetId="30" r:id="rId3"/>
    <sheet name="4" sheetId="23" r:id="rId4"/>
    <sheet name="5" sheetId="28" r:id="rId5"/>
  </sheets>
  <externalReferences>
    <externalReference r:id="rId6"/>
  </externalReferences>
  <definedNames>
    <definedName name="_xlnm.Print_Area" localSheetId="4">'5'!$A$1:$L$28</definedName>
  </definedNames>
  <calcPr calcId="162913"/>
  <customWorkbookViews>
    <customWorkbookView name="GMArine - Personal View" guid="{7A1E6D8A-D22C-41EC-9DC5-C1C57380112C}" mergeInterval="0" personalView="1" maximized="1" windowWidth="1020" windowHeight="574" tabRatio="765" activeSheetId="5"/>
    <customWorkbookView name="h.narine - Personal View" guid="{CFECF43C-6B97-43EC-A847-A24BC77ADBB5}" mergeInterval="0" personalView="1" maximized="1" windowWidth="1020" windowHeight="603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alala - Personal View" guid="{5E9933C3-764E-4883-A4F2-B6FA07EAC008}" mergeInterval="0" personalView="1" maximized="1" windowWidth="1436" windowHeight="650" tabRatio="765" activeSheetId="7"/>
  </customWorkbookViews>
</workbook>
</file>

<file path=xl/calcChain.xml><?xml version="1.0" encoding="utf-8"?>
<calcChain xmlns="http://schemas.openxmlformats.org/spreadsheetml/2006/main">
  <c r="L17" i="28" l="1"/>
  <c r="I13" i="22"/>
  <c r="I58" i="23" l="1"/>
  <c r="H8" i="30" l="1"/>
  <c r="G8" i="30"/>
  <c r="E8" i="30"/>
  <c r="D16" i="29" l="1"/>
  <c r="D14" i="29" s="1"/>
  <c r="D12" i="29" s="1"/>
  <c r="D10" i="29" s="1"/>
  <c r="F11" i="30" l="1"/>
  <c r="D11" i="30"/>
  <c r="F9" i="30" l="1"/>
  <c r="F8" i="30" s="1"/>
  <c r="L25" i="28"/>
  <c r="D9" i="30" l="1"/>
  <c r="D8" i="30" s="1"/>
  <c r="I11" i="22"/>
  <c r="I10" i="22" s="1"/>
  <c r="I29" i="23"/>
  <c r="I28" i="23" s="1"/>
  <c r="I27" i="23" s="1"/>
  <c r="I26" i="23" s="1"/>
  <c r="I25" i="23" s="1"/>
  <c r="I23" i="23" s="1"/>
  <c r="I21" i="23" s="1"/>
  <c r="I39" i="23"/>
  <c r="I38" i="23" s="1"/>
  <c r="L16" i="28"/>
  <c r="K17" i="28"/>
  <c r="K16" i="28" s="1"/>
  <c r="J17" i="28"/>
  <c r="J16" i="28" s="1"/>
  <c r="H26" i="23"/>
  <c r="H25" i="23" s="1"/>
  <c r="H24" i="23" s="1"/>
  <c r="H22" i="23" s="1"/>
  <c r="H20" i="23" s="1"/>
  <c r="G11" i="22"/>
  <c r="G10" i="22"/>
  <c r="G11" i="23"/>
  <c r="H11" i="22"/>
  <c r="H10" i="22"/>
  <c r="G53" i="23"/>
  <c r="G51" i="23"/>
  <c r="I16" i="22"/>
  <c r="I15" i="22" s="1"/>
  <c r="J11" i="28"/>
  <c r="J10" i="28"/>
  <c r="H19" i="23"/>
  <c r="H18" i="23" s="1"/>
  <c r="H16" i="23" s="1"/>
  <c r="H14" i="23" s="1"/>
  <c r="H12" i="23" s="1"/>
  <c r="K11" i="28"/>
  <c r="K10" i="28" s="1"/>
  <c r="H16" i="22"/>
  <c r="K25" i="28"/>
  <c r="K24" i="28" s="1"/>
  <c r="K23" i="28" s="1"/>
  <c r="G54" i="23"/>
  <c r="G52" i="23" s="1"/>
  <c r="G50" i="23" s="1"/>
  <c r="G48" i="23" s="1"/>
  <c r="G46" i="23" s="1"/>
  <c r="G44" i="23" s="1"/>
  <c r="G42" i="23" s="1"/>
  <c r="G40" i="23" s="1"/>
  <c r="G16" i="22"/>
  <c r="G26" i="23"/>
  <c r="G25" i="23" s="1"/>
  <c r="G24" i="23" s="1"/>
  <c r="G22" i="23" s="1"/>
  <c r="G20" i="23" s="1"/>
  <c r="G19" i="23" s="1"/>
  <c r="G18" i="23" s="1"/>
  <c r="G16" i="23" s="1"/>
  <c r="G14" i="23" s="1"/>
  <c r="G12" i="23" s="1"/>
  <c r="I9" i="22" l="1"/>
  <c r="L24" i="28"/>
  <c r="L23" i="28" s="1"/>
  <c r="I57" i="23"/>
  <c r="I56" i="23" s="1"/>
  <c r="I55" i="23" s="1"/>
  <c r="I54" i="23" s="1"/>
  <c r="I52" i="23" s="1"/>
  <c r="I50" i="23" s="1"/>
  <c r="I48" i="23" s="1"/>
  <c r="I46" i="23" s="1"/>
  <c r="I44" i="23" s="1"/>
  <c r="I42" i="23" s="1"/>
  <c r="I40" i="23" s="1"/>
  <c r="I37" i="23"/>
  <c r="J25" i="28"/>
  <c r="J24" i="28" s="1"/>
  <c r="J23" i="28" s="1"/>
  <c r="H54" i="23"/>
  <c r="H52" i="23" s="1"/>
  <c r="H50" i="23" s="1"/>
  <c r="H48" i="23" s="1"/>
  <c r="H46" i="23" s="1"/>
  <c r="H44" i="23" s="1"/>
  <c r="H42" i="23" s="1"/>
  <c r="H40" i="23" s="1"/>
  <c r="L12" i="28" l="1"/>
  <c r="L11" i="28" s="1"/>
  <c r="L10" i="28" s="1"/>
  <c r="L9" i="28" s="1"/>
  <c r="I36" i="23"/>
  <c r="I35" i="23" l="1"/>
  <c r="I33" i="23" l="1"/>
  <c r="I31" i="23" l="1"/>
  <c r="I30" i="23" l="1"/>
  <c r="I12" i="23"/>
  <c r="I14" i="23"/>
  <c r="I16" i="23" s="1"/>
  <c r="I18" i="23" s="1"/>
  <c r="I19" i="23" s="1"/>
</calcChain>
</file>

<file path=xl/sharedStrings.xml><?xml version="1.0" encoding="utf-8"?>
<sst xmlns="http://schemas.openxmlformats.org/spreadsheetml/2006/main" count="204" uniqueCount="132">
  <si>
    <t xml:space="preserve"> Տարի </t>
  </si>
  <si>
    <t>Բաժին</t>
  </si>
  <si>
    <t>Խումբ</t>
  </si>
  <si>
    <t>Ծրագիր</t>
  </si>
  <si>
    <t>ՀՀ արտաքին գործերի նախարարություն</t>
  </si>
  <si>
    <t>___________  ___-ի N _______ -Ն   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</si>
  <si>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</si>
  <si>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</si>
  <si>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</si>
  <si>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</si>
  <si>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</si>
  <si>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այդ թվում`</t>
  </si>
  <si>
    <t>______________ ի    ___Ն որոշման</t>
  </si>
  <si>
    <t>ԸՆՀԴԱՆՈՒՐ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</si>
  <si>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</si>
  <si>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Արտաքին հարաբերություններ</t>
  </si>
  <si>
    <t>Միջոցա 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</si>
  <si>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</si>
  <si>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</si>
  <si>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</si>
  <si>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այդ թվում` ըստ կատարողների</t>
  </si>
  <si>
    <t>Առաջին կիսամյակ</t>
  </si>
  <si>
    <t xml:space="preserve">ՀՀ կառավարության  2025 թվականի </t>
  </si>
  <si>
    <t>ՀԱՅԱՍՏԱՆԻ ՀԱՆՐԱՊԵՏՈՒԹՅԱՆ ԿԱՌԱՎԱՐՈՒԹՅԱՆ 2024 ԹՎԱԿԱՆԻ ԴԵԿՏԵՄԲԵՐԻ 27-Ի N 2060-Ն ՈՐՈՇՄԱՆ NN 3 և 4 ՀԱՎԵԼՎԱԾՆԵՐՈՒՄ  ԿԱՏԱՐՎՈՂ ՓՈՓՈԽՈՒԹՅՈՒՆՆԵՐԸ</t>
  </si>
  <si>
    <t>Առաջին եռամսյակ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</si>
  <si>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</si>
  <si>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</si>
  <si>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</si>
  <si>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</si>
  <si>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</si>
  <si>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</si>
  <si>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</si>
  <si>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</si>
  <si>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Ծառայությունների մատուցում </t>
  </si>
  <si>
    <t xml:space="preserve">ԸՆԴԱՄԵՆԸ </t>
  </si>
  <si>
    <t xml:space="preserve"> Վերջնական արդյունքի նկարագրությունը/Միջոցառման տեսակը</t>
  </si>
  <si>
    <t>ԸՆԴԱՄԵՆԸ</t>
  </si>
  <si>
    <t xml:space="preserve"> Առաջին եռամսյակ</t>
  </si>
  <si>
    <t xml:space="preserve"> Առաջին կիսամյակ</t>
  </si>
  <si>
    <r>
      <t xml:space="preserve"> ԸՆԴԱՄԵՆԸ ԾԱԽՍԵՐ
</t>
    </r>
    <r>
      <rPr>
        <sz val="11"/>
        <color indexed="8"/>
        <rFont val="GHEA Grapalat"/>
        <family val="3"/>
      </rPr>
      <t>այդ թվում՝</t>
    </r>
  </si>
  <si>
    <t xml:space="preserve">«ՀԱՅԱՍՏԱՆԻ ՀԱՆՐԱՊԵՏՈՒԹՅԱՆ 2025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2024 ԹՎԱԿԱՆԻ ԴԵԿՏԵՄԲԵՐԻ 27-Ի N2060-Ն ՈՐՈՇՄԱՆ N 5 ՀԱՎԵԼՎԱԾԻ N 1 ԱՂՅՈՒՍԱԿՈՒՄ  ԿԱՏԱՐՎՈՂ ՓՈՓՈԽՈՒԹՅՈՒՆՆԵՐԸ 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</si>
  <si>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</si>
  <si>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</si>
  <si>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</si>
  <si>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</si>
  <si>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կառավարություն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</si>
  <si>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</si>
  <si>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</si>
  <si>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</si>
  <si>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11001</t>
  </si>
  <si>
    <t xml:space="preserve"> ՀՀ արտաքին գործերի  նախարարություն</t>
  </si>
  <si>
    <t xml:space="preserve"> ԾԱՌԱՅՈՒԹՅՈՒՆՆԵՐԻ  ԵՎ   ԱՊՐԱՆՔՆԵՐԻ  ՁԵՌՔԲԵՐՈՒՄ</t>
  </si>
  <si>
    <t xml:space="preserve"> 1139</t>
  </si>
  <si>
    <t xml:space="preserve"> ՀՀ կառավարության պահուստային ֆոնդ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</si>
  <si>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</si>
  <si>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</si>
  <si>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</si>
  <si>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</si>
  <si>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</si>
  <si>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</si>
  <si>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</si>
  <si>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</si>
  <si>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Միջոցառում</t>
  </si>
  <si>
    <t xml:space="preserve"> ՀՀ արտաքին գործերի  նախարարություն </t>
  </si>
  <si>
    <t>Հավելված  N 1</t>
  </si>
  <si>
    <t>Հավելված  N 2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</si>
  <si>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</si>
  <si>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</si>
  <si>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</si>
  <si>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</si>
  <si>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</si>
  <si>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ՀՀ կառավարություն </t>
  </si>
  <si>
    <t>Ցուցանիշների փոփոխություն (ավելացումները նշված են դրական նշանով, իսկ նվազեցումները փակագծերում)</t>
  </si>
  <si>
    <t>Ցուցանիշի փոփոխություն (ավելացումը նշված է դրական նշանով)</t>
  </si>
  <si>
    <t>Ցուցանիշի փոփոխություն (նվազեցումը նշված է փակագծերում)</t>
  </si>
  <si>
    <t>1061-11001</t>
  </si>
  <si>
    <t xml:space="preserve"> Արտաքին գործերի ոլորտում Կառավարության քաղաքականության մշակում և իրականացում</t>
  </si>
  <si>
    <t>Հայաստանի Հանրապետության ինքնիշխանության և պետական շահերի պաշտպանություն</t>
  </si>
  <si>
    <t>Տարածաշրջանային խաղաղության և կայունության հաստատում, գործընկերների հետ համագործակցության խթանում և հարաբերությունների կարգավորում, ԼՂ-ից բռնի տեղահանվածների կարիքների հասցեագրում</t>
  </si>
  <si>
    <t>ՀՀ ինքնիշխանության պաշտպանություն, արտաքին անվտանգության բաղադրիչի ամրապնդում,  արտերկրում ՀՀ քաղաքացիների շահերի պաշտպանություն</t>
  </si>
  <si>
    <t xml:space="preserve"> 1061</t>
  </si>
  <si>
    <t xml:space="preserve"> Կառավարության արտաքին քաղաքականության մշակում և իրագործման ապահովում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</si>
  <si>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</si>
  <si>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</si>
  <si>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այդ թվում` ըստ կատարող</t>
  </si>
  <si>
    <t xml:space="preserve"> Արտաքին գործերի ոլորտում Կառավարության քաղաքականության մշակում և իրականացում </t>
  </si>
  <si>
    <t>Կառավարության արտաքին քաղաքականության մշակում և իրագործման ապահովում</t>
  </si>
  <si>
    <t xml:space="preserve"> ՀՀ ինքնիշխանության պաշտպանություն, արտաքին անվտանգության բաղադրիչի ամրապնդում,  արտերկրում ՀՀ քաղաքացիների շահերի պաշտպանություն </t>
  </si>
  <si>
    <t xml:space="preserve"> Ծառայությունը մատուցողի անվանումը` ՀՀ արտաքին գործերի նախարարություն </t>
  </si>
  <si>
    <t xml:space="preserve">ՀԱՅԱՍՏԱՆԻ ՀԱՆՐԱՊԵՏՈՒԹՅԱՆ ԿԱՌԱՎԱՐՈՒԹՅԱՆ 2024 ԹՎԱԿԱՆԻ ԴԵԿՏԵՄԲԵՐԻ 27-Ի ԹԻՎ 2060-Ն ՈՐՈՇՄԱՆ N 9 և 9.1 ՀԱՎԵԼՎԱԾՆԵՐՈՒՄ ԿԱՏԱՐՎՈՂ ՓՈՓՈԽՈՒԹՅՈՒՆՆԵՐԸ </t>
  </si>
  <si>
    <t>1128</t>
  </si>
  <si>
    <t>Օտարերկրյա պետություններում ՀՀ դիվանագիտական ծառայության մարմինների գործունեության կազմակերպում և իրականացում</t>
  </si>
  <si>
    <t>Միջազգային ասպարեզում ՀՀ շահերի պաշտպանություն և դիրքորոշումների առաջմղում</t>
  </si>
  <si>
    <t>Երկկողմ և բազմակողմ միջազգային հարթակներում գործունեության ծավալում և օտարերկրյա պետություններում ՀՀ քաղաքացիների և իրավաբանական անձանց շահերի պաշտպանության ապահովում</t>
  </si>
  <si>
    <t>1128 - 11001</t>
  </si>
  <si>
    <t>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</si>
  <si>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</si>
  <si>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</si>
  <si>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 xml:space="preserve"> ԱՅԼ  ԾԱԽՍԵՐ</t>
  </si>
  <si>
    <t xml:space="preserve"> Այլ ծախսեր</t>
  </si>
  <si>
    <t xml:space="preserve"> 1128 </t>
  </si>
  <si>
    <t xml:space="preserve"> Օտարերկրյա պետություններում ՀՀ դիվանագիտական ծառայության մարմինների գործունեության կազմակերպում և իրականացում </t>
  </si>
  <si>
    <t xml:space="preserve"> 1128 - 11001 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</si>
  <si>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 </t>
  </si>
  <si>
    <t xml:space="preserve"> Ծառայությունը մատուցողի անվանումը` Օտարերկրյա պետություններում ՀՀ դիվանագիտական ծառայության մարմիններ </t>
  </si>
  <si>
    <t xml:space="preserve"> Անվանումը </t>
  </si>
  <si>
    <t xml:space="preserve"> Նկարագրությունը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</si>
  <si>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</si>
  <si>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</si>
  <si>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</si>
  <si>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</si>
  <si>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</si>
  <si>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</si>
  <si>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</si>
  <si>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այդ թվում՛</t>
  </si>
  <si>
    <t xml:space="preserve"> ԸՆԴԱՄԵՆԸ</t>
  </si>
  <si>
    <t>Հավելված  N 3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</si>
  <si>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</si>
  <si>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</si>
  <si>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</si>
  <si>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</si>
  <si>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</si>
  <si>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Հավելված  N 4</t>
  </si>
  <si>
    <t>Հավելված 5</t>
  </si>
  <si>
    <t xml:space="preserve">ՀԱՅԱՍՏԱՆԻ ՀԱՆՐԱՊԵՏՈՒԹՅԱՆ ԿԱՌԱՎԱՐՈՒԹՅԱՆ 2024 ԹՎԱԿԱՆԻ ԴԵԿՏԵՄԲԵՐԻ 27-Ի N2060-Ն ՈՐՈՇՄԱՆ N 5 ՀԱՎԵԼՎԱԾԻ N 2 ԱՂՅՈՒՍԱԿՈՒՄ  ԿԱՏԱՐՎՈՂ ՓՈՓՈԽՈՒԹՅՈՒՆԸ </t>
  </si>
  <si>
    <t>Ցուցանիշների փոփոխություն (նվազեցումները նշած են փակագծերում)</t>
  </si>
  <si>
    <t xml:space="preserve"> ԲԳԿ/ԲՍԿ </t>
  </si>
  <si>
    <t>հազար դրամներով</t>
  </si>
  <si>
    <t xml:space="preserve"> Միջոցառում</t>
  </si>
  <si>
    <t>«ՀԱՅԱՍՏԱՆԻ ՀԱՆՐԱՊԵՏՈՒԹՅԱՆ 2025 ԹՎԱԿԱՆԻ ՊԵՏԱԿԱՆ ԲՅՈՒՋԵԻ ՄԱՍԻՆ» ՀԱՅԱՍՏԱՆԻ ՀԱՆՐԱՊԵՏՈՒԹՅԱՆ ՕՐԵՆՔԻ N 1 ՀԱՎԵԼՎԱԾԻ N 3 ԱՂՅՈՒՍԱԿՈՒՄ   ԿԱՏԱՐՎՈՂ  ՓՈՓՈԽՈՒԹՅՈՒՆԸ</t>
  </si>
  <si>
    <t>01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</si>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</sst>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-* #,##0.0_р_._-;\-* #,##0.0_р_._-;_-* &quot;-&quot;??_р_._-;_-@_-"/>
    <numFmt numFmtId="167" formatCode="#,##0.0_);\(#,##0.0\)"/>
    <numFmt numFmtId="168" formatCode="##,##0.0;\(##,##0.0\);\-"/>
    <numFmt numFmtId="169" formatCode="_(* #,##0.0_);_(* \(#,##0.0\);_(* &quot;-&quot;?_);_(@_)"/>
  </numFmts>
  <fonts count="51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1"/>
      <color theme="1"/>
      <name val="GHEA Grapalat"/>
      <family val="2"/>
    </font>
    <font>
      <sz val="12"/>
      <color theme="1"/>
      <name val="GHEA Grapalat"/>
      <family val="2"/>
    </font>
    <font>
      <sz val="10"/>
      <name val="GHEA Grapalat"/>
      <family val="3"/>
    </font>
    <font>
      <sz val="12"/>
      <color rgb="FFFF0000"/>
      <name val="GHEA Grapalat"/>
      <family val="3"/>
    </font>
    <font>
      <b/>
      <u/>
      <sz val="11"/>
      <name val="GHEA Grapalat"/>
      <family val="3"/>
    </font>
    <font>
      <i/>
      <sz val="8"/>
      <name val="GHEA Grapalat"/>
      <family val="2"/>
    </font>
    <font>
      <b/>
      <sz val="10"/>
      <name val="GHEA Grapalat"/>
      <family val="2"/>
    </font>
    <font>
      <u/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1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2" fillId="0" borderId="0"/>
    <xf numFmtId="0" fontId="35" fillId="0" borderId="0"/>
    <xf numFmtId="0" fontId="30" fillId="0" borderId="0"/>
    <xf numFmtId="0" fontId="29" fillId="0" borderId="0">
      <alignment horizontal="left" vertical="top" wrapText="1"/>
    </xf>
    <xf numFmtId="0" fontId="26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168" fontId="29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168" fontId="48" fillId="0" borderId="0" applyFill="0" applyBorder="0" applyProtection="0">
      <alignment horizontal="right" vertical="top"/>
    </xf>
    <xf numFmtId="168" fontId="49" fillId="0" borderId="0" applyFill="0" applyBorder="0" applyProtection="0">
      <alignment horizontal="right" vertical="top"/>
    </xf>
  </cellStyleXfs>
  <cellXfs count="152">
    <xf numFmtId="0" fontId="0" fillId="0" borderId="0" xfId="0"/>
    <xf numFmtId="0" fontId="23" fillId="0" borderId="0" xfId="50" applyFont="1" applyFill="1" applyBorder="1" applyAlignment="1">
      <alignment horizontal="left" vertical="center"/>
    </xf>
    <xf numFmtId="0" fontId="36" fillId="0" borderId="0" xfId="0" applyFont="1"/>
    <xf numFmtId="0" fontId="36" fillId="0" borderId="0" xfId="0" applyFont="1" applyFill="1" applyAlignment="1">
      <alignment horizontal="right"/>
    </xf>
    <xf numFmtId="0" fontId="37" fillId="0" borderId="0" xfId="0" applyFont="1"/>
    <xf numFmtId="0" fontId="37" fillId="0" borderId="0" xfId="0" applyFont="1" applyFill="1" applyAlignment="1">
      <alignment horizontal="right"/>
    </xf>
    <xf numFmtId="0" fontId="37" fillId="0" borderId="0" xfId="0" applyFont="1" applyBorder="1"/>
    <xf numFmtId="0" fontId="39" fillId="0" borderId="0" xfId="0" applyFont="1"/>
    <xf numFmtId="0" fontId="39" fillId="0" borderId="0" xfId="0" applyFont="1" applyAlignment="1">
      <alignment horizontal="right"/>
    </xf>
    <xf numFmtId="0" fontId="37" fillId="0" borderId="0" xfId="0" applyFont="1" applyFill="1" applyAlignment="1"/>
    <xf numFmtId="0" fontId="40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168" fontId="25" fillId="0" borderId="10" xfId="55" applyNumberFormat="1" applyFont="1" applyBorder="1" applyAlignment="1">
      <alignment horizontal="right" vertical="top"/>
    </xf>
    <xf numFmtId="0" fontId="37" fillId="0" borderId="0" xfId="0" applyFont="1" applyFill="1"/>
    <xf numFmtId="0" fontId="41" fillId="0" borderId="0" xfId="0" applyFont="1" applyAlignment="1">
      <alignment horizontal="center"/>
    </xf>
    <xf numFmtId="0" fontId="37" fillId="0" borderId="0" xfId="50" applyFont="1" applyFill="1" applyBorder="1" applyAlignment="1">
      <alignment horizontal="left" vertical="center"/>
    </xf>
    <xf numFmtId="0" fontId="42" fillId="24" borderId="0" xfId="49" applyFont="1" applyFill="1">
      <alignment horizontal="left" vertical="top" wrapText="1"/>
    </xf>
    <xf numFmtId="0" fontId="42" fillId="24" borderId="0" xfId="49" applyFont="1" applyFill="1" applyAlignment="1">
      <alignment horizontal="left" vertical="top" wrapText="1"/>
    </xf>
    <xf numFmtId="0" fontId="37" fillId="0" borderId="0" xfId="0" applyFont="1" applyBorder="1" applyAlignment="1">
      <alignment horizontal="right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0" xfId="49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left" vertical="center" wrapText="1"/>
    </xf>
    <xf numFmtId="0" fontId="42" fillId="24" borderId="10" xfId="49" applyFont="1" applyFill="1" applyBorder="1">
      <alignment horizontal="left" vertical="top" wrapText="1"/>
    </xf>
    <xf numFmtId="0" fontId="43" fillId="24" borderId="10" xfId="49" applyFont="1" applyFill="1" applyBorder="1" applyAlignment="1">
      <alignment horizontal="left" vertical="top" wrapText="1"/>
    </xf>
    <xf numFmtId="0" fontId="42" fillId="24" borderId="10" xfId="49" applyFont="1" applyFill="1" applyBorder="1" applyAlignment="1">
      <alignment horizontal="left" vertical="top" wrapText="1"/>
    </xf>
    <xf numFmtId="165" fontId="44" fillId="0" borderId="10" xfId="29" applyNumberFormat="1" applyFont="1" applyFill="1" applyBorder="1" applyAlignment="1">
      <alignment horizontal="right" vertical="center" wrapText="1"/>
    </xf>
    <xf numFmtId="0" fontId="42" fillId="0" borderId="0" xfId="49" applyFont="1" applyFill="1">
      <alignment horizontal="left" vertical="top" wrapText="1"/>
    </xf>
    <xf numFmtId="0" fontId="42" fillId="0" borderId="10" xfId="49" applyFont="1" applyFill="1" applyBorder="1" applyAlignment="1">
      <alignment horizontal="center" vertical="center" wrapText="1"/>
    </xf>
    <xf numFmtId="0" fontId="42" fillId="0" borderId="10" xfId="49" applyFont="1" applyFill="1" applyBorder="1" applyAlignment="1">
      <alignment horizontal="center" vertical="top" wrapText="1"/>
    </xf>
    <xf numFmtId="0" fontId="42" fillId="0" borderId="10" xfId="49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horizontal="center" vertical="top" wrapText="1"/>
    </xf>
    <xf numFmtId="0" fontId="42" fillId="24" borderId="10" xfId="49" applyNumberFormat="1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vertical="top" wrapText="1"/>
    </xf>
    <xf numFmtId="168" fontId="43" fillId="24" borderId="10" xfId="55" applyNumberFormat="1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left" vertical="center" wrapText="1"/>
    </xf>
    <xf numFmtId="165" fontId="34" fillId="0" borderId="10" xfId="0" applyNumberFormat="1" applyFont="1" applyFill="1" applyBorder="1" applyAlignment="1">
      <alignment horizontal="left" vertical="top" wrapText="1"/>
    </xf>
    <xf numFmtId="0" fontId="34" fillId="0" borderId="0" xfId="0" applyFont="1" applyFill="1" applyAlignment="1">
      <alignment horizontal="left" vertical="top" wrapText="1"/>
    </xf>
    <xf numFmtId="0" fontId="3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wrapText="1"/>
    </xf>
    <xf numFmtId="0" fontId="4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center" wrapText="1"/>
    </xf>
    <xf numFmtId="0" fontId="39" fillId="0" borderId="10" xfId="0" applyFont="1" applyBorder="1"/>
    <xf numFmtId="0" fontId="25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8" fontId="24" fillId="0" borderId="10" xfId="55" applyNumberFormat="1" applyFont="1" applyBorder="1" applyAlignment="1">
      <alignment horizontal="right" vertical="top" wrapText="1"/>
    </xf>
    <xf numFmtId="0" fontId="39" fillId="0" borderId="10" xfId="0" applyFont="1" applyBorder="1" applyAlignment="1">
      <alignment horizontal="center"/>
    </xf>
    <xf numFmtId="168" fontId="25" fillId="0" borderId="10" xfId="0" applyNumberFormat="1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top" wrapText="1"/>
    </xf>
    <xf numFmtId="168" fontId="24" fillId="0" borderId="10" xfId="54" applyFont="1" applyFill="1" applyBorder="1" applyAlignment="1">
      <alignment horizontal="right" vertical="top" wrapText="1"/>
    </xf>
    <xf numFmtId="0" fontId="33" fillId="0" borderId="10" xfId="0" applyFont="1" applyFill="1" applyBorder="1" applyAlignment="1">
      <alignment horizontal="left" vertical="top" wrapText="1"/>
    </xf>
    <xf numFmtId="168" fontId="25" fillId="0" borderId="10" xfId="0" applyNumberFormat="1" applyFont="1" applyBorder="1" applyAlignment="1">
      <alignment vertical="center" wrapText="1"/>
    </xf>
    <xf numFmtId="0" fontId="42" fillId="24" borderId="12" xfId="49" applyFont="1" applyFill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65" fontId="34" fillId="0" borderId="10" xfId="0" applyNumberFormat="1" applyFont="1" applyFill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168" fontId="37" fillId="24" borderId="10" xfId="55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top" wrapText="1"/>
    </xf>
    <xf numFmtId="43" fontId="36" fillId="0" borderId="0" xfId="0" applyNumberFormat="1" applyFont="1"/>
    <xf numFmtId="0" fontId="42" fillId="0" borderId="10" xfId="49" applyNumberFormat="1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vertical="center" wrapText="1"/>
    </xf>
    <xf numFmtId="168" fontId="37" fillId="0" borderId="10" xfId="55" applyNumberFormat="1" applyFont="1" applyFill="1" applyBorder="1" applyAlignment="1">
      <alignment horizontal="center" vertical="center" wrapText="1"/>
    </xf>
    <xf numFmtId="0" fontId="42" fillId="0" borderId="10" xfId="49" applyNumberFormat="1" applyFont="1" applyFill="1" applyBorder="1" applyAlignment="1">
      <alignment vertical="top" wrapText="1"/>
    </xf>
    <xf numFmtId="0" fontId="39" fillId="0" borderId="10" xfId="0" applyFont="1" applyFill="1" applyBorder="1"/>
    <xf numFmtId="168" fontId="24" fillId="0" borderId="10" xfId="55" applyNumberFormat="1" applyFont="1" applyFill="1" applyBorder="1" applyAlignment="1">
      <alignment horizontal="right" vertical="top" wrapText="1"/>
    </xf>
    <xf numFmtId="0" fontId="39" fillId="0" borderId="0" xfId="0" applyFont="1" applyFill="1"/>
    <xf numFmtId="167" fontId="39" fillId="0" borderId="0" xfId="0" applyNumberFormat="1" applyFont="1" applyFill="1"/>
    <xf numFmtId="0" fontId="24" fillId="0" borderId="10" xfId="0" applyFont="1" applyBorder="1" applyAlignment="1">
      <alignment horizontal="center" vertical="center" wrapText="1"/>
    </xf>
    <xf numFmtId="169" fontId="39" fillId="0" borderId="10" xfId="0" applyNumberFormat="1" applyFont="1" applyBorder="1" applyAlignment="1">
      <alignment horizontal="center"/>
    </xf>
    <xf numFmtId="165" fontId="25" fillId="0" borderId="10" xfId="0" applyNumberFormat="1" applyFont="1" applyBorder="1" applyAlignment="1">
      <alignment vertical="center" wrapText="1"/>
    </xf>
    <xf numFmtId="165" fontId="38" fillId="0" borderId="0" xfId="0" applyNumberFormat="1" applyFont="1"/>
    <xf numFmtId="165" fontId="45" fillId="0" borderId="0" xfId="35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36" fillId="0" borderId="0" xfId="0" applyFont="1" applyFill="1" applyAlignment="1">
      <alignment horizontal="center" wrapText="1"/>
    </xf>
    <xf numFmtId="0" fontId="45" fillId="0" borderId="10" xfId="0" applyFont="1" applyBorder="1" applyAlignment="1">
      <alignment vertical="center"/>
    </xf>
    <xf numFmtId="166" fontId="24" fillId="0" borderId="10" xfId="29" applyNumberFormat="1" applyFont="1" applyBorder="1" applyAlignment="1">
      <alignment vertical="center"/>
    </xf>
    <xf numFmtId="165" fontId="24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horizontal="center" vertical="top" wrapText="1"/>
    </xf>
    <xf numFmtId="165" fontId="46" fillId="0" borderId="10" xfId="29" applyNumberFormat="1" applyFont="1" applyFill="1" applyBorder="1" applyAlignment="1">
      <alignment horizontal="right" vertical="center" wrapText="1"/>
    </xf>
    <xf numFmtId="165" fontId="36" fillId="0" borderId="10" xfId="29" applyNumberFormat="1" applyFont="1" applyFill="1" applyBorder="1" applyAlignment="1">
      <alignment horizontal="right" vertical="center" wrapText="1"/>
    </xf>
    <xf numFmtId="0" fontId="24" fillId="0" borderId="10" xfId="0" applyFont="1" applyFill="1" applyBorder="1" applyAlignment="1">
      <alignment horizontal="center" vertical="top" wrapText="1"/>
    </xf>
    <xf numFmtId="165" fontId="46" fillId="0" borderId="0" xfId="29" applyNumberFormat="1" applyFont="1" applyFill="1" applyBorder="1" applyAlignment="1">
      <alignment horizontal="right" vertical="center" wrapText="1"/>
    </xf>
    <xf numFmtId="167" fontId="39" fillId="0" borderId="10" xfId="0" applyNumberFormat="1" applyFont="1" applyBorder="1"/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168" fontId="25" fillId="0" borderId="10" xfId="55" applyFont="1" applyBorder="1">
      <alignment horizontal="right" vertical="top"/>
    </xf>
    <xf numFmtId="0" fontId="24" fillId="0" borderId="0" xfId="0" applyFont="1" applyAlignment="1">
      <alignment horizontal="left" vertical="top" wrapText="1"/>
    </xf>
    <xf numFmtId="168" fontId="24" fillId="0" borderId="10" xfId="0" applyNumberFormat="1" applyFont="1" applyBorder="1" applyAlignment="1">
      <alignment horizontal="left" vertical="top" wrapText="1"/>
    </xf>
    <xf numFmtId="168" fontId="24" fillId="0" borderId="10" xfId="54" applyFont="1" applyBorder="1">
      <alignment horizontal="right" vertical="top"/>
    </xf>
    <xf numFmtId="0" fontId="33" fillId="0" borderId="10" xfId="0" applyFont="1" applyBorder="1" applyAlignment="1">
      <alignment horizontal="center" vertical="top" wrapText="1"/>
    </xf>
    <xf numFmtId="0" fontId="33" fillId="0" borderId="10" xfId="0" applyFont="1" applyBorder="1" applyAlignment="1">
      <alignment horizontal="left" vertical="top" wrapText="1"/>
    </xf>
    <xf numFmtId="168" fontId="33" fillId="0" borderId="10" xfId="59" applyFont="1" applyBorder="1">
      <alignment horizontal="right" vertical="top"/>
    </xf>
    <xf numFmtId="168" fontId="25" fillId="0" borderId="10" xfId="60" applyFont="1" applyBorder="1">
      <alignment horizontal="right" vertical="top"/>
    </xf>
    <xf numFmtId="168" fontId="24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horizontal="left" vertical="center" wrapText="1"/>
    </xf>
    <xf numFmtId="167" fontId="24" fillId="0" borderId="0" xfId="0" applyNumberFormat="1" applyFont="1" applyAlignment="1">
      <alignment horizontal="left" vertical="top" wrapText="1"/>
    </xf>
    <xf numFmtId="165" fontId="24" fillId="0" borderId="0" xfId="29" applyNumberFormat="1" applyFont="1" applyAlignment="1">
      <alignment horizontal="left" vertical="top" wrapText="1"/>
    </xf>
    <xf numFmtId="168" fontId="24" fillId="0" borderId="10" xfId="0" applyNumberFormat="1" applyFont="1" applyBorder="1" applyAlignment="1">
      <alignment horizontal="right" vertical="center" wrapText="1"/>
    </xf>
    <xf numFmtId="168" fontId="24" fillId="0" borderId="10" xfId="54" applyFont="1" applyBorder="1" applyAlignment="1">
      <alignment horizontal="right" vertical="center"/>
    </xf>
    <xf numFmtId="0" fontId="32" fillId="0" borderId="0" xfId="0" applyFont="1" applyFill="1" applyAlignment="1">
      <alignment wrapText="1"/>
    </xf>
    <xf numFmtId="0" fontId="45" fillId="0" borderId="0" xfId="0" applyFont="1"/>
    <xf numFmtId="168" fontId="24" fillId="0" borderId="10" xfId="60" applyFont="1" applyBorder="1" applyAlignment="1">
      <alignment horizontal="right" vertical="center"/>
    </xf>
    <xf numFmtId="0" fontId="50" fillId="0" borderId="10" xfId="0" applyFont="1" applyBorder="1" applyAlignment="1">
      <alignment horizontal="center" vertical="center" wrapText="1"/>
    </xf>
    <xf numFmtId="168" fontId="24" fillId="0" borderId="10" xfId="55" applyFont="1" applyBorder="1" applyAlignment="1">
      <alignment horizontal="right" vertical="center"/>
    </xf>
    <xf numFmtId="0" fontId="24" fillId="0" borderId="11" xfId="0" applyFont="1" applyBorder="1" applyAlignment="1">
      <alignment vertical="center" wrapText="1"/>
    </xf>
    <xf numFmtId="0" fontId="42" fillId="24" borderId="10" xfId="49" applyFont="1" applyFill="1" applyBorder="1" applyAlignment="1">
      <alignment vertical="center" wrapText="1"/>
    </xf>
    <xf numFmtId="0" fontId="24" fillId="0" borderId="20" xfId="0" applyFont="1" applyBorder="1" applyAlignment="1">
      <alignment vertical="center" wrapText="1"/>
    </xf>
    <xf numFmtId="0" fontId="24" fillId="0" borderId="10" xfId="0" applyFont="1" applyBorder="1" applyAlignment="1">
      <alignment horizontal="left" vertical="top" wrapText="1"/>
    </xf>
    <xf numFmtId="0" fontId="32" fillId="0" borderId="15" xfId="0" applyFont="1" applyFill="1" applyBorder="1" applyAlignment="1">
      <alignment horizontal="left" vertical="top" wrapText="1"/>
    </xf>
    <xf numFmtId="0" fontId="32" fillId="0" borderId="16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32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42" fillId="24" borderId="17" xfId="49" applyFont="1" applyFill="1" applyBorder="1" applyAlignment="1">
      <alignment horizontal="center" vertical="center" wrapText="1"/>
    </xf>
    <xf numFmtId="0" fontId="42" fillId="24" borderId="13" xfId="49" applyFont="1" applyFill="1" applyBorder="1" applyAlignment="1">
      <alignment horizontal="center" vertical="center" wrapText="1"/>
    </xf>
    <xf numFmtId="0" fontId="42" fillId="24" borderId="10" xfId="49" applyFont="1" applyFill="1" applyBorder="1" applyAlignment="1">
      <alignment horizontal="center" vertical="center" wrapText="1"/>
    </xf>
    <xf numFmtId="0" fontId="42" fillId="24" borderId="18" xfId="49" applyFont="1" applyFill="1" applyBorder="1" applyAlignment="1">
      <alignment horizontal="center" vertical="center" wrapText="1"/>
    </xf>
    <xf numFmtId="0" fontId="42" fillId="24" borderId="19" xfId="49" applyFont="1" applyFill="1" applyBorder="1" applyAlignment="1">
      <alignment horizontal="center" vertical="center" wrapText="1"/>
    </xf>
    <xf numFmtId="0" fontId="42" fillId="24" borderId="20" xfId="49" applyFont="1" applyFill="1" applyBorder="1" applyAlignment="1">
      <alignment horizontal="center" vertical="center" wrapText="1"/>
    </xf>
    <xf numFmtId="0" fontId="42" fillId="24" borderId="16" xfId="49" applyFont="1" applyFill="1" applyBorder="1" applyAlignment="1">
      <alignment horizontal="center" vertical="center" wrapText="1"/>
    </xf>
    <xf numFmtId="0" fontId="42" fillId="24" borderId="21" xfId="49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2" xfId="49" applyFont="1" applyFill="1" applyBorder="1" applyAlignment="1">
      <alignment horizontal="center" vertical="center" wrapText="1"/>
    </xf>
    <xf numFmtId="0" fontId="42" fillId="24" borderId="15" xfId="49" applyFont="1" applyFill="1" applyBorder="1" applyAlignment="1">
      <alignment horizontal="center" vertical="center" wrapText="1"/>
    </xf>
    <xf numFmtId="0" fontId="34" fillId="0" borderId="10" xfId="49" applyFont="1" applyFill="1" applyBorder="1" applyAlignment="1">
      <alignment horizontal="center" vertical="top" wrapText="1"/>
    </xf>
    <xf numFmtId="0" fontId="44" fillId="0" borderId="10" xfId="0" applyFont="1" applyFill="1" applyBorder="1" applyAlignment="1">
      <alignment horizontal="left" wrapText="1"/>
    </xf>
    <xf numFmtId="0" fontId="44" fillId="0" borderId="11" xfId="0" applyFont="1" applyFill="1" applyBorder="1" applyAlignment="1">
      <alignment horizontal="left" wrapText="1"/>
    </xf>
    <xf numFmtId="0" fontId="25" fillId="0" borderId="10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/>
    </xf>
    <xf numFmtId="0" fontId="25" fillId="0" borderId="22" xfId="0" applyFont="1" applyBorder="1" applyAlignment="1">
      <alignment horizontal="left" vertical="top"/>
    </xf>
    <xf numFmtId="0" fontId="25" fillId="0" borderId="14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5" fillId="0" borderId="23" xfId="0" applyFont="1" applyBorder="1" applyAlignment="1">
      <alignment horizontal="left" vertical="top"/>
    </xf>
    <xf numFmtId="0" fontId="25" fillId="0" borderId="15" xfId="0" applyFont="1" applyBorder="1" applyAlignment="1">
      <alignment horizontal="left" vertical="top"/>
    </xf>
    <xf numFmtId="0" fontId="25" fillId="0" borderId="16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38" fillId="0" borderId="0" xfId="0" applyFont="1" applyFill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top" wrapText="1"/>
    </xf>
    <xf numFmtId="49" fontId="41" fillId="24" borderId="10" xfId="49" applyNumberFormat="1" applyFont="1" applyFill="1" applyBorder="1" applyAlignment="1">
      <alignment horizontal="left" vertical="top" wrapText="1"/>
    </xf>
    <xf numFmtId="49" fontId="42" fillId="24" borderId="10" xfId="49" applyNumberFormat="1" applyFont="1" applyFill="1" applyBorder="1">
      <alignment horizontal="left" vertical="top" wrapText="1"/>
    </xf>
  </cellXfs>
  <cellStyles count="61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 5" xfId="34"/>
    <cellStyle name="Comma_General 17.02.04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/>
    <cellStyle name="Normal 2" xfId="45"/>
    <cellStyle name="Normal 3" xfId="46"/>
    <cellStyle name="Normal 4" xfId="47"/>
    <cellStyle name="Normal 5" xfId="48"/>
    <cellStyle name="Normal 8" xfId="49"/>
    <cellStyle name="Normal_General 17.02.04" xfId="50"/>
    <cellStyle name="Note" xfId="51"/>
    <cellStyle name="Output" xfId="52"/>
    <cellStyle name="Percent 2" xfId="53"/>
    <cellStyle name="SN_241" xfId="54"/>
    <cellStyle name="SN_b" xfId="55"/>
    <cellStyle name="SN_it" xfId="59"/>
    <cellStyle name="SN10_bold" xfId="60"/>
    <cellStyle name="Title" xfId="56"/>
    <cellStyle name="Total" xfId="57"/>
    <cellStyle name="Warning Text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HIV/Desktop/2025/&#1343;&#1377;&#1404;&#1377;&#1406;&#1377;&#1408;&#1400;&#1410;&#1385;&#1397;&#1377;&#1398;%20&#1400;&#1408;&#1400;&#1399;&#1400;&#1410;&#1396;&#1398;&#1381;&#1408;%2025/Oman/havelvatc%20Om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</sheetNames>
    <sheetDataSet>
      <sheetData sheetId="0"/>
      <sheetData sheetId="1">
        <row r="24">
          <cell r="H24">
            <v>0</v>
          </cell>
        </row>
        <row r="33">
          <cell r="G33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"/>
  <sheetViews>
    <sheetView view="pageBreakPreview" topLeftCell="A9" zoomScaleNormal="100" zoomScaleSheetLayoutView="100" workbookViewId="0">
      <selection activeCell="I13" sqref="I13"/>
    </sheetView>
  </sheetViews>
  <sheetFormatPr defaultRowHeight="17.25" x14ac:dyDescent="0.3"/>
  <cols>
    <col min="1" max="1" width="9.140625" style="2"/>
    <col min="2" max="2" width="13.85546875" style="2" customWidth="1"/>
    <col min="3" max="3" width="33.28515625" style="2" customWidth="1"/>
    <col min="4" max="4" width="41" style="2" customWidth="1"/>
    <col min="5" max="5" width="50.5703125" style="2" customWidth="1"/>
    <col min="6" max="6" width="57.7109375" style="2" customWidth="1"/>
    <col min="7" max="7" width="13.140625" style="2" hidden="1" customWidth="1"/>
    <col min="8" max="8" width="13.5703125" style="2" hidden="1" customWidth="1"/>
    <col min="9" max="9" width="22.28515625" style="2" customWidth="1"/>
    <col min="10" max="16384" width="9.140625" style="2"/>
  </cols>
  <sheetData>
    <row r="1" spans="1:45" ht="20.25" customHeight="1" x14ac:dyDescent="0.3">
      <c r="I1" s="70" t="s">
        <v>64</v>
      </c>
      <c r="J1" s="3"/>
    </row>
    <row r="2" spans="1:45" s="4" customFormat="1" ht="16.5" x14ac:dyDescent="0.3">
      <c r="C2" s="1"/>
      <c r="D2" s="1"/>
      <c r="E2" s="1"/>
      <c r="F2" s="1"/>
      <c r="G2" s="1"/>
      <c r="H2" s="1"/>
      <c r="I2" s="71" t="s">
        <v>22</v>
      </c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4" customFormat="1" ht="15.75" customHeight="1" x14ac:dyDescent="0.3">
      <c r="I3" s="72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ht="17.25" hidden="1" customHeight="1" x14ac:dyDescent="0.3">
      <c r="I4" s="3"/>
      <c r="J4" s="3"/>
    </row>
    <row r="5" spans="1:45" ht="15.75" hidden="1" customHeight="1" x14ac:dyDescent="0.3">
      <c r="I5" s="3"/>
      <c r="J5" s="3"/>
    </row>
    <row r="6" spans="1:45" ht="73.5" customHeight="1" x14ac:dyDescent="0.3">
      <c r="B6" s="115" t="s">
        <v>40</v>
      </c>
      <c r="C6" s="115"/>
      <c r="D6" s="115"/>
      <c r="E6" s="115"/>
      <c r="F6" s="115"/>
      <c r="G6" s="115"/>
      <c r="H6" s="115"/>
      <c r="I6" s="73" t="s">
        <v>127</v>
      </c>
      <c r="J6" s="73"/>
    </row>
    <row r="7" spans="1:45" s="7" customFormat="1" ht="117" customHeight="1" x14ac:dyDescent="0.25">
      <c r="A7" s="117" t="s">
        <v>59</v>
      </c>
      <c r="B7" s="117" t="s">
        <v>7</v>
      </c>
      <c r="C7" s="117"/>
      <c r="D7" s="117" t="s">
        <v>60</v>
      </c>
      <c r="E7" s="117" t="s">
        <v>61</v>
      </c>
      <c r="F7" s="117" t="s">
        <v>35</v>
      </c>
      <c r="G7" s="117" t="s">
        <v>37</v>
      </c>
      <c r="H7" s="117" t="s">
        <v>38</v>
      </c>
      <c r="I7" s="52" t="s">
        <v>72</v>
      </c>
    </row>
    <row r="8" spans="1:45" s="7" customFormat="1" ht="24.75" customHeight="1" x14ac:dyDescent="0.25">
      <c r="A8" s="117"/>
      <c r="B8" s="66" t="s">
        <v>3</v>
      </c>
      <c r="C8" s="66" t="s">
        <v>62</v>
      </c>
      <c r="D8" s="117"/>
      <c r="E8" s="117"/>
      <c r="F8" s="117"/>
      <c r="G8" s="117"/>
      <c r="H8" s="117"/>
      <c r="I8" s="52" t="s">
        <v>9</v>
      </c>
    </row>
    <row r="9" spans="1:45" s="7" customFormat="1" ht="24.75" customHeight="1" x14ac:dyDescent="0.25">
      <c r="A9" s="118" t="s">
        <v>36</v>
      </c>
      <c r="B9" s="118"/>
      <c r="C9" s="118"/>
      <c r="D9" s="118"/>
      <c r="E9" s="118"/>
      <c r="F9" s="118"/>
      <c r="G9" s="45">
        <v>0</v>
      </c>
      <c r="H9" s="45">
        <v>0</v>
      </c>
      <c r="I9" s="67">
        <f>+I10+I15</f>
        <v>0</v>
      </c>
    </row>
    <row r="10" spans="1:45" s="7" customFormat="1" ht="29.25" customHeight="1" x14ac:dyDescent="0.25">
      <c r="B10" s="116" t="s">
        <v>4</v>
      </c>
      <c r="C10" s="116"/>
      <c r="D10" s="116"/>
      <c r="E10" s="74"/>
      <c r="F10" s="75"/>
      <c r="G10" s="76">
        <f t="shared" ref="G10:H11" si="0">+G11</f>
        <v>0</v>
      </c>
      <c r="H10" s="76">
        <f t="shared" si="0"/>
        <v>0</v>
      </c>
      <c r="I10" s="68">
        <f>+I11+I13</f>
        <v>22765.200000000001</v>
      </c>
    </row>
    <row r="11" spans="1:45" s="7" customFormat="1" ht="66" x14ac:dyDescent="0.25">
      <c r="B11" s="77">
        <v>1061</v>
      </c>
      <c r="C11" s="43"/>
      <c r="D11" s="47" t="s">
        <v>76</v>
      </c>
      <c r="E11" s="43" t="s">
        <v>77</v>
      </c>
      <c r="F11" s="43" t="s">
        <v>78</v>
      </c>
      <c r="G11" s="76">
        <f t="shared" si="0"/>
        <v>0</v>
      </c>
      <c r="H11" s="76">
        <f t="shared" si="0"/>
        <v>0</v>
      </c>
      <c r="I11" s="76">
        <f>+I12</f>
        <v>6765.2</v>
      </c>
    </row>
    <row r="12" spans="1:45" s="7" customFormat="1" ht="66" x14ac:dyDescent="0.25">
      <c r="B12" s="43"/>
      <c r="C12" s="77" t="s">
        <v>75</v>
      </c>
      <c r="D12" s="112" t="s">
        <v>86</v>
      </c>
      <c r="E12" s="43" t="s">
        <v>79</v>
      </c>
      <c r="F12" s="43" t="s">
        <v>48</v>
      </c>
      <c r="G12" s="78">
        <v>0</v>
      </c>
      <c r="H12" s="78">
        <v>0</v>
      </c>
      <c r="I12" s="76">
        <v>6765.2</v>
      </c>
    </row>
    <row r="13" spans="1:45" s="7" customFormat="1" ht="82.5" x14ac:dyDescent="0.25">
      <c r="B13" s="80" t="s">
        <v>90</v>
      </c>
      <c r="C13" s="47"/>
      <c r="D13" s="47" t="s">
        <v>91</v>
      </c>
      <c r="E13" s="47" t="s">
        <v>92</v>
      </c>
      <c r="F13" s="47" t="s">
        <v>93</v>
      </c>
      <c r="G13" s="81"/>
      <c r="H13" s="81"/>
      <c r="I13" s="79">
        <f>+I14</f>
        <v>16000</v>
      </c>
    </row>
    <row r="14" spans="1:45" s="7" customFormat="1" ht="99" x14ac:dyDescent="0.25">
      <c r="B14" s="47"/>
      <c r="C14" s="80" t="s">
        <v>94</v>
      </c>
      <c r="D14" s="47" t="s">
        <v>95</v>
      </c>
      <c r="E14" s="47" t="s">
        <v>96</v>
      </c>
      <c r="F14" s="47" t="s">
        <v>48</v>
      </c>
      <c r="G14" s="81"/>
      <c r="H14" s="81"/>
      <c r="I14" s="79">
        <v>16000</v>
      </c>
    </row>
    <row r="15" spans="1:45" x14ac:dyDescent="0.3">
      <c r="B15" s="113" t="s">
        <v>45</v>
      </c>
      <c r="C15" s="113"/>
      <c r="D15" s="114"/>
      <c r="I15" s="69">
        <f>+I16</f>
        <v>-22765.200000000001</v>
      </c>
    </row>
    <row r="16" spans="1:45" ht="57" customHeight="1" x14ac:dyDescent="0.3">
      <c r="B16" s="77" t="s">
        <v>41</v>
      </c>
      <c r="C16" s="43"/>
      <c r="D16" s="43" t="s">
        <v>42</v>
      </c>
      <c r="E16" s="43" t="s">
        <v>43</v>
      </c>
      <c r="F16" s="43" t="s">
        <v>44</v>
      </c>
      <c r="G16" s="79">
        <f>+G17</f>
        <v>0</v>
      </c>
      <c r="H16" s="79">
        <f>+H17</f>
        <v>0</v>
      </c>
      <c r="I16" s="79">
        <f>+I17</f>
        <v>-22765.200000000001</v>
      </c>
    </row>
    <row r="17" spans="2:9" ht="82.5" customHeight="1" x14ac:dyDescent="0.3">
      <c r="B17" s="43"/>
      <c r="C17" s="77" t="s">
        <v>46</v>
      </c>
      <c r="D17" s="43" t="s">
        <v>42</v>
      </c>
      <c r="E17" s="43" t="s">
        <v>47</v>
      </c>
      <c r="F17" s="43" t="s">
        <v>48</v>
      </c>
      <c r="G17" s="78">
        <v>0</v>
      </c>
      <c r="H17" s="78">
        <v>0</v>
      </c>
      <c r="I17" s="79">
        <v>-22765.200000000001</v>
      </c>
    </row>
    <row r="20" spans="2:9" x14ac:dyDescent="0.3">
      <c r="I20" s="57"/>
    </row>
  </sheetData>
  <mergeCells count="11">
    <mergeCell ref="B15:D15"/>
    <mergeCell ref="B6:H6"/>
    <mergeCell ref="B10:D10"/>
    <mergeCell ref="H7:H8"/>
    <mergeCell ref="A9:F9"/>
    <mergeCell ref="A7:A8"/>
    <mergeCell ref="B7:C7"/>
    <mergeCell ref="D7:D8"/>
    <mergeCell ref="E7:E8"/>
    <mergeCell ref="F7:F8"/>
    <mergeCell ref="G7:G8"/>
  </mergeCells>
  <pageMargins left="0" right="0" top="0" bottom="0" header="0" footer="0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"/>
  <sheetViews>
    <sheetView view="pageBreakPreview" zoomScale="60" zoomScaleNormal="100" workbookViewId="0">
      <selection activeCell="D7" sqref="D7"/>
    </sheetView>
  </sheetViews>
  <sheetFormatPr defaultRowHeight="12.75" x14ac:dyDescent="0.2"/>
  <cols>
    <col min="1" max="2" width="25.85546875" customWidth="1"/>
    <col min="3" max="3" width="34.7109375" customWidth="1"/>
    <col min="4" max="4" width="29.7109375" customWidth="1"/>
    <col min="5" max="5" width="25.85546875" customWidth="1"/>
  </cols>
  <sheetData>
    <row r="1" spans="1:40" s="2" customFormat="1" ht="20.25" customHeight="1" x14ac:dyDescent="0.3">
      <c r="D1" s="70" t="s">
        <v>65</v>
      </c>
      <c r="E1" s="3"/>
    </row>
    <row r="2" spans="1:40" s="4" customFormat="1" ht="16.5" x14ac:dyDescent="0.3">
      <c r="C2" s="1"/>
      <c r="D2" s="71" t="s">
        <v>22</v>
      </c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  <row r="3" spans="1:40" s="4" customFormat="1" ht="15.75" customHeight="1" x14ac:dyDescent="0.3">
      <c r="D3" s="72" t="s">
        <v>5</v>
      </c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</row>
    <row r="4" spans="1:40" s="2" customFormat="1" ht="17.25" hidden="1" customHeight="1" x14ac:dyDescent="0.3">
      <c r="E4" s="3"/>
    </row>
    <row r="5" spans="1:40" s="2" customFormat="1" ht="15.75" hidden="1" customHeight="1" x14ac:dyDescent="0.3">
      <c r="E5" s="3"/>
    </row>
    <row r="6" spans="1:40" s="2" customFormat="1" ht="73.5" customHeight="1" x14ac:dyDescent="0.3">
      <c r="A6" s="115" t="s">
        <v>124</v>
      </c>
      <c r="B6" s="115"/>
      <c r="C6" s="115"/>
      <c r="D6" s="115"/>
      <c r="E6" s="73"/>
    </row>
    <row r="7" spans="1:40" s="2" customFormat="1" ht="30" customHeight="1" x14ac:dyDescent="0.3">
      <c r="A7" s="85"/>
      <c r="B7" s="85"/>
      <c r="C7" s="85"/>
      <c r="D7" s="85" t="s">
        <v>127</v>
      </c>
      <c r="E7" s="73"/>
    </row>
    <row r="8" spans="1:40" ht="66" customHeight="1" x14ac:dyDescent="0.2">
      <c r="A8" s="117" t="s">
        <v>111</v>
      </c>
      <c r="B8" s="117"/>
      <c r="C8" s="119" t="s">
        <v>112</v>
      </c>
      <c r="D8" s="109" t="s">
        <v>125</v>
      </c>
    </row>
    <row r="9" spans="1:40" ht="16.5" x14ac:dyDescent="0.2">
      <c r="A9" s="83" t="s">
        <v>113</v>
      </c>
      <c r="B9" s="83" t="s">
        <v>128</v>
      </c>
      <c r="C9" s="120"/>
      <c r="D9" s="98" t="s">
        <v>9</v>
      </c>
    </row>
    <row r="10" spans="1:40" s="91" customFormat="1" ht="30.75" customHeight="1" x14ac:dyDescent="0.2">
      <c r="A10" s="83"/>
      <c r="B10" s="83"/>
      <c r="C10" s="88" t="s">
        <v>115</v>
      </c>
      <c r="D10" s="97">
        <f>D12+D17+D22+D45+D50+D55+D60+D177+D284+D301+D309+D314+D328+D847+D855+D869+D879+D884+D898+D903+D908+D916+D921+D929+D940+D945+D950+D955+D963+D968+D1005+D1010+D1015+D1020+D1025+D1030+D1035+D1040+D1045+D1050+D1055+D1060+D1065</f>
        <v>-22765.200000000001</v>
      </c>
    </row>
    <row r="11" spans="1:40" s="91" customFormat="1" ht="16.5" x14ac:dyDescent="0.2">
      <c r="A11" s="83"/>
      <c r="B11" s="83"/>
      <c r="C11" s="84" t="s">
        <v>11</v>
      </c>
      <c r="D11" s="92"/>
    </row>
    <row r="12" spans="1:40" s="91" customFormat="1" ht="16.5" x14ac:dyDescent="0.2">
      <c r="A12" s="83"/>
      <c r="B12" s="83"/>
      <c r="C12" s="89" t="s">
        <v>54</v>
      </c>
      <c r="D12" s="90">
        <f>+D14</f>
        <v>-22765.200000000001</v>
      </c>
    </row>
    <row r="13" spans="1:40" s="91" customFormat="1" ht="16.5" x14ac:dyDescent="0.2">
      <c r="A13" s="83"/>
      <c r="B13" s="83"/>
      <c r="C13" s="84" t="s">
        <v>114</v>
      </c>
      <c r="D13" s="92"/>
    </row>
    <row r="14" spans="1:40" s="91" customFormat="1" ht="33" x14ac:dyDescent="0.2">
      <c r="A14" s="83" t="s">
        <v>52</v>
      </c>
      <c r="B14" s="83" t="s">
        <v>49</v>
      </c>
      <c r="C14" s="84" t="s">
        <v>53</v>
      </c>
      <c r="D14" s="93">
        <f>+D16</f>
        <v>-22765.200000000001</v>
      </c>
    </row>
    <row r="15" spans="1:40" s="91" customFormat="1" ht="16.5" x14ac:dyDescent="0.2">
      <c r="A15" s="83"/>
      <c r="B15" s="83"/>
      <c r="C15" s="94" t="s">
        <v>20</v>
      </c>
      <c r="D15" s="92"/>
    </row>
    <row r="16" spans="1:40" s="91" customFormat="1" ht="16.5" x14ac:dyDescent="0.2">
      <c r="A16" s="83"/>
      <c r="B16" s="83"/>
      <c r="C16" s="95" t="s">
        <v>54</v>
      </c>
      <c r="D16" s="96">
        <f>+'1'!I17</f>
        <v>-22765.200000000001</v>
      </c>
    </row>
  </sheetData>
  <mergeCells count="3">
    <mergeCell ref="A8:B8"/>
    <mergeCell ref="A6:D6"/>
    <mergeCell ref="C8:C9"/>
  </mergeCells>
  <pageMargins left="0.7" right="0.7" top="0.75" bottom="0.75" header="0.3" footer="0.3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view="pageBreakPreview" zoomScale="60" zoomScaleNormal="100" workbookViewId="0">
      <selection activeCell="B7" sqref="B7"/>
    </sheetView>
  </sheetViews>
  <sheetFormatPr defaultRowHeight="13.5" x14ac:dyDescent="0.25"/>
  <cols>
    <col min="1" max="8" width="24.7109375" style="105" customWidth="1"/>
    <col min="9" max="16384" width="9.140625" style="105"/>
  </cols>
  <sheetData>
    <row r="1" spans="1:14" ht="17.25" x14ac:dyDescent="0.3">
      <c r="G1" s="2"/>
      <c r="H1" s="70" t="s">
        <v>116</v>
      </c>
    </row>
    <row r="2" spans="1:14" x14ac:dyDescent="0.25">
      <c r="G2" s="1"/>
      <c r="H2" s="71" t="s">
        <v>22</v>
      </c>
    </row>
    <row r="3" spans="1:14" ht="18" customHeight="1" x14ac:dyDescent="0.3">
      <c r="A3" s="104"/>
      <c r="B3" s="104"/>
      <c r="C3" s="104"/>
      <c r="D3" s="104"/>
      <c r="E3" s="104"/>
      <c r="F3" s="104"/>
      <c r="G3" s="4"/>
      <c r="H3" s="72" t="s">
        <v>5</v>
      </c>
    </row>
    <row r="4" spans="1:14" ht="64.5" customHeight="1" x14ac:dyDescent="0.3">
      <c r="A4" s="115" t="s">
        <v>129</v>
      </c>
      <c r="B4" s="115"/>
      <c r="C4" s="115"/>
      <c r="D4" s="115"/>
      <c r="E4" s="115"/>
      <c r="F4" s="115"/>
      <c r="G4" s="115"/>
      <c r="H4" s="115"/>
    </row>
    <row r="5" spans="1:14" x14ac:dyDescent="0.25">
      <c r="H5" s="105" t="s">
        <v>127</v>
      </c>
    </row>
    <row r="6" spans="1:14" ht="66" x14ac:dyDescent="0.25">
      <c r="A6" s="117" t="s">
        <v>111</v>
      </c>
      <c r="B6" s="117"/>
      <c r="C6" s="117" t="s">
        <v>112</v>
      </c>
      <c r="D6" s="117" t="s">
        <v>117</v>
      </c>
      <c r="E6" s="121" t="s">
        <v>11</v>
      </c>
      <c r="F6" s="122"/>
      <c r="G6" s="123"/>
      <c r="H6" s="109" t="s">
        <v>125</v>
      </c>
    </row>
    <row r="7" spans="1:14" ht="164.25" customHeight="1" x14ac:dyDescent="0.25">
      <c r="A7" s="86" t="s">
        <v>113</v>
      </c>
      <c r="B7" s="86" t="s">
        <v>128</v>
      </c>
      <c r="C7" s="117"/>
      <c r="D7" s="117"/>
      <c r="E7" s="86" t="s">
        <v>118</v>
      </c>
      <c r="F7" s="86" t="s">
        <v>119</v>
      </c>
      <c r="G7" s="86" t="s">
        <v>120</v>
      </c>
      <c r="H7" s="86" t="s">
        <v>121</v>
      </c>
    </row>
    <row r="8" spans="1:14" s="91" customFormat="1" ht="16.5" x14ac:dyDescent="0.2">
      <c r="A8" s="99"/>
      <c r="B8" s="99"/>
      <c r="C8" s="86" t="s">
        <v>115</v>
      </c>
      <c r="D8" s="106">
        <f>+D9+D12+D15+D24+D27+D30+D33+D112+D116+D123+D127+D130+D136+D550+D554+D560+D564+D567+D573+D576+D579+D583+D586+D590+D595+D598+D601+D604+D608+D611+D642+D645+D648+D651+D654+D657+D660+D663+D666+D669+D672+D675+D678</f>
        <v>-22765.200000000001</v>
      </c>
      <c r="E8" s="106">
        <f>+E9+E12+E15+E24+E27+E30+E33+E112+E116+E123+E127+E130+E136+E550+E554+E560+E564+E567+E573+E576+E579+E583+E586+E590+E595+E598+E601+E604+E608+E611+E642+E645+E648+E651+E654+E657+E660+E663+E666+E669+E672+E675+E678</f>
        <v>0</v>
      </c>
      <c r="F8" s="106">
        <f>+F9+F12+F15+F24+F27+F30+F33+F112+F116+F123+F127+F130+F136+F550+F554+F560+F564+F567+F573+F576+F579+F583+F586+F590+F595+F598+F601+F604+F608+F611+F642+F645+F648+F651+F654+F657+F660+F663+F666+F669+F672+F675+F678</f>
        <v>-22765.200000000001</v>
      </c>
      <c r="G8" s="106">
        <f>+G9+G12+G15+G24+G27+G30+G33+G112+G116+G123+G127+G130+G136+G550+G554+G560+G564+G567+G573+G576+G579+G583+G586+G590+G595+G598+G601+G604+G608+G611+G642+G645+G648+G651+G654+G657+G660+G663+G666+G669+G672+G675+G678</f>
        <v>0</v>
      </c>
      <c r="H8" s="106">
        <f>+H9+H12+H15+H24+H27+H30+H33+H112+H116+H123+H127+H130+H136+H550+H554+H560+H564+H567+H573+H576+H579+H583+H586+H590+H595+H598+H601+H604+H608+H611+H642+H645+H648+H651+H654+H657+H660+H663+H666+H669+H672+H675+H678</f>
        <v>0</v>
      </c>
      <c r="I8" s="100"/>
      <c r="J8" s="101"/>
      <c r="K8" s="101"/>
      <c r="L8" s="101"/>
      <c r="M8" s="101"/>
      <c r="N8" s="101"/>
    </row>
    <row r="9" spans="1:14" s="91" customFormat="1" ht="16.5" x14ac:dyDescent="0.2">
      <c r="A9" s="99"/>
      <c r="B9" s="99"/>
      <c r="C9" s="107" t="s">
        <v>54</v>
      </c>
      <c r="D9" s="108">
        <f>+F9</f>
        <v>-22765.200000000001</v>
      </c>
      <c r="E9" s="108">
        <v>0</v>
      </c>
      <c r="F9" s="108">
        <f>+F11</f>
        <v>-22765.200000000001</v>
      </c>
      <c r="G9" s="108">
        <v>0</v>
      </c>
      <c r="H9" s="108">
        <v>0</v>
      </c>
      <c r="I9" s="100"/>
    </row>
    <row r="10" spans="1:14" s="91" customFormat="1" ht="16.5" x14ac:dyDescent="0.2">
      <c r="A10" s="99"/>
      <c r="B10" s="99"/>
      <c r="C10" s="77" t="s">
        <v>114</v>
      </c>
      <c r="D10" s="102"/>
      <c r="E10" s="102"/>
      <c r="F10" s="102"/>
      <c r="G10" s="102"/>
      <c r="H10" s="102"/>
    </row>
    <row r="11" spans="1:14" s="91" customFormat="1" ht="33" x14ac:dyDescent="0.2">
      <c r="A11" s="86" t="s">
        <v>52</v>
      </c>
      <c r="B11" s="86" t="s">
        <v>49</v>
      </c>
      <c r="C11" s="87" t="s">
        <v>53</v>
      </c>
      <c r="D11" s="103">
        <f>+'2'!D16</f>
        <v>-22765.200000000001</v>
      </c>
      <c r="E11" s="103">
        <v>0</v>
      </c>
      <c r="F11" s="103">
        <f>+'2'!D16</f>
        <v>-22765.200000000001</v>
      </c>
      <c r="G11" s="103">
        <v>0</v>
      </c>
      <c r="H11" s="103">
        <v>0</v>
      </c>
    </row>
  </sheetData>
  <mergeCells count="5">
    <mergeCell ref="A6:B6"/>
    <mergeCell ref="C6:C7"/>
    <mergeCell ref="D6:D7"/>
    <mergeCell ref="A4:H4"/>
    <mergeCell ref="E6:G6"/>
  </mergeCells>
  <pageMargins left="0.7" right="0.7" top="0.75" bottom="0.75" header="0.3" footer="0.3"/>
  <pageSetup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view="pageBreakPreview" zoomScale="60" zoomScaleNormal="100" workbookViewId="0">
      <selection activeCell="F17" sqref="F17"/>
    </sheetView>
  </sheetViews>
  <sheetFormatPr defaultRowHeight="16.5" x14ac:dyDescent="0.2"/>
  <cols>
    <col min="1" max="1" width="5.42578125" style="16" customWidth="1"/>
    <col min="2" max="2" width="7" style="16" customWidth="1"/>
    <col min="3" max="3" width="6.28515625" style="16" customWidth="1"/>
    <col min="4" max="4" width="8.42578125" style="16" customWidth="1"/>
    <col min="5" max="5" width="7.42578125" style="26" customWidth="1"/>
    <col min="6" max="6" width="62.28515625" style="17" customWidth="1"/>
    <col min="7" max="7" width="34" style="17" hidden="1" customWidth="1"/>
    <col min="8" max="8" width="31.85546875" style="17" hidden="1" customWidth="1"/>
    <col min="9" max="9" width="31.85546875" style="17" customWidth="1"/>
    <col min="10" max="16384" width="9.140625" style="16"/>
  </cols>
  <sheetData>
    <row r="1" spans="1:36" s="4" customFormat="1" ht="24" customHeight="1" x14ac:dyDescent="0.3">
      <c r="D1" s="13"/>
      <c r="E1" s="13"/>
      <c r="I1" s="5" t="s">
        <v>122</v>
      </c>
    </row>
    <row r="2" spans="1:36" s="4" customFormat="1" x14ac:dyDescent="0.3">
      <c r="E2" s="9"/>
      <c r="F2" s="15"/>
      <c r="G2" s="15"/>
      <c r="H2" s="15"/>
      <c r="I2" s="14" t="s">
        <v>22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s="4" customFormat="1" ht="15.75" customHeight="1" x14ac:dyDescent="0.3">
      <c r="E3" s="9"/>
      <c r="F3" s="9"/>
      <c r="G3" s="9"/>
      <c r="H3" s="9"/>
      <c r="I3" s="5" t="s">
        <v>5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s="4" customFormat="1" ht="15.75" customHeight="1" x14ac:dyDescent="0.3">
      <c r="D4" s="5"/>
      <c r="E4" s="5"/>
      <c r="F4" s="5"/>
      <c r="G4" s="5"/>
      <c r="H4" s="5"/>
    </row>
    <row r="5" spans="1:36" s="4" customFormat="1" ht="48" customHeight="1" x14ac:dyDescent="0.3">
      <c r="A5" s="132" t="s">
        <v>23</v>
      </c>
      <c r="B5" s="132"/>
      <c r="C5" s="132"/>
      <c r="D5" s="132"/>
      <c r="E5" s="132"/>
      <c r="F5" s="132"/>
      <c r="G5" s="132"/>
      <c r="H5" s="132"/>
      <c r="I5" s="132"/>
    </row>
    <row r="6" spans="1:36" ht="14.25" customHeight="1" x14ac:dyDescent="0.3">
      <c r="I6" s="18" t="s">
        <v>127</v>
      </c>
    </row>
    <row r="7" spans="1:36" ht="12" hidden="1" customHeight="1" x14ac:dyDescent="0.2">
      <c r="A7" s="133"/>
      <c r="B7" s="133"/>
      <c r="C7" s="133"/>
      <c r="D7" s="133"/>
      <c r="E7" s="133"/>
      <c r="F7" s="133"/>
      <c r="G7" s="19"/>
      <c r="H7" s="19"/>
    </row>
    <row r="8" spans="1:36" ht="83.25" customHeight="1" x14ac:dyDescent="0.2">
      <c r="A8" s="127" t="s">
        <v>6</v>
      </c>
      <c r="B8" s="134"/>
      <c r="C8" s="128"/>
      <c r="D8" s="127" t="s">
        <v>7</v>
      </c>
      <c r="E8" s="128"/>
      <c r="F8" s="124" t="s">
        <v>8</v>
      </c>
      <c r="H8" s="51"/>
      <c r="I8" s="110" t="s">
        <v>72</v>
      </c>
    </row>
    <row r="9" spans="1:36" ht="21" customHeight="1" x14ac:dyDescent="0.2">
      <c r="A9" s="129"/>
      <c r="B9" s="135"/>
      <c r="C9" s="130"/>
      <c r="D9" s="129"/>
      <c r="E9" s="130"/>
      <c r="F9" s="131"/>
      <c r="G9" s="124" t="s">
        <v>24</v>
      </c>
      <c r="H9" s="126" t="s">
        <v>21</v>
      </c>
      <c r="I9" s="126" t="s">
        <v>9</v>
      </c>
    </row>
    <row r="10" spans="1:36" ht="31.5" customHeight="1" x14ac:dyDescent="0.2">
      <c r="A10" s="20" t="s">
        <v>1</v>
      </c>
      <c r="B10" s="20" t="s">
        <v>2</v>
      </c>
      <c r="C10" s="20" t="s">
        <v>10</v>
      </c>
      <c r="D10" s="20" t="s">
        <v>3</v>
      </c>
      <c r="E10" s="27" t="s">
        <v>16</v>
      </c>
      <c r="F10" s="125"/>
      <c r="G10" s="125"/>
      <c r="H10" s="126"/>
      <c r="I10" s="126"/>
    </row>
    <row r="11" spans="1:36" ht="29.25" customHeight="1" x14ac:dyDescent="0.25">
      <c r="A11" s="30"/>
      <c r="B11" s="30"/>
      <c r="C11" s="30"/>
      <c r="D11" s="30"/>
      <c r="E11" s="28"/>
      <c r="F11" s="21" t="s">
        <v>39</v>
      </c>
      <c r="G11" s="45">
        <f>+H11</f>
        <v>0</v>
      </c>
      <c r="H11" s="45">
        <v>0</v>
      </c>
      <c r="I11" s="45">
        <v>0</v>
      </c>
    </row>
    <row r="12" spans="1:36" ht="33" x14ac:dyDescent="0.2">
      <c r="A12" s="150" t="s">
        <v>130</v>
      </c>
      <c r="B12" s="151"/>
      <c r="C12" s="151"/>
      <c r="D12" s="151"/>
      <c r="E12" s="29"/>
      <c r="F12" s="23" t="s">
        <v>13</v>
      </c>
      <c r="G12" s="33" t="e">
        <f>+G14</f>
        <v>#REF!</v>
      </c>
      <c r="H12" s="33">
        <f>+H14</f>
        <v>0</v>
      </c>
      <c r="I12" s="55">
        <f>+I21+I39</f>
        <v>22765.200000000001</v>
      </c>
    </row>
    <row r="13" spans="1:36" ht="13.5" customHeight="1" x14ac:dyDescent="0.2">
      <c r="A13" s="151"/>
      <c r="B13" s="151"/>
      <c r="C13" s="151"/>
      <c r="D13" s="151"/>
      <c r="E13" s="29"/>
      <c r="F13" s="24" t="s">
        <v>11</v>
      </c>
      <c r="G13" s="33"/>
      <c r="H13" s="33"/>
      <c r="I13" s="55"/>
    </row>
    <row r="14" spans="1:36" ht="49.5" x14ac:dyDescent="0.2">
      <c r="A14" s="151"/>
      <c r="B14" s="150" t="s">
        <v>130</v>
      </c>
      <c r="C14" s="151"/>
      <c r="D14" s="151"/>
      <c r="E14" s="29"/>
      <c r="F14" s="23" t="s">
        <v>14</v>
      </c>
      <c r="G14" s="33" t="e">
        <f>+G16</f>
        <v>#REF!</v>
      </c>
      <c r="H14" s="33">
        <f>+H16</f>
        <v>0</v>
      </c>
      <c r="I14" s="55">
        <f>+I21+I39</f>
        <v>22765.200000000001</v>
      </c>
    </row>
    <row r="15" spans="1:36" x14ac:dyDescent="0.2">
      <c r="A15" s="151"/>
      <c r="B15" s="151"/>
      <c r="C15" s="151"/>
      <c r="D15" s="151"/>
      <c r="E15" s="29"/>
      <c r="F15" s="24" t="s">
        <v>11</v>
      </c>
      <c r="G15" s="33"/>
      <c r="H15" s="33"/>
      <c r="I15" s="55"/>
    </row>
    <row r="16" spans="1:36" x14ac:dyDescent="0.2">
      <c r="A16" s="151"/>
      <c r="B16" s="151"/>
      <c r="C16" s="150" t="s">
        <v>131</v>
      </c>
      <c r="D16" s="151"/>
      <c r="E16" s="29"/>
      <c r="F16" s="23" t="s">
        <v>15</v>
      </c>
      <c r="G16" s="33" t="e">
        <f>+G18</f>
        <v>#REF!</v>
      </c>
      <c r="H16" s="33">
        <f>+H18</f>
        <v>0</v>
      </c>
      <c r="I16" s="55">
        <f>+I14</f>
        <v>22765.200000000001</v>
      </c>
    </row>
    <row r="17" spans="1:9" x14ac:dyDescent="0.2">
      <c r="A17" s="31"/>
      <c r="B17" s="31"/>
      <c r="C17" s="31"/>
      <c r="D17" s="31"/>
      <c r="E17" s="29"/>
      <c r="F17" s="24" t="s">
        <v>11</v>
      </c>
      <c r="G17" s="33"/>
      <c r="H17" s="33"/>
      <c r="I17" s="55"/>
    </row>
    <row r="18" spans="1:9" x14ac:dyDescent="0.2">
      <c r="A18" s="31"/>
      <c r="B18" s="31"/>
      <c r="C18" s="31"/>
      <c r="D18" s="31"/>
      <c r="E18" s="29"/>
      <c r="F18" s="24" t="s">
        <v>4</v>
      </c>
      <c r="G18" s="33" t="e">
        <f>+G19</f>
        <v>#REF!</v>
      </c>
      <c r="H18" s="33">
        <f>+H19</f>
        <v>0</v>
      </c>
      <c r="I18" s="55">
        <f>+I16</f>
        <v>22765.200000000001</v>
      </c>
    </row>
    <row r="19" spans="1:9" ht="33" x14ac:dyDescent="0.2">
      <c r="A19" s="31"/>
      <c r="B19" s="31"/>
      <c r="C19" s="31"/>
      <c r="D19" s="47" t="s">
        <v>80</v>
      </c>
      <c r="E19" s="47"/>
      <c r="F19" s="47" t="s">
        <v>76</v>
      </c>
      <c r="G19" s="33" t="e">
        <f>+G20</f>
        <v>#REF!</v>
      </c>
      <c r="H19" s="33">
        <f>+'1'!H12</f>
        <v>0</v>
      </c>
      <c r="I19" s="55">
        <f>+I18</f>
        <v>22765.200000000001</v>
      </c>
    </row>
    <row r="20" spans="1:9" x14ac:dyDescent="0.2">
      <c r="A20" s="31"/>
      <c r="B20" s="31"/>
      <c r="C20" s="31"/>
      <c r="D20" s="47"/>
      <c r="E20" s="47"/>
      <c r="F20" s="47" t="s">
        <v>11</v>
      </c>
      <c r="G20" s="48" t="e">
        <f>+G22</f>
        <v>#REF!</v>
      </c>
      <c r="H20" s="48" t="e">
        <f>+H22</f>
        <v>#REF!</v>
      </c>
      <c r="I20" s="55"/>
    </row>
    <row r="21" spans="1:9" ht="33" x14ac:dyDescent="0.2">
      <c r="A21" s="31"/>
      <c r="B21" s="31"/>
      <c r="C21" s="31"/>
      <c r="D21" s="47"/>
      <c r="E21" s="47" t="s">
        <v>49</v>
      </c>
      <c r="F21" s="47" t="s">
        <v>81</v>
      </c>
      <c r="G21" s="48"/>
      <c r="H21" s="48"/>
      <c r="I21" s="55">
        <f>+I23</f>
        <v>6765.2</v>
      </c>
    </row>
    <row r="22" spans="1:9" ht="21" customHeight="1" x14ac:dyDescent="0.2">
      <c r="A22" s="32"/>
      <c r="B22" s="32"/>
      <c r="C22" s="32"/>
      <c r="D22" s="47"/>
      <c r="E22" s="47"/>
      <c r="F22" s="47" t="s">
        <v>84</v>
      </c>
      <c r="G22" s="48" t="e">
        <f>+G24</f>
        <v>#REF!</v>
      </c>
      <c r="H22" s="48" t="e">
        <f>+H24</f>
        <v>#REF!</v>
      </c>
      <c r="I22" s="55"/>
    </row>
    <row r="23" spans="1:9" x14ac:dyDescent="0.2">
      <c r="A23" s="32"/>
      <c r="B23" s="32"/>
      <c r="C23" s="32"/>
      <c r="D23" s="47"/>
      <c r="E23" s="47"/>
      <c r="F23" s="49" t="s">
        <v>50</v>
      </c>
      <c r="G23" s="48"/>
      <c r="H23" s="48"/>
      <c r="I23" s="55">
        <f>+I25</f>
        <v>6765.2</v>
      </c>
    </row>
    <row r="24" spans="1:9" ht="33" x14ac:dyDescent="0.2">
      <c r="A24" s="32"/>
      <c r="B24" s="32"/>
      <c r="C24" s="32"/>
      <c r="D24" s="47"/>
      <c r="E24" s="47"/>
      <c r="F24" s="47" t="s">
        <v>17</v>
      </c>
      <c r="G24" s="48" t="e">
        <f t="shared" ref="G24:I25" si="0">+G25</f>
        <v>#REF!</v>
      </c>
      <c r="H24" s="48" t="e">
        <f t="shared" si="0"/>
        <v>#REF!</v>
      </c>
      <c r="I24" s="55"/>
    </row>
    <row r="25" spans="1:9" x14ac:dyDescent="0.2">
      <c r="A25" s="32"/>
      <c r="B25" s="32"/>
      <c r="C25" s="32"/>
      <c r="D25" s="47"/>
      <c r="E25" s="47"/>
      <c r="F25" s="47" t="s">
        <v>18</v>
      </c>
      <c r="G25" s="48" t="e">
        <f t="shared" si="0"/>
        <v>#REF!</v>
      </c>
      <c r="H25" s="48" t="e">
        <f t="shared" si="0"/>
        <v>#REF!</v>
      </c>
      <c r="I25" s="55">
        <f t="shared" si="0"/>
        <v>6765.2</v>
      </c>
    </row>
    <row r="26" spans="1:9" x14ac:dyDescent="0.2">
      <c r="A26" s="32"/>
      <c r="B26" s="32"/>
      <c r="C26" s="32"/>
      <c r="D26" s="47"/>
      <c r="E26" s="47"/>
      <c r="F26" s="47" t="s">
        <v>19</v>
      </c>
      <c r="G26" s="48" t="e">
        <f>+#REF!</f>
        <v>#REF!</v>
      </c>
      <c r="H26" s="48" t="e">
        <f>+#REF!</f>
        <v>#REF!</v>
      </c>
      <c r="I26" s="55">
        <f t="shared" ref="I26:I28" si="1">+I27</f>
        <v>6765.2</v>
      </c>
    </row>
    <row r="27" spans="1:9" ht="33" x14ac:dyDescent="0.2">
      <c r="A27" s="22"/>
      <c r="B27" s="22"/>
      <c r="C27" s="22"/>
      <c r="D27" s="47"/>
      <c r="E27" s="47"/>
      <c r="F27" s="47" t="s">
        <v>51</v>
      </c>
      <c r="G27" s="48"/>
      <c r="H27" s="48"/>
      <c r="I27" s="55">
        <f t="shared" si="1"/>
        <v>6765.2</v>
      </c>
    </row>
    <row r="28" spans="1:9" x14ac:dyDescent="0.2">
      <c r="A28" s="22"/>
      <c r="B28" s="22"/>
      <c r="C28" s="22"/>
      <c r="D28" s="47"/>
      <c r="E28" s="47"/>
      <c r="F28" s="47" t="s">
        <v>82</v>
      </c>
      <c r="G28" s="48"/>
      <c r="H28" s="48"/>
      <c r="I28" s="55">
        <f t="shared" si="1"/>
        <v>6765.2</v>
      </c>
    </row>
    <row r="29" spans="1:9" x14ac:dyDescent="0.2">
      <c r="A29" s="22"/>
      <c r="B29" s="22"/>
      <c r="C29" s="22"/>
      <c r="D29" s="47"/>
      <c r="E29" s="47"/>
      <c r="F29" s="47" t="s">
        <v>83</v>
      </c>
      <c r="G29" s="48"/>
      <c r="H29" s="48"/>
      <c r="I29" s="55">
        <f>+'1'!I12</f>
        <v>6765.2</v>
      </c>
    </row>
    <row r="30" spans="1:9" s="26" customFormat="1" ht="49.5" x14ac:dyDescent="0.2">
      <c r="A30" s="29"/>
      <c r="B30" s="29"/>
      <c r="C30" s="29"/>
      <c r="D30" s="58">
        <v>1128</v>
      </c>
      <c r="F30" s="59" t="s">
        <v>91</v>
      </c>
      <c r="G30" s="48"/>
      <c r="H30" s="48"/>
      <c r="I30" s="60">
        <f>+I31</f>
        <v>16000</v>
      </c>
    </row>
    <row r="31" spans="1:9" s="26" customFormat="1" ht="66" x14ac:dyDescent="0.2">
      <c r="A31" s="29"/>
      <c r="B31" s="29"/>
      <c r="C31" s="29"/>
      <c r="D31" s="58"/>
      <c r="E31" s="47" t="s">
        <v>49</v>
      </c>
      <c r="F31" s="47" t="s">
        <v>97</v>
      </c>
      <c r="G31" s="48"/>
      <c r="H31" s="48"/>
      <c r="I31" s="60">
        <f>+I33</f>
        <v>16000</v>
      </c>
    </row>
    <row r="32" spans="1:9" s="26" customFormat="1" x14ac:dyDescent="0.2">
      <c r="A32" s="29"/>
      <c r="B32" s="29"/>
      <c r="C32" s="29"/>
      <c r="D32" s="58"/>
      <c r="E32" s="47"/>
      <c r="F32" s="47" t="s">
        <v>20</v>
      </c>
      <c r="G32" s="48"/>
      <c r="H32" s="48"/>
      <c r="I32" s="60"/>
    </row>
    <row r="33" spans="1:9" s="26" customFormat="1" x14ac:dyDescent="0.2">
      <c r="A33" s="29"/>
      <c r="B33" s="29"/>
      <c r="C33" s="29"/>
      <c r="D33" s="61"/>
      <c r="E33" s="47"/>
      <c r="F33" s="49" t="s">
        <v>50</v>
      </c>
      <c r="G33" s="48"/>
      <c r="H33" s="48"/>
      <c r="I33" s="60">
        <f>+I35</f>
        <v>16000</v>
      </c>
    </row>
    <row r="34" spans="1:9" s="26" customFormat="1" ht="33" x14ac:dyDescent="0.2">
      <c r="A34" s="29"/>
      <c r="B34" s="29"/>
      <c r="C34" s="29"/>
      <c r="D34" s="61"/>
      <c r="E34" s="47"/>
      <c r="F34" s="47" t="s">
        <v>17</v>
      </c>
      <c r="G34" s="48"/>
      <c r="H34" s="48"/>
      <c r="I34" s="60"/>
    </row>
    <row r="35" spans="1:9" s="26" customFormat="1" x14ac:dyDescent="0.2">
      <c r="A35" s="29"/>
      <c r="B35" s="29"/>
      <c r="C35" s="29"/>
      <c r="D35" s="61"/>
      <c r="E35" s="47"/>
      <c r="F35" s="47" t="s">
        <v>18</v>
      </c>
      <c r="G35" s="48"/>
      <c r="H35" s="48"/>
      <c r="I35" s="60">
        <f>+I36</f>
        <v>16000</v>
      </c>
    </row>
    <row r="36" spans="1:9" s="26" customFormat="1" x14ac:dyDescent="0.2">
      <c r="A36" s="29"/>
      <c r="B36" s="29"/>
      <c r="C36" s="29"/>
      <c r="D36" s="61"/>
      <c r="E36" s="47"/>
      <c r="F36" s="47" t="s">
        <v>19</v>
      </c>
      <c r="G36" s="48"/>
      <c r="H36" s="48"/>
      <c r="I36" s="60">
        <f>+I37</f>
        <v>16000</v>
      </c>
    </row>
    <row r="37" spans="1:9" s="26" customFormat="1" ht="33" x14ac:dyDescent="0.2">
      <c r="A37" s="29"/>
      <c r="B37" s="29"/>
      <c r="C37" s="29"/>
      <c r="D37" s="61"/>
      <c r="E37" s="47"/>
      <c r="F37" s="47" t="s">
        <v>51</v>
      </c>
      <c r="G37" s="48"/>
      <c r="H37" s="48"/>
      <c r="I37" s="60">
        <f>+I38</f>
        <v>16000</v>
      </c>
    </row>
    <row r="38" spans="1:9" s="26" customFormat="1" x14ac:dyDescent="0.2">
      <c r="A38" s="29"/>
      <c r="B38" s="29"/>
      <c r="C38" s="29"/>
      <c r="D38" s="29"/>
      <c r="E38" s="47"/>
      <c r="F38" s="47" t="s">
        <v>98</v>
      </c>
      <c r="G38" s="48"/>
      <c r="H38" s="48"/>
      <c r="I38" s="60">
        <f>+I39</f>
        <v>16000</v>
      </c>
    </row>
    <row r="39" spans="1:9" s="26" customFormat="1" x14ac:dyDescent="0.2">
      <c r="A39" s="29"/>
      <c r="B39" s="29"/>
      <c r="C39" s="29"/>
      <c r="D39" s="29"/>
      <c r="E39" s="47"/>
      <c r="F39" s="47" t="s">
        <v>99</v>
      </c>
      <c r="G39" s="48"/>
      <c r="H39" s="48"/>
      <c r="I39" s="60">
        <f>+'1'!I14</f>
        <v>16000</v>
      </c>
    </row>
    <row r="40" spans="1:9" s="36" customFormat="1" ht="34.5" x14ac:dyDescent="0.2">
      <c r="A40" s="136" t="s">
        <v>55</v>
      </c>
      <c r="B40" s="136"/>
      <c r="C40" s="136"/>
      <c r="D40" s="136"/>
      <c r="E40" s="136"/>
      <c r="F40" s="34" t="s">
        <v>56</v>
      </c>
      <c r="G40" s="35" t="e">
        <f>+G42</f>
        <v>#REF!</v>
      </c>
      <c r="H40" s="25" t="e">
        <f>+H42</f>
        <v>#REF!</v>
      </c>
      <c r="I40" s="60">
        <f>+I42</f>
        <v>-22765.200000000001</v>
      </c>
    </row>
    <row r="41" spans="1:9" s="36" customFormat="1" ht="17.25" x14ac:dyDescent="0.2">
      <c r="A41" s="136"/>
      <c r="B41" s="136"/>
      <c r="C41" s="136"/>
      <c r="D41" s="136"/>
      <c r="E41" s="136"/>
      <c r="F41" s="37" t="s">
        <v>11</v>
      </c>
      <c r="G41" s="35"/>
      <c r="H41" s="25"/>
      <c r="I41" s="55"/>
    </row>
    <row r="42" spans="1:9" s="36" customFormat="1" ht="34.5" x14ac:dyDescent="0.2">
      <c r="A42" s="136"/>
      <c r="B42" s="136" t="s">
        <v>57</v>
      </c>
      <c r="C42" s="136"/>
      <c r="D42" s="136"/>
      <c r="E42" s="136"/>
      <c r="F42" s="34" t="s">
        <v>58</v>
      </c>
      <c r="G42" s="35" t="e">
        <f>+G44</f>
        <v>#REF!</v>
      </c>
      <c r="H42" s="25" t="e">
        <f>+H44</f>
        <v>#REF!</v>
      </c>
      <c r="I42" s="55">
        <f>+I44</f>
        <v>-22765.200000000001</v>
      </c>
    </row>
    <row r="43" spans="1:9" s="36" customFormat="1" ht="17.25" x14ac:dyDescent="0.2">
      <c r="A43" s="136"/>
      <c r="B43" s="136"/>
      <c r="C43" s="136"/>
      <c r="D43" s="136"/>
      <c r="E43" s="136"/>
      <c r="F43" s="37" t="s">
        <v>11</v>
      </c>
      <c r="G43" s="35"/>
      <c r="H43" s="25"/>
      <c r="I43" s="55"/>
    </row>
    <row r="44" spans="1:9" s="36" customFormat="1" ht="17.25" x14ac:dyDescent="0.2">
      <c r="A44" s="136"/>
      <c r="B44" s="136"/>
      <c r="C44" s="136" t="s">
        <v>57</v>
      </c>
      <c r="D44" s="136"/>
      <c r="E44" s="136"/>
      <c r="F44" s="37" t="s">
        <v>53</v>
      </c>
      <c r="G44" s="35" t="e">
        <f>+G46</f>
        <v>#REF!</v>
      </c>
      <c r="H44" s="25" t="e">
        <f>+H46</f>
        <v>#REF!</v>
      </c>
      <c r="I44" s="55">
        <f>+I46</f>
        <v>-22765.200000000001</v>
      </c>
    </row>
    <row r="45" spans="1:9" s="36" customFormat="1" ht="17.25" x14ac:dyDescent="0.2">
      <c r="A45" s="136"/>
      <c r="B45" s="136"/>
      <c r="C45" s="136"/>
      <c r="D45" s="136"/>
      <c r="E45" s="136"/>
      <c r="F45" s="37" t="s">
        <v>11</v>
      </c>
      <c r="G45" s="35"/>
      <c r="H45" s="25"/>
      <c r="I45" s="55"/>
    </row>
    <row r="46" spans="1:9" s="36" customFormat="1" ht="17.25" x14ac:dyDescent="0.2">
      <c r="A46" s="136"/>
      <c r="B46" s="136"/>
      <c r="C46" s="136"/>
      <c r="D46" s="136"/>
      <c r="E46" s="136"/>
      <c r="F46" s="37" t="s">
        <v>54</v>
      </c>
      <c r="G46" s="35" t="e">
        <f>+G48</f>
        <v>#REF!</v>
      </c>
      <c r="H46" s="25" t="e">
        <f>+H48</f>
        <v>#REF!</v>
      </c>
      <c r="I46" s="55">
        <f>+I48</f>
        <v>-22765.200000000001</v>
      </c>
    </row>
    <row r="47" spans="1:9" s="36" customFormat="1" ht="17.25" x14ac:dyDescent="0.2">
      <c r="A47" s="136"/>
      <c r="B47" s="136"/>
      <c r="C47" s="136"/>
      <c r="D47" s="136"/>
      <c r="E47" s="136"/>
      <c r="F47" s="37" t="s">
        <v>11</v>
      </c>
      <c r="G47" s="35"/>
      <c r="H47" s="25"/>
      <c r="I47" s="55"/>
    </row>
    <row r="48" spans="1:9" s="36" customFormat="1" ht="17.25" x14ac:dyDescent="0.3">
      <c r="A48" s="136"/>
      <c r="B48" s="136"/>
      <c r="C48" s="136"/>
      <c r="D48" s="136" t="s">
        <v>52</v>
      </c>
      <c r="E48" s="137" t="s">
        <v>42</v>
      </c>
      <c r="F48" s="138" t="s">
        <v>53</v>
      </c>
      <c r="G48" s="35" t="e">
        <f>+G50</f>
        <v>#REF!</v>
      </c>
      <c r="H48" s="25" t="e">
        <f>+H50</f>
        <v>#REF!</v>
      </c>
      <c r="I48" s="55">
        <f>+I50</f>
        <v>-22765.200000000001</v>
      </c>
    </row>
    <row r="49" spans="1:9" s="36" customFormat="1" ht="17.25" x14ac:dyDescent="0.3">
      <c r="A49" s="136"/>
      <c r="B49" s="136"/>
      <c r="C49" s="136"/>
      <c r="D49" s="136"/>
      <c r="E49" s="38"/>
      <c r="F49" s="39" t="s">
        <v>11</v>
      </c>
      <c r="G49" s="35"/>
      <c r="H49" s="25"/>
      <c r="I49" s="55"/>
    </row>
    <row r="50" spans="1:9" s="36" customFormat="1" ht="40.5" customHeight="1" x14ac:dyDescent="0.3">
      <c r="A50" s="136"/>
      <c r="B50" s="136"/>
      <c r="C50" s="136"/>
      <c r="D50" s="136"/>
      <c r="E50" s="40">
        <v>11001</v>
      </c>
      <c r="F50" s="24" t="s">
        <v>53</v>
      </c>
      <c r="G50" s="35" t="e">
        <f>+G52</f>
        <v>#REF!</v>
      </c>
      <c r="H50" s="25" t="e">
        <f>+H52</f>
        <v>#REF!</v>
      </c>
      <c r="I50" s="55">
        <f>+I52</f>
        <v>-22765.200000000001</v>
      </c>
    </row>
    <row r="51" spans="1:9" s="36" customFormat="1" ht="17.25" x14ac:dyDescent="0.2">
      <c r="A51" s="136"/>
      <c r="B51" s="136"/>
      <c r="C51" s="136"/>
      <c r="D51" s="136"/>
      <c r="E51" s="136"/>
      <c r="F51" s="24" t="s">
        <v>20</v>
      </c>
      <c r="G51" s="35" t="e">
        <f>+#REF!</f>
        <v>#REF!</v>
      </c>
      <c r="H51" s="35"/>
      <c r="I51" s="53"/>
    </row>
    <row r="52" spans="1:9" s="36" customFormat="1" ht="42" customHeight="1" x14ac:dyDescent="0.2">
      <c r="A52" s="136"/>
      <c r="B52" s="136"/>
      <c r="C52" s="136"/>
      <c r="D52" s="136"/>
      <c r="E52" s="136"/>
      <c r="F52" s="24" t="s">
        <v>54</v>
      </c>
      <c r="G52" s="35" t="e">
        <f>+G54</f>
        <v>#REF!</v>
      </c>
      <c r="H52" s="35" t="e">
        <f>+H54</f>
        <v>#REF!</v>
      </c>
      <c r="I52" s="55">
        <f>+I54</f>
        <v>-22765.200000000001</v>
      </c>
    </row>
    <row r="53" spans="1:9" s="36" customFormat="1" ht="33" x14ac:dyDescent="0.2">
      <c r="A53" s="136"/>
      <c r="B53" s="136"/>
      <c r="C53" s="136"/>
      <c r="D53" s="136"/>
      <c r="E53" s="136"/>
      <c r="F53" s="24" t="s">
        <v>17</v>
      </c>
      <c r="G53" s="35" t="e">
        <f>+#REF!</f>
        <v>#REF!</v>
      </c>
      <c r="H53" s="35"/>
      <c r="I53" s="55"/>
    </row>
    <row r="54" spans="1:9" s="36" customFormat="1" ht="17.25" x14ac:dyDescent="0.2">
      <c r="A54" s="136"/>
      <c r="B54" s="136"/>
      <c r="C54" s="136"/>
      <c r="D54" s="136"/>
      <c r="E54" s="136"/>
      <c r="F54" s="24" t="s">
        <v>18</v>
      </c>
      <c r="G54" s="35" t="e">
        <f>+#REF!</f>
        <v>#REF!</v>
      </c>
      <c r="H54" s="35" t="e">
        <f>+#REF!</f>
        <v>#REF!</v>
      </c>
      <c r="I54" s="55">
        <f>+I55</f>
        <v>-22765.200000000001</v>
      </c>
    </row>
    <row r="55" spans="1:9" x14ac:dyDescent="0.2">
      <c r="A55" s="136"/>
      <c r="B55" s="136"/>
      <c r="C55" s="136"/>
      <c r="D55" s="136"/>
      <c r="E55" s="29"/>
      <c r="F55" s="24" t="s">
        <v>107</v>
      </c>
      <c r="G55" s="24"/>
      <c r="H55" s="24"/>
      <c r="I55" s="55">
        <f>+I56</f>
        <v>-22765.200000000001</v>
      </c>
    </row>
    <row r="56" spans="1:9" x14ac:dyDescent="0.2">
      <c r="A56" s="136"/>
      <c r="B56" s="136"/>
      <c r="C56" s="136"/>
      <c r="D56" s="136"/>
      <c r="E56" s="29"/>
      <c r="F56" s="24" t="s">
        <v>108</v>
      </c>
      <c r="G56" s="24"/>
      <c r="H56" s="24"/>
      <c r="I56" s="55">
        <f>+I57</f>
        <v>-22765.200000000001</v>
      </c>
    </row>
    <row r="57" spans="1:9" x14ac:dyDescent="0.2">
      <c r="A57" s="136"/>
      <c r="B57" s="136"/>
      <c r="C57" s="136"/>
      <c r="D57" s="136"/>
      <c r="E57" s="29"/>
      <c r="F57" s="24" t="s">
        <v>109</v>
      </c>
      <c r="G57" s="24"/>
      <c r="H57" s="24"/>
      <c r="I57" s="55">
        <f>+I58</f>
        <v>-22765.200000000001</v>
      </c>
    </row>
    <row r="58" spans="1:9" x14ac:dyDescent="0.2">
      <c r="A58" s="136"/>
      <c r="B58" s="136"/>
      <c r="C58" s="136"/>
      <c r="D58" s="136"/>
      <c r="E58" s="29"/>
      <c r="F58" s="24" t="s">
        <v>110</v>
      </c>
      <c r="G58" s="24"/>
      <c r="H58" s="24"/>
      <c r="I58" s="55">
        <f>+'1'!I17</f>
        <v>-22765.200000000001</v>
      </c>
    </row>
  </sheetData>
  <mergeCells count="18">
    <mergeCell ref="E51:E54"/>
    <mergeCell ref="D48:D58"/>
    <mergeCell ref="C44:C58"/>
    <mergeCell ref="B42:B58"/>
    <mergeCell ref="A40:A58"/>
    <mergeCell ref="B40:B41"/>
    <mergeCell ref="C40:C43"/>
    <mergeCell ref="D40:D47"/>
    <mergeCell ref="E40:E47"/>
    <mergeCell ref="E48:F48"/>
    <mergeCell ref="G9:G10"/>
    <mergeCell ref="I9:I10"/>
    <mergeCell ref="D8:E9"/>
    <mergeCell ref="F8:F10"/>
    <mergeCell ref="A5:I5"/>
    <mergeCell ref="A7:F7"/>
    <mergeCell ref="A8:C9"/>
    <mergeCell ref="H9:H10"/>
  </mergeCells>
  <pageMargins left="0" right="0" top="0" bottom="0" header="0" footer="0"/>
  <pageSetup paperSize="9" orientation="landscape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view="pageBreakPreview" zoomScale="60" zoomScaleNormal="100" workbookViewId="0">
      <selection activeCell="D35" sqref="D35"/>
    </sheetView>
  </sheetViews>
  <sheetFormatPr defaultRowHeight="13.5" x14ac:dyDescent="0.25"/>
  <cols>
    <col min="1" max="1" width="17.5703125" style="7" customWidth="1"/>
    <col min="2" max="2" width="14" style="7" customWidth="1"/>
    <col min="3" max="3" width="13.42578125" style="7" customWidth="1"/>
    <col min="4" max="4" width="17.85546875" style="7" customWidth="1"/>
    <col min="5" max="5" width="49.85546875" style="7" customWidth="1"/>
    <col min="6" max="6" width="21.7109375" style="7" customWidth="1"/>
    <col min="7" max="7" width="15.7109375" style="7" customWidth="1"/>
    <col min="8" max="8" width="25.140625" style="7" customWidth="1"/>
    <col min="9" max="9" width="32.5703125" style="7" customWidth="1"/>
    <col min="10" max="10" width="18" style="7" hidden="1" customWidth="1"/>
    <col min="11" max="11" width="18.85546875" style="7" hidden="1" customWidth="1"/>
    <col min="12" max="12" width="43.5703125" style="7" customWidth="1"/>
    <col min="13" max="13" width="9.140625" style="7"/>
    <col min="14" max="14" width="9.7109375" style="7" bestFit="1" customWidth="1"/>
    <col min="15" max="16384" width="9.140625" style="7"/>
  </cols>
  <sheetData>
    <row r="1" spans="1:12" x14ac:dyDescent="0.25">
      <c r="K1" s="8"/>
      <c r="L1" s="8" t="s">
        <v>123</v>
      </c>
    </row>
    <row r="2" spans="1:12" ht="14.25" x14ac:dyDescent="0.25">
      <c r="A2" s="1"/>
      <c r="B2" s="1"/>
      <c r="J2" s="1"/>
      <c r="K2" s="10"/>
      <c r="L2" s="10" t="s">
        <v>22</v>
      </c>
    </row>
    <row r="3" spans="1:12" ht="14.25" x14ac:dyDescent="0.25">
      <c r="K3" s="10"/>
      <c r="L3" s="10" t="s">
        <v>12</v>
      </c>
    </row>
    <row r="5" spans="1:12" ht="34.5" customHeight="1" x14ac:dyDescent="0.25">
      <c r="A5" s="148" t="s">
        <v>89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2" x14ac:dyDescent="0.25">
      <c r="L6" s="7" t="s">
        <v>127</v>
      </c>
    </row>
    <row r="7" spans="1:12" ht="78" customHeight="1" x14ac:dyDescent="0.25">
      <c r="A7" s="117" t="s">
        <v>126</v>
      </c>
      <c r="B7" s="117" t="s">
        <v>25</v>
      </c>
      <c r="C7" s="117"/>
      <c r="D7" s="117" t="s">
        <v>26</v>
      </c>
      <c r="E7" s="117"/>
      <c r="F7" s="117"/>
      <c r="G7" s="117"/>
      <c r="H7" s="117" t="s">
        <v>27</v>
      </c>
      <c r="I7" s="117" t="s">
        <v>28</v>
      </c>
      <c r="K7" s="52"/>
      <c r="L7" s="52" t="s">
        <v>73</v>
      </c>
    </row>
    <row r="8" spans="1:12" ht="33" x14ac:dyDescent="0.25">
      <c r="A8" s="117"/>
      <c r="B8" s="11" t="s">
        <v>29</v>
      </c>
      <c r="C8" s="11" t="s">
        <v>105</v>
      </c>
      <c r="D8" s="11" t="s">
        <v>29</v>
      </c>
      <c r="E8" s="11" t="s">
        <v>105</v>
      </c>
      <c r="F8" s="11" t="s">
        <v>106</v>
      </c>
      <c r="G8" s="11" t="s">
        <v>30</v>
      </c>
      <c r="H8" s="117"/>
      <c r="I8" s="117"/>
      <c r="J8" s="11" t="s">
        <v>31</v>
      </c>
      <c r="K8" s="11" t="s">
        <v>32</v>
      </c>
      <c r="L8" s="11" t="s">
        <v>0</v>
      </c>
    </row>
    <row r="9" spans="1:12" ht="16.5" x14ac:dyDescent="0.25">
      <c r="A9" s="140" t="s">
        <v>34</v>
      </c>
      <c r="B9" s="141"/>
      <c r="C9" s="141"/>
      <c r="D9" s="141"/>
      <c r="E9" s="141"/>
      <c r="F9" s="141"/>
      <c r="G9" s="141"/>
      <c r="H9" s="142"/>
      <c r="I9" s="12"/>
      <c r="J9" s="41">
        <v>0</v>
      </c>
      <c r="K9" s="41">
        <v>0</v>
      </c>
      <c r="L9" s="82">
        <f>+L10+L23</f>
        <v>0</v>
      </c>
    </row>
    <row r="10" spans="1:12" ht="16.5" x14ac:dyDescent="0.25">
      <c r="A10" s="143" t="s">
        <v>63</v>
      </c>
      <c r="B10" s="143"/>
      <c r="C10" s="143"/>
      <c r="D10" s="143"/>
      <c r="E10" s="143"/>
      <c r="F10" s="143"/>
      <c r="G10" s="143"/>
      <c r="H10" s="143"/>
      <c r="I10" s="143"/>
      <c r="J10" s="46">
        <f t="shared" ref="J10:L11" si="0">+J11</f>
        <v>0</v>
      </c>
      <c r="K10" s="46">
        <f t="shared" si="0"/>
        <v>0</v>
      </c>
      <c r="L10" s="46">
        <f>+L11+L16</f>
        <v>22765.200000000001</v>
      </c>
    </row>
    <row r="11" spans="1:12" ht="16.5" x14ac:dyDescent="0.25">
      <c r="A11" s="41"/>
      <c r="B11" s="42">
        <v>1061</v>
      </c>
      <c r="C11" s="139" t="s">
        <v>85</v>
      </c>
      <c r="D11" s="139"/>
      <c r="E11" s="139"/>
      <c r="F11" s="139"/>
      <c r="G11" s="139"/>
      <c r="H11" s="139"/>
      <c r="I11" s="139"/>
      <c r="J11" s="44">
        <f t="shared" si="0"/>
        <v>0</v>
      </c>
      <c r="K11" s="44">
        <f t="shared" si="0"/>
        <v>0</v>
      </c>
      <c r="L11" s="44">
        <f t="shared" si="0"/>
        <v>6765.2000000000007</v>
      </c>
    </row>
    <row r="12" spans="1:12" ht="16.5" customHeight="1" x14ac:dyDescent="0.25">
      <c r="A12" s="41"/>
      <c r="B12" s="43"/>
      <c r="C12" s="43"/>
      <c r="D12" s="42" t="s">
        <v>75</v>
      </c>
      <c r="E12" s="147" t="s">
        <v>86</v>
      </c>
      <c r="F12" s="147"/>
      <c r="G12" s="147"/>
      <c r="H12" s="147"/>
      <c r="I12" s="147"/>
      <c r="J12" s="147"/>
      <c r="K12" s="147"/>
      <c r="L12" s="44">
        <f>+-L25-L17</f>
        <v>6765.2000000000007</v>
      </c>
    </row>
    <row r="13" spans="1:12" ht="16.5" x14ac:dyDescent="0.25">
      <c r="A13" s="41"/>
      <c r="B13" s="43"/>
      <c r="C13" s="43"/>
      <c r="D13" s="43"/>
      <c r="E13" s="43"/>
      <c r="F13" s="139" t="s">
        <v>87</v>
      </c>
      <c r="G13" s="139"/>
      <c r="H13" s="139"/>
      <c r="I13" s="139"/>
      <c r="J13" s="139"/>
      <c r="K13" s="139"/>
      <c r="L13" s="139"/>
    </row>
    <row r="14" spans="1:12" ht="16.5" x14ac:dyDescent="0.25">
      <c r="A14" s="41"/>
      <c r="B14" s="43"/>
      <c r="C14" s="43"/>
      <c r="D14" s="43"/>
      <c r="E14" s="43"/>
      <c r="F14" s="43"/>
      <c r="G14" s="139" t="s">
        <v>33</v>
      </c>
      <c r="H14" s="139"/>
      <c r="I14" s="139"/>
      <c r="J14" s="139"/>
      <c r="K14" s="139"/>
      <c r="L14" s="139"/>
    </row>
    <row r="15" spans="1:12" ht="16.5" x14ac:dyDescent="0.25">
      <c r="A15" s="41"/>
      <c r="B15" s="43"/>
      <c r="C15" s="43"/>
      <c r="D15" s="43"/>
      <c r="E15" s="43"/>
      <c r="F15" s="43"/>
      <c r="G15" s="43"/>
      <c r="H15" s="139" t="s">
        <v>88</v>
      </c>
      <c r="I15" s="139"/>
      <c r="J15" s="139"/>
      <c r="K15" s="139"/>
      <c r="L15" s="139"/>
    </row>
    <row r="16" spans="1:12" s="64" customFormat="1" ht="16.5" x14ac:dyDescent="0.25">
      <c r="A16" s="62"/>
      <c r="B16" s="56" t="s">
        <v>100</v>
      </c>
      <c r="C16" s="149" t="s">
        <v>101</v>
      </c>
      <c r="D16" s="149"/>
      <c r="E16" s="149"/>
      <c r="F16" s="149"/>
      <c r="G16" s="149"/>
      <c r="H16" s="149"/>
      <c r="I16" s="149"/>
      <c r="J16" s="63">
        <f>+J17</f>
        <v>0</v>
      </c>
      <c r="K16" s="63">
        <f>+K17</f>
        <v>0</v>
      </c>
      <c r="L16" s="63">
        <f>+L17</f>
        <v>16000</v>
      </c>
    </row>
    <row r="17" spans="1:14" s="64" customFormat="1" ht="16.5" x14ac:dyDescent="0.25">
      <c r="A17" s="62"/>
      <c r="B17" s="47"/>
      <c r="C17" s="47"/>
      <c r="D17" s="56" t="s">
        <v>102</v>
      </c>
      <c r="E17" s="149" t="s">
        <v>95</v>
      </c>
      <c r="F17" s="149"/>
      <c r="G17" s="149"/>
      <c r="H17" s="149"/>
      <c r="I17" s="149"/>
      <c r="J17" s="63">
        <f>+'[1]2'!G33</f>
        <v>0</v>
      </c>
      <c r="K17" s="63">
        <f>+'[1]2'!H24</f>
        <v>0</v>
      </c>
      <c r="L17" s="63">
        <f>+'1'!I14</f>
        <v>16000</v>
      </c>
      <c r="N17" s="65"/>
    </row>
    <row r="18" spans="1:14" s="64" customFormat="1" ht="16.5" x14ac:dyDescent="0.25">
      <c r="A18" s="62"/>
      <c r="B18" s="47"/>
      <c r="C18" s="47"/>
      <c r="D18" s="47"/>
      <c r="E18" s="47"/>
      <c r="F18" s="149" t="s">
        <v>103</v>
      </c>
      <c r="G18" s="149"/>
      <c r="H18" s="149"/>
      <c r="I18" s="149"/>
      <c r="J18" s="149"/>
      <c r="K18" s="149"/>
      <c r="L18" s="149"/>
    </row>
    <row r="19" spans="1:14" s="64" customFormat="1" ht="16.5" x14ac:dyDescent="0.25">
      <c r="A19" s="62"/>
      <c r="B19" s="47"/>
      <c r="C19" s="47"/>
      <c r="D19" s="47"/>
      <c r="E19" s="47"/>
      <c r="F19" s="47"/>
      <c r="G19" s="149" t="s">
        <v>33</v>
      </c>
      <c r="H19" s="149"/>
      <c r="I19" s="149"/>
      <c r="J19" s="149"/>
      <c r="K19" s="149"/>
      <c r="L19" s="149"/>
    </row>
    <row r="20" spans="1:14" s="64" customFormat="1" ht="16.5" x14ac:dyDescent="0.25">
      <c r="A20" s="62"/>
      <c r="B20" s="47"/>
      <c r="C20" s="47"/>
      <c r="D20" s="47"/>
      <c r="E20" s="47"/>
      <c r="F20" s="47"/>
      <c r="G20" s="47"/>
      <c r="H20" s="149" t="s">
        <v>104</v>
      </c>
      <c r="I20" s="149"/>
      <c r="J20" s="149"/>
      <c r="K20" s="149"/>
      <c r="L20" s="149"/>
    </row>
    <row r="21" spans="1:14" s="64" customFormat="1" ht="16.5" x14ac:dyDescent="0.25">
      <c r="A21" s="62"/>
      <c r="B21" s="47"/>
      <c r="C21" s="47"/>
      <c r="D21" s="47"/>
      <c r="E21" s="47"/>
      <c r="F21" s="47"/>
      <c r="G21" s="47"/>
      <c r="H21" s="56"/>
      <c r="I21" s="47"/>
      <c r="J21" s="56"/>
      <c r="K21" s="56"/>
      <c r="L21" s="56"/>
    </row>
    <row r="22" spans="1:14" ht="59.25" customHeight="1" x14ac:dyDescent="0.25">
      <c r="A22" s="143" t="s">
        <v>71</v>
      </c>
      <c r="B22" s="143"/>
      <c r="C22" s="143"/>
      <c r="D22" s="143"/>
      <c r="E22" s="143"/>
      <c r="F22" s="143"/>
      <c r="G22" s="143"/>
      <c r="H22" s="143"/>
      <c r="I22" s="144"/>
      <c r="J22" s="54"/>
      <c r="K22" s="54"/>
      <c r="L22" s="111" t="s">
        <v>74</v>
      </c>
    </row>
    <row r="23" spans="1:14" ht="18.75" customHeight="1" x14ac:dyDescent="0.25">
      <c r="A23" s="145"/>
      <c r="B23" s="145"/>
      <c r="C23" s="145"/>
      <c r="D23" s="145"/>
      <c r="E23" s="145"/>
      <c r="F23" s="145"/>
      <c r="G23" s="145"/>
      <c r="H23" s="145"/>
      <c r="I23" s="146"/>
      <c r="J23" s="50" t="e">
        <f t="shared" ref="J23:L24" si="1">+J24</f>
        <v>#REF!</v>
      </c>
      <c r="K23" s="46" t="e">
        <f t="shared" si="1"/>
        <v>#REF!</v>
      </c>
      <c r="L23" s="46">
        <f t="shared" si="1"/>
        <v>-22765.200000000001</v>
      </c>
    </row>
    <row r="24" spans="1:14" ht="16.5" x14ac:dyDescent="0.25">
      <c r="A24" s="41"/>
      <c r="B24" s="42" t="s">
        <v>66</v>
      </c>
      <c r="C24" s="139" t="s">
        <v>67</v>
      </c>
      <c r="D24" s="139"/>
      <c r="E24" s="139"/>
      <c r="F24" s="139"/>
      <c r="G24" s="139"/>
      <c r="H24" s="139"/>
      <c r="I24" s="139"/>
      <c r="J24" s="44" t="e">
        <f t="shared" si="1"/>
        <v>#REF!</v>
      </c>
      <c r="K24" s="44" t="e">
        <f t="shared" si="1"/>
        <v>#REF!</v>
      </c>
      <c r="L24" s="44">
        <f t="shared" si="1"/>
        <v>-22765.200000000001</v>
      </c>
    </row>
    <row r="25" spans="1:14" ht="16.5" x14ac:dyDescent="0.25">
      <c r="A25" s="41"/>
      <c r="B25" s="43"/>
      <c r="C25" s="43"/>
      <c r="D25" s="42" t="s">
        <v>68</v>
      </c>
      <c r="E25" s="139" t="s">
        <v>42</v>
      </c>
      <c r="F25" s="139"/>
      <c r="G25" s="139"/>
      <c r="H25" s="139"/>
      <c r="I25" s="139"/>
      <c r="J25" s="44" t="e">
        <f>+'4'!#REF!</f>
        <v>#REF!</v>
      </c>
      <c r="K25" s="44" t="e">
        <f>+'4'!#REF!</f>
        <v>#REF!</v>
      </c>
      <c r="L25" s="44">
        <f>+'3'!F11</f>
        <v>-22765.200000000001</v>
      </c>
    </row>
    <row r="26" spans="1:14" ht="43.5" customHeight="1" x14ac:dyDescent="0.25">
      <c r="A26" s="41"/>
      <c r="B26" s="43"/>
      <c r="C26" s="43"/>
      <c r="D26" s="43"/>
      <c r="E26" s="43"/>
      <c r="F26" s="139" t="s">
        <v>69</v>
      </c>
      <c r="G26" s="139"/>
      <c r="H26" s="139"/>
      <c r="I26" s="139"/>
      <c r="J26" s="139"/>
      <c r="K26" s="139"/>
      <c r="L26" s="139"/>
    </row>
    <row r="27" spans="1:14" ht="16.5" x14ac:dyDescent="0.25">
      <c r="A27" s="41"/>
      <c r="B27" s="43"/>
      <c r="C27" s="43"/>
      <c r="D27" s="43"/>
      <c r="E27" s="43"/>
      <c r="F27" s="43"/>
      <c r="G27" s="139" t="s">
        <v>33</v>
      </c>
      <c r="H27" s="139"/>
      <c r="I27" s="139"/>
      <c r="J27" s="139"/>
      <c r="K27" s="139"/>
      <c r="L27" s="139"/>
    </row>
    <row r="28" spans="1:14" ht="16.5" x14ac:dyDescent="0.25">
      <c r="A28" s="41"/>
      <c r="B28" s="43"/>
      <c r="C28" s="43"/>
      <c r="D28" s="43"/>
      <c r="E28" s="43"/>
      <c r="F28" s="43"/>
      <c r="G28" s="43"/>
      <c r="H28" s="139" t="s">
        <v>70</v>
      </c>
      <c r="I28" s="139"/>
      <c r="J28" s="139"/>
      <c r="K28" s="139"/>
      <c r="L28" s="139"/>
    </row>
  </sheetData>
  <mergeCells count="24">
    <mergeCell ref="A5:K5"/>
    <mergeCell ref="C24:I24"/>
    <mergeCell ref="E25:I25"/>
    <mergeCell ref="F26:L26"/>
    <mergeCell ref="A7:A8"/>
    <mergeCell ref="C16:I16"/>
    <mergeCell ref="E17:I17"/>
    <mergeCell ref="F18:L18"/>
    <mergeCell ref="G19:L19"/>
    <mergeCell ref="H20:L20"/>
    <mergeCell ref="H28:L28"/>
    <mergeCell ref="A9:H9"/>
    <mergeCell ref="D7:G7"/>
    <mergeCell ref="H7:H8"/>
    <mergeCell ref="I7:I8"/>
    <mergeCell ref="A10:I10"/>
    <mergeCell ref="F13:L13"/>
    <mergeCell ref="H15:L15"/>
    <mergeCell ref="G27:L27"/>
    <mergeCell ref="C11:I11"/>
    <mergeCell ref="A22:I23"/>
    <mergeCell ref="E12:K12"/>
    <mergeCell ref="B7:C7"/>
    <mergeCell ref="G14:L14"/>
  </mergeCells>
  <pageMargins left="0.7" right="0.7" top="0.75" bottom="0.75" header="0.3" footer="0.3"/>
  <pageSetup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'5'!Print_Area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Susanna Arzumanyan</cp:lastModifiedBy>
  <cp:lastPrinted>2025-10-27T09:59:22Z</cp:lastPrinted>
  <dcterms:created xsi:type="dcterms:W3CDTF">2005-12-26T18:09:45Z</dcterms:created>
  <dcterms:modified xsi:type="dcterms:W3CDTF">2025-11-05T11:54:20Z</dcterms:modified>
</cp:coreProperties>
</file>