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39778 ՊԱԳ մեծ վերաբաշխում - Copy\"/>
    </mc:Choice>
  </mc:AlternateContent>
  <xr:revisionPtr revIDLastSave="0" documentId="13_ncr:1_{9D9167F3-6A42-4CDB-8AB4-C713470A09F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84" r:id="rId1"/>
    <sheet name="2" sheetId="76" r:id="rId2"/>
    <sheet name="3" sheetId="26" r:id="rId3"/>
    <sheet name="4" sheetId="79" r:id="rId4"/>
    <sheet name="5" sheetId="93" r:id="rId5"/>
    <sheet name="6" sheetId="89" r:id="rId6"/>
    <sheet name="7" sheetId="95" r:id="rId7"/>
  </sheets>
  <definedNames>
    <definedName name="_tab10" localSheetId="0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>#REF!</definedName>
    <definedName name="aaaaaaaaaaa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hhh">#REF!</definedName>
    <definedName name="hunvar" localSheetId="0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 localSheetId="4">#REF!,#REF!,#REF!,#REF!,#REF!,#REF!,#REF!,#REF!,#REF!,#REF!,#REF!,#REF!,#REF!,#REF!,#REF!</definedName>
    <definedName name="hunvar">#REF!,#REF!,#REF!,#REF!,#REF!,#REF!,#REF!,#REF!,#REF!,#REF!,#REF!,#REF!,#REF!,#REF!,#REF!</definedName>
    <definedName name="PANature">#REF!</definedName>
    <definedName name="par_count" localSheetId="0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5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5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0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5">#REF!</definedName>
    <definedName name="par5.5">#REF!</definedName>
    <definedName name="par5.6" localSheetId="0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0">'1'!$7:$7</definedName>
    <definedName name="_xlnm.Print_Titles" localSheetId="2">'3'!$7:$8</definedName>
    <definedName name="_xlnm.Print_Titles" localSheetId="6">'7'!$7:$8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0">#REF!</definedName>
    <definedName name="yyy" localSheetId="3">#REF!</definedName>
    <definedName name="yyy" localSheetId="4">#REF!</definedName>
    <definedName name="yyy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76" l="1"/>
  <c r="K138" i="93" s="1"/>
  <c r="H269" i="26"/>
  <c r="H277" i="26"/>
  <c r="H276" i="26" s="1"/>
  <c r="H275" i="26" s="1"/>
  <c r="H39" i="76"/>
  <c r="K134" i="93" s="1"/>
  <c r="H103" i="95"/>
  <c r="H102" i="95" s="1"/>
  <c r="H101" i="95" s="1"/>
  <c r="H100" i="95" s="1"/>
  <c r="H98" i="95" s="1"/>
  <c r="H87" i="95"/>
  <c r="H86" i="95" s="1"/>
  <c r="H85" i="95" s="1"/>
  <c r="H84" i="95" s="1"/>
  <c r="H83" i="95" s="1"/>
  <c r="H81" i="95" s="1"/>
  <c r="H79" i="95" s="1"/>
  <c r="H77" i="95" s="1"/>
  <c r="H75" i="95" s="1"/>
  <c r="H73" i="95" s="1"/>
  <c r="H71" i="95" s="1"/>
  <c r="H69" i="95"/>
  <c r="H68" i="95" s="1"/>
  <c r="H67" i="95" s="1"/>
  <c r="H66" i="95" s="1"/>
  <c r="H64" i="95" s="1"/>
  <c r="H62" i="95" s="1"/>
  <c r="H61" i="95"/>
  <c r="H60" i="95" s="1"/>
  <c r="H59" i="95" s="1"/>
  <c r="H58" i="95" s="1"/>
  <c r="H57" i="95" s="1"/>
  <c r="H55" i="95" s="1"/>
  <c r="H53" i="95" s="1"/>
  <c r="H44" i="95"/>
  <c r="H43" i="95" s="1"/>
  <c r="H42" i="95" s="1"/>
  <c r="H41" i="95" s="1"/>
  <c r="H40" i="95" s="1"/>
  <c r="H38" i="95" s="1"/>
  <c r="H36" i="95" s="1"/>
  <c r="H34" i="95" s="1"/>
  <c r="H30" i="95" s="1"/>
  <c r="H29" i="95"/>
  <c r="H28" i="95" s="1"/>
  <c r="H27" i="95" s="1"/>
  <c r="H26" i="95" s="1"/>
  <c r="H25" i="95" s="1"/>
  <c r="H23" i="95" s="1"/>
  <c r="H21" i="95" s="1"/>
  <c r="H19" i="95" s="1"/>
  <c r="K130" i="93"/>
  <c r="K119" i="93"/>
  <c r="K115" i="93"/>
  <c r="K110" i="93"/>
  <c r="K105" i="93"/>
  <c r="K99" i="93"/>
  <c r="K95" i="93"/>
  <c r="K90" i="93"/>
  <c r="K86" i="93"/>
  <c r="K79" i="93"/>
  <c r="K75" i="93"/>
  <c r="K67" i="93"/>
  <c r="K62" i="93"/>
  <c r="K55" i="93"/>
  <c r="K54" i="93" s="1"/>
  <c r="K47" i="93"/>
  <c r="K41" i="93"/>
  <c r="K34" i="93"/>
  <c r="K27" i="93"/>
  <c r="K26" i="93" s="1"/>
  <c r="K21" i="93"/>
  <c r="K12" i="93"/>
  <c r="K67" i="79"/>
  <c r="K62" i="79"/>
  <c r="K115" i="79"/>
  <c r="K105" i="79"/>
  <c r="K95" i="79"/>
  <c r="K90" i="79"/>
  <c r="K75" i="79"/>
  <c r="K138" i="79" l="1"/>
  <c r="H37" i="76"/>
  <c r="H51" i="95"/>
  <c r="K129" i="93"/>
  <c r="K128" i="93" s="1"/>
  <c r="K134" i="79"/>
  <c r="H274" i="26"/>
  <c r="H272" i="26"/>
  <c r="H270" i="26" s="1"/>
  <c r="K85" i="93"/>
  <c r="H96" i="95"/>
  <c r="H94" i="95" s="1"/>
  <c r="H32" i="95"/>
  <c r="H17" i="95"/>
  <c r="H15" i="95"/>
  <c r="H13" i="95" s="1"/>
  <c r="K114" i="93"/>
  <c r="K61" i="93"/>
  <c r="K33" i="93"/>
  <c r="K11" i="93"/>
  <c r="H92" i="95" l="1"/>
  <c r="H90" i="95" s="1"/>
  <c r="H88" i="95" s="1"/>
  <c r="H49" i="95"/>
  <c r="H47" i="95"/>
  <c r="H45" i="95" s="1"/>
  <c r="K10" i="93"/>
  <c r="K9" i="93" s="1"/>
  <c r="H11" i="95" l="1"/>
  <c r="H10" i="95" s="1"/>
  <c r="H9" i="95" s="1"/>
  <c r="H186" i="26"/>
  <c r="H185" i="26" s="1"/>
  <c r="H184" i="26" s="1"/>
  <c r="H183" i="26" s="1"/>
  <c r="H182" i="26" s="1"/>
  <c r="H180" i="26" s="1"/>
  <c r="H178" i="26" s="1"/>
  <c r="H175" i="26"/>
  <c r="H174" i="26" s="1"/>
  <c r="H173" i="26" s="1"/>
  <c r="H172" i="26" s="1"/>
  <c r="H171" i="26" s="1"/>
  <c r="H169" i="26" s="1"/>
  <c r="H167" i="26" s="1"/>
  <c r="H165" i="26" s="1"/>
  <c r="H122" i="26"/>
  <c r="H121" i="26" s="1"/>
  <c r="H120" i="26" s="1"/>
  <c r="H119" i="26" s="1"/>
  <c r="H118" i="26" s="1"/>
  <c r="H116" i="26" s="1"/>
  <c r="H114" i="26" s="1"/>
  <c r="H70" i="26"/>
  <c r="H69" i="26" s="1"/>
  <c r="H68" i="26" s="1"/>
  <c r="H67" i="26" s="1"/>
  <c r="H66" i="26" s="1"/>
  <c r="H64" i="26" s="1"/>
  <c r="H62" i="26" s="1"/>
  <c r="H60" i="26" s="1"/>
  <c r="H56" i="26" s="1"/>
  <c r="H155" i="26"/>
  <c r="H154" i="26" s="1"/>
  <c r="H153" i="26" s="1"/>
  <c r="H152" i="26" s="1"/>
  <c r="H151" i="26" s="1"/>
  <c r="H149" i="26" s="1"/>
  <c r="H147" i="26" s="1"/>
  <c r="H55" i="26"/>
  <c r="H54" i="26" s="1"/>
  <c r="H53" i="26" s="1"/>
  <c r="H52" i="26" s="1"/>
  <c r="H51" i="26" s="1"/>
  <c r="H49" i="26" s="1"/>
  <c r="H47" i="26" s="1"/>
  <c r="H45" i="26" s="1"/>
  <c r="H58" i="26" l="1"/>
  <c r="H27" i="76"/>
  <c r="H34" i="76"/>
  <c r="H22" i="76"/>
  <c r="J13" i="89" l="1"/>
  <c r="J12" i="89" s="1"/>
  <c r="J11" i="89" s="1"/>
  <c r="J10" i="89" s="1"/>
  <c r="J9" i="89" s="1"/>
  <c r="J8" i="89" s="1"/>
  <c r="K86" i="79" l="1"/>
  <c r="K99" i="79"/>
  <c r="H130" i="26" l="1"/>
  <c r="H129" i="26" s="1"/>
  <c r="H128" i="26" s="1"/>
  <c r="H127" i="26" s="1"/>
  <c r="H125" i="26" s="1"/>
  <c r="H123" i="26" s="1"/>
  <c r="K130" i="79" l="1"/>
  <c r="K129" i="79" s="1"/>
  <c r="K55" i="79"/>
  <c r="K54" i="79" s="1"/>
  <c r="K34" i="79"/>
  <c r="K21" i="79"/>
  <c r="K12" i="79"/>
  <c r="K11" i="79" l="1"/>
  <c r="K128" i="79" l="1"/>
  <c r="H11" i="76"/>
  <c r="H261" i="26"/>
  <c r="H254" i="26" s="1"/>
  <c r="H245" i="26"/>
  <c r="H228" i="26"/>
  <c r="H219" i="26"/>
  <c r="H210" i="26"/>
  <c r="H209" i="26" s="1"/>
  <c r="H208" i="26" s="1"/>
  <c r="H207" i="26" s="1"/>
  <c r="H206" i="26" s="1"/>
  <c r="H204" i="26" s="1"/>
  <c r="H202" i="26" s="1"/>
  <c r="H195" i="26"/>
  <c r="H164" i="26"/>
  <c r="H140" i="26"/>
  <c r="H113" i="26"/>
  <c r="H102" i="26"/>
  <c r="H85" i="26"/>
  <c r="H84" i="26" s="1"/>
  <c r="H83" i="26" s="1"/>
  <c r="H82" i="26" s="1"/>
  <c r="H81" i="26" s="1"/>
  <c r="H79" i="26" s="1"/>
  <c r="H77" i="26" s="1"/>
  <c r="H75" i="26" s="1"/>
  <c r="H44" i="26"/>
  <c r="H43" i="26" s="1"/>
  <c r="H42" i="26" s="1"/>
  <c r="H41" i="26" s="1"/>
  <c r="H40" i="26" s="1"/>
  <c r="H38" i="26" s="1"/>
  <c r="H29" i="26"/>
  <c r="H28" i="26" s="1"/>
  <c r="H27" i="26" s="1"/>
  <c r="H26" i="26" s="1"/>
  <c r="H25" i="26" s="1"/>
  <c r="H23" i="26" s="1"/>
  <c r="H21" i="26" s="1"/>
  <c r="H19" i="26" s="1"/>
  <c r="H15" i="26" s="1"/>
  <c r="H264" i="26" l="1"/>
  <c r="H262" i="26" s="1"/>
  <c r="H252" i="26" s="1"/>
  <c r="H268" i="26"/>
  <c r="H267" i="26" s="1"/>
  <c r="H266" i="26" s="1"/>
  <c r="H71" i="26"/>
  <c r="H73" i="26"/>
  <c r="H17" i="26"/>
  <c r="H36" i="26"/>
  <c r="H34" i="26" s="1"/>
  <c r="H30" i="26" s="1"/>
  <c r="H260" i="26"/>
  <c r="H259" i="26" s="1"/>
  <c r="H258" i="26" s="1"/>
  <c r="H256" i="26" s="1"/>
  <c r="D9" i="84"/>
  <c r="H13" i="26" l="1"/>
  <c r="H32" i="26"/>
  <c r="D15" i="84"/>
  <c r="D14" i="84"/>
  <c r="H20" i="76"/>
  <c r="D12" i="84" s="1"/>
  <c r="H16" i="76"/>
  <c r="D11" i="84" s="1"/>
  <c r="H14" i="76"/>
  <c r="D10" i="84" l="1"/>
  <c r="H10" i="76"/>
  <c r="H9" i="76" s="1"/>
  <c r="D16" i="84"/>
  <c r="D13" i="84"/>
  <c r="H250" i="26"/>
  <c r="H248" i="26" s="1"/>
  <c r="H246" i="26" s="1"/>
  <c r="D8" i="84" l="1"/>
  <c r="K119" i="79"/>
  <c r="K114" i="79" s="1"/>
  <c r="K110" i="79"/>
  <c r="K85" i="79" s="1"/>
  <c r="K47" i="79"/>
  <c r="K27" i="79"/>
  <c r="K26" i="79" s="1"/>
  <c r="H227" i="26" l="1"/>
  <c r="H226" i="26" s="1"/>
  <c r="H225" i="26" s="1"/>
  <c r="H224" i="26" s="1"/>
  <c r="H222" i="26" s="1"/>
  <c r="H220" i="26" s="1"/>
  <c r="H194" i="26"/>
  <c r="H193" i="26" s="1"/>
  <c r="H192" i="26" s="1"/>
  <c r="H191" i="26" s="1"/>
  <c r="H189" i="26" s="1"/>
  <c r="H187" i="26" s="1"/>
  <c r="H176" i="26" s="1"/>
  <c r="H139" i="26"/>
  <c r="H138" i="26" s="1"/>
  <c r="H137" i="26" s="1"/>
  <c r="H136" i="26" s="1"/>
  <c r="H134" i="26" s="1"/>
  <c r="H132" i="26" s="1"/>
  <c r="K41" i="79" l="1"/>
  <c r="K33" i="79" s="1"/>
  <c r="K79" i="79"/>
  <c r="K61" i="79" s="1"/>
  <c r="H112" i="26"/>
  <c r="H111" i="26" s="1"/>
  <c r="H110" i="26" s="1"/>
  <c r="H109" i="26" s="1"/>
  <c r="H107" i="26" s="1"/>
  <c r="H105" i="26" s="1"/>
  <c r="H103" i="26" s="1"/>
  <c r="H244" i="26"/>
  <c r="H243" i="26" s="1"/>
  <c r="H242" i="26" s="1"/>
  <c r="H241" i="26" s="1"/>
  <c r="H101" i="26"/>
  <c r="H100" i="26" s="1"/>
  <c r="H99" i="26" s="1"/>
  <c r="H98" i="26" s="1"/>
  <c r="H96" i="26" s="1"/>
  <c r="H94" i="26" s="1"/>
  <c r="H92" i="26" s="1"/>
  <c r="H90" i="26" s="1"/>
  <c r="H163" i="26"/>
  <c r="H162" i="26" s="1"/>
  <c r="H161" i="26" s="1"/>
  <c r="H160" i="26" s="1"/>
  <c r="H158" i="26" s="1"/>
  <c r="H156" i="26" s="1"/>
  <c r="H88" i="26" l="1"/>
  <c r="H145" i="26"/>
  <c r="H141" i="26" s="1"/>
  <c r="K10" i="79"/>
  <c r="K9" i="79" s="1"/>
  <c r="H239" i="26"/>
  <c r="H237" i="26" s="1"/>
  <c r="H235" i="26" s="1"/>
  <c r="H233" i="26" s="1"/>
  <c r="H231" i="26" s="1"/>
  <c r="H229" i="26" s="1"/>
  <c r="H143" i="26" l="1"/>
  <c r="H218" i="26"/>
  <c r="H217" i="26" l="1"/>
  <c r="H216" i="26" s="1"/>
  <c r="H215" i="26" s="1"/>
  <c r="H213" i="26" s="1"/>
  <c r="H211" i="26" l="1"/>
  <c r="H200" i="26" s="1"/>
  <c r="H196" i="26" l="1"/>
  <c r="H198" i="26"/>
  <c r="H86" i="26" l="1"/>
  <c r="H11" i="26" s="1"/>
  <c r="H10" i="26" s="1"/>
  <c r="H9" i="26" s="1"/>
</calcChain>
</file>

<file path=xl/sharedStrings.xml><?xml version="1.0" encoding="utf-8"?>
<sst xmlns="http://schemas.openxmlformats.org/spreadsheetml/2006/main" count="984" uniqueCount="339">
  <si>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</si>
  <si>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</si>
  <si>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</si>
  <si>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</si>
  <si>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</si>
  <si>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</si>
  <si>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</si>
  <si>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</si>
  <si>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</si>
  <si>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</si>
  <si>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</si>
  <si>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</si>
  <si>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</si>
  <si>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</si>
  <si>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</si>
  <si>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</si>
  <si>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</si>
  <si>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</si>
  <si>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</si>
  <si>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</si>
  <si>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1</t>
  </si>
  <si>
    <t>Հավելված № 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</si>
  <si>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</si>
  <si>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</si>
  <si>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</si>
  <si>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այդ թվում` ըստ կատարողների</t>
  </si>
  <si>
    <t xml:space="preserve"> ԸՆԹԱՑԻԿ ԾԱԽՍԵՐ</t>
  </si>
  <si>
    <t>01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</si>
  <si>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</si>
  <si>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</si>
  <si>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</si>
  <si>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</si>
  <si>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</si>
  <si>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</si>
  <si>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</si>
  <si>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Ծառայությունների մատուցում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</si>
  <si>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</si>
  <si>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</si>
  <si>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</si>
  <si>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</si>
  <si>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</si>
  <si>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</si>
  <si>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</si>
  <si>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</si>
  <si>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</si>
  <si>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</si>
  <si>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Տարի </t>
  </si>
  <si>
    <t xml:space="preserve"> ՀՀ  առողջապահության  նախարարություն </t>
  </si>
  <si>
    <t xml:space="preserve"> Ծառայությունների մատուցում </t>
  </si>
  <si>
    <t>Հավելված № 4</t>
  </si>
  <si>
    <t>Հավելված № 5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</si>
  <si>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</si>
  <si>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</si>
  <si>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</si>
  <si>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</si>
  <si>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այդ թվում`</t>
  </si>
  <si>
    <t>02</t>
  </si>
  <si>
    <t>Մոր և մանկան առողջության պահպանում</t>
  </si>
  <si>
    <t>Մոր և մանկան առողջության պահպանում, կանանց և երեխաներին մատուցվող բժշկական ծառայությունների մատչելիության և որակի բարելավում</t>
  </si>
  <si>
    <t>Մանկական և մայրական մահացության և հիվանդացության կրճատում, կանանց վերարտադրողական առողջության բարելավում</t>
  </si>
  <si>
    <t>1200-11003</t>
  </si>
  <si>
    <t>Երեխաներին բժշկական օգնության ծառայություններ</t>
  </si>
  <si>
    <t>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</t>
  </si>
  <si>
    <t>Ոչ վարակիչ հիվանդությունների բժշկական օգնության ապահովում</t>
  </si>
  <si>
    <t>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</si>
  <si>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</si>
  <si>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1202 - 11002</t>
  </si>
  <si>
    <t>Անհետաձգելի բժշկական օգնություն՛ այդ թվում սրտի վիրահատություններ</t>
  </si>
  <si>
    <t>Անհետաձգելի բուժօգնության իրականացում` ԱՆ կողմից հաստատված հիվանդությունների, վիճակների ցանկի համաձայն՛ այդ թվում սրտի վիրահատություններ</t>
  </si>
  <si>
    <t>1202 - 11004</t>
  </si>
  <si>
    <t>Ուռուցքաբանական և արյունաբանական հիվանդությունների բժշկական օգնության ծառայություններ</t>
  </si>
  <si>
    <t>Ուռուցքաբանական և արյունաբանական հիվանդների բուժում և շարունակական հսկողության համալիր միջոցառումների իրականացում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</si>
  <si>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</si>
  <si>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</si>
  <si>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</si>
  <si>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1207 - 11001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</si>
  <si>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</si>
  <si>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</si>
  <si>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>03</t>
  </si>
  <si>
    <t xml:space="preserve"> Հիվանդանոցային ծառայություններ</t>
  </si>
  <si>
    <t xml:space="preserve"> Մոր և մանկան բժշկական ծառայություններ</t>
  </si>
  <si>
    <t xml:space="preserve"> Մոր և մանկան առողջության պահպանում</t>
  </si>
  <si>
    <t xml:space="preserve"> Երեխաներին բժշկական օգնության ծառայություններ</t>
  </si>
  <si>
    <t xml:space="preserve"> Ընդհանուր բնույթի հիվանդանոցային ծառայություններ</t>
  </si>
  <si>
    <t xml:space="preserve"> Անհետաձգելի բժշկական օգնություն՛ այդ թվում սրտի վիրահատություններ</t>
  </si>
  <si>
    <t xml:space="preserve"> Ոչ վարակիչ հիվանդությունների բժշկական օգնության ապահովում</t>
  </si>
  <si>
    <t xml:space="preserve"> Ուռուցքաբանական և արյունաբանական հիվանդությունների բժշկական օգնության ծառայություններ</t>
  </si>
  <si>
    <t xml:space="preserve"> Մասնագիտացված հիվանդանոցային ծառայություններ</t>
  </si>
  <si>
    <t xml:space="preserve"> Մոր և մանկան առողջության պահպանում </t>
  </si>
  <si>
    <t xml:space="preserve"> 1200 - 11003 </t>
  </si>
  <si>
    <t xml:space="preserve"> Երեխաների բժշկական օգնության գծով ծառայություններից օգտվելու դեպքերի թիվ, հատ</t>
  </si>
  <si>
    <t>Նորածնային սքրինինգների  իրականացում (բնածին հիպոթիրեոզի, ֆենիլկետոնուրիայի, լսողության,  տեսողության և կոնքազդրային հոդի) սքրինինգների թիվ, հատ</t>
  </si>
  <si>
    <t xml:space="preserve"> 1202 </t>
  </si>
  <si>
    <t xml:space="preserve"> Ոչ վարակիչ հիվանդությունների բժշկական օգնության ապահովում </t>
  </si>
  <si>
    <t xml:space="preserve"> 1202 - 11002 </t>
  </si>
  <si>
    <t xml:space="preserve"> Անհետաձգելի բուժօգնության իրականացում` ԱՆ կողմից հաստատված հիվանդությունների, վիճակների ցանկի համաձայն՛ այդ թվում սրտի վիրահատություններ </t>
  </si>
  <si>
    <t xml:space="preserve"> Գլխուղեղի սուր կամ ենթասուր իշեմիկ ինսուլտի բուժում (թրոմբոլիզ և/կամ թրոմբասպիրացիա), դեպք, այդ թվում</t>
  </si>
  <si>
    <t>Հիվանդանոցային պայմաններում արտահիվանդանոցային բժշկական օգնություն (emergency)</t>
  </si>
  <si>
    <t xml:space="preserve"> Անհետաձգելի բժշկական օգնության ծառայություններից օգտվելու դեպքերի թիվ` այդ թվում սրտի վիրահատություններ, հատ</t>
  </si>
  <si>
    <t xml:space="preserve"> 1202 - 11004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</si>
  <si>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</si>
  <si>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>Ուռուցքաբանական և արյունաբանական հիվանդությունների բժշկական օգնության գծով ծառայություններից օգտվելու դեպքերի թիվ, հատ</t>
  </si>
  <si>
    <t>Վիրաբուժական միջամտությունների թիվ, հատ</t>
  </si>
  <si>
    <t xml:space="preserve"> 1207 </t>
  </si>
  <si>
    <t xml:space="preserve"> Սոցիալապես անապահով և առանձին խմբերի անձանց բժշկական օգնություն </t>
  </si>
  <si>
    <t xml:space="preserve"> 1207 - 11001 </t>
  </si>
  <si>
    <t xml:space="preserve"> 01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</si>
  <si>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</si>
  <si>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ընդգրկվածներին բժշկական օգնության ծառայություններ</t>
  </si>
  <si>
    <t>Ծառայությունը մատուցողի անվանումը` ՀՀ գնումների մասին օրենսդրությանը համապատասխան ընտրված կազմակերպություններ</t>
  </si>
  <si>
    <t xml:space="preserve">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 </t>
  </si>
  <si>
    <t xml:space="preserve">«ՀԱՅԱՍՏԱՆԻ ՀԱՆՐԱՊԵՏՈՒԹՅԱՆ 2025 ԹՎԱԿԱՆԻ ՊԵՏԱԿԱՆ ԲՅՈՒՋԵԻ ՄԱՍԻՆ» ՀԱՅԱՍՏԱՆԻ ՀԱՆՐԱՊԵՏՈՒԹՅԱՆ ՕՐԵՆՔԻ № 1 ՀԱՎԵԼՎԱԾԻ № 2 ԱՂՅՈՒՍԱԿՈՒՄ ԿԱՏԱՐՎՈՂ ՎԵՐԱԲԱՇԽՈՒՄԸ ԵՎ ՀԱՅԱՍՏԱՆԻ ՀԱՆՐԱՊԵՏՈՒԹՅԱՆ ԿԱՌԱՎԱՐՈՒԹՅԱՆ 2024 ԹՎԱԿԱՆԻ ԴԵԿՏԵՄԲԵՐԻ 27-Ի № 2060-Ն ՈՐՈՇՄԱՆ № 5 ՀԱՎԵԼՎԱԾՒ 1 ԱՂՅՈՒՍԱԿՈՒՄ ԿԱՏԱՐՎՈՂ ՓՈՓՈԽՈՒԹՅՈՒՆՆԵՐԸ </t>
  </si>
  <si>
    <t xml:space="preserve">ՀԱՅԱՍՏԱՆԻ ՀԱՆՐԱՊԵՏՈՒԹՅԱՆ ԿԱՌԱՎԱՐՈՒԹՅԱՆ 2024 ԹՎԱԿԱՆԻ ԴԵԿՏԵՄԲԵՐԻ 27-Ի № 2060-Ն ՈՐՈՇՄԱՆ №  9 ՀԱՎԵԼՎԱԾՈՒՄ ԿԱՏԱՐՎՈՂ ՓՈՓՈԽՈՒԹՅՈՒՆՆԵՐԸ </t>
  </si>
  <si>
    <t>1200 - 11006</t>
  </si>
  <si>
    <t>Անպտուղ զույգերի համար վերարտադրողական օժանդակ տեխնոլոգիաների կիրառմամբ բժշկական օգնության ծառայություններ</t>
  </si>
  <si>
    <t>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</si>
  <si>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>1207 - 11007</t>
  </si>
  <si>
    <t>Փոխպատվաստման ծառայություններ</t>
  </si>
  <si>
    <t>Մարդու օրգանների և ոսկրածուծի փոխպատվաստման ծառայությունների իրականացում</t>
  </si>
  <si>
    <t>1208</t>
  </si>
  <si>
    <t>Վարակիչ հիվանդությունների կանխարգելման ծրագիր</t>
  </si>
  <si>
    <t>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</si>
  <si>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>Վարակի փոխանցման, վարակիչ հիվանդություններով պայմանավորված հիվանդացության և մահացության նվազեցում</t>
  </si>
  <si>
    <t>1208 - 11003</t>
  </si>
  <si>
    <t>Աղիքային և այլ ինֆեկցիոն հիվանդությունների բժշկական օգնության ծառայություններ այդ թվում  ՄԻԱՎ/ՁԻԱՀ-ի կանխարգելման և բուժօգնության ծառայություններ</t>
  </si>
  <si>
    <t>Աղիքային և այլ ինֆեկցիոն հիվանդությունների վաղ հայտնաբերմանն ուղղված ախտորոշիչ հետազոտություններ, հիվանդների բուժում, ՄԻԱՎ/ՁԻԱՀ հիվանդության կանխարգելում,ախտորոշում, բուժում և հիվանդների դիսպանսերային հսկողություն, քարոզչություն</t>
  </si>
  <si>
    <t>1142</t>
  </si>
  <si>
    <t>Դատաբժշկական և ախտաբանաանատոմիական ծառայություններ</t>
  </si>
  <si>
    <t>Պաթանատոմիական կանխորոշումների հիման վրա ախտորոշման և բուժման արդյունավետության բարձրացում</t>
  </si>
  <si>
    <t>Մահերի պատճառների բացահայտում</t>
  </si>
  <si>
    <t>1142 - 11001</t>
  </si>
  <si>
    <t>Դատաբժշկական և ախտաբանաանատոմիական բժշկական օգնության ծառայություններ</t>
  </si>
  <si>
    <t>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</t>
  </si>
  <si>
    <t xml:space="preserve"> 11004</t>
  </si>
  <si>
    <t xml:space="preserve"> 11007</t>
  </si>
  <si>
    <t xml:space="preserve"> Փոխպատվաստման ծառայություններ</t>
  </si>
  <si>
    <t xml:space="preserve"> 11003</t>
  </si>
  <si>
    <t xml:space="preserve"> Աղիքային և այլ ինֆեկցիոն հիվանդությունների բժշկական օգնության ծառայություններ այդ թվում  ՄԻԱՎ/ՁԻԱՀ-ի կանխարգելման և բուժօգնության ծառայություններ</t>
  </si>
  <si>
    <t xml:space="preserve"> 11006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</si>
  <si>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</si>
  <si>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06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</si>
  <si>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</si>
  <si>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</si>
  <si>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 xml:space="preserve"> 11001</t>
  </si>
  <si>
    <t xml:space="preserve"> Դատաբժշկական և ախտաբանաանատոմիական բժշկական օգնության ծառայություններ</t>
  </si>
  <si>
    <t xml:space="preserve"> Դատաբժշկական և ախտաբանաանատոմիական ծառայություններ</t>
  </si>
  <si>
    <t xml:space="preserve">ՀԱՅԱՍՏԱՆԻ ՀԱՆՐԱՊԵՏՈՒԹՅԱՆ ԿԱՌԱՎԱՐՈՒԹՅԱՆ 2024 ԹՎԱԿԱՆԻ ԴԵԿՏԵՄԲԵՐԻ 27-Ի № 2060-Ն ՈՐՈՇՄԱՆ №№ 3 և 4 ՀԱՎԵԼՎԱԾՆԵՐՈՒՄ ԿԱՏԱՐՎՈՂ ՓՈՓՈԽՈՒԹՅՈՒՆՆԵՐԸ </t>
  </si>
  <si>
    <t xml:space="preserve"> 1142 </t>
  </si>
  <si>
    <t xml:space="preserve"> Դատաբժշկական և ախտաբանաանատոմիական ծառայություններ </t>
  </si>
  <si>
    <t xml:space="preserve"> 1142 - 11001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</si>
  <si>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 </t>
  </si>
  <si>
    <t xml:space="preserve"> Ծառայությունը մատուցողի անվանումը` Մասնագիտացված կազմակերպություն (ներ) </t>
  </si>
  <si>
    <t xml:space="preserve"> Դատաբժշկական  փորձաքննությունների թիվ, հատ</t>
  </si>
  <si>
    <t xml:space="preserve"> Ախտաբանաանատոմիական դիահերձումների թիվ, հատ</t>
  </si>
  <si>
    <t xml:space="preserve"> 1200 - 11006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</si>
  <si>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</si>
  <si>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Վերարտադրողական օժանդակ տեխնոլոգիաների կիրառմամբ բժշկական օգնության ծառայություններ ստացած զույգերի թիվ, հատ</t>
  </si>
  <si>
    <t xml:space="preserve"> Հետազոտություններ քանակ (հատ)</t>
  </si>
  <si>
    <t>Վերարտադրողական օժանդակ տեխնոլոգիաների կիրառմամբ բժշկական օգնության շրջանակներում արտամարմնային բեղմնավորմա փորձերի թիվ, հատ</t>
  </si>
  <si>
    <t xml:space="preserve"> 1207 - 11007 </t>
  </si>
  <si>
    <t xml:space="preserve"> Մարդու օրգանների և ոսկրածուծի փոխպատվաստման ծառայությունների իրականացում </t>
  </si>
  <si>
    <t xml:space="preserve"> 1208 </t>
  </si>
  <si>
    <t xml:space="preserve"> Վարակիչ հիվանդությունների կանխարգելման ծրագիր </t>
  </si>
  <si>
    <t xml:space="preserve"> 1208 - 11003 </t>
  </si>
  <si>
    <t xml:space="preserve"> Աղիքային և այլ ինֆեկցիոն հիվանդությունների վաղ հայտնաբերմանն ուղղված ախտորոշիչ հետազոտություններ, հիվանդների բուժում, ՄԻԱՎ/ՁԻԱՀ հիվանդության կանխարգելում,ախտորոշում, բուժում և հիվանդների դիսպանսերային հսկողություն, քարոզչություն </t>
  </si>
  <si>
    <t>Աղիքային և այլ ինֆեկցիոն հիվանդությունների բժշկական օգնության գծով ծառայություններից օգտվելու դեպքերի թիվ, հատ</t>
  </si>
  <si>
    <t>ՁԻԱՀ/ՄԻԱՎ-ով վարակման հետազոտությունների թիվ, հատ</t>
  </si>
  <si>
    <t>ՁԻԱՀ/ՄԻԱՎով հիվանդների դիսպանսերային հսկողության հիվանդ/ամիսների թիվ, հիվանդ/ամիս</t>
  </si>
  <si>
    <t>Մորից երեխային ՄԻԱՎ-ի փոխանցման կանխարգելիչ բուժում, դեպքերի թիվը</t>
  </si>
  <si>
    <t>ՄԻԱՎ վարակի հետկոնտակտային կանխարգելում, դեպքերի թիվը</t>
  </si>
  <si>
    <t>1099</t>
  </si>
  <si>
    <t>Առողջության առաջնային պահպանում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</si>
  <si>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</si>
  <si>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</si>
  <si>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1099 - 11001</t>
  </si>
  <si>
    <t>Առողջության առաջնային պահպանման բժշկական օգնության ծառայություններ</t>
  </si>
  <si>
    <t>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</t>
  </si>
  <si>
    <t>1099 - 11004</t>
  </si>
  <si>
    <t>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</si>
  <si>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>Ախտորոշման ճշտման նպատակով լաբորատոր-գործիքային ախտորոշիչ հետազոտությունների իրականացում նեղ մասնագիտացված կենտրոններում, առանձին հիվանդությունների (քրոնիկ, դիսպանսեր հսկողություն պահանջող) բժշկական օգնության համալիր միջոցառումների իրականացում</t>
  </si>
  <si>
    <t>1200 - 11001</t>
  </si>
  <si>
    <t>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</si>
  <si>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</si>
  <si>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1201</t>
  </si>
  <si>
    <t>Շտապ բժշկական օգնություն</t>
  </si>
  <si>
    <t>Մարդու կյանքին և առողջությանը վտանգ սպառնացող վիճակներում որակյալ շտապ բժշկական օգնության ծառայությունների տրամադրում</t>
  </si>
  <si>
    <t>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</si>
  <si>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>1201 - 11001</t>
  </si>
  <si>
    <t>Շտապ բժշկական օգնության ծառայություններ</t>
  </si>
  <si>
    <t>Շտապ բժշկական օգնության իրականացում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</si>
  <si>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</si>
  <si>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</si>
  <si>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</si>
  <si>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1139-11001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</si>
  <si>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</si>
  <si>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№ 6</t>
  </si>
  <si>
    <t xml:space="preserve"> Ընդամենը </t>
  </si>
  <si>
    <t>Ցուցանիշների փոփոխությունները
(ավելացումը նշված է դրական նշանով, իսկ նվազեցումը` փակագծերում)</t>
  </si>
  <si>
    <t xml:space="preserve"> Ծրագրի անվանումը </t>
  </si>
  <si>
    <t xml:space="preserve"> Ծրագրային դասիչը </t>
  </si>
  <si>
    <t>«ՀԱՅԱՍՏԱՆԻ ՀԱՆՐԱՊԵՏՈՒԹՅԱՆ 2025 ԹՎԱԿԱՆԻ ՊԵՏԱԿԱՆ ԲՅՈՒՋԵԻ ՄԱՍԻՆ» ՀԱՅԱՍՏԱՆԻ ՀԱՆՐԱՊԵՏՈՒԹՅԱՆ ՕՐԵՆՔԻ № 1 ՀԱՎԵԼՎԱԾԻ № 1 ԱՂՅՈՒՍԱԿՈՒՄ ԿԱՏԱՐՎՈՂ  ՓՈՓՈԽՈՒԹՅՈՒՆՆԵՐԸ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</si>
  <si>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</si>
  <si>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</si>
  <si>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</si>
  <si>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</si>
  <si>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</si>
  <si>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02</t>
  </si>
  <si>
    <t xml:space="preserve"> Արտահիվանդանոցային ծառայություններ</t>
  </si>
  <si>
    <t xml:space="preserve"> Ընդհանուր բնույթի բժշկական ծառայություններ</t>
  </si>
  <si>
    <t xml:space="preserve"> Առողջության առաջնային պահպանման բժշկական օգնության ծառայություններ</t>
  </si>
  <si>
    <t xml:space="preserve"> Մասնագիտացված բժշկական ծառայություններ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</si>
  <si>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</si>
  <si>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 xml:space="preserve"> 04</t>
  </si>
  <si>
    <t xml:space="preserve"> Պարաբժշկական ծառայություններ</t>
  </si>
  <si>
    <t xml:space="preserve"> 1201</t>
  </si>
  <si>
    <t xml:space="preserve"> Շտապ բժշկական օգնության ծառայություններ</t>
  </si>
  <si>
    <t xml:space="preserve"> Առողջության առաջնային պահպանում</t>
  </si>
  <si>
    <t xml:space="preserve"> Շտապ բժշկական օգնություն</t>
  </si>
  <si>
    <t xml:space="preserve"> Մանկաբարձական բժշկական օգնության ծառայություններ</t>
  </si>
  <si>
    <t xml:space="preserve"> Վարակիչ հիվանդությունների կանխարգելման ծրագիր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</si>
  <si>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</si>
  <si>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</si>
  <si>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</si>
  <si>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</si>
  <si>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</si>
  <si>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</si>
  <si>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1099 </t>
  </si>
  <si>
    <t xml:space="preserve"> Առողջության առաջնային պահպանում </t>
  </si>
  <si>
    <t xml:space="preserve"> 1099 - 11001 </t>
  </si>
  <si>
    <t xml:space="preserve"> 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 </t>
  </si>
  <si>
    <t xml:space="preserve"> Բնակչության առողջության առաջնային պահպանման գծով կազմակերպություններում գրանցված բնակչության թիվ, մարդ</t>
  </si>
  <si>
    <t>Հղիների նախածննդյան և հետծննդյան հսկողության ընթացքում իրականացվող լաբորատոր-գործիքային ախտորոշիչ հետազոտությունների թիվ, հատ</t>
  </si>
  <si>
    <t>Հիվանդությունների կանխարգելում և վերահսկման ընթացքում կատարված հետազոտութւոյունների թիվ, հատ</t>
  </si>
  <si>
    <t>Հիպերտոնիկ հիվանդության և շաքարային դիաբետի վարման ընթացքում կատարվող հետազոտությունների (ԱԶԲ ՄԿՑ (DLI) 1) թիվ</t>
  </si>
  <si>
    <t>35-68 տարեկան սոց անապահով անձանց կանխարգելիչ այց (ՀԲ ՄԿՑ (DLI) 1)</t>
  </si>
  <si>
    <t xml:space="preserve"> 1099 - 11004 </t>
  </si>
  <si>
    <t xml:space="preserve"> Ախտորոշման ճշտման նպատակով լաբորատոր-գործիքային ախտորոշիչ հետազոտությունների իրականացում նեղ մասնագիտացված կենտրոններում, առանձին հիվանդությունների (քրոնիկ, դիսպանսեր հսկողություն պահանջող) բժշկական օգնության համալիր միջոցառումների իրականացում </t>
  </si>
  <si>
    <t>Հետազոտությունների քանակ, հատ</t>
  </si>
  <si>
    <t xml:space="preserve"> 1200 - 11001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</si>
  <si>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</si>
  <si>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Մանկաբարձական բժշկական օգնության ծառայություններից օգտվելու դեպքերի թիվ, հատ</t>
  </si>
  <si>
    <t xml:space="preserve"> Ծնունդների թիվ, հատ, որից</t>
  </si>
  <si>
    <t xml:space="preserve"> Կեսարյան հատումների թիվ, հատ</t>
  </si>
  <si>
    <t xml:space="preserve"> 1201 </t>
  </si>
  <si>
    <t xml:space="preserve"> Շտապ բժշկական օգնություն </t>
  </si>
  <si>
    <t xml:space="preserve"> 1201 - 11001 </t>
  </si>
  <si>
    <t xml:space="preserve"> Շտապ բժշկական օգնության իրականացում </t>
  </si>
  <si>
    <t>Շտապ բժշկական օգնության գծով կանչերի թիվ, հատ</t>
  </si>
  <si>
    <t>Օդային ճանապարհով սանիտարական ավիացիայի կանչերի թիվ, հատ</t>
  </si>
  <si>
    <t>այդ թվում ըստ կատարողների</t>
  </si>
  <si>
    <t>ՀՀ կառավարություն</t>
  </si>
  <si>
    <t>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</si>
  <si>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</si>
  <si>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</si>
  <si>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</si>
  <si>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</si>
  <si>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</si>
  <si>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№ 7</t>
  </si>
  <si>
    <t>Սրտի անհետաձգելի վիրահատությունների դեպքերի թիվ, ստենտ</t>
  </si>
  <si>
    <t xml:space="preserve"> 1207 - 11004 </t>
  </si>
  <si>
    <t>Պետական հիմնարկների և կազմակերպությունների աշխատողների բժշկական օգնության և սպասարկման ծառայություններ</t>
  </si>
  <si>
    <t xml:space="preserve"> Պետական հիմնարկների և կազմակերպությունների աշխատողների բժշկական օգնության և սպասարկման ծառայություններ </t>
  </si>
  <si>
    <t>Բժշկական օգնության գծով ծառայություններից օգտվելու դեպքերի թիվ, հատ</t>
  </si>
  <si>
    <t>Պարտադիր կանխարգելիչ քննություններ անցած անձանց թիվ, մարդ</t>
  </si>
  <si>
    <t xml:space="preserve"> 1202 - 11001 </t>
  </si>
  <si>
    <t>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</si>
  <si>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 </t>
  </si>
  <si>
    <t>Հեմոդիալիզի սեանսների թիվ, հատ</t>
  </si>
  <si>
    <t xml:space="preserve">ՀԱՅԱՍՏԱՆԻ ՀԱՆՐԱՊԵՏՈՒԹՅԱՆ ԿԱՌԱՎԱՐՈՒԹՅԱՆ 2024 ԹՎԱԿԱՆԻ ԴԵԿՏԵՄԲԵՐԻ 27-Ի № 2060-Ն ՈՐՈՇՄԱՆ №  9.1 ՀԱՎԵԼՎԱԾՈՒՄ ԿԱՏԱՐՎՈՂ ՓՈՓՈԽՈՒԹՅՈՒՆՆԵՐԸ </t>
  </si>
  <si>
    <t>1207 - 11004</t>
  </si>
  <si>
    <t xml:space="preserve"> Պետական հիմնարկների և կազմակերպությունների աշխատողների բժշկական օգնության և սպասարկման ծառայություններ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</si>
  <si>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</si>
  <si>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</si>
  <si>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</si>
  <si>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ՀԱՅԱՍՏԱՆԻ ՀԱՆՐԱՊԵՏՈՒԹՅԱՆ ԿԱՌԱՎԱՐՈՒԹՅԱՆ 2024 ԹՎԱԿԱՆԻ ԴԵԿՏԵՄԲԵՐԻ 27-Ի  № 2060-Ն ՈՐՈՇՄԱՆ № 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</si>
  <si>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</si>
  <si>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</si>
  <si>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</si>
  <si>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</si>
  <si>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</si>
  <si>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</si>
  <si>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փոփոխությունները (ավելացումները նշված են դրական նշանով)</t>
  </si>
  <si>
    <t xml:space="preserve"> Գումարը  (հազար դրամով)</t>
  </si>
  <si>
    <t xml:space="preserve"> Բաժին N 07</t>
  </si>
  <si>
    <t xml:space="preserve"> Խումբ N 03</t>
  </si>
  <si>
    <t xml:space="preserve"> Դաս N 01</t>
  </si>
  <si>
    <t xml:space="preserve"> 1207  11004</t>
  </si>
  <si>
    <t xml:space="preserve"> </t>
  </si>
  <si>
    <t xml:space="preserve"> ՄԱՍ III. ԾԱՌԱՅՈՒԹՅՈՒՆՆԵՐ</t>
  </si>
  <si>
    <t xml:space="preserve"> 85111100-1</t>
  </si>
  <si>
    <t xml:space="preserve">  հիվանդանոցային ծառայություններ</t>
  </si>
  <si>
    <t xml:space="preserve"> ՄԱ</t>
  </si>
  <si>
    <t xml:space="preserve"> դրամ</t>
  </si>
  <si>
    <t>1202 - 11001</t>
  </si>
  <si>
    <t>Հեմոդիալիզի կարիք ունեցող հիվանդների բժշկական օգնության համալիր միջոցառումների իրականացում</t>
  </si>
  <si>
    <t>1202 - 11003</t>
  </si>
  <si>
    <t>Հոգեկան առողջության խնդիրներ և կախվածություն  (թմրաբանական) ունեցող պացիենտների բժշկական օգնության ծառայություններ</t>
  </si>
  <si>
    <t>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</t>
  </si>
  <si>
    <t>1207 - 11002</t>
  </si>
  <si>
    <t>Ստոմատոլոգիական բժշկական օգնության ծառայություններ</t>
  </si>
  <si>
    <t>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</t>
  </si>
  <si>
    <t>1207 - 11003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</si>
  <si>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</si>
  <si>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</si>
  <si>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1207 - 11005</t>
  </si>
  <si>
    <t>Թրաֆիքինգի զոհերին բժշկական օգնության ծառայություններ</t>
  </si>
  <si>
    <t>Թրաֆիքինգի զոհ դարձած անձանց բժշկական օգնության և փորձաքննությունների իրականացում (հետազոտում, ախտորոշում, բուժում)</t>
  </si>
  <si>
    <t>1208 - 11002</t>
  </si>
  <si>
    <t>Տուբերկուլյոզի բժշկական օգնության ծառայություններ</t>
  </si>
  <si>
    <t>Տուբերկուլյոզի վաղ հայտնաբերմանն ուղղված ախտորոշիչ և այլ հետազոտություններ, հիվանդների բուժում</t>
  </si>
  <si>
    <t xml:space="preserve"> Հեմոդիալիզի և պերիտոնիալ դիալիզի անցկացման ծառայություններ</t>
  </si>
  <si>
    <t xml:space="preserve"> Հոգեկան առողջության խնդիրներ և կախվածություն  (թմրաբանական) ունեցող պացիենտների բժշկական օգնության ծառայություններ</t>
  </si>
  <si>
    <t xml:space="preserve"> Ստոմատոլոգիական ծառայություններ</t>
  </si>
  <si>
    <t xml:space="preserve"> Ստոմատոլոգիական բժշկական օգնության ծառայություններ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</si>
  <si>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</si>
  <si>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Թրաֆիքինգի զոհերին բժշկական օգնության ծառայություններ</t>
  </si>
  <si>
    <t xml:space="preserve"> Տուբերկուլյոզի բժշկական օգնության ծառայություններ</t>
  </si>
  <si>
    <t xml:space="preserve"> 1202 - 11003 </t>
  </si>
  <si>
    <t xml:space="preserve"> 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 </t>
  </si>
  <si>
    <t xml:space="preserve"> 1207 - 11002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</si>
  <si>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</si>
  <si>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>Ստոմատոլոգիական բժշկական օգնության գծով դեպքերի թիվ, հատ</t>
  </si>
  <si>
    <t xml:space="preserve"> 1207 - 11003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</si>
  <si>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</si>
  <si>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1207 - 11005 </t>
  </si>
  <si>
    <t xml:space="preserve"> Թրաֆիքինգի զոհ դարձած անձանց բժշկական օգնության և փորձաքննությունների իրականացում (հետազոտում, ախտորոշում, բուժում) </t>
  </si>
  <si>
    <t xml:space="preserve"> 1208 - 11002 </t>
  </si>
  <si>
    <t xml:space="preserve"> Տուբերկուլյոզի վաղ հայտնաբերմանն ուղղված ախտորոշիչ և այլ հետազոտություններ, հիվանդների բուժում </t>
  </si>
  <si>
    <t>1139 - 11001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</si>
  <si>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</si>
  <si>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</si>
  <si>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</si>
  <si>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>Հավելված №2</t>
  </si>
  <si>
    <t xml:space="preserve"> ԱՅԼ  ԾԱԽՍԵՐ</t>
  </si>
  <si>
    <t xml:space="preserve"> Պահուստային միջոցներ</t>
  </si>
  <si>
    <t xml:space="preserve"> Հարկաբյուջետային ռիսկերի կառավարման պահուստ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</si>
  <si>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</si>
  <si>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</si>
  <si>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Ծառայությունը մատուցողի անվանումը` 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</si>
</sst>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;\ \(#,##0.0\)"/>
    <numFmt numFmtId="169" formatCode="#,##0.0_);\(#,##0.0\)"/>
    <numFmt numFmtId="170" formatCode="##,##0;\(##,##0\);\-"/>
    <numFmt numFmtId="171" formatCode="#,##0.0000_);\(#,##0.0000\)"/>
  </numFmts>
  <fonts count="5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sz val="9"/>
      <name val="Arial"/>
      <family val="2"/>
    </font>
    <font>
      <sz val="9"/>
      <name val="GHEA Grapalat"/>
      <family val="2"/>
    </font>
    <font>
      <b/>
      <i/>
      <sz val="9"/>
      <name val="GHEA Grapalat"/>
      <family val="3"/>
    </font>
    <font>
      <b/>
      <sz val="8"/>
      <name val="GHEA Grapalat"/>
      <family val="2"/>
    </font>
    <font>
      <sz val="10"/>
      <name val="Arial"/>
      <family val="2"/>
    </font>
    <font>
      <b/>
      <sz val="9"/>
      <color theme="1"/>
      <name val="GHEA Grapalat"/>
      <family val="3"/>
    </font>
    <font>
      <i/>
      <sz val="9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166" fontId="50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  <xf numFmtId="166" fontId="54" fillId="0" borderId="0" applyFill="0" applyBorder="0" applyProtection="0">
      <alignment horizontal="right" vertical="top"/>
    </xf>
    <xf numFmtId="43" fontId="55" fillId="0" borderId="0" applyFont="0" applyFill="0" applyBorder="0" applyAlignment="0" applyProtection="0"/>
  </cellStyleXfs>
  <cellXfs count="201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0" applyFont="1" applyAlignment="1">
      <alignment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6" fillId="0" borderId="0" xfId="0" applyFont="1" applyAlignment="1">
      <alignment horizontal="left" vertical="center" wrapText="1"/>
    </xf>
    <xf numFmtId="166" fontId="47" fillId="0" borderId="10" xfId="122" applyFont="1" applyBorder="1" applyAlignment="1">
      <alignment horizontal="center" vertical="center"/>
    </xf>
    <xf numFmtId="166" fontId="46" fillId="0" borderId="10" xfId="107" applyFont="1" applyBorder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166" fontId="47" fillId="0" borderId="10" xfId="107" applyFont="1" applyBorder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46" fillId="0" borderId="0" xfId="25" applyFont="1" applyAlignment="1">
      <alignment horizontal="center" vertical="center"/>
    </xf>
    <xf numFmtId="0" fontId="48" fillId="0" borderId="0" xfId="25" applyFont="1" applyAlignment="1">
      <alignment horizontal="center" vertical="center" wrapText="1"/>
    </xf>
    <xf numFmtId="0" fontId="48" fillId="0" borderId="0" xfId="25" applyFont="1" applyAlignment="1">
      <alignment vertical="center" wrapText="1"/>
    </xf>
    <xf numFmtId="0" fontId="48" fillId="0" borderId="0" xfId="25" applyFont="1" applyAlignment="1">
      <alignment vertical="center"/>
    </xf>
    <xf numFmtId="0" fontId="47" fillId="0" borderId="10" xfId="99" applyFont="1" applyBorder="1" applyAlignment="1">
      <alignment vertical="center" wrapText="1"/>
    </xf>
    <xf numFmtId="0" fontId="50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vertical="center" wrapText="1"/>
    </xf>
    <xf numFmtId="0" fontId="46" fillId="0" borderId="10" xfId="0" applyFont="1" applyBorder="1" applyAlignment="1">
      <alignment vertical="center"/>
    </xf>
    <xf numFmtId="0" fontId="46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/>
    </xf>
    <xf numFmtId="166" fontId="46" fillId="0" borderId="10" xfId="122" applyFont="1" applyBorder="1" applyAlignment="1">
      <alignment horizontal="center" vertical="center"/>
    </xf>
    <xf numFmtId="49" fontId="47" fillId="0" borderId="10" xfId="99" applyNumberFormat="1" applyFont="1" applyBorder="1" applyAlignment="1">
      <alignment horizontal="center" vertical="center"/>
    </xf>
    <xf numFmtId="0" fontId="47" fillId="0" borderId="10" xfId="99" applyFont="1" applyBorder="1" applyAlignment="1">
      <alignment horizontal="center" vertical="center"/>
    </xf>
    <xf numFmtId="49" fontId="53" fillId="0" borderId="10" xfId="99" applyNumberFormat="1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0" fontId="48" fillId="0" borderId="10" xfId="99" applyFont="1" applyBorder="1" applyAlignment="1">
      <alignment vertical="center"/>
    </xf>
    <xf numFmtId="168" fontId="47" fillId="0" borderId="10" xfId="0" applyNumberFormat="1" applyFont="1" applyFill="1" applyBorder="1" applyAlignment="1">
      <alignment horizontal="center" vertical="center"/>
    </xf>
    <xf numFmtId="168" fontId="46" fillId="0" borderId="10" xfId="99" applyNumberFormat="1" applyFont="1" applyFill="1" applyBorder="1" applyAlignment="1">
      <alignment horizontal="center" vertical="center" wrapText="1"/>
    </xf>
    <xf numFmtId="168" fontId="47" fillId="0" borderId="10" xfId="99" applyNumberFormat="1" applyFont="1" applyFill="1" applyBorder="1" applyAlignment="1">
      <alignment horizontal="center" vertical="center" wrapText="1"/>
    </xf>
    <xf numFmtId="168" fontId="46" fillId="0" borderId="10" xfId="99" applyNumberFormat="1" applyFont="1" applyFill="1" applyBorder="1" applyAlignment="1">
      <alignment horizontal="center" vertical="center"/>
    </xf>
    <xf numFmtId="168" fontId="48" fillId="0" borderId="10" xfId="99" applyNumberFormat="1" applyFont="1" applyFill="1" applyBorder="1" applyAlignment="1">
      <alignment horizontal="center" vertical="center"/>
    </xf>
    <xf numFmtId="168" fontId="47" fillId="0" borderId="10" xfId="99" applyNumberFormat="1" applyFont="1" applyFill="1" applyBorder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53" fillId="0" borderId="10" xfId="99" applyFont="1" applyBorder="1" applyAlignment="1">
      <alignment horizontal="center" vertical="center"/>
    </xf>
    <xf numFmtId="169" fontId="46" fillId="0" borderId="0" xfId="0" applyNumberFormat="1" applyFont="1" applyAlignment="1">
      <alignment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0" xfId="110" applyFont="1">
      <alignment horizontal="left" vertical="top" wrapText="1"/>
    </xf>
    <xf numFmtId="0" fontId="46" fillId="0" borderId="10" xfId="110" applyFont="1" applyBorder="1" applyAlignment="1">
      <alignment horizontal="center" vertical="center" wrapText="1"/>
    </xf>
    <xf numFmtId="166" fontId="47" fillId="0" borderId="10" xfId="124" applyFont="1" applyBorder="1" applyAlignment="1">
      <alignment horizontal="right" vertical="center"/>
    </xf>
    <xf numFmtId="0" fontId="49" fillId="0" borderId="10" xfId="25" applyFont="1" applyBorder="1" applyAlignment="1">
      <alignment horizontal="center" vertical="center" wrapText="1"/>
    </xf>
    <xf numFmtId="0" fontId="46" fillId="0" borderId="0" xfId="25" applyFont="1" applyAlignment="1">
      <alignment vertical="center"/>
    </xf>
    <xf numFmtId="0" fontId="46" fillId="0" borderId="0" xfId="110" applyFont="1" applyAlignment="1">
      <alignment horizontal="center" vertical="center" wrapText="1"/>
    </xf>
    <xf numFmtId="168" fontId="47" fillId="24" borderId="10" xfId="0" applyNumberFormat="1" applyFont="1" applyFill="1" applyBorder="1" applyAlignment="1">
      <alignment horizontal="center" vertical="center"/>
    </xf>
    <xf numFmtId="168" fontId="46" fillId="0" borderId="10" xfId="99" applyNumberFormat="1" applyFont="1" applyBorder="1" applyAlignment="1">
      <alignment horizontal="center" vertical="center" wrapText="1"/>
    </xf>
    <xf numFmtId="168" fontId="47" fillId="0" borderId="10" xfId="99" applyNumberFormat="1" applyFont="1" applyBorder="1" applyAlignment="1">
      <alignment horizontal="center" vertical="center" wrapText="1"/>
    </xf>
    <xf numFmtId="168" fontId="47" fillId="0" borderId="10" xfId="0" applyNumberFormat="1" applyFont="1" applyBorder="1" applyAlignment="1">
      <alignment horizontal="center" vertical="center"/>
    </xf>
    <xf numFmtId="0" fontId="53" fillId="0" borderId="10" xfId="0" applyFont="1" applyBorder="1" applyAlignment="1">
      <alignment horizontal="left" vertical="center" wrapText="1"/>
    </xf>
    <xf numFmtId="166" fontId="47" fillId="0" borderId="10" xfId="124" applyFont="1" applyBorder="1" applyAlignment="1">
      <alignment horizontal="center" vertical="center"/>
    </xf>
    <xf numFmtId="166" fontId="46" fillId="0" borderId="10" xfId="0" applyNumberFormat="1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vertical="center"/>
    </xf>
    <xf numFmtId="0" fontId="48" fillId="0" borderId="0" xfId="0" applyFont="1" applyFill="1" applyAlignment="1">
      <alignment horizontal="center" vertical="center" wrapText="1"/>
    </xf>
    <xf numFmtId="0" fontId="48" fillId="0" borderId="0" xfId="0" applyFont="1" applyFill="1" applyAlignment="1">
      <alignment vertical="center" wrapText="1"/>
    </xf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center" vertical="center" wrapText="1"/>
    </xf>
    <xf numFmtId="0" fontId="46" fillId="0" borderId="0" xfId="0" applyFont="1" applyFill="1" applyAlignment="1">
      <alignment vertical="center" wrapText="1"/>
    </xf>
    <xf numFmtId="0" fontId="46" fillId="0" borderId="10" xfId="0" applyFont="1" applyFill="1" applyBorder="1" applyAlignment="1">
      <alignment horizontal="center" vertical="center"/>
    </xf>
    <xf numFmtId="0" fontId="46" fillId="0" borderId="0" xfId="0" applyFont="1" applyFill="1" applyAlignment="1">
      <alignment horizontal="left" vertical="center" wrapText="1"/>
    </xf>
    <xf numFmtId="166" fontId="47" fillId="0" borderId="10" xfId="122" applyFont="1" applyFill="1" applyBorder="1" applyAlignment="1">
      <alignment horizontal="center" vertical="center"/>
    </xf>
    <xf numFmtId="49" fontId="46" fillId="0" borderId="10" xfId="122" applyNumberFormat="1" applyFont="1" applyFill="1" applyBorder="1" applyAlignment="1">
      <alignment horizontal="center" vertical="center"/>
    </xf>
    <xf numFmtId="166" fontId="46" fillId="0" borderId="10" xfId="122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 wrapText="1"/>
    </xf>
    <xf numFmtId="49" fontId="46" fillId="0" borderId="10" xfId="0" applyNumberFormat="1" applyFont="1" applyFill="1" applyBorder="1" applyAlignment="1">
      <alignment horizontal="center" vertical="center" wrapText="1"/>
    </xf>
    <xf numFmtId="49" fontId="46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 wrapText="1"/>
    </xf>
    <xf numFmtId="170" fontId="46" fillId="0" borderId="10" xfId="122" applyNumberFormat="1" applyFont="1" applyFill="1" applyBorder="1" applyAlignment="1">
      <alignment horizontal="center" vertical="center"/>
    </xf>
    <xf numFmtId="0" fontId="47" fillId="0" borderId="0" xfId="0" applyFont="1" applyFill="1" applyAlignment="1">
      <alignment vertical="center" wrapText="1"/>
    </xf>
    <xf numFmtId="0" fontId="53" fillId="0" borderId="10" xfId="99" applyFont="1" applyBorder="1" applyAlignment="1">
      <alignment vertical="center"/>
    </xf>
    <xf numFmtId="168" fontId="53" fillId="0" borderId="10" xfId="99" applyNumberFormat="1" applyFont="1" applyFill="1" applyBorder="1" applyAlignment="1">
      <alignment horizontal="center" vertical="center" wrapText="1"/>
    </xf>
    <xf numFmtId="49" fontId="46" fillId="0" borderId="10" xfId="99" applyNumberFormat="1" applyFont="1" applyBorder="1" applyAlignment="1">
      <alignment horizontal="center" vertical="center"/>
    </xf>
    <xf numFmtId="0" fontId="46" fillId="0" borderId="10" xfId="99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168" fontId="47" fillId="0" borderId="10" xfId="107" applyNumberFormat="1" applyFont="1" applyFill="1" applyBorder="1" applyAlignment="1">
      <alignment horizontal="center" vertical="center"/>
    </xf>
    <xf numFmtId="168" fontId="46" fillId="0" borderId="0" xfId="0" applyNumberFormat="1" applyFont="1" applyAlignment="1">
      <alignment horizontal="center" vertical="center"/>
    </xf>
    <xf numFmtId="171" fontId="46" fillId="0" borderId="0" xfId="0" applyNumberFormat="1" applyFont="1" applyAlignment="1">
      <alignment horizontal="center" vertical="center"/>
    </xf>
    <xf numFmtId="166" fontId="47" fillId="0" borderId="10" xfId="107" applyFont="1" applyBorder="1" applyAlignment="1">
      <alignment horizontal="right" vertical="center"/>
    </xf>
    <xf numFmtId="166" fontId="46" fillId="0" borderId="10" xfId="107" applyFont="1" applyBorder="1" applyAlignment="1">
      <alignment horizontal="right" vertical="center"/>
    </xf>
    <xf numFmtId="0" fontId="46" fillId="0" borderId="0" xfId="0" applyFont="1"/>
    <xf numFmtId="166" fontId="46" fillId="24" borderId="10" xfId="107" applyFont="1" applyFill="1" applyBorder="1" applyAlignment="1">
      <alignment horizontal="center" vertical="center"/>
    </xf>
    <xf numFmtId="166" fontId="47" fillId="24" borderId="10" xfId="122" applyFont="1" applyFill="1" applyBorder="1" applyAlignment="1">
      <alignment horizontal="center" vertical="center"/>
    </xf>
    <xf numFmtId="166" fontId="46" fillId="24" borderId="10" xfId="122" applyFont="1" applyFill="1" applyBorder="1" applyAlignment="1">
      <alignment horizontal="center" vertical="center"/>
    </xf>
    <xf numFmtId="166" fontId="47" fillId="24" borderId="10" xfId="107" applyFont="1" applyFill="1" applyBorder="1" applyAlignment="1">
      <alignment horizontal="center" vertical="center"/>
    </xf>
    <xf numFmtId="166" fontId="52" fillId="24" borderId="10" xfId="107" applyFont="1" applyFill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49" fontId="47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166" fontId="47" fillId="0" borderId="10" xfId="122" applyFont="1" applyBorder="1" applyAlignment="1">
      <alignment horizontal="right" vertical="center"/>
    </xf>
    <xf numFmtId="0" fontId="46" fillId="24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right" vertical="center" wrapText="1"/>
    </xf>
    <xf numFmtId="166" fontId="46" fillId="0" borderId="10" xfId="122" applyFont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8" fillId="0" borderId="0" xfId="113" applyFont="1" applyFill="1" applyAlignment="1">
      <alignment horizontal="righ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center" vertical="top" wrapText="1"/>
    </xf>
    <xf numFmtId="166" fontId="46" fillId="0" borderId="10" xfId="107" applyFont="1" applyFill="1" applyBorder="1" applyAlignment="1">
      <alignment horizontal="center" vertical="center"/>
    </xf>
    <xf numFmtId="49" fontId="46" fillId="0" borderId="10" xfId="0" applyNumberFormat="1" applyFont="1" applyBorder="1" applyAlignment="1">
      <alignment vertical="top" wrapText="1"/>
    </xf>
    <xf numFmtId="49" fontId="46" fillId="0" borderId="10" xfId="0" applyNumberFormat="1" applyFont="1" applyBorder="1" applyAlignment="1">
      <alignment vertical="center" wrapText="1"/>
    </xf>
    <xf numFmtId="49" fontId="56" fillId="0" borderId="10" xfId="0" applyNumberFormat="1" applyFont="1" applyBorder="1" applyAlignment="1">
      <alignment vertical="center" wrapText="1"/>
    </xf>
    <xf numFmtId="0" fontId="56" fillId="0" borderId="10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57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56" fillId="0" borderId="10" xfId="0" applyFont="1" applyBorder="1" applyAlignment="1">
      <alignment horizontal="center" vertical="top" wrapText="1"/>
    </xf>
    <xf numFmtId="0" fontId="49" fillId="0" borderId="10" xfId="0" applyFont="1" applyBorder="1" applyAlignment="1">
      <alignment horizontal="center" vertical="top" wrapText="1"/>
    </xf>
    <xf numFmtId="0" fontId="47" fillId="0" borderId="0" xfId="0" applyFont="1"/>
    <xf numFmtId="0" fontId="47" fillId="0" borderId="10" xfId="0" applyFont="1" applyBorder="1"/>
    <xf numFmtId="0" fontId="47" fillId="0" borderId="10" xfId="0" applyFont="1" applyBorder="1" applyAlignment="1">
      <alignment vertical="center"/>
    </xf>
    <xf numFmtId="0" fontId="47" fillId="0" borderId="10" xfId="0" applyFont="1" applyBorder="1" applyAlignment="1">
      <alignment horizontal="left"/>
    </xf>
    <xf numFmtId="167" fontId="47" fillId="0" borderId="10" xfId="125" applyNumberFormat="1" applyFont="1" applyBorder="1" applyAlignment="1">
      <alignment horizontal="left"/>
    </xf>
    <xf numFmtId="0" fontId="47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left"/>
    </xf>
    <xf numFmtId="0" fontId="47" fillId="0" borderId="10" xfId="0" applyFont="1" applyBorder="1" applyAlignment="1">
      <alignment horizontal="center" vertical="top" wrapText="1"/>
    </xf>
    <xf numFmtId="166" fontId="47" fillId="0" borderId="10" xfId="122" applyFont="1" applyBorder="1" applyAlignment="1">
      <alignment horizontal="center" vertical="top"/>
    </xf>
    <xf numFmtId="0" fontId="47" fillId="0" borderId="10" xfId="0" applyFont="1" applyFill="1" applyBorder="1" applyAlignment="1">
      <alignment vertical="center" wrapText="1"/>
    </xf>
    <xf numFmtId="166" fontId="51" fillId="0" borderId="0" xfId="0" applyNumberFormat="1" applyFont="1" applyAlignment="1">
      <alignment horizontal="left" vertical="center" wrapText="1"/>
    </xf>
    <xf numFmtId="166" fontId="46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>
      <alignment vertical="center"/>
    </xf>
    <xf numFmtId="0" fontId="47" fillId="0" borderId="10" xfId="110" applyFont="1" applyBorder="1" applyAlignment="1">
      <alignment horizontal="left" vertical="center" wrapText="1"/>
    </xf>
    <xf numFmtId="0" fontId="48" fillId="0" borderId="0" xfId="25" applyFont="1" applyAlignment="1">
      <alignment horizontal="right" vertical="center"/>
    </xf>
    <xf numFmtId="167" fontId="48" fillId="0" borderId="12" xfId="108" applyNumberFormat="1" applyFont="1" applyFill="1" applyBorder="1" applyAlignment="1">
      <alignment horizontal="right" vertical="center"/>
    </xf>
    <xf numFmtId="167" fontId="48" fillId="0" borderId="13" xfId="108" applyNumberFormat="1" applyFont="1" applyFill="1" applyBorder="1" applyAlignment="1">
      <alignment horizontal="right" vertical="center"/>
    </xf>
    <xf numFmtId="167" fontId="48" fillId="0" borderId="14" xfId="108" applyNumberFormat="1" applyFont="1" applyFill="1" applyBorder="1" applyAlignment="1">
      <alignment horizontal="right" vertical="center"/>
    </xf>
    <xf numFmtId="0" fontId="47" fillId="0" borderId="0" xfId="25" applyFont="1" applyAlignment="1">
      <alignment horizontal="center" vertical="center" wrapText="1"/>
    </xf>
    <xf numFmtId="167" fontId="48" fillId="0" borderId="10" xfId="108" applyNumberFormat="1" applyFont="1" applyFill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left" vertical="center" wrapText="1"/>
    </xf>
    <xf numFmtId="0" fontId="47" fillId="0" borderId="17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8" fillId="0" borderId="0" xfId="0" applyFont="1" applyAlignment="1">
      <alignment horizontal="right" vertical="center"/>
    </xf>
    <xf numFmtId="0" fontId="47" fillId="0" borderId="0" xfId="0" applyFont="1" applyAlignment="1">
      <alignment horizontal="center" vertical="center" wrapText="1"/>
    </xf>
    <xf numFmtId="0" fontId="48" fillId="0" borderId="0" xfId="113" applyFont="1" applyAlignment="1">
      <alignment horizontal="right" vertical="center" wrapText="1"/>
    </xf>
    <xf numFmtId="167" fontId="48" fillId="0" borderId="16" xfId="108" applyNumberFormat="1" applyFont="1" applyFill="1" applyBorder="1" applyAlignment="1">
      <alignment horizontal="right" vertical="center"/>
    </xf>
    <xf numFmtId="0" fontId="47" fillId="0" borderId="12" xfId="0" applyFont="1" applyBorder="1" applyAlignment="1">
      <alignment horizontal="left" vertical="center"/>
    </xf>
    <xf numFmtId="0" fontId="47" fillId="0" borderId="13" xfId="0" applyFont="1" applyBorder="1" applyAlignment="1">
      <alignment horizontal="left" vertical="center"/>
    </xf>
    <xf numFmtId="0" fontId="47" fillId="0" borderId="14" xfId="0" applyFont="1" applyBorder="1" applyAlignment="1">
      <alignment horizontal="left" vertical="center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47" fillId="0" borderId="16" xfId="113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0" borderId="0" xfId="113" applyFont="1" applyFill="1" applyAlignment="1">
      <alignment horizontal="right" vertical="center" wrapText="1"/>
    </xf>
    <xf numFmtId="0" fontId="48" fillId="0" borderId="12" xfId="0" applyFont="1" applyFill="1" applyBorder="1" applyAlignment="1">
      <alignment horizontal="right" vertical="center" wrapText="1"/>
    </xf>
    <xf numFmtId="0" fontId="48" fillId="0" borderId="13" xfId="0" applyFont="1" applyFill="1" applyBorder="1" applyAlignment="1">
      <alignment horizontal="right" vertical="center" wrapText="1"/>
    </xf>
    <xf numFmtId="0" fontId="48" fillId="0" borderId="14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0" fontId="47" fillId="0" borderId="12" xfId="0" applyFont="1" applyFill="1" applyBorder="1" applyAlignment="1">
      <alignment horizontal="left" vertical="center" wrapText="1"/>
    </xf>
    <xf numFmtId="0" fontId="47" fillId="0" borderId="13" xfId="0" applyFont="1" applyFill="1" applyBorder="1" applyAlignment="1">
      <alignment horizontal="left" vertical="center" wrapText="1"/>
    </xf>
    <xf numFmtId="0" fontId="47" fillId="0" borderId="14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0" borderId="15" xfId="25" applyFont="1" applyBorder="1" applyAlignment="1">
      <alignment horizontal="center" vertical="center" wrapText="1"/>
    </xf>
    <xf numFmtId="0" fontId="47" fillId="0" borderId="11" xfId="25" applyFont="1" applyBorder="1" applyAlignment="1">
      <alignment horizontal="center" vertical="center" wrapText="1"/>
    </xf>
    <xf numFmtId="0" fontId="47" fillId="0" borderId="12" xfId="25" applyFont="1" applyBorder="1" applyAlignment="1">
      <alignment horizontal="left" vertical="center" wrapText="1"/>
    </xf>
    <xf numFmtId="0" fontId="47" fillId="0" borderId="13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0" fontId="47" fillId="0" borderId="10" xfId="25" applyFont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0" fontId="47" fillId="0" borderId="0" xfId="0" applyFont="1" applyFill="1" applyAlignment="1">
      <alignment horizontal="center" vertical="center" wrapText="1"/>
    </xf>
    <xf numFmtId="168" fontId="46" fillId="0" borderId="0" xfId="0" applyNumberFormat="1" applyFont="1" applyAlignment="1">
      <alignment vertical="center"/>
    </xf>
  </cellXfs>
  <cellStyles count="126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" xfId="125" builtinId="3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4" xr:uid="{F16296F4-326D-4033-898C-AC22258D13B0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9E061-12EA-4978-95CD-ECC3A1AD1792}">
  <dimension ref="B1:II17"/>
  <sheetViews>
    <sheetView zoomScaleNormal="100" zoomScaleSheetLayoutView="100" workbookViewId="0">
      <selection activeCell="D16" sqref="D16"/>
    </sheetView>
  </sheetViews>
  <sheetFormatPr defaultRowHeight="13.5" x14ac:dyDescent="0.2"/>
  <cols>
    <col min="1" max="1" width="0.85546875" style="51" customWidth="1"/>
    <col min="2" max="2" width="12.5703125" style="51" customWidth="1"/>
    <col min="3" max="3" width="62.5703125" style="51" customWidth="1"/>
    <col min="4" max="4" width="29.140625" style="51" customWidth="1"/>
    <col min="5" max="7" width="9.140625" style="51"/>
    <col min="8" max="8" width="10.28515625" style="51" customWidth="1"/>
    <col min="9" max="16384" width="9.140625" style="51"/>
  </cols>
  <sheetData>
    <row r="1" spans="2:243" s="22" customFormat="1" ht="14.1" customHeight="1" x14ac:dyDescent="0.2">
      <c r="B1" s="154" t="s">
        <v>20</v>
      </c>
      <c r="C1" s="154"/>
      <c r="D1" s="154"/>
      <c r="E1" s="20"/>
      <c r="F1" s="20"/>
      <c r="G1" s="20"/>
      <c r="H1" s="20"/>
      <c r="I1" s="20"/>
      <c r="J1" s="20"/>
      <c r="K1" s="21"/>
      <c r="L1" s="20"/>
      <c r="M1" s="20"/>
      <c r="N1" s="20"/>
      <c r="O1" s="20"/>
      <c r="P1" s="20"/>
      <c r="Q1" s="20"/>
      <c r="R1" s="20"/>
      <c r="S1" s="21"/>
      <c r="T1" s="20"/>
      <c r="U1" s="20"/>
      <c r="V1" s="20"/>
      <c r="W1" s="20"/>
      <c r="X1" s="20"/>
      <c r="Y1" s="20"/>
      <c r="Z1" s="20"/>
      <c r="AA1" s="21"/>
      <c r="AB1" s="20"/>
      <c r="AC1" s="20"/>
      <c r="AD1" s="20"/>
      <c r="AE1" s="20"/>
      <c r="AF1" s="20"/>
      <c r="AG1" s="20"/>
      <c r="AH1" s="20"/>
      <c r="AI1" s="21"/>
      <c r="AJ1" s="20"/>
      <c r="AK1" s="20"/>
      <c r="AL1" s="20"/>
      <c r="AM1" s="20"/>
      <c r="AN1" s="20"/>
      <c r="AO1" s="20"/>
      <c r="AP1" s="20"/>
      <c r="AQ1" s="21"/>
      <c r="AR1" s="20"/>
      <c r="AS1" s="20"/>
      <c r="AT1" s="20"/>
      <c r="AU1" s="20"/>
      <c r="AV1" s="20"/>
      <c r="AW1" s="20"/>
      <c r="AX1" s="20"/>
      <c r="AY1" s="21"/>
      <c r="AZ1" s="20"/>
      <c r="BA1" s="20"/>
      <c r="BB1" s="20"/>
      <c r="BC1" s="20"/>
      <c r="BD1" s="20"/>
      <c r="BE1" s="20"/>
      <c r="BF1" s="20"/>
      <c r="BG1" s="21"/>
      <c r="BH1" s="20"/>
      <c r="BI1" s="20"/>
      <c r="BJ1" s="20"/>
      <c r="BK1" s="20"/>
      <c r="BL1" s="20"/>
      <c r="BM1" s="20"/>
      <c r="BN1" s="20"/>
      <c r="BO1" s="21"/>
      <c r="BP1" s="20"/>
      <c r="BQ1" s="20"/>
      <c r="BR1" s="20"/>
      <c r="BS1" s="20"/>
      <c r="BT1" s="20"/>
      <c r="BU1" s="20"/>
      <c r="BV1" s="20"/>
      <c r="BW1" s="21"/>
      <c r="BX1" s="20"/>
      <c r="BY1" s="20"/>
      <c r="BZ1" s="20"/>
      <c r="CA1" s="20"/>
      <c r="CB1" s="20"/>
      <c r="CC1" s="20"/>
      <c r="CD1" s="20"/>
      <c r="CE1" s="21"/>
      <c r="CF1" s="20"/>
      <c r="CG1" s="20"/>
      <c r="CH1" s="20"/>
      <c r="CI1" s="20"/>
      <c r="CJ1" s="20"/>
      <c r="CK1" s="20"/>
      <c r="CL1" s="20"/>
      <c r="CM1" s="21"/>
      <c r="CN1" s="20"/>
      <c r="CO1" s="20"/>
      <c r="CP1" s="20"/>
      <c r="CQ1" s="20"/>
      <c r="CR1" s="20"/>
      <c r="CS1" s="20"/>
      <c r="CT1" s="20"/>
      <c r="CU1" s="21"/>
      <c r="CV1" s="20"/>
      <c r="CW1" s="20"/>
      <c r="CX1" s="20"/>
      <c r="CY1" s="20"/>
      <c r="CZ1" s="20"/>
      <c r="DA1" s="20"/>
      <c r="DB1" s="20"/>
      <c r="DC1" s="21"/>
      <c r="DD1" s="20"/>
      <c r="DE1" s="20"/>
      <c r="DF1" s="20"/>
      <c r="DG1" s="20"/>
      <c r="DH1" s="20"/>
      <c r="DI1" s="20"/>
      <c r="DJ1" s="20"/>
      <c r="DK1" s="21"/>
      <c r="DL1" s="20"/>
      <c r="DM1" s="20"/>
      <c r="DN1" s="20"/>
      <c r="DO1" s="20"/>
      <c r="DP1" s="20"/>
      <c r="DQ1" s="20"/>
      <c r="DR1" s="20"/>
      <c r="DS1" s="21"/>
      <c r="DT1" s="20"/>
      <c r="DU1" s="20"/>
      <c r="DV1" s="20"/>
      <c r="DW1" s="20"/>
      <c r="DX1" s="20"/>
      <c r="DY1" s="20"/>
      <c r="DZ1" s="20"/>
      <c r="EA1" s="21"/>
      <c r="EB1" s="20"/>
      <c r="EC1" s="20"/>
      <c r="ED1" s="20"/>
      <c r="EE1" s="20"/>
      <c r="EF1" s="20"/>
      <c r="EG1" s="20"/>
      <c r="EH1" s="20"/>
      <c r="EI1" s="21"/>
      <c r="EJ1" s="20"/>
      <c r="EK1" s="20"/>
      <c r="EL1" s="20"/>
      <c r="EM1" s="20"/>
      <c r="EN1" s="20"/>
      <c r="EO1" s="20"/>
      <c r="EP1" s="20"/>
      <c r="EQ1" s="21"/>
      <c r="ER1" s="20"/>
      <c r="ES1" s="20"/>
      <c r="ET1" s="20"/>
      <c r="EU1" s="20"/>
      <c r="EV1" s="20"/>
      <c r="EW1" s="20"/>
      <c r="EX1" s="20"/>
      <c r="EY1" s="21"/>
      <c r="EZ1" s="20"/>
      <c r="FA1" s="20"/>
      <c r="FB1" s="20"/>
      <c r="FC1" s="20"/>
      <c r="FD1" s="20"/>
      <c r="FE1" s="20"/>
      <c r="FF1" s="20"/>
      <c r="FG1" s="21"/>
      <c r="FH1" s="20"/>
      <c r="FI1" s="20"/>
      <c r="FJ1" s="20"/>
      <c r="FK1" s="20"/>
      <c r="FL1" s="20"/>
      <c r="FM1" s="20"/>
      <c r="FN1" s="20"/>
      <c r="FO1" s="21"/>
      <c r="FP1" s="20"/>
      <c r="FQ1" s="20"/>
      <c r="FR1" s="20"/>
      <c r="FS1" s="20"/>
      <c r="FT1" s="20"/>
      <c r="FU1" s="20"/>
      <c r="FV1" s="20"/>
      <c r="FW1" s="21"/>
      <c r="FX1" s="20"/>
      <c r="FY1" s="20"/>
      <c r="FZ1" s="20"/>
      <c r="GA1" s="20"/>
      <c r="GB1" s="20"/>
      <c r="GC1" s="20"/>
      <c r="GD1" s="20"/>
      <c r="GE1" s="21"/>
      <c r="GF1" s="20"/>
      <c r="GG1" s="20"/>
      <c r="GH1" s="20"/>
      <c r="GI1" s="20"/>
      <c r="GJ1" s="20"/>
      <c r="GK1" s="20"/>
      <c r="GL1" s="20"/>
      <c r="GM1" s="21"/>
      <c r="GN1" s="20"/>
      <c r="GO1" s="20"/>
      <c r="GP1" s="20"/>
      <c r="GQ1" s="20"/>
      <c r="GR1" s="20"/>
      <c r="GS1" s="20"/>
      <c r="GT1" s="20"/>
      <c r="GU1" s="21"/>
      <c r="GV1" s="20"/>
      <c r="GW1" s="20"/>
      <c r="GX1" s="20"/>
      <c r="GY1" s="20"/>
      <c r="GZ1" s="20"/>
      <c r="HA1" s="20"/>
      <c r="HB1" s="20"/>
      <c r="HC1" s="21"/>
      <c r="HD1" s="20"/>
      <c r="HE1" s="20"/>
      <c r="HF1" s="20"/>
      <c r="HG1" s="20"/>
      <c r="HH1" s="20"/>
      <c r="HI1" s="20"/>
      <c r="HJ1" s="20"/>
      <c r="HK1" s="21"/>
      <c r="HL1" s="20"/>
      <c r="HM1" s="20"/>
      <c r="HN1" s="20"/>
      <c r="HO1" s="20"/>
      <c r="HP1" s="20"/>
      <c r="HQ1" s="20"/>
      <c r="HR1" s="20"/>
      <c r="HS1" s="21"/>
      <c r="HT1" s="20"/>
      <c r="HU1" s="20"/>
      <c r="HV1" s="20"/>
      <c r="HW1" s="20"/>
      <c r="HX1" s="20"/>
      <c r="HY1" s="20"/>
      <c r="HZ1" s="20"/>
      <c r="IA1" s="21"/>
      <c r="IB1" s="20"/>
      <c r="IC1" s="20"/>
      <c r="ID1" s="20"/>
      <c r="IE1" s="20"/>
      <c r="IF1" s="20"/>
      <c r="IG1" s="20"/>
      <c r="IH1" s="20"/>
      <c r="II1" s="21"/>
    </row>
    <row r="2" spans="2:243" s="22" customFormat="1" ht="14.1" customHeight="1" x14ac:dyDescent="0.2">
      <c r="B2" s="154" t="s">
        <v>22</v>
      </c>
      <c r="C2" s="154"/>
      <c r="D2" s="154"/>
      <c r="E2" s="20"/>
      <c r="F2" s="20"/>
      <c r="G2" s="20"/>
      <c r="H2" s="20"/>
      <c r="I2" s="20"/>
      <c r="J2" s="20"/>
      <c r="K2" s="21"/>
      <c r="L2" s="20"/>
      <c r="M2" s="20"/>
      <c r="N2" s="20"/>
      <c r="O2" s="20"/>
      <c r="P2" s="20"/>
      <c r="Q2" s="20"/>
      <c r="R2" s="20"/>
      <c r="S2" s="21"/>
      <c r="T2" s="20"/>
      <c r="U2" s="20"/>
      <c r="V2" s="20"/>
      <c r="W2" s="20"/>
      <c r="X2" s="20"/>
      <c r="Y2" s="20"/>
      <c r="Z2" s="20"/>
      <c r="AA2" s="21"/>
      <c r="AB2" s="20"/>
      <c r="AC2" s="20"/>
      <c r="AD2" s="20"/>
      <c r="AE2" s="20"/>
      <c r="AF2" s="20"/>
      <c r="AG2" s="20"/>
      <c r="AH2" s="20"/>
      <c r="AI2" s="21"/>
      <c r="AJ2" s="20"/>
      <c r="AK2" s="20"/>
      <c r="AL2" s="20"/>
      <c r="AM2" s="20"/>
      <c r="AN2" s="20"/>
      <c r="AO2" s="20"/>
      <c r="AP2" s="20"/>
      <c r="AQ2" s="21"/>
      <c r="AR2" s="20"/>
      <c r="AS2" s="20"/>
      <c r="AT2" s="20"/>
      <c r="AU2" s="20"/>
      <c r="AV2" s="20"/>
      <c r="AW2" s="20"/>
      <c r="AX2" s="20"/>
      <c r="AY2" s="21"/>
      <c r="AZ2" s="20"/>
      <c r="BA2" s="20"/>
      <c r="BB2" s="20"/>
      <c r="BC2" s="20"/>
      <c r="BD2" s="20"/>
      <c r="BE2" s="20"/>
      <c r="BF2" s="20"/>
      <c r="BG2" s="21"/>
      <c r="BH2" s="20"/>
      <c r="BI2" s="20"/>
      <c r="BJ2" s="20"/>
      <c r="BK2" s="20"/>
      <c r="BL2" s="20"/>
      <c r="BM2" s="20"/>
      <c r="BN2" s="20"/>
      <c r="BO2" s="21"/>
      <c r="BP2" s="20"/>
      <c r="BQ2" s="20"/>
      <c r="BR2" s="20"/>
      <c r="BS2" s="20"/>
      <c r="BT2" s="20"/>
      <c r="BU2" s="20"/>
      <c r="BV2" s="20"/>
      <c r="BW2" s="21"/>
      <c r="BX2" s="20"/>
      <c r="BY2" s="20"/>
      <c r="BZ2" s="20"/>
      <c r="CA2" s="20"/>
      <c r="CB2" s="20"/>
      <c r="CC2" s="20"/>
      <c r="CD2" s="20"/>
      <c r="CE2" s="21"/>
      <c r="CF2" s="20"/>
      <c r="CG2" s="20"/>
      <c r="CH2" s="20"/>
      <c r="CI2" s="20"/>
      <c r="CJ2" s="20"/>
      <c r="CK2" s="20"/>
      <c r="CL2" s="20"/>
      <c r="CM2" s="21"/>
      <c r="CN2" s="20"/>
      <c r="CO2" s="20"/>
      <c r="CP2" s="20"/>
      <c r="CQ2" s="20"/>
      <c r="CR2" s="20"/>
      <c r="CS2" s="20"/>
      <c r="CT2" s="20"/>
      <c r="CU2" s="21"/>
      <c r="CV2" s="20"/>
      <c r="CW2" s="20"/>
      <c r="CX2" s="20"/>
      <c r="CY2" s="20"/>
      <c r="CZ2" s="20"/>
      <c r="DA2" s="20"/>
      <c r="DB2" s="20"/>
      <c r="DC2" s="21"/>
      <c r="DD2" s="20"/>
      <c r="DE2" s="20"/>
      <c r="DF2" s="20"/>
      <c r="DG2" s="20"/>
      <c r="DH2" s="20"/>
      <c r="DI2" s="20"/>
      <c r="DJ2" s="20"/>
      <c r="DK2" s="21"/>
      <c r="DL2" s="20"/>
      <c r="DM2" s="20"/>
      <c r="DN2" s="20"/>
      <c r="DO2" s="20"/>
      <c r="DP2" s="20"/>
      <c r="DQ2" s="20"/>
      <c r="DR2" s="20"/>
      <c r="DS2" s="21"/>
      <c r="DT2" s="20"/>
      <c r="DU2" s="20"/>
      <c r="DV2" s="20"/>
      <c r="DW2" s="20"/>
      <c r="DX2" s="20"/>
      <c r="DY2" s="20"/>
      <c r="DZ2" s="20"/>
      <c r="EA2" s="21"/>
      <c r="EB2" s="20"/>
      <c r="EC2" s="20"/>
      <c r="ED2" s="20"/>
      <c r="EE2" s="20"/>
      <c r="EF2" s="20"/>
      <c r="EG2" s="20"/>
      <c r="EH2" s="20"/>
      <c r="EI2" s="21"/>
      <c r="EJ2" s="20"/>
      <c r="EK2" s="20"/>
      <c r="EL2" s="20"/>
      <c r="EM2" s="20"/>
      <c r="EN2" s="20"/>
      <c r="EO2" s="20"/>
      <c r="EP2" s="20"/>
      <c r="EQ2" s="21"/>
      <c r="ER2" s="20"/>
      <c r="ES2" s="20"/>
      <c r="ET2" s="20"/>
      <c r="EU2" s="20"/>
      <c r="EV2" s="20"/>
      <c r="EW2" s="20"/>
      <c r="EX2" s="20"/>
      <c r="EY2" s="21"/>
      <c r="EZ2" s="20"/>
      <c r="FA2" s="20"/>
      <c r="FB2" s="20"/>
      <c r="FC2" s="20"/>
      <c r="FD2" s="20"/>
      <c r="FE2" s="20"/>
      <c r="FF2" s="20"/>
      <c r="FG2" s="21"/>
      <c r="FH2" s="20"/>
      <c r="FI2" s="20"/>
      <c r="FJ2" s="20"/>
      <c r="FK2" s="20"/>
      <c r="FL2" s="20"/>
      <c r="FM2" s="20"/>
      <c r="FN2" s="20"/>
      <c r="FO2" s="21"/>
      <c r="FP2" s="20"/>
      <c r="FQ2" s="20"/>
      <c r="FR2" s="20"/>
      <c r="FS2" s="20"/>
      <c r="FT2" s="20"/>
      <c r="FU2" s="20"/>
      <c r="FV2" s="20"/>
      <c r="FW2" s="21"/>
      <c r="FX2" s="20"/>
      <c r="FY2" s="20"/>
      <c r="FZ2" s="20"/>
      <c r="GA2" s="20"/>
      <c r="GB2" s="20"/>
      <c r="GC2" s="20"/>
      <c r="GD2" s="20"/>
      <c r="GE2" s="21"/>
      <c r="GF2" s="20"/>
      <c r="GG2" s="20"/>
      <c r="GH2" s="20"/>
      <c r="GI2" s="20"/>
      <c r="GJ2" s="20"/>
      <c r="GK2" s="20"/>
      <c r="GL2" s="20"/>
      <c r="GM2" s="21"/>
      <c r="GN2" s="20"/>
      <c r="GO2" s="20"/>
      <c r="GP2" s="20"/>
      <c r="GQ2" s="20"/>
      <c r="GR2" s="20"/>
      <c r="GS2" s="20"/>
      <c r="GT2" s="20"/>
      <c r="GU2" s="21"/>
      <c r="GV2" s="20"/>
      <c r="GW2" s="20"/>
      <c r="GX2" s="20"/>
      <c r="GY2" s="20"/>
      <c r="GZ2" s="20"/>
      <c r="HA2" s="20"/>
      <c r="HB2" s="20"/>
      <c r="HC2" s="21"/>
      <c r="HD2" s="20"/>
      <c r="HE2" s="20"/>
      <c r="HF2" s="20"/>
      <c r="HG2" s="20"/>
      <c r="HH2" s="20"/>
      <c r="HI2" s="20"/>
      <c r="HJ2" s="20"/>
      <c r="HK2" s="21"/>
      <c r="HL2" s="20"/>
      <c r="HM2" s="20"/>
      <c r="HN2" s="20"/>
      <c r="HO2" s="20"/>
      <c r="HP2" s="20"/>
      <c r="HQ2" s="20"/>
      <c r="HR2" s="20"/>
      <c r="HS2" s="21"/>
      <c r="HT2" s="20"/>
      <c r="HU2" s="20"/>
      <c r="HV2" s="20"/>
      <c r="HW2" s="20"/>
      <c r="HX2" s="20"/>
      <c r="HY2" s="20"/>
      <c r="HZ2" s="20"/>
      <c r="IA2" s="21"/>
      <c r="IB2" s="20"/>
      <c r="IC2" s="20"/>
      <c r="ID2" s="20"/>
      <c r="IE2" s="20"/>
      <c r="IF2" s="20"/>
      <c r="IG2" s="20"/>
      <c r="IH2" s="20"/>
      <c r="II2" s="21"/>
    </row>
    <row r="3" spans="2:243" s="22" customFormat="1" ht="14.1" customHeight="1" x14ac:dyDescent="0.2">
      <c r="B3" s="154" t="s">
        <v>16</v>
      </c>
      <c r="C3" s="154"/>
      <c r="D3" s="154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20"/>
      <c r="AA3" s="21"/>
      <c r="AB3" s="20"/>
      <c r="AC3" s="20"/>
      <c r="AD3" s="20"/>
      <c r="AE3" s="20"/>
      <c r="AF3" s="20"/>
      <c r="AG3" s="20"/>
      <c r="AH3" s="20"/>
      <c r="AI3" s="21"/>
      <c r="AJ3" s="20"/>
      <c r="AK3" s="20"/>
      <c r="AL3" s="20"/>
      <c r="AM3" s="20"/>
      <c r="AN3" s="20"/>
      <c r="AO3" s="20"/>
      <c r="AP3" s="20"/>
      <c r="AQ3" s="21"/>
      <c r="AR3" s="20"/>
      <c r="AS3" s="20"/>
      <c r="AT3" s="20"/>
      <c r="AU3" s="20"/>
      <c r="AV3" s="20"/>
      <c r="AW3" s="20"/>
      <c r="AX3" s="20"/>
      <c r="AY3" s="21"/>
      <c r="AZ3" s="20"/>
      <c r="BA3" s="20"/>
      <c r="BB3" s="20"/>
      <c r="BC3" s="20"/>
      <c r="BD3" s="20"/>
      <c r="BE3" s="20"/>
      <c r="BF3" s="20"/>
      <c r="BG3" s="21"/>
      <c r="BH3" s="20"/>
      <c r="BI3" s="20"/>
      <c r="BJ3" s="20"/>
      <c r="BK3" s="20"/>
      <c r="BL3" s="20"/>
      <c r="BM3" s="20"/>
      <c r="BN3" s="20"/>
      <c r="BO3" s="21"/>
      <c r="BP3" s="20"/>
      <c r="BQ3" s="20"/>
      <c r="BR3" s="20"/>
      <c r="BS3" s="20"/>
      <c r="BT3" s="20"/>
      <c r="BU3" s="20"/>
      <c r="BV3" s="20"/>
      <c r="BW3" s="21"/>
      <c r="BX3" s="20"/>
      <c r="BY3" s="20"/>
      <c r="BZ3" s="20"/>
      <c r="CA3" s="20"/>
      <c r="CB3" s="20"/>
      <c r="CC3" s="20"/>
      <c r="CD3" s="20"/>
      <c r="CE3" s="21"/>
      <c r="CF3" s="20"/>
      <c r="CG3" s="20"/>
      <c r="CH3" s="20"/>
      <c r="CI3" s="20"/>
      <c r="CJ3" s="20"/>
      <c r="CK3" s="20"/>
      <c r="CL3" s="20"/>
      <c r="CM3" s="21"/>
      <c r="CN3" s="20"/>
      <c r="CO3" s="20"/>
      <c r="CP3" s="20"/>
      <c r="CQ3" s="20"/>
      <c r="CR3" s="20"/>
      <c r="CS3" s="20"/>
      <c r="CT3" s="20"/>
      <c r="CU3" s="21"/>
      <c r="CV3" s="20"/>
      <c r="CW3" s="20"/>
      <c r="CX3" s="20"/>
      <c r="CY3" s="20"/>
      <c r="CZ3" s="20"/>
      <c r="DA3" s="20"/>
      <c r="DB3" s="20"/>
      <c r="DC3" s="21"/>
      <c r="DD3" s="20"/>
      <c r="DE3" s="20"/>
      <c r="DF3" s="20"/>
      <c r="DG3" s="20"/>
      <c r="DH3" s="20"/>
      <c r="DI3" s="20"/>
      <c r="DJ3" s="20"/>
      <c r="DK3" s="21"/>
      <c r="DL3" s="20"/>
      <c r="DM3" s="20"/>
      <c r="DN3" s="20"/>
      <c r="DO3" s="20"/>
      <c r="DP3" s="20"/>
      <c r="DQ3" s="20"/>
      <c r="DR3" s="20"/>
      <c r="DS3" s="21"/>
      <c r="DT3" s="20"/>
      <c r="DU3" s="20"/>
      <c r="DV3" s="20"/>
      <c r="DW3" s="20"/>
      <c r="DX3" s="20"/>
      <c r="DY3" s="20"/>
      <c r="DZ3" s="20"/>
      <c r="EA3" s="21"/>
      <c r="EB3" s="20"/>
      <c r="EC3" s="20"/>
      <c r="ED3" s="20"/>
      <c r="EE3" s="20"/>
      <c r="EF3" s="20"/>
      <c r="EG3" s="20"/>
      <c r="EH3" s="20"/>
      <c r="EI3" s="21"/>
      <c r="EJ3" s="20"/>
      <c r="EK3" s="20"/>
      <c r="EL3" s="20"/>
      <c r="EM3" s="20"/>
      <c r="EN3" s="20"/>
      <c r="EO3" s="20"/>
      <c r="EP3" s="20"/>
      <c r="EQ3" s="21"/>
      <c r="ER3" s="20"/>
      <c r="ES3" s="20"/>
      <c r="ET3" s="20"/>
      <c r="EU3" s="20"/>
      <c r="EV3" s="20"/>
      <c r="EW3" s="20"/>
      <c r="EX3" s="20"/>
      <c r="EY3" s="21"/>
      <c r="EZ3" s="20"/>
      <c r="FA3" s="20"/>
      <c r="FB3" s="20"/>
      <c r="FC3" s="20"/>
      <c r="FD3" s="20"/>
      <c r="FE3" s="20"/>
      <c r="FF3" s="20"/>
      <c r="FG3" s="21"/>
      <c r="FH3" s="20"/>
      <c r="FI3" s="20"/>
      <c r="FJ3" s="20"/>
      <c r="FK3" s="20"/>
      <c r="FL3" s="20"/>
      <c r="FM3" s="20"/>
      <c r="FN3" s="20"/>
      <c r="FO3" s="21"/>
      <c r="FP3" s="20"/>
      <c r="FQ3" s="20"/>
      <c r="FR3" s="20"/>
      <c r="FS3" s="20"/>
      <c r="FT3" s="20"/>
      <c r="FU3" s="20"/>
      <c r="FV3" s="20"/>
      <c r="FW3" s="21"/>
      <c r="FX3" s="20"/>
      <c r="FY3" s="20"/>
      <c r="FZ3" s="20"/>
      <c r="GA3" s="20"/>
      <c r="GB3" s="20"/>
      <c r="GC3" s="20"/>
      <c r="GD3" s="20"/>
      <c r="GE3" s="21"/>
      <c r="GF3" s="20"/>
      <c r="GG3" s="20"/>
      <c r="GH3" s="20"/>
      <c r="GI3" s="20"/>
      <c r="GJ3" s="20"/>
      <c r="GK3" s="20"/>
      <c r="GL3" s="20"/>
      <c r="GM3" s="21"/>
      <c r="GN3" s="20"/>
      <c r="GO3" s="20"/>
      <c r="GP3" s="20"/>
      <c r="GQ3" s="20"/>
      <c r="GR3" s="20"/>
      <c r="GS3" s="20"/>
      <c r="GT3" s="20"/>
      <c r="GU3" s="21"/>
      <c r="GV3" s="20"/>
      <c r="GW3" s="20"/>
      <c r="GX3" s="20"/>
      <c r="GY3" s="20"/>
      <c r="GZ3" s="20"/>
      <c r="HA3" s="20"/>
      <c r="HB3" s="20"/>
      <c r="HC3" s="21"/>
      <c r="HD3" s="20"/>
      <c r="HE3" s="20"/>
      <c r="HF3" s="20"/>
      <c r="HG3" s="20"/>
      <c r="HH3" s="20"/>
      <c r="HI3" s="20"/>
      <c r="HJ3" s="20"/>
      <c r="HK3" s="21"/>
      <c r="HL3" s="20"/>
      <c r="HM3" s="20"/>
      <c r="HN3" s="20"/>
      <c r="HO3" s="20"/>
      <c r="HP3" s="20"/>
      <c r="HQ3" s="20"/>
      <c r="HR3" s="20"/>
      <c r="HS3" s="21"/>
      <c r="HT3" s="20"/>
      <c r="HU3" s="20"/>
      <c r="HV3" s="20"/>
      <c r="HW3" s="20"/>
      <c r="HX3" s="20"/>
      <c r="HY3" s="20"/>
      <c r="HZ3" s="20"/>
      <c r="IA3" s="21"/>
      <c r="IB3" s="20"/>
      <c r="IC3" s="20"/>
      <c r="ID3" s="20"/>
      <c r="IE3" s="20"/>
      <c r="IF3" s="20"/>
      <c r="IG3" s="20"/>
      <c r="IH3" s="20"/>
      <c r="II3" s="21"/>
    </row>
    <row r="4" spans="2:243" s="22" customFormat="1" ht="14.1" customHeight="1" x14ac:dyDescent="0.2">
      <c r="B4" s="154" t="s">
        <v>15</v>
      </c>
      <c r="C4" s="154"/>
      <c r="D4" s="154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20"/>
      <c r="AA4" s="21"/>
      <c r="AB4" s="20"/>
      <c r="AC4" s="20"/>
      <c r="AD4" s="20"/>
      <c r="AE4" s="20"/>
      <c r="AF4" s="20"/>
      <c r="AG4" s="20"/>
      <c r="AH4" s="20"/>
      <c r="AI4" s="21"/>
      <c r="AJ4" s="20"/>
      <c r="AK4" s="20"/>
      <c r="AL4" s="20"/>
      <c r="AM4" s="20"/>
      <c r="AN4" s="20"/>
      <c r="AO4" s="20"/>
      <c r="AP4" s="20"/>
      <c r="AQ4" s="21"/>
      <c r="AR4" s="20"/>
      <c r="AS4" s="20"/>
      <c r="AT4" s="20"/>
      <c r="AU4" s="20"/>
      <c r="AV4" s="20"/>
      <c r="AW4" s="20"/>
      <c r="AX4" s="20"/>
      <c r="AY4" s="21"/>
      <c r="AZ4" s="20"/>
      <c r="BA4" s="20"/>
      <c r="BB4" s="20"/>
      <c r="BC4" s="20"/>
      <c r="BD4" s="20"/>
      <c r="BE4" s="20"/>
      <c r="BF4" s="20"/>
      <c r="BG4" s="21"/>
      <c r="BH4" s="20"/>
      <c r="BI4" s="20"/>
      <c r="BJ4" s="20"/>
      <c r="BK4" s="20"/>
      <c r="BL4" s="20"/>
      <c r="BM4" s="20"/>
      <c r="BN4" s="20"/>
      <c r="BO4" s="21"/>
      <c r="BP4" s="20"/>
      <c r="BQ4" s="20"/>
      <c r="BR4" s="20"/>
      <c r="BS4" s="20"/>
      <c r="BT4" s="20"/>
      <c r="BU4" s="20"/>
      <c r="BV4" s="20"/>
      <c r="BW4" s="21"/>
      <c r="BX4" s="20"/>
      <c r="BY4" s="20"/>
      <c r="BZ4" s="20"/>
      <c r="CA4" s="20"/>
      <c r="CB4" s="20"/>
      <c r="CC4" s="20"/>
      <c r="CD4" s="20"/>
      <c r="CE4" s="21"/>
      <c r="CF4" s="20"/>
      <c r="CG4" s="20"/>
      <c r="CH4" s="20"/>
      <c r="CI4" s="20"/>
      <c r="CJ4" s="20"/>
      <c r="CK4" s="20"/>
      <c r="CL4" s="20"/>
      <c r="CM4" s="21"/>
      <c r="CN4" s="20"/>
      <c r="CO4" s="20"/>
      <c r="CP4" s="20"/>
      <c r="CQ4" s="20"/>
      <c r="CR4" s="20"/>
      <c r="CS4" s="20"/>
      <c r="CT4" s="20"/>
      <c r="CU4" s="21"/>
      <c r="CV4" s="20"/>
      <c r="CW4" s="20"/>
      <c r="CX4" s="20"/>
      <c r="CY4" s="20"/>
      <c r="CZ4" s="20"/>
      <c r="DA4" s="20"/>
      <c r="DB4" s="20"/>
      <c r="DC4" s="21"/>
      <c r="DD4" s="20"/>
      <c r="DE4" s="20"/>
      <c r="DF4" s="20"/>
      <c r="DG4" s="20"/>
      <c r="DH4" s="20"/>
      <c r="DI4" s="20"/>
      <c r="DJ4" s="20"/>
      <c r="DK4" s="21"/>
      <c r="DL4" s="20"/>
      <c r="DM4" s="20"/>
      <c r="DN4" s="20"/>
      <c r="DO4" s="20"/>
      <c r="DP4" s="20"/>
      <c r="DQ4" s="20"/>
      <c r="DR4" s="20"/>
      <c r="DS4" s="21"/>
      <c r="DT4" s="20"/>
      <c r="DU4" s="20"/>
      <c r="DV4" s="20"/>
      <c r="DW4" s="20"/>
      <c r="DX4" s="20"/>
      <c r="DY4" s="20"/>
      <c r="DZ4" s="20"/>
      <c r="EA4" s="21"/>
      <c r="EB4" s="20"/>
      <c r="EC4" s="20"/>
      <c r="ED4" s="20"/>
      <c r="EE4" s="20"/>
      <c r="EF4" s="20"/>
      <c r="EG4" s="20"/>
      <c r="EH4" s="20"/>
      <c r="EI4" s="21"/>
      <c r="EJ4" s="20"/>
      <c r="EK4" s="20"/>
      <c r="EL4" s="20"/>
      <c r="EM4" s="20"/>
      <c r="EN4" s="20"/>
      <c r="EO4" s="20"/>
      <c r="EP4" s="20"/>
      <c r="EQ4" s="21"/>
      <c r="ER4" s="20"/>
      <c r="ES4" s="20"/>
      <c r="ET4" s="20"/>
      <c r="EU4" s="20"/>
      <c r="EV4" s="20"/>
      <c r="EW4" s="20"/>
      <c r="EX4" s="20"/>
      <c r="EY4" s="21"/>
      <c r="EZ4" s="20"/>
      <c r="FA4" s="20"/>
      <c r="FB4" s="20"/>
      <c r="FC4" s="20"/>
      <c r="FD4" s="20"/>
      <c r="FE4" s="20"/>
      <c r="FF4" s="20"/>
      <c r="FG4" s="21"/>
      <c r="FH4" s="20"/>
      <c r="FI4" s="20"/>
      <c r="FJ4" s="20"/>
      <c r="FK4" s="20"/>
      <c r="FL4" s="20"/>
      <c r="FM4" s="20"/>
      <c r="FN4" s="20"/>
      <c r="FO4" s="21"/>
      <c r="FP4" s="20"/>
      <c r="FQ4" s="20"/>
      <c r="FR4" s="20"/>
      <c r="FS4" s="20"/>
      <c r="FT4" s="20"/>
      <c r="FU4" s="20"/>
      <c r="FV4" s="20"/>
      <c r="FW4" s="21"/>
      <c r="FX4" s="20"/>
      <c r="FY4" s="20"/>
      <c r="FZ4" s="20"/>
      <c r="GA4" s="20"/>
      <c r="GB4" s="20"/>
      <c r="GC4" s="20"/>
      <c r="GD4" s="20"/>
      <c r="GE4" s="21"/>
      <c r="GF4" s="20"/>
      <c r="GG4" s="20"/>
      <c r="GH4" s="20"/>
      <c r="GI4" s="20"/>
      <c r="GJ4" s="20"/>
      <c r="GK4" s="20"/>
      <c r="GL4" s="20"/>
      <c r="GM4" s="21"/>
      <c r="GN4" s="20"/>
      <c r="GO4" s="20"/>
      <c r="GP4" s="20"/>
      <c r="GQ4" s="20"/>
      <c r="GR4" s="20"/>
      <c r="GS4" s="20"/>
      <c r="GT4" s="20"/>
      <c r="GU4" s="21"/>
      <c r="GV4" s="20"/>
      <c r="GW4" s="20"/>
      <c r="GX4" s="20"/>
      <c r="GY4" s="20"/>
      <c r="GZ4" s="20"/>
      <c r="HA4" s="20"/>
      <c r="HB4" s="20"/>
      <c r="HC4" s="21"/>
      <c r="HD4" s="20"/>
      <c r="HE4" s="20"/>
      <c r="HF4" s="20"/>
      <c r="HG4" s="20"/>
      <c r="HH4" s="20"/>
      <c r="HI4" s="20"/>
      <c r="HJ4" s="20"/>
      <c r="HK4" s="21"/>
      <c r="HL4" s="20"/>
      <c r="HM4" s="20"/>
      <c r="HN4" s="20"/>
      <c r="HO4" s="20"/>
      <c r="HP4" s="20"/>
      <c r="HQ4" s="20"/>
      <c r="HR4" s="20"/>
      <c r="HS4" s="21"/>
      <c r="HT4" s="20"/>
      <c r="HU4" s="20"/>
      <c r="HV4" s="20"/>
      <c r="HW4" s="20"/>
      <c r="HX4" s="20"/>
      <c r="HY4" s="20"/>
      <c r="HZ4" s="20"/>
      <c r="IA4" s="21"/>
      <c r="IB4" s="20"/>
      <c r="IC4" s="20"/>
      <c r="ID4" s="20"/>
      <c r="IE4" s="20"/>
      <c r="IF4" s="20"/>
      <c r="IG4" s="20"/>
      <c r="IH4" s="20"/>
      <c r="II4" s="21"/>
    </row>
    <row r="5" spans="2:243" s="22" customFormat="1" ht="36.75" customHeight="1" x14ac:dyDescent="0.2">
      <c r="B5" s="158" t="s">
        <v>200</v>
      </c>
      <c r="C5" s="158"/>
      <c r="D5" s="158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20"/>
      <c r="AA5" s="21"/>
      <c r="AB5" s="20"/>
      <c r="AC5" s="20"/>
      <c r="AD5" s="20"/>
      <c r="AE5" s="20"/>
      <c r="AF5" s="20"/>
      <c r="AG5" s="20"/>
      <c r="AH5" s="20"/>
      <c r="AI5" s="21"/>
      <c r="AJ5" s="20"/>
      <c r="AK5" s="20"/>
      <c r="AL5" s="20"/>
      <c r="AM5" s="20"/>
      <c r="AN5" s="20"/>
      <c r="AO5" s="20"/>
      <c r="AP5" s="20"/>
      <c r="AQ5" s="21"/>
      <c r="AR5" s="20"/>
      <c r="AS5" s="20"/>
      <c r="AT5" s="20"/>
      <c r="AU5" s="20"/>
      <c r="AV5" s="20"/>
      <c r="AW5" s="20"/>
      <c r="AX5" s="20"/>
      <c r="AY5" s="21"/>
      <c r="AZ5" s="20"/>
      <c r="BA5" s="20"/>
      <c r="BB5" s="20"/>
      <c r="BC5" s="20"/>
      <c r="BD5" s="20"/>
      <c r="BE5" s="20"/>
      <c r="BF5" s="20"/>
      <c r="BG5" s="21"/>
      <c r="BH5" s="20"/>
      <c r="BI5" s="20"/>
      <c r="BJ5" s="20"/>
      <c r="BK5" s="20"/>
      <c r="BL5" s="20"/>
      <c r="BM5" s="20"/>
      <c r="BN5" s="20"/>
      <c r="BO5" s="21"/>
      <c r="BP5" s="20"/>
      <c r="BQ5" s="20"/>
      <c r="BR5" s="20"/>
      <c r="BS5" s="20"/>
      <c r="BT5" s="20"/>
      <c r="BU5" s="20"/>
      <c r="BV5" s="20"/>
      <c r="BW5" s="21"/>
      <c r="BX5" s="20"/>
      <c r="BY5" s="20"/>
      <c r="BZ5" s="20"/>
      <c r="CA5" s="20"/>
      <c r="CB5" s="20"/>
      <c r="CC5" s="20"/>
      <c r="CD5" s="20"/>
      <c r="CE5" s="21"/>
      <c r="CF5" s="20"/>
      <c r="CG5" s="20"/>
      <c r="CH5" s="20"/>
      <c r="CI5" s="20"/>
      <c r="CJ5" s="20"/>
      <c r="CK5" s="20"/>
      <c r="CL5" s="20"/>
      <c r="CM5" s="21"/>
      <c r="CN5" s="20"/>
      <c r="CO5" s="20"/>
      <c r="CP5" s="20"/>
      <c r="CQ5" s="20"/>
      <c r="CR5" s="20"/>
      <c r="CS5" s="20"/>
      <c r="CT5" s="20"/>
      <c r="CU5" s="21"/>
      <c r="CV5" s="20"/>
      <c r="CW5" s="20"/>
      <c r="CX5" s="20"/>
      <c r="CY5" s="20"/>
      <c r="CZ5" s="20"/>
      <c r="DA5" s="20"/>
      <c r="DB5" s="20"/>
      <c r="DC5" s="21"/>
      <c r="DD5" s="20"/>
      <c r="DE5" s="20"/>
      <c r="DF5" s="20"/>
      <c r="DG5" s="20"/>
      <c r="DH5" s="20"/>
      <c r="DI5" s="20"/>
      <c r="DJ5" s="20"/>
      <c r="DK5" s="21"/>
      <c r="DL5" s="20"/>
      <c r="DM5" s="20"/>
      <c r="DN5" s="20"/>
      <c r="DO5" s="20"/>
      <c r="DP5" s="20"/>
      <c r="DQ5" s="20"/>
      <c r="DR5" s="20"/>
      <c r="DS5" s="21"/>
      <c r="DT5" s="20"/>
      <c r="DU5" s="20"/>
      <c r="DV5" s="20"/>
      <c r="DW5" s="20"/>
      <c r="DX5" s="20"/>
      <c r="DY5" s="20"/>
      <c r="DZ5" s="20"/>
      <c r="EA5" s="21"/>
      <c r="EB5" s="20"/>
      <c r="EC5" s="20"/>
      <c r="ED5" s="20"/>
      <c r="EE5" s="20"/>
      <c r="EF5" s="20"/>
      <c r="EG5" s="20"/>
      <c r="EH5" s="20"/>
      <c r="EI5" s="21"/>
      <c r="EJ5" s="20"/>
      <c r="EK5" s="20"/>
      <c r="EL5" s="20"/>
      <c r="EM5" s="20"/>
      <c r="EN5" s="20"/>
      <c r="EO5" s="20"/>
      <c r="EP5" s="20"/>
      <c r="EQ5" s="21"/>
      <c r="ER5" s="20"/>
      <c r="ES5" s="20"/>
      <c r="ET5" s="20"/>
      <c r="EU5" s="20"/>
      <c r="EV5" s="20"/>
      <c r="EW5" s="20"/>
      <c r="EX5" s="20"/>
      <c r="EY5" s="21"/>
      <c r="EZ5" s="20"/>
      <c r="FA5" s="20"/>
      <c r="FB5" s="20"/>
      <c r="FC5" s="20"/>
      <c r="FD5" s="20"/>
      <c r="FE5" s="20"/>
      <c r="FF5" s="20"/>
      <c r="FG5" s="21"/>
      <c r="FH5" s="20"/>
      <c r="FI5" s="20"/>
      <c r="FJ5" s="20"/>
      <c r="FK5" s="20"/>
      <c r="FL5" s="20"/>
      <c r="FM5" s="20"/>
      <c r="FN5" s="20"/>
      <c r="FO5" s="21"/>
      <c r="FP5" s="20"/>
      <c r="FQ5" s="20"/>
      <c r="FR5" s="20"/>
      <c r="FS5" s="20"/>
      <c r="FT5" s="20"/>
      <c r="FU5" s="20"/>
      <c r="FV5" s="20"/>
      <c r="FW5" s="21"/>
      <c r="FX5" s="20"/>
      <c r="FY5" s="20"/>
      <c r="FZ5" s="20"/>
      <c r="GA5" s="20"/>
      <c r="GB5" s="20"/>
      <c r="GC5" s="20"/>
      <c r="GD5" s="20"/>
      <c r="GE5" s="21"/>
      <c r="GF5" s="20"/>
      <c r="GG5" s="20"/>
      <c r="GH5" s="20"/>
      <c r="GI5" s="20"/>
      <c r="GJ5" s="20"/>
      <c r="GK5" s="20"/>
      <c r="GL5" s="20"/>
      <c r="GM5" s="21"/>
      <c r="GN5" s="20"/>
      <c r="GO5" s="20"/>
      <c r="GP5" s="20"/>
      <c r="GQ5" s="20"/>
      <c r="GR5" s="20"/>
      <c r="GS5" s="20"/>
      <c r="GT5" s="20"/>
      <c r="GU5" s="21"/>
      <c r="GV5" s="20"/>
      <c r="GW5" s="20"/>
      <c r="GX5" s="20"/>
      <c r="GY5" s="20"/>
      <c r="GZ5" s="20"/>
      <c r="HA5" s="20"/>
      <c r="HB5" s="20"/>
      <c r="HC5" s="21"/>
      <c r="HD5" s="20"/>
      <c r="HE5" s="20"/>
      <c r="HF5" s="20"/>
      <c r="HG5" s="20"/>
      <c r="HH5" s="20"/>
      <c r="HI5" s="20"/>
      <c r="HJ5" s="20"/>
      <c r="HK5" s="21"/>
      <c r="HL5" s="20"/>
      <c r="HM5" s="20"/>
      <c r="HN5" s="20"/>
      <c r="HO5" s="20"/>
      <c r="HP5" s="20"/>
      <c r="HQ5" s="20"/>
      <c r="HR5" s="20"/>
      <c r="HS5" s="21"/>
      <c r="HT5" s="20"/>
      <c r="HU5" s="20"/>
      <c r="HV5" s="20"/>
      <c r="HW5" s="20"/>
      <c r="HX5" s="20"/>
      <c r="HY5" s="20"/>
      <c r="HZ5" s="20"/>
      <c r="IA5" s="21"/>
      <c r="IB5" s="20"/>
      <c r="IC5" s="20"/>
      <c r="ID5" s="20"/>
      <c r="IE5" s="20"/>
      <c r="IF5" s="20"/>
      <c r="IG5" s="20"/>
      <c r="IH5" s="20"/>
      <c r="II5" s="21"/>
    </row>
    <row r="6" spans="2:243" s="55" customFormat="1" ht="21.75" customHeight="1" x14ac:dyDescent="0.2">
      <c r="B6" s="155" t="s">
        <v>24</v>
      </c>
      <c r="C6" s="156"/>
      <c r="D6" s="157"/>
    </row>
    <row r="7" spans="2:243" ht="82.5" customHeight="1" x14ac:dyDescent="0.2">
      <c r="B7" s="52" t="s">
        <v>199</v>
      </c>
      <c r="C7" s="52" t="s">
        <v>198</v>
      </c>
      <c r="D7" s="54" t="s">
        <v>197</v>
      </c>
    </row>
    <row r="8" spans="2:243" ht="30" customHeight="1" x14ac:dyDescent="0.2">
      <c r="B8" s="153" t="s">
        <v>196</v>
      </c>
      <c r="C8" s="153"/>
      <c r="D8" s="53">
        <f>SUM(D9:D16)</f>
        <v>0</v>
      </c>
    </row>
    <row r="9" spans="2:243" s="12" customFormat="1" ht="20.25" customHeight="1" x14ac:dyDescent="0.2">
      <c r="B9" s="48" t="s">
        <v>170</v>
      </c>
      <c r="C9" s="49" t="s">
        <v>171</v>
      </c>
      <c r="D9" s="30">
        <f>+'2'!H11</f>
        <v>1277000</v>
      </c>
    </row>
    <row r="10" spans="2:243" s="12" customFormat="1" ht="20.25" customHeight="1" x14ac:dyDescent="0.2">
      <c r="B10" s="48" t="s">
        <v>126</v>
      </c>
      <c r="C10" s="49" t="s">
        <v>127</v>
      </c>
      <c r="D10" s="30">
        <f>+'2'!H14</f>
        <v>148000</v>
      </c>
    </row>
    <row r="11" spans="2:243" s="15" customFormat="1" ht="20.25" customHeight="1" x14ac:dyDescent="0.2">
      <c r="B11" s="48">
        <v>1200</v>
      </c>
      <c r="C11" s="49" t="s">
        <v>57</v>
      </c>
      <c r="D11" s="14">
        <f>+'2'!H16</f>
        <v>1081000</v>
      </c>
    </row>
    <row r="12" spans="2:243" s="15" customFormat="1" ht="20.25" customHeight="1" x14ac:dyDescent="0.2">
      <c r="B12" s="48" t="s">
        <v>183</v>
      </c>
      <c r="C12" s="49" t="s">
        <v>184</v>
      </c>
      <c r="D12" s="14">
        <f>+'2'!H20</f>
        <v>325000</v>
      </c>
    </row>
    <row r="13" spans="2:243" s="15" customFormat="1" ht="20.25" customHeight="1" x14ac:dyDescent="0.2">
      <c r="B13" s="48">
        <v>1202</v>
      </c>
      <c r="C13" s="49" t="s">
        <v>63</v>
      </c>
      <c r="D13" s="14">
        <f>+'2'!H22</f>
        <v>1342000</v>
      </c>
    </row>
    <row r="14" spans="2:243" s="15" customFormat="1" ht="29.25" customHeight="1" x14ac:dyDescent="0.2">
      <c r="B14" s="48">
        <v>1207</v>
      </c>
      <c r="C14" s="49" t="s">
        <v>72</v>
      </c>
      <c r="D14" s="14">
        <f>+'2'!H27</f>
        <v>-1049500</v>
      </c>
    </row>
    <row r="15" spans="2:243" s="1" customFormat="1" ht="20.25" customHeight="1" x14ac:dyDescent="0.2">
      <c r="B15" s="48" t="s">
        <v>119</v>
      </c>
      <c r="C15" s="49" t="s">
        <v>120</v>
      </c>
      <c r="D15" s="14">
        <f>+'2'!H34</f>
        <v>-332500</v>
      </c>
    </row>
    <row r="16" spans="2:243" s="15" customFormat="1" ht="20.25" customHeight="1" x14ac:dyDescent="0.2">
      <c r="B16" s="48">
        <v>1139</v>
      </c>
      <c r="C16" s="49" t="s">
        <v>190</v>
      </c>
      <c r="D16" s="14">
        <f>+'2'!H37</f>
        <v>-2791000</v>
      </c>
    </row>
    <row r="17" spans="2:4" x14ac:dyDescent="0.2">
      <c r="B17" s="56"/>
      <c r="C17" s="56"/>
      <c r="D17" s="56"/>
    </row>
  </sheetData>
  <mergeCells count="7">
    <mergeCell ref="B8:C8"/>
    <mergeCell ref="B1:D1"/>
    <mergeCell ref="B2:D2"/>
    <mergeCell ref="B3:D3"/>
    <mergeCell ref="B6:D6"/>
    <mergeCell ref="B4:D4"/>
    <mergeCell ref="B5:D5"/>
  </mergeCells>
  <pageMargins left="0.23622047244094499" right="0.23622047244094499" top="0.27559055118110198" bottom="0.27559055118110198" header="0.196850393700787" footer="0.196850393700787"/>
  <pageSetup paperSize="9" scale="90" firstPageNumber="18" orientation="landscape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00B90-2E21-437F-B99D-33F8A7211A8A}">
  <dimension ref="B1:IG43"/>
  <sheetViews>
    <sheetView tabSelected="1" topLeftCell="A13" workbookViewId="0">
      <selection activeCell="H39" sqref="H39"/>
    </sheetView>
  </sheetViews>
  <sheetFormatPr defaultColWidth="9.140625" defaultRowHeight="13.5" x14ac:dyDescent="0.2"/>
  <cols>
    <col min="1" max="1" width="1.28515625" style="1" customWidth="1"/>
    <col min="2" max="2" width="6" style="1" customWidth="1"/>
    <col min="3" max="3" width="9.140625" style="9"/>
    <col min="4" max="4" width="13.28515625" style="9" customWidth="1"/>
    <col min="5" max="5" width="46.85546875" style="18" customWidth="1"/>
    <col min="6" max="7" width="47.5703125" style="18" customWidth="1"/>
    <col min="8" max="8" width="31.5703125" style="9" customWidth="1"/>
    <col min="9" max="9" width="10" style="1" bestFit="1" customWidth="1"/>
    <col min="10" max="10" width="10.42578125" style="1" bestFit="1" customWidth="1"/>
    <col min="11" max="16384" width="9.140625" style="1"/>
  </cols>
  <sheetData>
    <row r="1" spans="2:241" s="4" customFormat="1" x14ac:dyDescent="0.2">
      <c r="B1" s="165" t="s">
        <v>332</v>
      </c>
      <c r="C1" s="165"/>
      <c r="D1" s="165"/>
      <c r="E1" s="165"/>
      <c r="F1" s="165"/>
      <c r="G1" s="165"/>
      <c r="H1" s="165"/>
      <c r="I1" s="3"/>
      <c r="J1" s="2"/>
      <c r="K1" s="3"/>
      <c r="L1" s="3"/>
      <c r="M1" s="3"/>
      <c r="N1" s="3"/>
      <c r="O1" s="3"/>
      <c r="P1" s="3"/>
      <c r="Q1" s="2"/>
      <c r="R1" s="3"/>
      <c r="S1" s="3"/>
      <c r="T1" s="3"/>
      <c r="U1" s="3"/>
      <c r="V1" s="3"/>
      <c r="W1" s="3"/>
      <c r="X1" s="3"/>
      <c r="Y1" s="2"/>
      <c r="Z1" s="3"/>
      <c r="AA1" s="3"/>
      <c r="AB1" s="3"/>
      <c r="AC1" s="3"/>
      <c r="AD1" s="3"/>
      <c r="AE1" s="3"/>
      <c r="AF1" s="3"/>
      <c r="AG1" s="2"/>
      <c r="AH1" s="3"/>
      <c r="AI1" s="3"/>
      <c r="AJ1" s="3"/>
      <c r="AK1" s="3"/>
      <c r="AL1" s="3"/>
      <c r="AM1" s="3"/>
      <c r="AN1" s="3"/>
      <c r="AO1" s="2"/>
      <c r="AP1" s="3"/>
      <c r="AQ1" s="3"/>
      <c r="AR1" s="3"/>
      <c r="AS1" s="3"/>
      <c r="AT1" s="3"/>
      <c r="AU1" s="3"/>
      <c r="AV1" s="3"/>
      <c r="AW1" s="2"/>
      <c r="AX1" s="3"/>
      <c r="AY1" s="3"/>
      <c r="AZ1" s="3"/>
      <c r="BA1" s="3"/>
      <c r="BB1" s="3"/>
      <c r="BC1" s="3"/>
      <c r="BD1" s="3"/>
      <c r="BE1" s="2"/>
      <c r="BF1" s="3"/>
      <c r="BG1" s="3"/>
      <c r="BH1" s="3"/>
      <c r="BI1" s="3"/>
      <c r="BJ1" s="3"/>
      <c r="BK1" s="3"/>
      <c r="BL1" s="3"/>
      <c r="BM1" s="2"/>
      <c r="BN1" s="3"/>
      <c r="BO1" s="3"/>
      <c r="BP1" s="3"/>
      <c r="BQ1" s="3"/>
      <c r="BR1" s="3"/>
      <c r="BS1" s="3"/>
      <c r="BT1" s="3"/>
      <c r="BU1" s="2"/>
      <c r="BV1" s="3"/>
      <c r="BW1" s="3"/>
      <c r="BX1" s="3"/>
      <c r="BY1" s="3"/>
      <c r="BZ1" s="3"/>
      <c r="CA1" s="3"/>
      <c r="CB1" s="3"/>
      <c r="CC1" s="2"/>
      <c r="CD1" s="3"/>
      <c r="CE1" s="3"/>
      <c r="CF1" s="3"/>
      <c r="CG1" s="3"/>
      <c r="CH1" s="3"/>
      <c r="CI1" s="3"/>
      <c r="CJ1" s="3"/>
      <c r="CK1" s="2"/>
      <c r="CL1" s="3"/>
      <c r="CM1" s="3"/>
      <c r="CN1" s="3"/>
      <c r="CO1" s="3"/>
      <c r="CP1" s="3"/>
      <c r="CQ1" s="3"/>
      <c r="CR1" s="3"/>
      <c r="CS1" s="2"/>
      <c r="CT1" s="3"/>
      <c r="CU1" s="3"/>
      <c r="CV1" s="3"/>
      <c r="CW1" s="3"/>
      <c r="CX1" s="3"/>
      <c r="CY1" s="3"/>
      <c r="CZ1" s="3"/>
      <c r="DA1" s="2"/>
      <c r="DB1" s="3"/>
      <c r="DC1" s="3"/>
      <c r="DD1" s="3"/>
      <c r="DE1" s="3"/>
      <c r="DF1" s="3"/>
      <c r="DG1" s="3"/>
      <c r="DH1" s="3"/>
      <c r="DI1" s="2"/>
      <c r="DJ1" s="3"/>
      <c r="DK1" s="3"/>
      <c r="DL1" s="3"/>
      <c r="DM1" s="3"/>
      <c r="DN1" s="3"/>
      <c r="DO1" s="3"/>
      <c r="DP1" s="3"/>
      <c r="DQ1" s="2"/>
      <c r="DR1" s="3"/>
      <c r="DS1" s="3"/>
      <c r="DT1" s="3"/>
      <c r="DU1" s="3"/>
      <c r="DV1" s="3"/>
      <c r="DW1" s="3"/>
      <c r="DX1" s="3"/>
      <c r="DY1" s="2"/>
      <c r="DZ1" s="3"/>
      <c r="EA1" s="3"/>
      <c r="EB1" s="3"/>
      <c r="EC1" s="3"/>
      <c r="ED1" s="3"/>
      <c r="EE1" s="3"/>
      <c r="EF1" s="3"/>
      <c r="EG1" s="2"/>
      <c r="EH1" s="3"/>
      <c r="EI1" s="3"/>
      <c r="EJ1" s="3"/>
      <c r="EK1" s="3"/>
      <c r="EL1" s="3"/>
      <c r="EM1" s="3"/>
      <c r="EN1" s="3"/>
      <c r="EO1" s="2"/>
      <c r="EP1" s="3"/>
      <c r="EQ1" s="3"/>
      <c r="ER1" s="3"/>
      <c r="ES1" s="3"/>
      <c r="ET1" s="3"/>
      <c r="EU1" s="3"/>
      <c r="EV1" s="3"/>
      <c r="EW1" s="2"/>
      <c r="EX1" s="3"/>
      <c r="EY1" s="3"/>
      <c r="EZ1" s="3"/>
      <c r="FA1" s="3"/>
      <c r="FB1" s="3"/>
      <c r="FC1" s="3"/>
      <c r="FD1" s="3"/>
      <c r="FE1" s="2"/>
      <c r="FF1" s="3"/>
      <c r="FG1" s="3"/>
      <c r="FH1" s="3"/>
      <c r="FI1" s="3"/>
      <c r="FJ1" s="3"/>
      <c r="FK1" s="3"/>
      <c r="FL1" s="3"/>
      <c r="FM1" s="2"/>
      <c r="FN1" s="3"/>
      <c r="FO1" s="3"/>
      <c r="FP1" s="3"/>
      <c r="FQ1" s="3"/>
      <c r="FR1" s="3"/>
      <c r="FS1" s="3"/>
      <c r="FT1" s="3"/>
      <c r="FU1" s="2"/>
      <c r="FV1" s="3"/>
      <c r="FW1" s="3"/>
      <c r="FX1" s="3"/>
      <c r="FY1" s="3"/>
      <c r="FZ1" s="3"/>
      <c r="GA1" s="3"/>
      <c r="GB1" s="3"/>
      <c r="GC1" s="2"/>
      <c r="GD1" s="3"/>
      <c r="GE1" s="3"/>
      <c r="GF1" s="3"/>
      <c r="GG1" s="3"/>
      <c r="GH1" s="3"/>
      <c r="GI1" s="3"/>
      <c r="GJ1" s="3"/>
      <c r="GK1" s="2"/>
      <c r="GL1" s="3"/>
      <c r="GM1" s="3"/>
      <c r="GN1" s="3"/>
      <c r="GO1" s="3"/>
      <c r="GP1" s="3"/>
      <c r="GQ1" s="3"/>
      <c r="GR1" s="3"/>
      <c r="GS1" s="2"/>
      <c r="GT1" s="3"/>
      <c r="GU1" s="3"/>
      <c r="GV1" s="3"/>
      <c r="GW1" s="3"/>
      <c r="GX1" s="3"/>
      <c r="GY1" s="3"/>
      <c r="GZ1" s="3"/>
      <c r="HA1" s="2"/>
      <c r="HB1" s="3"/>
      <c r="HC1" s="3"/>
      <c r="HD1" s="3"/>
      <c r="HE1" s="3"/>
      <c r="HF1" s="3"/>
      <c r="HG1" s="3"/>
      <c r="HH1" s="3"/>
      <c r="HI1" s="2"/>
      <c r="HJ1" s="3"/>
      <c r="HK1" s="3"/>
      <c r="HL1" s="3"/>
      <c r="HM1" s="3"/>
      <c r="HN1" s="3"/>
      <c r="HO1" s="3"/>
      <c r="HP1" s="3"/>
      <c r="HQ1" s="2"/>
      <c r="HR1" s="3"/>
      <c r="HS1" s="3"/>
      <c r="HT1" s="3"/>
      <c r="HU1" s="3"/>
      <c r="HV1" s="3"/>
      <c r="HW1" s="3"/>
      <c r="HX1" s="3"/>
      <c r="HY1" s="2"/>
      <c r="HZ1" s="3"/>
      <c r="IA1" s="3"/>
      <c r="IB1" s="3"/>
      <c r="IC1" s="3"/>
      <c r="ID1" s="3"/>
      <c r="IE1" s="3"/>
      <c r="IF1" s="3"/>
      <c r="IG1" s="2"/>
    </row>
    <row r="2" spans="2:241" s="4" customFormat="1" x14ac:dyDescent="0.2">
      <c r="B2" s="165" t="s">
        <v>22</v>
      </c>
      <c r="C2" s="165"/>
      <c r="D2" s="165"/>
      <c r="E2" s="165"/>
      <c r="F2" s="165"/>
      <c r="G2" s="165"/>
      <c r="H2" s="165"/>
      <c r="I2" s="3"/>
      <c r="J2" s="2"/>
      <c r="K2" s="3"/>
      <c r="L2" s="3"/>
      <c r="M2" s="3"/>
      <c r="N2" s="3"/>
      <c r="O2" s="3"/>
      <c r="P2" s="3"/>
      <c r="Q2" s="2"/>
      <c r="R2" s="3"/>
      <c r="S2" s="3"/>
      <c r="T2" s="3"/>
      <c r="U2" s="3"/>
      <c r="V2" s="3"/>
      <c r="W2" s="3"/>
      <c r="X2" s="3"/>
      <c r="Y2" s="2"/>
      <c r="Z2" s="3"/>
      <c r="AA2" s="3"/>
      <c r="AB2" s="3"/>
      <c r="AC2" s="3"/>
      <c r="AD2" s="3"/>
      <c r="AE2" s="3"/>
      <c r="AF2" s="3"/>
      <c r="AG2" s="2"/>
      <c r="AH2" s="3"/>
      <c r="AI2" s="3"/>
      <c r="AJ2" s="3"/>
      <c r="AK2" s="3"/>
      <c r="AL2" s="3"/>
      <c r="AM2" s="3"/>
      <c r="AN2" s="3"/>
      <c r="AO2" s="2"/>
      <c r="AP2" s="3"/>
      <c r="AQ2" s="3"/>
      <c r="AR2" s="3"/>
      <c r="AS2" s="3"/>
      <c r="AT2" s="3"/>
      <c r="AU2" s="3"/>
      <c r="AV2" s="3"/>
      <c r="AW2" s="2"/>
      <c r="AX2" s="3"/>
      <c r="AY2" s="3"/>
      <c r="AZ2" s="3"/>
      <c r="BA2" s="3"/>
      <c r="BB2" s="3"/>
      <c r="BC2" s="3"/>
      <c r="BD2" s="3"/>
      <c r="BE2" s="2"/>
      <c r="BF2" s="3"/>
      <c r="BG2" s="3"/>
      <c r="BH2" s="3"/>
      <c r="BI2" s="3"/>
      <c r="BJ2" s="3"/>
      <c r="BK2" s="3"/>
      <c r="BL2" s="3"/>
      <c r="BM2" s="2"/>
      <c r="BN2" s="3"/>
      <c r="BO2" s="3"/>
      <c r="BP2" s="3"/>
      <c r="BQ2" s="3"/>
      <c r="BR2" s="3"/>
      <c r="BS2" s="3"/>
      <c r="BT2" s="3"/>
      <c r="BU2" s="2"/>
      <c r="BV2" s="3"/>
      <c r="BW2" s="3"/>
      <c r="BX2" s="3"/>
      <c r="BY2" s="3"/>
      <c r="BZ2" s="3"/>
      <c r="CA2" s="3"/>
      <c r="CB2" s="3"/>
      <c r="CC2" s="2"/>
      <c r="CD2" s="3"/>
      <c r="CE2" s="3"/>
      <c r="CF2" s="3"/>
      <c r="CG2" s="3"/>
      <c r="CH2" s="3"/>
      <c r="CI2" s="3"/>
      <c r="CJ2" s="3"/>
      <c r="CK2" s="2"/>
      <c r="CL2" s="3"/>
      <c r="CM2" s="3"/>
      <c r="CN2" s="3"/>
      <c r="CO2" s="3"/>
      <c r="CP2" s="3"/>
      <c r="CQ2" s="3"/>
      <c r="CR2" s="3"/>
      <c r="CS2" s="2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3"/>
      <c r="DI2" s="2"/>
      <c r="DJ2" s="3"/>
      <c r="DK2" s="3"/>
      <c r="DL2" s="3"/>
      <c r="DM2" s="3"/>
      <c r="DN2" s="3"/>
      <c r="DO2" s="3"/>
      <c r="DP2" s="3"/>
      <c r="DQ2" s="2"/>
      <c r="DR2" s="3"/>
      <c r="DS2" s="3"/>
      <c r="DT2" s="3"/>
      <c r="DU2" s="3"/>
      <c r="DV2" s="3"/>
      <c r="DW2" s="3"/>
      <c r="DX2" s="3"/>
      <c r="DY2" s="2"/>
      <c r="DZ2" s="3"/>
      <c r="EA2" s="3"/>
      <c r="EB2" s="3"/>
      <c r="EC2" s="3"/>
      <c r="ED2" s="3"/>
      <c r="EE2" s="3"/>
      <c r="EF2" s="3"/>
      <c r="EG2" s="2"/>
      <c r="EH2" s="3"/>
      <c r="EI2" s="3"/>
      <c r="EJ2" s="3"/>
      <c r="EK2" s="3"/>
      <c r="EL2" s="3"/>
      <c r="EM2" s="3"/>
      <c r="EN2" s="3"/>
      <c r="EO2" s="2"/>
      <c r="EP2" s="3"/>
      <c r="EQ2" s="3"/>
      <c r="ER2" s="3"/>
      <c r="ES2" s="3"/>
      <c r="ET2" s="3"/>
      <c r="EU2" s="3"/>
      <c r="EV2" s="3"/>
      <c r="EW2" s="2"/>
      <c r="EX2" s="3"/>
      <c r="EY2" s="3"/>
      <c r="EZ2" s="3"/>
      <c r="FA2" s="3"/>
      <c r="FB2" s="3"/>
      <c r="FC2" s="3"/>
      <c r="FD2" s="3"/>
      <c r="FE2" s="2"/>
      <c r="FF2" s="3"/>
      <c r="FG2" s="3"/>
      <c r="FH2" s="3"/>
      <c r="FI2" s="3"/>
      <c r="FJ2" s="3"/>
      <c r="FK2" s="3"/>
      <c r="FL2" s="3"/>
      <c r="FM2" s="2"/>
      <c r="FN2" s="3"/>
      <c r="FO2" s="3"/>
      <c r="FP2" s="3"/>
      <c r="FQ2" s="3"/>
      <c r="FR2" s="3"/>
      <c r="FS2" s="3"/>
      <c r="FT2" s="3"/>
      <c r="FU2" s="2"/>
      <c r="FV2" s="3"/>
      <c r="FW2" s="3"/>
      <c r="FX2" s="3"/>
      <c r="FY2" s="3"/>
      <c r="FZ2" s="3"/>
      <c r="GA2" s="3"/>
      <c r="GB2" s="3"/>
      <c r="GC2" s="2"/>
      <c r="GD2" s="3"/>
      <c r="GE2" s="3"/>
      <c r="GF2" s="3"/>
      <c r="GG2" s="3"/>
      <c r="GH2" s="3"/>
      <c r="GI2" s="3"/>
      <c r="GJ2" s="3"/>
      <c r="GK2" s="2"/>
      <c r="GL2" s="3"/>
      <c r="GM2" s="3"/>
      <c r="GN2" s="3"/>
      <c r="GO2" s="3"/>
      <c r="GP2" s="3"/>
      <c r="GQ2" s="3"/>
      <c r="GR2" s="3"/>
      <c r="GS2" s="2"/>
      <c r="GT2" s="3"/>
      <c r="GU2" s="3"/>
      <c r="GV2" s="3"/>
      <c r="GW2" s="3"/>
      <c r="GX2" s="3"/>
      <c r="GY2" s="3"/>
      <c r="GZ2" s="3"/>
      <c r="HA2" s="2"/>
      <c r="HB2" s="3"/>
      <c r="HC2" s="3"/>
      <c r="HD2" s="3"/>
      <c r="HE2" s="3"/>
      <c r="HF2" s="3"/>
      <c r="HG2" s="3"/>
      <c r="HH2" s="3"/>
      <c r="HI2" s="2"/>
      <c r="HJ2" s="3"/>
      <c r="HK2" s="3"/>
      <c r="HL2" s="3"/>
      <c r="HM2" s="3"/>
      <c r="HN2" s="3"/>
      <c r="HO2" s="3"/>
      <c r="HP2" s="3"/>
      <c r="HQ2" s="2"/>
      <c r="HR2" s="3"/>
      <c r="HS2" s="3"/>
      <c r="HT2" s="3"/>
      <c r="HU2" s="3"/>
      <c r="HV2" s="3"/>
      <c r="HW2" s="3"/>
      <c r="HX2" s="3"/>
      <c r="HY2" s="2"/>
      <c r="HZ2" s="3"/>
      <c r="IA2" s="3"/>
      <c r="IB2" s="3"/>
      <c r="IC2" s="3"/>
      <c r="ID2" s="3"/>
      <c r="IE2" s="3"/>
      <c r="IF2" s="3"/>
      <c r="IG2" s="2"/>
    </row>
    <row r="3" spans="2:241" s="4" customFormat="1" x14ac:dyDescent="0.2">
      <c r="B3" s="165" t="s">
        <v>16</v>
      </c>
      <c r="C3" s="165"/>
      <c r="D3" s="165"/>
      <c r="E3" s="165"/>
      <c r="F3" s="165"/>
      <c r="G3" s="165"/>
      <c r="H3" s="16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3"/>
      <c r="Y3" s="2"/>
      <c r="Z3" s="3"/>
      <c r="AA3" s="3"/>
      <c r="AB3" s="3"/>
      <c r="AC3" s="3"/>
      <c r="AD3" s="3"/>
      <c r="AE3" s="3"/>
      <c r="AF3" s="3"/>
      <c r="AG3" s="2"/>
      <c r="AH3" s="3"/>
      <c r="AI3" s="3"/>
      <c r="AJ3" s="3"/>
      <c r="AK3" s="3"/>
      <c r="AL3" s="3"/>
      <c r="AM3" s="3"/>
      <c r="AN3" s="3"/>
      <c r="AO3" s="2"/>
      <c r="AP3" s="3"/>
      <c r="AQ3" s="3"/>
      <c r="AR3" s="3"/>
      <c r="AS3" s="3"/>
      <c r="AT3" s="3"/>
      <c r="AU3" s="3"/>
      <c r="AV3" s="3"/>
      <c r="AW3" s="2"/>
      <c r="AX3" s="3"/>
      <c r="AY3" s="3"/>
      <c r="AZ3" s="3"/>
      <c r="BA3" s="3"/>
      <c r="BB3" s="3"/>
      <c r="BC3" s="3"/>
      <c r="BD3" s="3"/>
      <c r="BE3" s="2"/>
      <c r="BF3" s="3"/>
      <c r="BG3" s="3"/>
      <c r="BH3" s="3"/>
      <c r="BI3" s="3"/>
      <c r="BJ3" s="3"/>
      <c r="BK3" s="3"/>
      <c r="BL3" s="3"/>
      <c r="BM3" s="2"/>
      <c r="BN3" s="3"/>
      <c r="BO3" s="3"/>
      <c r="BP3" s="3"/>
      <c r="BQ3" s="3"/>
      <c r="BR3" s="3"/>
      <c r="BS3" s="3"/>
      <c r="BT3" s="3"/>
      <c r="BU3" s="2"/>
      <c r="BV3" s="3"/>
      <c r="BW3" s="3"/>
      <c r="BX3" s="3"/>
      <c r="BY3" s="3"/>
      <c r="BZ3" s="3"/>
      <c r="CA3" s="3"/>
      <c r="CB3" s="3"/>
      <c r="CC3" s="2"/>
      <c r="CD3" s="3"/>
      <c r="CE3" s="3"/>
      <c r="CF3" s="3"/>
      <c r="CG3" s="3"/>
      <c r="CH3" s="3"/>
      <c r="CI3" s="3"/>
      <c r="CJ3" s="3"/>
      <c r="CK3" s="2"/>
      <c r="CL3" s="3"/>
      <c r="CM3" s="3"/>
      <c r="CN3" s="3"/>
      <c r="CO3" s="3"/>
      <c r="CP3" s="3"/>
      <c r="CQ3" s="3"/>
      <c r="CR3" s="3"/>
      <c r="CS3" s="2"/>
      <c r="CT3" s="3"/>
      <c r="CU3" s="3"/>
      <c r="CV3" s="3"/>
      <c r="CW3" s="3"/>
      <c r="CX3" s="3"/>
      <c r="CY3" s="3"/>
      <c r="CZ3" s="3"/>
      <c r="DA3" s="2"/>
      <c r="DB3" s="3"/>
      <c r="DC3" s="3"/>
      <c r="DD3" s="3"/>
      <c r="DE3" s="3"/>
      <c r="DF3" s="3"/>
      <c r="DG3" s="3"/>
      <c r="DH3" s="3"/>
      <c r="DI3" s="2"/>
      <c r="DJ3" s="3"/>
      <c r="DK3" s="3"/>
      <c r="DL3" s="3"/>
      <c r="DM3" s="3"/>
      <c r="DN3" s="3"/>
      <c r="DO3" s="3"/>
      <c r="DP3" s="3"/>
      <c r="DQ3" s="2"/>
      <c r="DR3" s="3"/>
      <c r="DS3" s="3"/>
      <c r="DT3" s="3"/>
      <c r="DU3" s="3"/>
      <c r="DV3" s="3"/>
      <c r="DW3" s="3"/>
      <c r="DX3" s="3"/>
      <c r="DY3" s="2"/>
      <c r="DZ3" s="3"/>
      <c r="EA3" s="3"/>
      <c r="EB3" s="3"/>
      <c r="EC3" s="3"/>
      <c r="ED3" s="3"/>
      <c r="EE3" s="3"/>
      <c r="EF3" s="3"/>
      <c r="EG3" s="2"/>
      <c r="EH3" s="3"/>
      <c r="EI3" s="3"/>
      <c r="EJ3" s="3"/>
      <c r="EK3" s="3"/>
      <c r="EL3" s="3"/>
      <c r="EM3" s="3"/>
      <c r="EN3" s="3"/>
      <c r="EO3" s="2"/>
      <c r="EP3" s="3"/>
      <c r="EQ3" s="3"/>
      <c r="ER3" s="3"/>
      <c r="ES3" s="3"/>
      <c r="ET3" s="3"/>
      <c r="EU3" s="3"/>
      <c r="EV3" s="3"/>
      <c r="EW3" s="2"/>
      <c r="EX3" s="3"/>
      <c r="EY3" s="3"/>
      <c r="EZ3" s="3"/>
      <c r="FA3" s="3"/>
      <c r="FB3" s="3"/>
      <c r="FC3" s="3"/>
      <c r="FD3" s="3"/>
      <c r="FE3" s="2"/>
      <c r="FF3" s="3"/>
      <c r="FG3" s="3"/>
      <c r="FH3" s="3"/>
      <c r="FI3" s="3"/>
      <c r="FJ3" s="3"/>
      <c r="FK3" s="3"/>
      <c r="FL3" s="3"/>
      <c r="FM3" s="2"/>
      <c r="FN3" s="3"/>
      <c r="FO3" s="3"/>
      <c r="FP3" s="3"/>
      <c r="FQ3" s="3"/>
      <c r="FR3" s="3"/>
      <c r="FS3" s="3"/>
      <c r="FT3" s="3"/>
      <c r="FU3" s="2"/>
      <c r="FV3" s="3"/>
      <c r="FW3" s="3"/>
      <c r="FX3" s="3"/>
      <c r="FY3" s="3"/>
      <c r="FZ3" s="3"/>
      <c r="GA3" s="3"/>
      <c r="GB3" s="3"/>
      <c r="GC3" s="2"/>
      <c r="GD3" s="3"/>
      <c r="GE3" s="3"/>
      <c r="GF3" s="3"/>
      <c r="GG3" s="3"/>
      <c r="GH3" s="3"/>
      <c r="GI3" s="3"/>
      <c r="GJ3" s="3"/>
      <c r="GK3" s="2"/>
      <c r="GL3" s="3"/>
      <c r="GM3" s="3"/>
      <c r="GN3" s="3"/>
      <c r="GO3" s="3"/>
      <c r="GP3" s="3"/>
      <c r="GQ3" s="3"/>
      <c r="GR3" s="3"/>
      <c r="GS3" s="2"/>
      <c r="GT3" s="3"/>
      <c r="GU3" s="3"/>
      <c r="GV3" s="3"/>
      <c r="GW3" s="3"/>
      <c r="GX3" s="3"/>
      <c r="GY3" s="3"/>
      <c r="GZ3" s="3"/>
      <c r="HA3" s="2"/>
      <c r="HB3" s="3"/>
      <c r="HC3" s="3"/>
      <c r="HD3" s="3"/>
      <c r="HE3" s="3"/>
      <c r="HF3" s="3"/>
      <c r="HG3" s="3"/>
      <c r="HH3" s="3"/>
      <c r="HI3" s="2"/>
      <c r="HJ3" s="3"/>
      <c r="HK3" s="3"/>
      <c r="HL3" s="3"/>
      <c r="HM3" s="3"/>
      <c r="HN3" s="3"/>
      <c r="HO3" s="3"/>
      <c r="HP3" s="3"/>
      <c r="HQ3" s="2"/>
      <c r="HR3" s="3"/>
      <c r="HS3" s="3"/>
      <c r="HT3" s="3"/>
      <c r="HU3" s="3"/>
      <c r="HV3" s="3"/>
      <c r="HW3" s="3"/>
      <c r="HX3" s="3"/>
      <c r="HY3" s="2"/>
      <c r="HZ3" s="3"/>
      <c r="IA3" s="3"/>
      <c r="IB3" s="3"/>
      <c r="IC3" s="3"/>
      <c r="ID3" s="3"/>
      <c r="IE3" s="3"/>
      <c r="IF3" s="3"/>
      <c r="IG3" s="2"/>
    </row>
    <row r="4" spans="2:241" s="4" customFormat="1" x14ac:dyDescent="0.2">
      <c r="B4" s="165" t="s">
        <v>15</v>
      </c>
      <c r="C4" s="165"/>
      <c r="D4" s="165"/>
      <c r="E4" s="165"/>
      <c r="F4" s="165"/>
      <c r="G4" s="165"/>
      <c r="H4" s="16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3"/>
      <c r="Y4" s="2"/>
      <c r="Z4" s="3"/>
      <c r="AA4" s="3"/>
      <c r="AB4" s="3"/>
      <c r="AC4" s="3"/>
      <c r="AD4" s="3"/>
      <c r="AE4" s="3"/>
      <c r="AF4" s="3"/>
      <c r="AG4" s="2"/>
      <c r="AH4" s="3"/>
      <c r="AI4" s="3"/>
      <c r="AJ4" s="3"/>
      <c r="AK4" s="3"/>
      <c r="AL4" s="3"/>
      <c r="AM4" s="3"/>
      <c r="AN4" s="3"/>
      <c r="AO4" s="2"/>
      <c r="AP4" s="3"/>
      <c r="AQ4" s="3"/>
      <c r="AR4" s="3"/>
      <c r="AS4" s="3"/>
      <c r="AT4" s="3"/>
      <c r="AU4" s="3"/>
      <c r="AV4" s="3"/>
      <c r="AW4" s="2"/>
      <c r="AX4" s="3"/>
      <c r="AY4" s="3"/>
      <c r="AZ4" s="3"/>
      <c r="BA4" s="3"/>
      <c r="BB4" s="3"/>
      <c r="BC4" s="3"/>
      <c r="BD4" s="3"/>
      <c r="BE4" s="2"/>
      <c r="BF4" s="3"/>
      <c r="BG4" s="3"/>
      <c r="BH4" s="3"/>
      <c r="BI4" s="3"/>
      <c r="BJ4" s="3"/>
      <c r="BK4" s="3"/>
      <c r="BL4" s="3"/>
      <c r="BM4" s="2"/>
      <c r="BN4" s="3"/>
      <c r="BO4" s="3"/>
      <c r="BP4" s="3"/>
      <c r="BQ4" s="3"/>
      <c r="BR4" s="3"/>
      <c r="BS4" s="3"/>
      <c r="BT4" s="3"/>
      <c r="BU4" s="2"/>
      <c r="BV4" s="3"/>
      <c r="BW4" s="3"/>
      <c r="BX4" s="3"/>
      <c r="BY4" s="3"/>
      <c r="BZ4" s="3"/>
      <c r="CA4" s="3"/>
      <c r="CB4" s="3"/>
      <c r="CC4" s="2"/>
      <c r="CD4" s="3"/>
      <c r="CE4" s="3"/>
      <c r="CF4" s="3"/>
      <c r="CG4" s="3"/>
      <c r="CH4" s="3"/>
      <c r="CI4" s="3"/>
      <c r="CJ4" s="3"/>
      <c r="CK4" s="2"/>
      <c r="CL4" s="3"/>
      <c r="CM4" s="3"/>
      <c r="CN4" s="3"/>
      <c r="CO4" s="3"/>
      <c r="CP4" s="3"/>
      <c r="CQ4" s="3"/>
      <c r="CR4" s="3"/>
      <c r="CS4" s="2"/>
      <c r="CT4" s="3"/>
      <c r="CU4" s="3"/>
      <c r="CV4" s="3"/>
      <c r="CW4" s="3"/>
      <c r="CX4" s="3"/>
      <c r="CY4" s="3"/>
      <c r="CZ4" s="3"/>
      <c r="DA4" s="2"/>
      <c r="DB4" s="3"/>
      <c r="DC4" s="3"/>
      <c r="DD4" s="3"/>
      <c r="DE4" s="3"/>
      <c r="DF4" s="3"/>
      <c r="DG4" s="3"/>
      <c r="DH4" s="3"/>
      <c r="DI4" s="2"/>
      <c r="DJ4" s="3"/>
      <c r="DK4" s="3"/>
      <c r="DL4" s="3"/>
      <c r="DM4" s="3"/>
      <c r="DN4" s="3"/>
      <c r="DO4" s="3"/>
      <c r="DP4" s="3"/>
      <c r="DQ4" s="2"/>
      <c r="DR4" s="3"/>
      <c r="DS4" s="3"/>
      <c r="DT4" s="3"/>
      <c r="DU4" s="3"/>
      <c r="DV4" s="3"/>
      <c r="DW4" s="3"/>
      <c r="DX4" s="3"/>
      <c r="DY4" s="2"/>
      <c r="DZ4" s="3"/>
      <c r="EA4" s="3"/>
      <c r="EB4" s="3"/>
      <c r="EC4" s="3"/>
      <c r="ED4" s="3"/>
      <c r="EE4" s="3"/>
      <c r="EF4" s="3"/>
      <c r="EG4" s="2"/>
      <c r="EH4" s="3"/>
      <c r="EI4" s="3"/>
      <c r="EJ4" s="3"/>
      <c r="EK4" s="3"/>
      <c r="EL4" s="3"/>
      <c r="EM4" s="3"/>
      <c r="EN4" s="3"/>
      <c r="EO4" s="2"/>
      <c r="EP4" s="3"/>
      <c r="EQ4" s="3"/>
      <c r="ER4" s="3"/>
      <c r="ES4" s="3"/>
      <c r="ET4" s="3"/>
      <c r="EU4" s="3"/>
      <c r="EV4" s="3"/>
      <c r="EW4" s="2"/>
      <c r="EX4" s="3"/>
      <c r="EY4" s="3"/>
      <c r="EZ4" s="3"/>
      <c r="FA4" s="3"/>
      <c r="FB4" s="3"/>
      <c r="FC4" s="3"/>
      <c r="FD4" s="3"/>
      <c r="FE4" s="2"/>
      <c r="FF4" s="3"/>
      <c r="FG4" s="3"/>
      <c r="FH4" s="3"/>
      <c r="FI4" s="3"/>
      <c r="FJ4" s="3"/>
      <c r="FK4" s="3"/>
      <c r="FL4" s="3"/>
      <c r="FM4" s="2"/>
      <c r="FN4" s="3"/>
      <c r="FO4" s="3"/>
      <c r="FP4" s="3"/>
      <c r="FQ4" s="3"/>
      <c r="FR4" s="3"/>
      <c r="FS4" s="3"/>
      <c r="FT4" s="3"/>
      <c r="FU4" s="2"/>
      <c r="FV4" s="3"/>
      <c r="FW4" s="3"/>
      <c r="FX4" s="3"/>
      <c r="FY4" s="3"/>
      <c r="FZ4" s="3"/>
      <c r="GA4" s="3"/>
      <c r="GB4" s="3"/>
      <c r="GC4" s="2"/>
      <c r="GD4" s="3"/>
      <c r="GE4" s="3"/>
      <c r="GF4" s="3"/>
      <c r="GG4" s="3"/>
      <c r="GH4" s="3"/>
      <c r="GI4" s="3"/>
      <c r="GJ4" s="3"/>
      <c r="GK4" s="2"/>
      <c r="GL4" s="3"/>
      <c r="GM4" s="3"/>
      <c r="GN4" s="3"/>
      <c r="GO4" s="3"/>
      <c r="GP4" s="3"/>
      <c r="GQ4" s="3"/>
      <c r="GR4" s="3"/>
      <c r="GS4" s="2"/>
      <c r="GT4" s="3"/>
      <c r="GU4" s="3"/>
      <c r="GV4" s="3"/>
      <c r="GW4" s="3"/>
      <c r="GX4" s="3"/>
      <c r="GY4" s="3"/>
      <c r="GZ4" s="3"/>
      <c r="HA4" s="2"/>
      <c r="HB4" s="3"/>
      <c r="HC4" s="3"/>
      <c r="HD4" s="3"/>
      <c r="HE4" s="3"/>
      <c r="HF4" s="3"/>
      <c r="HG4" s="3"/>
      <c r="HH4" s="3"/>
      <c r="HI4" s="2"/>
      <c r="HJ4" s="3"/>
      <c r="HK4" s="3"/>
      <c r="HL4" s="3"/>
      <c r="HM4" s="3"/>
      <c r="HN4" s="3"/>
      <c r="HO4" s="3"/>
      <c r="HP4" s="3"/>
      <c r="HQ4" s="2"/>
      <c r="HR4" s="3"/>
      <c r="HS4" s="3"/>
      <c r="HT4" s="3"/>
      <c r="HU4" s="3"/>
      <c r="HV4" s="3"/>
      <c r="HW4" s="3"/>
      <c r="HX4" s="3"/>
      <c r="HY4" s="2"/>
      <c r="HZ4" s="3"/>
      <c r="IA4" s="3"/>
      <c r="IB4" s="3"/>
      <c r="IC4" s="3"/>
      <c r="ID4" s="3"/>
      <c r="IE4" s="3"/>
      <c r="IF4" s="3"/>
      <c r="IG4" s="2"/>
    </row>
    <row r="5" spans="2:241" s="4" customFormat="1" ht="37.5" customHeight="1" x14ac:dyDescent="0.2">
      <c r="B5" s="166" t="s">
        <v>111</v>
      </c>
      <c r="C5" s="166"/>
      <c r="D5" s="166"/>
      <c r="E5" s="166"/>
      <c r="F5" s="166"/>
      <c r="G5" s="166"/>
      <c r="H5" s="16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3"/>
      <c r="Y5" s="2"/>
      <c r="Z5" s="3"/>
      <c r="AA5" s="3"/>
      <c r="AB5" s="3"/>
      <c r="AC5" s="3"/>
      <c r="AD5" s="3"/>
      <c r="AE5" s="3"/>
      <c r="AF5" s="3"/>
      <c r="AG5" s="2"/>
      <c r="AH5" s="3"/>
      <c r="AI5" s="3"/>
      <c r="AJ5" s="3"/>
      <c r="AK5" s="3"/>
      <c r="AL5" s="3"/>
      <c r="AM5" s="3"/>
      <c r="AN5" s="3"/>
      <c r="AO5" s="2"/>
      <c r="AP5" s="3"/>
      <c r="AQ5" s="3"/>
      <c r="AR5" s="3"/>
      <c r="AS5" s="3"/>
      <c r="AT5" s="3"/>
      <c r="AU5" s="3"/>
      <c r="AV5" s="3"/>
      <c r="AW5" s="2"/>
      <c r="AX5" s="3"/>
      <c r="AY5" s="3"/>
      <c r="AZ5" s="3"/>
      <c r="BA5" s="3"/>
      <c r="BB5" s="3"/>
      <c r="BC5" s="3"/>
      <c r="BD5" s="3"/>
      <c r="BE5" s="2"/>
      <c r="BF5" s="3"/>
      <c r="BG5" s="3"/>
      <c r="BH5" s="3"/>
      <c r="BI5" s="3"/>
      <c r="BJ5" s="3"/>
      <c r="BK5" s="3"/>
      <c r="BL5" s="3"/>
      <c r="BM5" s="2"/>
      <c r="BN5" s="3"/>
      <c r="BO5" s="3"/>
      <c r="BP5" s="3"/>
      <c r="BQ5" s="3"/>
      <c r="BR5" s="3"/>
      <c r="BS5" s="3"/>
      <c r="BT5" s="3"/>
      <c r="BU5" s="2"/>
      <c r="BV5" s="3"/>
      <c r="BW5" s="3"/>
      <c r="BX5" s="3"/>
      <c r="BY5" s="3"/>
      <c r="BZ5" s="3"/>
      <c r="CA5" s="3"/>
      <c r="CB5" s="3"/>
      <c r="CC5" s="2"/>
      <c r="CD5" s="3"/>
      <c r="CE5" s="3"/>
      <c r="CF5" s="3"/>
      <c r="CG5" s="3"/>
      <c r="CH5" s="3"/>
      <c r="CI5" s="3"/>
      <c r="CJ5" s="3"/>
      <c r="CK5" s="2"/>
      <c r="CL5" s="3"/>
      <c r="CM5" s="3"/>
      <c r="CN5" s="3"/>
      <c r="CO5" s="3"/>
      <c r="CP5" s="3"/>
      <c r="CQ5" s="3"/>
      <c r="CR5" s="3"/>
      <c r="CS5" s="2"/>
      <c r="CT5" s="3"/>
      <c r="CU5" s="3"/>
      <c r="CV5" s="3"/>
      <c r="CW5" s="3"/>
      <c r="CX5" s="3"/>
      <c r="CY5" s="3"/>
      <c r="CZ5" s="3"/>
      <c r="DA5" s="2"/>
      <c r="DB5" s="3"/>
      <c r="DC5" s="3"/>
      <c r="DD5" s="3"/>
      <c r="DE5" s="3"/>
      <c r="DF5" s="3"/>
      <c r="DG5" s="3"/>
      <c r="DH5" s="3"/>
      <c r="DI5" s="2"/>
      <c r="DJ5" s="3"/>
      <c r="DK5" s="3"/>
      <c r="DL5" s="3"/>
      <c r="DM5" s="3"/>
      <c r="DN5" s="3"/>
      <c r="DO5" s="3"/>
      <c r="DP5" s="3"/>
      <c r="DQ5" s="2"/>
      <c r="DR5" s="3"/>
      <c r="DS5" s="3"/>
      <c r="DT5" s="3"/>
      <c r="DU5" s="3"/>
      <c r="DV5" s="3"/>
      <c r="DW5" s="3"/>
      <c r="DX5" s="3"/>
      <c r="DY5" s="2"/>
      <c r="DZ5" s="3"/>
      <c r="EA5" s="3"/>
      <c r="EB5" s="3"/>
      <c r="EC5" s="3"/>
      <c r="ED5" s="3"/>
      <c r="EE5" s="3"/>
      <c r="EF5" s="3"/>
      <c r="EG5" s="2"/>
      <c r="EH5" s="3"/>
      <c r="EI5" s="3"/>
      <c r="EJ5" s="3"/>
      <c r="EK5" s="3"/>
      <c r="EL5" s="3"/>
      <c r="EM5" s="3"/>
      <c r="EN5" s="3"/>
      <c r="EO5" s="2"/>
      <c r="EP5" s="3"/>
      <c r="EQ5" s="3"/>
      <c r="ER5" s="3"/>
      <c r="ES5" s="3"/>
      <c r="ET5" s="3"/>
      <c r="EU5" s="3"/>
      <c r="EV5" s="3"/>
      <c r="EW5" s="2"/>
      <c r="EX5" s="3"/>
      <c r="EY5" s="3"/>
      <c r="EZ5" s="3"/>
      <c r="FA5" s="3"/>
      <c r="FB5" s="3"/>
      <c r="FC5" s="3"/>
      <c r="FD5" s="3"/>
      <c r="FE5" s="2"/>
      <c r="FF5" s="3"/>
      <c r="FG5" s="3"/>
      <c r="FH5" s="3"/>
      <c r="FI5" s="3"/>
      <c r="FJ5" s="3"/>
      <c r="FK5" s="3"/>
      <c r="FL5" s="3"/>
      <c r="FM5" s="2"/>
      <c r="FN5" s="3"/>
      <c r="FO5" s="3"/>
      <c r="FP5" s="3"/>
      <c r="FQ5" s="3"/>
      <c r="FR5" s="3"/>
      <c r="FS5" s="3"/>
      <c r="FT5" s="3"/>
      <c r="FU5" s="2"/>
      <c r="FV5" s="3"/>
      <c r="FW5" s="3"/>
      <c r="FX5" s="3"/>
      <c r="FY5" s="3"/>
      <c r="FZ5" s="3"/>
      <c r="GA5" s="3"/>
      <c r="GB5" s="3"/>
      <c r="GC5" s="2"/>
      <c r="GD5" s="3"/>
      <c r="GE5" s="3"/>
      <c r="GF5" s="3"/>
      <c r="GG5" s="3"/>
      <c r="GH5" s="3"/>
      <c r="GI5" s="3"/>
      <c r="GJ5" s="3"/>
      <c r="GK5" s="2"/>
      <c r="GL5" s="3"/>
      <c r="GM5" s="3"/>
      <c r="GN5" s="3"/>
      <c r="GO5" s="3"/>
      <c r="GP5" s="3"/>
      <c r="GQ5" s="3"/>
      <c r="GR5" s="3"/>
      <c r="GS5" s="2"/>
      <c r="GT5" s="3"/>
      <c r="GU5" s="3"/>
      <c r="GV5" s="3"/>
      <c r="GW5" s="3"/>
      <c r="GX5" s="3"/>
      <c r="GY5" s="3"/>
      <c r="GZ5" s="3"/>
      <c r="HA5" s="2"/>
      <c r="HB5" s="3"/>
      <c r="HC5" s="3"/>
      <c r="HD5" s="3"/>
      <c r="HE5" s="3"/>
      <c r="HF5" s="3"/>
      <c r="HG5" s="3"/>
      <c r="HH5" s="3"/>
      <c r="HI5" s="2"/>
      <c r="HJ5" s="3"/>
      <c r="HK5" s="3"/>
      <c r="HL5" s="3"/>
      <c r="HM5" s="3"/>
      <c r="HN5" s="3"/>
      <c r="HO5" s="3"/>
      <c r="HP5" s="3"/>
      <c r="HQ5" s="2"/>
      <c r="HR5" s="3"/>
      <c r="HS5" s="3"/>
      <c r="HT5" s="3"/>
      <c r="HU5" s="3"/>
      <c r="HV5" s="3"/>
      <c r="HW5" s="3"/>
      <c r="HX5" s="3"/>
      <c r="HY5" s="2"/>
      <c r="HZ5" s="3"/>
      <c r="IA5" s="3"/>
      <c r="IB5" s="3"/>
      <c r="IC5" s="3"/>
      <c r="ID5" s="3"/>
      <c r="IE5" s="3"/>
      <c r="IF5" s="3"/>
      <c r="IG5" s="2"/>
    </row>
    <row r="6" spans="2:241" ht="16.5" customHeight="1" x14ac:dyDescent="0.2">
      <c r="B6" s="159" t="s">
        <v>24</v>
      </c>
      <c r="C6" s="159"/>
      <c r="D6" s="159"/>
      <c r="E6" s="159"/>
      <c r="F6" s="159"/>
      <c r="G6" s="159"/>
      <c r="H6" s="159"/>
    </row>
    <row r="7" spans="2:241" s="12" customFormat="1" ht="62.25" customHeight="1" x14ac:dyDescent="0.2">
      <c r="B7" s="161" t="s">
        <v>28</v>
      </c>
      <c r="C7" s="161" t="s">
        <v>29</v>
      </c>
      <c r="D7" s="161"/>
      <c r="E7" s="161" t="s">
        <v>30</v>
      </c>
      <c r="F7" s="161" t="s">
        <v>31</v>
      </c>
      <c r="G7" s="161" t="s">
        <v>32</v>
      </c>
      <c r="H7" s="46" t="s">
        <v>19</v>
      </c>
    </row>
    <row r="8" spans="2:241" s="12" customFormat="1" ht="30" customHeight="1" x14ac:dyDescent="0.2">
      <c r="B8" s="161"/>
      <c r="C8" s="46" t="s">
        <v>8</v>
      </c>
      <c r="D8" s="46" t="s">
        <v>9</v>
      </c>
      <c r="E8" s="161"/>
      <c r="F8" s="161"/>
      <c r="G8" s="161"/>
      <c r="H8" s="46" t="s">
        <v>33</v>
      </c>
    </row>
    <row r="9" spans="2:241" s="12" customFormat="1" ht="18.75" customHeight="1" x14ac:dyDescent="0.2">
      <c r="B9" s="162" t="s">
        <v>36</v>
      </c>
      <c r="C9" s="163"/>
      <c r="D9" s="163"/>
      <c r="E9" s="163"/>
      <c r="F9" s="163"/>
      <c r="G9" s="164"/>
      <c r="H9" s="13">
        <f>+H10+H37</f>
        <v>0</v>
      </c>
    </row>
    <row r="10" spans="2:241" s="12" customFormat="1" ht="18.75" customHeight="1" x14ac:dyDescent="0.2">
      <c r="B10" s="160" t="s">
        <v>34</v>
      </c>
      <c r="C10" s="160"/>
      <c r="D10" s="160"/>
      <c r="E10" s="160"/>
      <c r="F10" s="160"/>
      <c r="G10" s="160"/>
      <c r="H10" s="13">
        <f>+H16+H22+H27+H34+H14+H11+H20</f>
        <v>2791000</v>
      </c>
    </row>
    <row r="11" spans="2:241" s="12" customFormat="1" ht="94.5" x14ac:dyDescent="0.2">
      <c r="B11" s="49"/>
      <c r="C11" s="46" t="s">
        <v>170</v>
      </c>
      <c r="D11" s="49"/>
      <c r="E11" s="45" t="s">
        <v>171</v>
      </c>
      <c r="F11" s="45" t="s">
        <v>172</v>
      </c>
      <c r="G11" s="45" t="s">
        <v>173</v>
      </c>
      <c r="H11" s="13">
        <f>+H12+H13</f>
        <v>1277000</v>
      </c>
    </row>
    <row r="12" spans="2:241" s="12" customFormat="1" ht="67.5" x14ac:dyDescent="0.2">
      <c r="B12" s="49"/>
      <c r="C12" s="49"/>
      <c r="D12" s="48" t="s">
        <v>174</v>
      </c>
      <c r="E12" s="49" t="s">
        <v>175</v>
      </c>
      <c r="F12" s="49" t="s">
        <v>176</v>
      </c>
      <c r="G12" s="49" t="s">
        <v>35</v>
      </c>
      <c r="H12" s="94">
        <v>1261000</v>
      </c>
    </row>
    <row r="13" spans="2:241" s="12" customFormat="1" ht="81" x14ac:dyDescent="0.2">
      <c r="B13" s="49"/>
      <c r="C13" s="49"/>
      <c r="D13" s="48" t="s">
        <v>177</v>
      </c>
      <c r="E13" s="49" t="s">
        <v>178</v>
      </c>
      <c r="F13" s="49" t="s">
        <v>179</v>
      </c>
      <c r="G13" s="49" t="s">
        <v>35</v>
      </c>
      <c r="H13" s="94">
        <v>16000</v>
      </c>
    </row>
    <row r="14" spans="2:241" s="12" customFormat="1" ht="71.25" customHeight="1" x14ac:dyDescent="0.2">
      <c r="B14" s="45"/>
      <c r="C14" s="45" t="s">
        <v>126</v>
      </c>
      <c r="D14" s="45"/>
      <c r="E14" s="45" t="s">
        <v>127</v>
      </c>
      <c r="F14" s="45" t="s">
        <v>128</v>
      </c>
      <c r="G14" s="45" t="s">
        <v>129</v>
      </c>
      <c r="H14" s="95">
        <f>+H15</f>
        <v>148000</v>
      </c>
    </row>
    <row r="15" spans="2:241" s="12" customFormat="1" ht="102.75" customHeight="1" x14ac:dyDescent="0.2">
      <c r="B15" s="45"/>
      <c r="C15" s="45"/>
      <c r="D15" s="49" t="s">
        <v>130</v>
      </c>
      <c r="E15" s="49" t="s">
        <v>131</v>
      </c>
      <c r="F15" s="49" t="s">
        <v>132</v>
      </c>
      <c r="G15" s="49" t="s">
        <v>35</v>
      </c>
      <c r="H15" s="96">
        <v>148000</v>
      </c>
    </row>
    <row r="16" spans="2:241" s="15" customFormat="1" ht="66" customHeight="1" x14ac:dyDescent="0.2">
      <c r="B16" s="25"/>
      <c r="C16" s="24">
        <v>1200</v>
      </c>
      <c r="D16" s="28"/>
      <c r="E16" s="45" t="s">
        <v>57</v>
      </c>
      <c r="F16" s="45" t="s">
        <v>58</v>
      </c>
      <c r="G16" s="45" t="s">
        <v>59</v>
      </c>
      <c r="H16" s="97">
        <f>+H18+H19+H17</f>
        <v>1081000</v>
      </c>
    </row>
    <row r="17" spans="2:9" s="15" customFormat="1" ht="66" customHeight="1" x14ac:dyDescent="0.2">
      <c r="B17" s="25"/>
      <c r="C17" s="24"/>
      <c r="D17" s="28" t="s">
        <v>180</v>
      </c>
      <c r="E17" s="49" t="s">
        <v>181</v>
      </c>
      <c r="F17" s="49" t="s">
        <v>182</v>
      </c>
      <c r="G17" s="49" t="s">
        <v>35</v>
      </c>
      <c r="H17" s="94">
        <v>-390000</v>
      </c>
      <c r="I17" s="150"/>
    </row>
    <row r="18" spans="2:9" s="15" customFormat="1" ht="65.25" customHeight="1" x14ac:dyDescent="0.2">
      <c r="B18" s="25"/>
      <c r="C18" s="24"/>
      <c r="D18" s="28" t="s">
        <v>60</v>
      </c>
      <c r="E18" s="16" t="s">
        <v>61</v>
      </c>
      <c r="F18" s="16" t="s">
        <v>62</v>
      </c>
      <c r="G18" s="16" t="s">
        <v>35</v>
      </c>
      <c r="H18" s="94">
        <v>1002000</v>
      </c>
    </row>
    <row r="19" spans="2:9" s="15" customFormat="1" ht="69" customHeight="1" x14ac:dyDescent="0.2">
      <c r="B19" s="25"/>
      <c r="C19" s="24"/>
      <c r="D19" s="28" t="s">
        <v>113</v>
      </c>
      <c r="E19" s="16" t="s">
        <v>114</v>
      </c>
      <c r="F19" s="16" t="s">
        <v>115</v>
      </c>
      <c r="G19" s="16" t="s">
        <v>35</v>
      </c>
      <c r="H19" s="94">
        <v>469000</v>
      </c>
    </row>
    <row r="20" spans="2:9" s="15" customFormat="1" ht="71.25" customHeight="1" x14ac:dyDescent="0.2">
      <c r="B20" s="25"/>
      <c r="C20" s="46" t="s">
        <v>183</v>
      </c>
      <c r="D20" s="46"/>
      <c r="E20" s="45" t="s">
        <v>184</v>
      </c>
      <c r="F20" s="45" t="s">
        <v>185</v>
      </c>
      <c r="G20" s="45" t="s">
        <v>186</v>
      </c>
      <c r="H20" s="97">
        <f>+H21</f>
        <v>325000</v>
      </c>
    </row>
    <row r="21" spans="2:9" s="15" customFormat="1" ht="71.25" customHeight="1" x14ac:dyDescent="0.2">
      <c r="B21" s="25"/>
      <c r="C21" s="24"/>
      <c r="D21" s="28" t="s">
        <v>187</v>
      </c>
      <c r="E21" s="16" t="s">
        <v>188</v>
      </c>
      <c r="F21" s="16" t="s">
        <v>189</v>
      </c>
      <c r="G21" s="16" t="s">
        <v>35</v>
      </c>
      <c r="H21" s="94">
        <v>325000</v>
      </c>
    </row>
    <row r="22" spans="2:9" s="15" customFormat="1" ht="66.75" customHeight="1" x14ac:dyDescent="0.2">
      <c r="B22" s="26"/>
      <c r="C22" s="24">
        <v>1202</v>
      </c>
      <c r="D22" s="28"/>
      <c r="E22" s="45" t="s">
        <v>63</v>
      </c>
      <c r="F22" s="45" t="s">
        <v>64</v>
      </c>
      <c r="G22" s="45" t="s">
        <v>65</v>
      </c>
      <c r="H22" s="97">
        <f>SUM(H23:H26)</f>
        <v>1342000</v>
      </c>
    </row>
    <row r="23" spans="2:9" s="15" customFormat="1" ht="66.75" customHeight="1" x14ac:dyDescent="0.2">
      <c r="B23" s="26"/>
      <c r="C23" s="24"/>
      <c r="D23" s="50" t="s">
        <v>293</v>
      </c>
      <c r="E23" s="105" t="s">
        <v>265</v>
      </c>
      <c r="F23" s="105" t="s">
        <v>294</v>
      </c>
      <c r="G23" s="105" t="s">
        <v>35</v>
      </c>
      <c r="H23" s="94">
        <v>-37000</v>
      </c>
    </row>
    <row r="24" spans="2:9" s="15" customFormat="1" ht="59.25" customHeight="1" x14ac:dyDescent="0.2">
      <c r="B24" s="26"/>
      <c r="C24" s="24"/>
      <c r="D24" s="28" t="s">
        <v>66</v>
      </c>
      <c r="E24" s="16" t="s">
        <v>67</v>
      </c>
      <c r="F24" s="16" t="s">
        <v>68</v>
      </c>
      <c r="G24" s="16" t="s">
        <v>35</v>
      </c>
      <c r="H24" s="98">
        <v>745000</v>
      </c>
    </row>
    <row r="25" spans="2:9" s="15" customFormat="1" ht="59.25" customHeight="1" x14ac:dyDescent="0.2">
      <c r="B25" s="26"/>
      <c r="C25" s="24"/>
      <c r="D25" s="28" t="s">
        <v>295</v>
      </c>
      <c r="E25" s="16" t="s">
        <v>296</v>
      </c>
      <c r="F25" s="16" t="s">
        <v>297</v>
      </c>
      <c r="G25" s="16" t="s">
        <v>35</v>
      </c>
      <c r="H25" s="98">
        <v>-16000</v>
      </c>
    </row>
    <row r="26" spans="2:9" s="15" customFormat="1" ht="62.25" customHeight="1" x14ac:dyDescent="0.2">
      <c r="B26" s="26"/>
      <c r="C26" s="24"/>
      <c r="D26" s="28" t="s">
        <v>69</v>
      </c>
      <c r="E26" s="16" t="s">
        <v>70</v>
      </c>
      <c r="F26" s="16" t="s">
        <v>71</v>
      </c>
      <c r="G26" s="16" t="s">
        <v>35</v>
      </c>
      <c r="H26" s="98">
        <v>650000</v>
      </c>
    </row>
    <row r="27" spans="2:9" s="15" customFormat="1" ht="80.25" customHeight="1" x14ac:dyDescent="0.2">
      <c r="B27" s="26"/>
      <c r="C27" s="24">
        <v>1207</v>
      </c>
      <c r="D27" s="28"/>
      <c r="E27" s="45" t="s">
        <v>72</v>
      </c>
      <c r="F27" s="45" t="s">
        <v>73</v>
      </c>
      <c r="G27" s="45" t="s">
        <v>74</v>
      </c>
      <c r="H27" s="97">
        <f>SUM(H28:H33)</f>
        <v>-1049500</v>
      </c>
    </row>
    <row r="28" spans="2:9" s="15" customFormat="1" ht="72" customHeight="1" x14ac:dyDescent="0.2">
      <c r="B28" s="26"/>
      <c r="C28" s="24"/>
      <c r="D28" s="28" t="s">
        <v>75</v>
      </c>
      <c r="E28" s="16" t="s">
        <v>76</v>
      </c>
      <c r="F28" s="16" t="s">
        <v>77</v>
      </c>
      <c r="G28" s="16" t="s">
        <v>35</v>
      </c>
      <c r="H28" s="98">
        <v>-1310000</v>
      </c>
    </row>
    <row r="29" spans="2:9" s="15" customFormat="1" ht="72" customHeight="1" x14ac:dyDescent="0.2">
      <c r="B29" s="26"/>
      <c r="C29" s="24"/>
      <c r="D29" s="28" t="s">
        <v>298</v>
      </c>
      <c r="E29" s="16" t="s">
        <v>299</v>
      </c>
      <c r="F29" s="16" t="s">
        <v>300</v>
      </c>
      <c r="G29" s="16" t="s">
        <v>35</v>
      </c>
      <c r="H29" s="98">
        <v>8500</v>
      </c>
    </row>
    <row r="30" spans="2:9" s="15" customFormat="1" ht="72" customHeight="1" x14ac:dyDescent="0.2">
      <c r="B30" s="26"/>
      <c r="C30" s="24"/>
      <c r="D30" s="28" t="s">
        <v>301</v>
      </c>
      <c r="E30" s="16" t="s">
        <v>302</v>
      </c>
      <c r="F30" s="16" t="s">
        <v>303</v>
      </c>
      <c r="G30" s="16" t="s">
        <v>35</v>
      </c>
      <c r="H30" s="98">
        <v>-145500</v>
      </c>
    </row>
    <row r="31" spans="2:9" s="15" customFormat="1" ht="72" customHeight="1" x14ac:dyDescent="0.2">
      <c r="B31" s="26"/>
      <c r="C31" s="28"/>
      <c r="D31" s="28" t="s">
        <v>269</v>
      </c>
      <c r="E31" s="16" t="s">
        <v>260</v>
      </c>
      <c r="F31" s="16" t="s">
        <v>260</v>
      </c>
      <c r="G31" s="16" t="s">
        <v>35</v>
      </c>
      <c r="H31" s="98">
        <v>249400</v>
      </c>
    </row>
    <row r="32" spans="2:9" s="15" customFormat="1" ht="72" customHeight="1" x14ac:dyDescent="0.2">
      <c r="B32" s="26"/>
      <c r="C32" s="28"/>
      <c r="D32" s="28" t="s">
        <v>304</v>
      </c>
      <c r="E32" s="16" t="s">
        <v>305</v>
      </c>
      <c r="F32" s="16" t="s">
        <v>306</v>
      </c>
      <c r="G32" s="16" t="s">
        <v>35</v>
      </c>
      <c r="H32" s="98">
        <v>-2000</v>
      </c>
    </row>
    <row r="33" spans="2:10" ht="60" customHeight="1" x14ac:dyDescent="0.2">
      <c r="B33" s="26"/>
      <c r="C33" s="27"/>
      <c r="D33" s="27" t="s">
        <v>116</v>
      </c>
      <c r="E33" s="29" t="s">
        <v>117</v>
      </c>
      <c r="F33" s="49" t="s">
        <v>118</v>
      </c>
      <c r="G33" s="29" t="s">
        <v>35</v>
      </c>
      <c r="H33" s="98">
        <v>150100</v>
      </c>
    </row>
    <row r="34" spans="2:10" ht="82.5" customHeight="1" x14ac:dyDescent="0.2">
      <c r="B34" s="26"/>
      <c r="C34" s="24" t="s">
        <v>119</v>
      </c>
      <c r="D34" s="16"/>
      <c r="E34" s="47" t="s">
        <v>120</v>
      </c>
      <c r="F34" s="47" t="s">
        <v>121</v>
      </c>
      <c r="G34" s="47" t="s">
        <v>122</v>
      </c>
      <c r="H34" s="97">
        <f>+H36+H35</f>
        <v>-332500</v>
      </c>
    </row>
    <row r="35" spans="2:10" ht="82.5" customHeight="1" x14ac:dyDescent="0.2">
      <c r="B35" s="26"/>
      <c r="C35" s="24"/>
      <c r="D35" s="105" t="s">
        <v>307</v>
      </c>
      <c r="E35" s="105" t="s">
        <v>308</v>
      </c>
      <c r="F35" s="105" t="s">
        <v>309</v>
      </c>
      <c r="G35" s="105" t="s">
        <v>35</v>
      </c>
      <c r="H35" s="94">
        <v>-1500</v>
      </c>
    </row>
    <row r="36" spans="2:10" ht="81" x14ac:dyDescent="0.2">
      <c r="B36" s="26"/>
      <c r="C36" s="16"/>
      <c r="D36" s="28" t="s">
        <v>123</v>
      </c>
      <c r="E36" s="16" t="s">
        <v>124</v>
      </c>
      <c r="F36" s="16" t="s">
        <v>125</v>
      </c>
      <c r="G36" s="16" t="s">
        <v>35</v>
      </c>
      <c r="H36" s="98">
        <v>-331000</v>
      </c>
    </row>
    <row r="37" spans="2:10" s="15" customFormat="1" ht="51" customHeight="1" x14ac:dyDescent="0.2">
      <c r="B37" s="26"/>
      <c r="C37" s="24">
        <v>1139</v>
      </c>
      <c r="D37" s="28"/>
      <c r="E37" s="45" t="s">
        <v>190</v>
      </c>
      <c r="F37" s="45" t="s">
        <v>191</v>
      </c>
      <c r="G37" s="45" t="s">
        <v>192</v>
      </c>
      <c r="H37" s="97">
        <f>+H38+H39+H40</f>
        <v>-2791000</v>
      </c>
    </row>
    <row r="38" spans="2:10" s="15" customFormat="1" ht="67.5" customHeight="1" x14ac:dyDescent="0.2">
      <c r="B38" s="26"/>
      <c r="C38" s="24"/>
      <c r="D38" s="28" t="s">
        <v>193</v>
      </c>
      <c r="E38" s="16" t="s">
        <v>190</v>
      </c>
      <c r="F38" s="16" t="s">
        <v>194</v>
      </c>
      <c r="G38" s="16" t="s">
        <v>35</v>
      </c>
      <c r="H38" s="98">
        <v>-2791000</v>
      </c>
    </row>
    <row r="39" spans="2:10" ht="67.5" x14ac:dyDescent="0.2">
      <c r="B39" s="127"/>
      <c r="C39" s="127"/>
      <c r="D39" s="50" t="s">
        <v>328</v>
      </c>
      <c r="E39" s="127" t="s">
        <v>190</v>
      </c>
      <c r="F39" s="127" t="s">
        <v>194</v>
      </c>
      <c r="G39" s="127" t="s">
        <v>35</v>
      </c>
      <c r="H39" s="130">
        <f>-H38</f>
        <v>2791000</v>
      </c>
      <c r="J39" s="152"/>
    </row>
    <row r="40" spans="2:10" ht="34.5" customHeight="1" x14ac:dyDescent="0.2">
      <c r="B40" s="132"/>
      <c r="C40" s="132"/>
      <c r="D40" s="50" t="s">
        <v>329</v>
      </c>
      <c r="E40" s="127" t="s">
        <v>330</v>
      </c>
      <c r="F40" s="127" t="s">
        <v>331</v>
      </c>
      <c r="G40" s="127" t="s">
        <v>35</v>
      </c>
      <c r="H40" s="130">
        <f>+H38</f>
        <v>-2791000</v>
      </c>
    </row>
    <row r="43" spans="2:10" x14ac:dyDescent="0.2">
      <c r="H43" s="151"/>
    </row>
  </sheetData>
  <mergeCells count="13">
    <mergeCell ref="B1:H1"/>
    <mergeCell ref="B2:H2"/>
    <mergeCell ref="B3:H3"/>
    <mergeCell ref="B5:H5"/>
    <mergeCell ref="B4:H4"/>
    <mergeCell ref="B6:H6"/>
    <mergeCell ref="B10:G10"/>
    <mergeCell ref="B7:B8"/>
    <mergeCell ref="C7:D7"/>
    <mergeCell ref="E7:E8"/>
    <mergeCell ref="F7:F8"/>
    <mergeCell ref="G7:G8"/>
    <mergeCell ref="B9:G9"/>
  </mergeCells>
  <pageMargins left="0.23" right="0.2" top="0.42" bottom="0.41" header="0.3" footer="0.3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U277"/>
  <sheetViews>
    <sheetView zoomScaleNormal="100" workbookViewId="0">
      <selection activeCell="M250" sqref="M250"/>
    </sheetView>
  </sheetViews>
  <sheetFormatPr defaultColWidth="9.140625" defaultRowHeight="13.5" x14ac:dyDescent="0.2"/>
  <cols>
    <col min="1" max="1" width="1.7109375" style="1" customWidth="1"/>
    <col min="2" max="4" width="9.7109375" style="9" customWidth="1"/>
    <col min="5" max="5" width="10.140625" style="9" bestFit="1" customWidth="1"/>
    <col min="6" max="6" width="12" style="9" bestFit="1" customWidth="1"/>
    <col min="7" max="7" width="73.28515625" style="1" customWidth="1"/>
    <col min="8" max="8" width="30" style="42" customWidth="1"/>
    <col min="9" max="9" width="16" style="1" customWidth="1"/>
    <col min="10" max="16384" width="9.140625" style="1"/>
  </cols>
  <sheetData>
    <row r="1" spans="2:229" s="4" customFormat="1" ht="15.95" customHeight="1" x14ac:dyDescent="0.2">
      <c r="B1" s="167" t="s">
        <v>21</v>
      </c>
      <c r="C1" s="167"/>
      <c r="D1" s="167"/>
      <c r="E1" s="167"/>
      <c r="F1" s="167"/>
      <c r="G1" s="167"/>
      <c r="H1" s="167"/>
      <c r="I1" s="3"/>
      <c r="J1" s="3"/>
      <c r="K1" s="3"/>
      <c r="L1" s="3"/>
      <c r="M1" s="2"/>
      <c r="N1" s="3"/>
      <c r="O1" s="3"/>
      <c r="P1" s="3"/>
      <c r="Q1" s="3"/>
      <c r="R1" s="3"/>
      <c r="S1" s="3"/>
      <c r="T1" s="3"/>
      <c r="U1" s="2"/>
      <c r="V1" s="3"/>
      <c r="W1" s="3"/>
      <c r="X1" s="3"/>
      <c r="Y1" s="3"/>
      <c r="Z1" s="3"/>
      <c r="AA1" s="3"/>
      <c r="AB1" s="3"/>
      <c r="AC1" s="2"/>
      <c r="AD1" s="3"/>
      <c r="AE1" s="3"/>
      <c r="AF1" s="3"/>
      <c r="AG1" s="3"/>
      <c r="AH1" s="3"/>
      <c r="AI1" s="3"/>
      <c r="AJ1" s="3"/>
      <c r="AK1" s="2"/>
      <c r="AL1" s="3"/>
      <c r="AM1" s="3"/>
      <c r="AN1" s="3"/>
      <c r="AO1" s="3"/>
      <c r="AP1" s="3"/>
      <c r="AQ1" s="3"/>
      <c r="AR1" s="3"/>
      <c r="AS1" s="2"/>
      <c r="AT1" s="3"/>
      <c r="AU1" s="3"/>
      <c r="AV1" s="3"/>
      <c r="AW1" s="3"/>
      <c r="AX1" s="3"/>
      <c r="AY1" s="3"/>
      <c r="AZ1" s="3"/>
      <c r="BA1" s="2"/>
      <c r="BB1" s="3"/>
      <c r="BC1" s="3"/>
      <c r="BD1" s="3"/>
      <c r="BE1" s="3"/>
      <c r="BF1" s="3"/>
      <c r="BG1" s="3"/>
      <c r="BH1" s="3"/>
      <c r="BI1" s="2"/>
      <c r="BJ1" s="3"/>
      <c r="BK1" s="3"/>
      <c r="BL1" s="3"/>
      <c r="BM1" s="3"/>
      <c r="BN1" s="3"/>
      <c r="BO1" s="3"/>
      <c r="BP1" s="3"/>
      <c r="BQ1" s="2"/>
      <c r="BR1" s="3"/>
      <c r="BS1" s="3"/>
      <c r="BT1" s="3"/>
      <c r="BU1" s="3"/>
      <c r="BV1" s="3"/>
      <c r="BW1" s="3"/>
      <c r="BX1" s="3"/>
      <c r="BY1" s="2"/>
      <c r="BZ1" s="3"/>
      <c r="CA1" s="3"/>
      <c r="CB1" s="3"/>
      <c r="CC1" s="3"/>
      <c r="CD1" s="3"/>
      <c r="CE1" s="3"/>
      <c r="CF1" s="3"/>
      <c r="CG1" s="2"/>
      <c r="CH1" s="3"/>
      <c r="CI1" s="3"/>
      <c r="CJ1" s="3"/>
      <c r="CK1" s="3"/>
      <c r="CL1" s="3"/>
      <c r="CM1" s="3"/>
      <c r="CN1" s="3"/>
      <c r="CO1" s="2"/>
      <c r="CP1" s="3"/>
      <c r="CQ1" s="3"/>
      <c r="CR1" s="3"/>
      <c r="CS1" s="3"/>
      <c r="CT1" s="3"/>
      <c r="CU1" s="3"/>
      <c r="CV1" s="3"/>
      <c r="CW1" s="2"/>
      <c r="CX1" s="3"/>
      <c r="CY1" s="3"/>
      <c r="CZ1" s="3"/>
      <c r="DA1" s="3"/>
      <c r="DB1" s="3"/>
      <c r="DC1" s="3"/>
      <c r="DD1" s="3"/>
      <c r="DE1" s="2"/>
      <c r="DF1" s="3"/>
      <c r="DG1" s="3"/>
      <c r="DH1" s="3"/>
      <c r="DI1" s="3"/>
      <c r="DJ1" s="3"/>
      <c r="DK1" s="3"/>
      <c r="DL1" s="3"/>
      <c r="DM1" s="2"/>
      <c r="DN1" s="3"/>
      <c r="DO1" s="3"/>
      <c r="DP1" s="3"/>
      <c r="DQ1" s="3"/>
      <c r="DR1" s="3"/>
      <c r="DS1" s="3"/>
      <c r="DT1" s="3"/>
      <c r="DU1" s="2"/>
      <c r="DV1" s="3"/>
      <c r="DW1" s="3"/>
      <c r="DX1" s="3"/>
      <c r="DY1" s="3"/>
      <c r="DZ1" s="3"/>
      <c r="EA1" s="3"/>
      <c r="EB1" s="3"/>
      <c r="EC1" s="2"/>
      <c r="ED1" s="3"/>
      <c r="EE1" s="3"/>
      <c r="EF1" s="3"/>
      <c r="EG1" s="3"/>
      <c r="EH1" s="3"/>
      <c r="EI1" s="3"/>
      <c r="EJ1" s="3"/>
      <c r="EK1" s="2"/>
      <c r="EL1" s="3"/>
      <c r="EM1" s="3"/>
      <c r="EN1" s="3"/>
      <c r="EO1" s="3"/>
      <c r="EP1" s="3"/>
      <c r="EQ1" s="3"/>
      <c r="ER1" s="3"/>
      <c r="ES1" s="2"/>
      <c r="ET1" s="3"/>
      <c r="EU1" s="3"/>
      <c r="EV1" s="3"/>
      <c r="EW1" s="3"/>
      <c r="EX1" s="3"/>
      <c r="EY1" s="3"/>
      <c r="EZ1" s="3"/>
      <c r="FA1" s="2"/>
      <c r="FB1" s="3"/>
      <c r="FC1" s="3"/>
      <c r="FD1" s="3"/>
      <c r="FE1" s="3"/>
      <c r="FF1" s="3"/>
      <c r="FG1" s="3"/>
      <c r="FH1" s="3"/>
      <c r="FI1" s="2"/>
      <c r="FJ1" s="3"/>
      <c r="FK1" s="3"/>
      <c r="FL1" s="3"/>
      <c r="FM1" s="3"/>
      <c r="FN1" s="3"/>
      <c r="FO1" s="3"/>
      <c r="FP1" s="3"/>
      <c r="FQ1" s="2"/>
      <c r="FR1" s="3"/>
      <c r="FS1" s="3"/>
      <c r="FT1" s="3"/>
      <c r="FU1" s="3"/>
      <c r="FV1" s="3"/>
      <c r="FW1" s="3"/>
      <c r="FX1" s="3"/>
      <c r="FY1" s="2"/>
      <c r="FZ1" s="3"/>
      <c r="GA1" s="3"/>
      <c r="GB1" s="3"/>
      <c r="GC1" s="3"/>
      <c r="GD1" s="3"/>
      <c r="GE1" s="3"/>
      <c r="GF1" s="3"/>
      <c r="GG1" s="2"/>
      <c r="GH1" s="3"/>
      <c r="GI1" s="3"/>
      <c r="GJ1" s="3"/>
      <c r="GK1" s="3"/>
      <c r="GL1" s="3"/>
      <c r="GM1" s="3"/>
      <c r="GN1" s="3"/>
      <c r="GO1" s="2"/>
      <c r="GP1" s="3"/>
      <c r="GQ1" s="3"/>
      <c r="GR1" s="3"/>
      <c r="GS1" s="3"/>
      <c r="GT1" s="3"/>
      <c r="GU1" s="3"/>
      <c r="GV1" s="3"/>
      <c r="GW1" s="2"/>
      <c r="GX1" s="3"/>
      <c r="GY1" s="3"/>
      <c r="GZ1" s="3"/>
      <c r="HA1" s="3"/>
      <c r="HB1" s="3"/>
      <c r="HC1" s="3"/>
      <c r="HD1" s="3"/>
      <c r="HE1" s="2"/>
      <c r="HF1" s="3"/>
      <c r="HG1" s="3"/>
      <c r="HH1" s="3"/>
      <c r="HI1" s="3"/>
      <c r="HJ1" s="3"/>
      <c r="HK1" s="3"/>
      <c r="HL1" s="3"/>
      <c r="HM1" s="2"/>
      <c r="HN1" s="3"/>
      <c r="HO1" s="3"/>
      <c r="HP1" s="3"/>
      <c r="HQ1" s="3"/>
      <c r="HR1" s="3"/>
      <c r="HS1" s="3"/>
      <c r="HT1" s="3"/>
      <c r="HU1" s="2"/>
    </row>
    <row r="2" spans="2:229" s="4" customFormat="1" ht="15.95" customHeight="1" x14ac:dyDescent="0.2">
      <c r="B2" s="167" t="s">
        <v>23</v>
      </c>
      <c r="C2" s="167"/>
      <c r="D2" s="167"/>
      <c r="E2" s="167"/>
      <c r="F2" s="167"/>
      <c r="G2" s="167"/>
      <c r="H2" s="167"/>
      <c r="I2" s="3"/>
      <c r="J2" s="3"/>
      <c r="K2" s="3"/>
      <c r="L2" s="3"/>
      <c r="M2" s="2"/>
      <c r="N2" s="3"/>
      <c r="O2" s="3"/>
      <c r="P2" s="3"/>
      <c r="Q2" s="3"/>
      <c r="R2" s="3"/>
      <c r="S2" s="3"/>
      <c r="T2" s="3"/>
      <c r="U2" s="2"/>
      <c r="V2" s="3"/>
      <c r="W2" s="3"/>
      <c r="X2" s="3"/>
      <c r="Y2" s="3"/>
      <c r="Z2" s="3"/>
      <c r="AA2" s="3"/>
      <c r="AB2" s="3"/>
      <c r="AC2" s="2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3"/>
      <c r="AS2" s="2"/>
      <c r="AT2" s="3"/>
      <c r="AU2" s="3"/>
      <c r="AV2" s="3"/>
      <c r="AW2" s="3"/>
      <c r="AX2" s="3"/>
      <c r="AY2" s="3"/>
      <c r="AZ2" s="3"/>
      <c r="BA2" s="2"/>
      <c r="BB2" s="3"/>
      <c r="BC2" s="3"/>
      <c r="BD2" s="3"/>
      <c r="BE2" s="3"/>
      <c r="BF2" s="3"/>
      <c r="BG2" s="3"/>
      <c r="BH2" s="3"/>
      <c r="BI2" s="2"/>
      <c r="BJ2" s="3"/>
      <c r="BK2" s="3"/>
      <c r="BL2" s="3"/>
      <c r="BM2" s="3"/>
      <c r="BN2" s="3"/>
      <c r="BO2" s="3"/>
      <c r="BP2" s="3"/>
      <c r="BQ2" s="2"/>
      <c r="BR2" s="3"/>
      <c r="BS2" s="3"/>
      <c r="BT2" s="3"/>
      <c r="BU2" s="3"/>
      <c r="BV2" s="3"/>
      <c r="BW2" s="3"/>
      <c r="BX2" s="3"/>
      <c r="BY2" s="2"/>
      <c r="BZ2" s="3"/>
      <c r="CA2" s="3"/>
      <c r="CB2" s="3"/>
      <c r="CC2" s="3"/>
      <c r="CD2" s="3"/>
      <c r="CE2" s="3"/>
      <c r="CF2" s="3"/>
      <c r="CG2" s="2"/>
      <c r="CH2" s="3"/>
      <c r="CI2" s="3"/>
      <c r="CJ2" s="3"/>
      <c r="CK2" s="3"/>
      <c r="CL2" s="3"/>
      <c r="CM2" s="3"/>
      <c r="CN2" s="3"/>
      <c r="CO2" s="2"/>
      <c r="CP2" s="3"/>
      <c r="CQ2" s="3"/>
      <c r="CR2" s="3"/>
      <c r="CS2" s="3"/>
      <c r="CT2" s="3"/>
      <c r="CU2" s="3"/>
      <c r="CV2" s="3"/>
      <c r="CW2" s="2"/>
      <c r="CX2" s="3"/>
      <c r="CY2" s="3"/>
      <c r="CZ2" s="3"/>
      <c r="DA2" s="3"/>
      <c r="DB2" s="3"/>
      <c r="DC2" s="3"/>
      <c r="DD2" s="3"/>
      <c r="DE2" s="2"/>
      <c r="DF2" s="3"/>
      <c r="DG2" s="3"/>
      <c r="DH2" s="3"/>
      <c r="DI2" s="3"/>
      <c r="DJ2" s="3"/>
      <c r="DK2" s="3"/>
      <c r="DL2" s="3"/>
      <c r="DM2" s="2"/>
      <c r="DN2" s="3"/>
      <c r="DO2" s="3"/>
      <c r="DP2" s="3"/>
      <c r="DQ2" s="3"/>
      <c r="DR2" s="3"/>
      <c r="DS2" s="3"/>
      <c r="DT2" s="3"/>
      <c r="DU2" s="2"/>
      <c r="DV2" s="3"/>
      <c r="DW2" s="3"/>
      <c r="DX2" s="3"/>
      <c r="DY2" s="3"/>
      <c r="DZ2" s="3"/>
      <c r="EA2" s="3"/>
      <c r="EB2" s="3"/>
      <c r="EC2" s="2"/>
      <c r="ED2" s="3"/>
      <c r="EE2" s="3"/>
      <c r="EF2" s="3"/>
      <c r="EG2" s="3"/>
      <c r="EH2" s="3"/>
      <c r="EI2" s="3"/>
      <c r="EJ2" s="3"/>
      <c r="EK2" s="2"/>
      <c r="EL2" s="3"/>
      <c r="EM2" s="3"/>
      <c r="EN2" s="3"/>
      <c r="EO2" s="3"/>
      <c r="EP2" s="3"/>
      <c r="EQ2" s="3"/>
      <c r="ER2" s="3"/>
      <c r="ES2" s="2"/>
      <c r="ET2" s="3"/>
      <c r="EU2" s="3"/>
      <c r="EV2" s="3"/>
      <c r="EW2" s="3"/>
      <c r="EX2" s="3"/>
      <c r="EY2" s="3"/>
      <c r="EZ2" s="3"/>
      <c r="FA2" s="2"/>
      <c r="FB2" s="3"/>
      <c r="FC2" s="3"/>
      <c r="FD2" s="3"/>
      <c r="FE2" s="3"/>
      <c r="FF2" s="3"/>
      <c r="FG2" s="3"/>
      <c r="FH2" s="3"/>
      <c r="FI2" s="2"/>
      <c r="FJ2" s="3"/>
      <c r="FK2" s="3"/>
      <c r="FL2" s="3"/>
      <c r="FM2" s="3"/>
      <c r="FN2" s="3"/>
      <c r="FO2" s="3"/>
      <c r="FP2" s="3"/>
      <c r="FQ2" s="2"/>
      <c r="FR2" s="3"/>
      <c r="FS2" s="3"/>
      <c r="FT2" s="3"/>
      <c r="FU2" s="3"/>
      <c r="FV2" s="3"/>
      <c r="FW2" s="3"/>
      <c r="FX2" s="3"/>
      <c r="FY2" s="2"/>
      <c r="FZ2" s="3"/>
      <c r="GA2" s="3"/>
      <c r="GB2" s="3"/>
      <c r="GC2" s="3"/>
      <c r="GD2" s="3"/>
      <c r="GE2" s="3"/>
      <c r="GF2" s="3"/>
      <c r="GG2" s="2"/>
      <c r="GH2" s="3"/>
      <c r="GI2" s="3"/>
      <c r="GJ2" s="3"/>
      <c r="GK2" s="3"/>
      <c r="GL2" s="3"/>
      <c r="GM2" s="3"/>
      <c r="GN2" s="3"/>
      <c r="GO2" s="2"/>
      <c r="GP2" s="3"/>
      <c r="GQ2" s="3"/>
      <c r="GR2" s="3"/>
      <c r="GS2" s="3"/>
      <c r="GT2" s="3"/>
      <c r="GU2" s="3"/>
      <c r="GV2" s="3"/>
      <c r="GW2" s="2"/>
      <c r="GX2" s="3"/>
      <c r="GY2" s="3"/>
      <c r="GZ2" s="3"/>
      <c r="HA2" s="3"/>
      <c r="HB2" s="3"/>
      <c r="HC2" s="3"/>
      <c r="HD2" s="3"/>
      <c r="HE2" s="2"/>
      <c r="HF2" s="3"/>
      <c r="HG2" s="3"/>
      <c r="HH2" s="3"/>
      <c r="HI2" s="3"/>
      <c r="HJ2" s="3"/>
      <c r="HK2" s="3"/>
      <c r="HL2" s="3"/>
      <c r="HM2" s="2"/>
      <c r="HN2" s="3"/>
      <c r="HO2" s="3"/>
      <c r="HP2" s="3"/>
      <c r="HQ2" s="3"/>
      <c r="HR2" s="3"/>
      <c r="HS2" s="3"/>
      <c r="HT2" s="3"/>
      <c r="HU2" s="2"/>
    </row>
    <row r="3" spans="2:229" s="4" customFormat="1" ht="15.95" customHeight="1" x14ac:dyDescent="0.2">
      <c r="B3" s="167" t="s">
        <v>16</v>
      </c>
      <c r="C3" s="167"/>
      <c r="D3" s="167"/>
      <c r="E3" s="167"/>
      <c r="F3" s="167"/>
      <c r="G3" s="167"/>
      <c r="H3" s="167"/>
      <c r="I3" s="3"/>
      <c r="J3" s="3"/>
      <c r="K3" s="3"/>
      <c r="L3" s="3"/>
      <c r="M3" s="2"/>
      <c r="N3" s="3"/>
      <c r="O3" s="3"/>
      <c r="P3" s="3"/>
      <c r="Q3" s="3"/>
      <c r="R3" s="3"/>
      <c r="S3" s="3"/>
      <c r="T3" s="3"/>
      <c r="U3" s="2"/>
      <c r="V3" s="3"/>
      <c r="W3" s="3"/>
      <c r="X3" s="3"/>
      <c r="Y3" s="3"/>
      <c r="Z3" s="3"/>
      <c r="AA3" s="3"/>
      <c r="AB3" s="3"/>
      <c r="AC3" s="2"/>
      <c r="AD3" s="3"/>
      <c r="AE3" s="3"/>
      <c r="AF3" s="3"/>
      <c r="AG3" s="3"/>
      <c r="AH3" s="3"/>
      <c r="AI3" s="3"/>
      <c r="AJ3" s="3"/>
      <c r="AK3" s="2"/>
      <c r="AL3" s="3"/>
      <c r="AM3" s="3"/>
      <c r="AN3" s="3"/>
      <c r="AO3" s="3"/>
      <c r="AP3" s="3"/>
      <c r="AQ3" s="3"/>
      <c r="AR3" s="3"/>
      <c r="AS3" s="2"/>
      <c r="AT3" s="3"/>
      <c r="AU3" s="3"/>
      <c r="AV3" s="3"/>
      <c r="AW3" s="3"/>
      <c r="AX3" s="3"/>
      <c r="AY3" s="3"/>
      <c r="AZ3" s="3"/>
      <c r="BA3" s="2"/>
      <c r="BB3" s="3"/>
      <c r="BC3" s="3"/>
      <c r="BD3" s="3"/>
      <c r="BE3" s="3"/>
      <c r="BF3" s="3"/>
      <c r="BG3" s="3"/>
      <c r="BH3" s="3"/>
      <c r="BI3" s="2"/>
      <c r="BJ3" s="3"/>
      <c r="BK3" s="3"/>
      <c r="BL3" s="3"/>
      <c r="BM3" s="3"/>
      <c r="BN3" s="3"/>
      <c r="BO3" s="3"/>
      <c r="BP3" s="3"/>
      <c r="BQ3" s="2"/>
      <c r="BR3" s="3"/>
      <c r="BS3" s="3"/>
      <c r="BT3" s="3"/>
      <c r="BU3" s="3"/>
      <c r="BV3" s="3"/>
      <c r="BW3" s="3"/>
      <c r="BX3" s="3"/>
      <c r="BY3" s="2"/>
      <c r="BZ3" s="3"/>
      <c r="CA3" s="3"/>
      <c r="CB3" s="3"/>
      <c r="CC3" s="3"/>
      <c r="CD3" s="3"/>
      <c r="CE3" s="3"/>
      <c r="CF3" s="3"/>
      <c r="CG3" s="2"/>
      <c r="CH3" s="3"/>
      <c r="CI3" s="3"/>
      <c r="CJ3" s="3"/>
      <c r="CK3" s="3"/>
      <c r="CL3" s="3"/>
      <c r="CM3" s="3"/>
      <c r="CN3" s="3"/>
      <c r="CO3" s="2"/>
      <c r="CP3" s="3"/>
      <c r="CQ3" s="3"/>
      <c r="CR3" s="3"/>
      <c r="CS3" s="3"/>
      <c r="CT3" s="3"/>
      <c r="CU3" s="3"/>
      <c r="CV3" s="3"/>
      <c r="CW3" s="2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2"/>
      <c r="DN3" s="3"/>
      <c r="DO3" s="3"/>
      <c r="DP3" s="3"/>
      <c r="DQ3" s="3"/>
      <c r="DR3" s="3"/>
      <c r="DS3" s="3"/>
      <c r="DT3" s="3"/>
      <c r="DU3" s="2"/>
      <c r="DV3" s="3"/>
      <c r="DW3" s="3"/>
      <c r="DX3" s="3"/>
      <c r="DY3" s="3"/>
      <c r="DZ3" s="3"/>
      <c r="EA3" s="3"/>
      <c r="EB3" s="3"/>
      <c r="EC3" s="2"/>
      <c r="ED3" s="3"/>
      <c r="EE3" s="3"/>
      <c r="EF3" s="3"/>
      <c r="EG3" s="3"/>
      <c r="EH3" s="3"/>
      <c r="EI3" s="3"/>
      <c r="EJ3" s="3"/>
      <c r="EK3" s="2"/>
      <c r="EL3" s="3"/>
      <c r="EM3" s="3"/>
      <c r="EN3" s="3"/>
      <c r="EO3" s="3"/>
      <c r="EP3" s="3"/>
      <c r="EQ3" s="3"/>
      <c r="ER3" s="3"/>
      <c r="ES3" s="2"/>
      <c r="ET3" s="3"/>
      <c r="EU3" s="3"/>
      <c r="EV3" s="3"/>
      <c r="EW3" s="3"/>
      <c r="EX3" s="3"/>
      <c r="EY3" s="3"/>
      <c r="EZ3" s="3"/>
      <c r="FA3" s="2"/>
      <c r="FB3" s="3"/>
      <c r="FC3" s="3"/>
      <c r="FD3" s="3"/>
      <c r="FE3" s="3"/>
      <c r="FF3" s="3"/>
      <c r="FG3" s="3"/>
      <c r="FH3" s="3"/>
      <c r="FI3" s="2"/>
      <c r="FJ3" s="3"/>
      <c r="FK3" s="3"/>
      <c r="FL3" s="3"/>
      <c r="FM3" s="3"/>
      <c r="FN3" s="3"/>
      <c r="FO3" s="3"/>
      <c r="FP3" s="3"/>
      <c r="FQ3" s="2"/>
      <c r="FR3" s="3"/>
      <c r="FS3" s="3"/>
      <c r="FT3" s="3"/>
      <c r="FU3" s="3"/>
      <c r="FV3" s="3"/>
      <c r="FW3" s="3"/>
      <c r="FX3" s="3"/>
      <c r="FY3" s="2"/>
      <c r="FZ3" s="3"/>
      <c r="GA3" s="3"/>
      <c r="GB3" s="3"/>
      <c r="GC3" s="3"/>
      <c r="GD3" s="3"/>
      <c r="GE3" s="3"/>
      <c r="GF3" s="3"/>
      <c r="GG3" s="2"/>
      <c r="GH3" s="3"/>
      <c r="GI3" s="3"/>
      <c r="GJ3" s="3"/>
      <c r="GK3" s="3"/>
      <c r="GL3" s="3"/>
      <c r="GM3" s="3"/>
      <c r="GN3" s="3"/>
      <c r="GO3" s="2"/>
      <c r="GP3" s="3"/>
      <c r="GQ3" s="3"/>
      <c r="GR3" s="3"/>
      <c r="GS3" s="3"/>
      <c r="GT3" s="3"/>
      <c r="GU3" s="3"/>
      <c r="GV3" s="3"/>
      <c r="GW3" s="2"/>
      <c r="GX3" s="3"/>
      <c r="GY3" s="3"/>
      <c r="GZ3" s="3"/>
      <c r="HA3" s="3"/>
      <c r="HB3" s="3"/>
      <c r="HC3" s="3"/>
      <c r="HD3" s="3"/>
      <c r="HE3" s="2"/>
      <c r="HF3" s="3"/>
      <c r="HG3" s="3"/>
      <c r="HH3" s="3"/>
      <c r="HI3" s="3"/>
      <c r="HJ3" s="3"/>
      <c r="HK3" s="3"/>
      <c r="HL3" s="3"/>
      <c r="HM3" s="2"/>
      <c r="HN3" s="3"/>
      <c r="HO3" s="3"/>
      <c r="HP3" s="3"/>
      <c r="HQ3" s="3"/>
      <c r="HR3" s="3"/>
      <c r="HS3" s="3"/>
      <c r="HT3" s="3"/>
      <c r="HU3" s="2"/>
    </row>
    <row r="4" spans="2:229" s="4" customFormat="1" ht="15.95" customHeight="1" x14ac:dyDescent="0.2">
      <c r="B4" s="167" t="s">
        <v>15</v>
      </c>
      <c r="C4" s="167"/>
      <c r="D4" s="167"/>
      <c r="E4" s="167"/>
      <c r="F4" s="167"/>
      <c r="G4" s="167"/>
      <c r="H4" s="167"/>
      <c r="I4" s="3"/>
      <c r="J4" s="3"/>
      <c r="K4" s="3"/>
      <c r="L4" s="3"/>
      <c r="M4" s="2"/>
      <c r="N4" s="3"/>
      <c r="O4" s="3"/>
      <c r="P4" s="3"/>
      <c r="Q4" s="3"/>
      <c r="R4" s="3"/>
      <c r="S4" s="3"/>
      <c r="T4" s="3"/>
      <c r="U4" s="2"/>
      <c r="V4" s="3"/>
      <c r="W4" s="3"/>
      <c r="X4" s="3"/>
      <c r="Y4" s="3"/>
      <c r="Z4" s="3"/>
      <c r="AA4" s="3"/>
      <c r="AB4" s="3"/>
      <c r="AC4" s="2"/>
      <c r="AD4" s="3"/>
      <c r="AE4" s="3"/>
      <c r="AF4" s="3"/>
      <c r="AG4" s="3"/>
      <c r="AH4" s="3"/>
      <c r="AI4" s="3"/>
      <c r="AJ4" s="3"/>
      <c r="AK4" s="2"/>
      <c r="AL4" s="3"/>
      <c r="AM4" s="3"/>
      <c r="AN4" s="3"/>
      <c r="AO4" s="3"/>
      <c r="AP4" s="3"/>
      <c r="AQ4" s="3"/>
      <c r="AR4" s="3"/>
      <c r="AS4" s="2"/>
      <c r="AT4" s="3"/>
      <c r="AU4" s="3"/>
      <c r="AV4" s="3"/>
      <c r="AW4" s="3"/>
      <c r="AX4" s="3"/>
      <c r="AY4" s="3"/>
      <c r="AZ4" s="3"/>
      <c r="BA4" s="2"/>
      <c r="BB4" s="3"/>
      <c r="BC4" s="3"/>
      <c r="BD4" s="3"/>
      <c r="BE4" s="3"/>
      <c r="BF4" s="3"/>
      <c r="BG4" s="3"/>
      <c r="BH4" s="3"/>
      <c r="BI4" s="2"/>
      <c r="BJ4" s="3"/>
      <c r="BK4" s="3"/>
      <c r="BL4" s="3"/>
      <c r="BM4" s="3"/>
      <c r="BN4" s="3"/>
      <c r="BO4" s="3"/>
      <c r="BP4" s="3"/>
      <c r="BQ4" s="2"/>
      <c r="BR4" s="3"/>
      <c r="BS4" s="3"/>
      <c r="BT4" s="3"/>
      <c r="BU4" s="3"/>
      <c r="BV4" s="3"/>
      <c r="BW4" s="3"/>
      <c r="BX4" s="3"/>
      <c r="BY4" s="2"/>
      <c r="BZ4" s="3"/>
      <c r="CA4" s="3"/>
      <c r="CB4" s="3"/>
      <c r="CC4" s="3"/>
      <c r="CD4" s="3"/>
      <c r="CE4" s="3"/>
      <c r="CF4" s="3"/>
      <c r="CG4" s="2"/>
      <c r="CH4" s="3"/>
      <c r="CI4" s="3"/>
      <c r="CJ4" s="3"/>
      <c r="CK4" s="3"/>
      <c r="CL4" s="3"/>
      <c r="CM4" s="3"/>
      <c r="CN4" s="3"/>
      <c r="CO4" s="2"/>
      <c r="CP4" s="3"/>
      <c r="CQ4" s="3"/>
      <c r="CR4" s="3"/>
      <c r="CS4" s="3"/>
      <c r="CT4" s="3"/>
      <c r="CU4" s="3"/>
      <c r="CV4" s="3"/>
      <c r="CW4" s="2"/>
      <c r="CX4" s="3"/>
      <c r="CY4" s="3"/>
      <c r="CZ4" s="3"/>
      <c r="DA4" s="3"/>
      <c r="DB4" s="3"/>
      <c r="DC4" s="3"/>
      <c r="DD4" s="3"/>
      <c r="DE4" s="2"/>
      <c r="DF4" s="3"/>
      <c r="DG4" s="3"/>
      <c r="DH4" s="3"/>
      <c r="DI4" s="3"/>
      <c r="DJ4" s="3"/>
      <c r="DK4" s="3"/>
      <c r="DL4" s="3"/>
      <c r="DM4" s="2"/>
      <c r="DN4" s="3"/>
      <c r="DO4" s="3"/>
      <c r="DP4" s="3"/>
      <c r="DQ4" s="3"/>
      <c r="DR4" s="3"/>
      <c r="DS4" s="3"/>
      <c r="DT4" s="3"/>
      <c r="DU4" s="2"/>
      <c r="DV4" s="3"/>
      <c r="DW4" s="3"/>
      <c r="DX4" s="3"/>
      <c r="DY4" s="3"/>
      <c r="DZ4" s="3"/>
      <c r="EA4" s="3"/>
      <c r="EB4" s="3"/>
      <c r="EC4" s="2"/>
      <c r="ED4" s="3"/>
      <c r="EE4" s="3"/>
      <c r="EF4" s="3"/>
      <c r="EG4" s="3"/>
      <c r="EH4" s="3"/>
      <c r="EI4" s="3"/>
      <c r="EJ4" s="3"/>
      <c r="EK4" s="2"/>
      <c r="EL4" s="3"/>
      <c r="EM4" s="3"/>
      <c r="EN4" s="3"/>
      <c r="EO4" s="3"/>
      <c r="EP4" s="3"/>
      <c r="EQ4" s="3"/>
      <c r="ER4" s="3"/>
      <c r="ES4" s="2"/>
      <c r="ET4" s="3"/>
      <c r="EU4" s="3"/>
      <c r="EV4" s="3"/>
      <c r="EW4" s="3"/>
      <c r="EX4" s="3"/>
      <c r="EY4" s="3"/>
      <c r="EZ4" s="3"/>
      <c r="FA4" s="2"/>
      <c r="FB4" s="3"/>
      <c r="FC4" s="3"/>
      <c r="FD4" s="3"/>
      <c r="FE4" s="3"/>
      <c r="FF4" s="3"/>
      <c r="FG4" s="3"/>
      <c r="FH4" s="3"/>
      <c r="FI4" s="2"/>
      <c r="FJ4" s="3"/>
      <c r="FK4" s="3"/>
      <c r="FL4" s="3"/>
      <c r="FM4" s="3"/>
      <c r="FN4" s="3"/>
      <c r="FO4" s="3"/>
      <c r="FP4" s="3"/>
      <c r="FQ4" s="2"/>
      <c r="FR4" s="3"/>
      <c r="FS4" s="3"/>
      <c r="FT4" s="3"/>
      <c r="FU4" s="3"/>
      <c r="FV4" s="3"/>
      <c r="FW4" s="3"/>
      <c r="FX4" s="3"/>
      <c r="FY4" s="2"/>
      <c r="FZ4" s="3"/>
      <c r="GA4" s="3"/>
      <c r="GB4" s="3"/>
      <c r="GC4" s="3"/>
      <c r="GD4" s="3"/>
      <c r="GE4" s="3"/>
      <c r="GF4" s="3"/>
      <c r="GG4" s="2"/>
      <c r="GH4" s="3"/>
      <c r="GI4" s="3"/>
      <c r="GJ4" s="3"/>
      <c r="GK4" s="3"/>
      <c r="GL4" s="3"/>
      <c r="GM4" s="3"/>
      <c r="GN4" s="3"/>
      <c r="GO4" s="2"/>
      <c r="GP4" s="3"/>
      <c r="GQ4" s="3"/>
      <c r="GR4" s="3"/>
      <c r="GS4" s="3"/>
      <c r="GT4" s="3"/>
      <c r="GU4" s="3"/>
      <c r="GV4" s="3"/>
      <c r="GW4" s="2"/>
      <c r="GX4" s="3"/>
      <c r="GY4" s="3"/>
      <c r="GZ4" s="3"/>
      <c r="HA4" s="3"/>
      <c r="HB4" s="3"/>
      <c r="HC4" s="3"/>
      <c r="HD4" s="3"/>
      <c r="HE4" s="2"/>
      <c r="HF4" s="3"/>
      <c r="HG4" s="3"/>
      <c r="HH4" s="3"/>
      <c r="HI4" s="3"/>
      <c r="HJ4" s="3"/>
      <c r="HK4" s="3"/>
      <c r="HL4" s="3"/>
      <c r="HM4" s="2"/>
      <c r="HN4" s="3"/>
      <c r="HO4" s="3"/>
      <c r="HP4" s="3"/>
      <c r="HQ4" s="3"/>
      <c r="HR4" s="3"/>
      <c r="HS4" s="3"/>
      <c r="HT4" s="3"/>
      <c r="HU4" s="2"/>
    </row>
    <row r="5" spans="2:229" ht="30" customHeight="1" x14ac:dyDescent="0.2">
      <c r="B5" s="166" t="s">
        <v>146</v>
      </c>
      <c r="C5" s="166"/>
      <c r="D5" s="166"/>
      <c r="E5" s="166"/>
      <c r="F5" s="166"/>
      <c r="G5" s="166"/>
      <c r="H5" s="166"/>
      <c r="I5" s="5"/>
      <c r="J5" s="5"/>
      <c r="K5" s="5"/>
      <c r="L5" s="5"/>
      <c r="M5" s="6"/>
      <c r="N5" s="5"/>
      <c r="O5" s="5"/>
      <c r="P5" s="5"/>
      <c r="Q5" s="5"/>
      <c r="R5" s="5"/>
      <c r="S5" s="5"/>
      <c r="T5" s="5"/>
      <c r="U5" s="6"/>
      <c r="V5" s="5"/>
      <c r="W5" s="5"/>
      <c r="X5" s="5"/>
      <c r="Y5" s="5"/>
      <c r="Z5" s="5"/>
      <c r="AA5" s="5"/>
      <c r="AB5" s="5"/>
      <c r="AC5" s="6"/>
      <c r="AD5" s="5"/>
      <c r="AE5" s="5"/>
      <c r="AF5" s="5"/>
      <c r="AG5" s="5"/>
      <c r="AH5" s="5"/>
      <c r="AI5" s="5"/>
      <c r="AJ5" s="5"/>
      <c r="AK5" s="6"/>
      <c r="AL5" s="5"/>
      <c r="AM5" s="5"/>
      <c r="AN5" s="5"/>
      <c r="AO5" s="5"/>
      <c r="AP5" s="5"/>
      <c r="AQ5" s="5"/>
      <c r="AR5" s="5"/>
      <c r="AS5" s="6"/>
      <c r="AT5" s="5"/>
      <c r="AU5" s="5"/>
      <c r="AV5" s="5"/>
      <c r="AW5" s="5"/>
      <c r="AX5" s="5"/>
      <c r="AY5" s="5"/>
      <c r="AZ5" s="5"/>
      <c r="BA5" s="6"/>
      <c r="BB5" s="5"/>
      <c r="BC5" s="5"/>
      <c r="BD5" s="5"/>
      <c r="BE5" s="5"/>
      <c r="BF5" s="5"/>
      <c r="BG5" s="5"/>
      <c r="BH5" s="5"/>
      <c r="BI5" s="6"/>
      <c r="BJ5" s="5"/>
      <c r="BK5" s="5"/>
      <c r="BL5" s="5"/>
      <c r="BM5" s="5"/>
      <c r="BN5" s="5"/>
      <c r="BO5" s="5"/>
      <c r="BP5" s="5"/>
      <c r="BQ5" s="6"/>
      <c r="BR5" s="5"/>
      <c r="BS5" s="5"/>
      <c r="BT5" s="5"/>
      <c r="BU5" s="5"/>
      <c r="BV5" s="5"/>
      <c r="BW5" s="5"/>
      <c r="BX5" s="5"/>
      <c r="BY5" s="6"/>
      <c r="BZ5" s="5"/>
      <c r="CA5" s="5"/>
      <c r="CB5" s="5"/>
      <c r="CC5" s="5"/>
      <c r="CD5" s="5"/>
      <c r="CE5" s="5"/>
      <c r="CF5" s="5"/>
      <c r="CG5" s="6"/>
      <c r="CH5" s="5"/>
      <c r="CI5" s="5"/>
      <c r="CJ5" s="5"/>
      <c r="CK5" s="5"/>
      <c r="CL5" s="5"/>
      <c r="CM5" s="5"/>
      <c r="CN5" s="5"/>
      <c r="CO5" s="6"/>
      <c r="CP5" s="5"/>
      <c r="CQ5" s="5"/>
      <c r="CR5" s="5"/>
      <c r="CS5" s="5"/>
      <c r="CT5" s="5"/>
      <c r="CU5" s="5"/>
      <c r="CV5" s="5"/>
      <c r="CW5" s="6"/>
      <c r="CX5" s="5"/>
      <c r="CY5" s="5"/>
      <c r="CZ5" s="5"/>
      <c r="DA5" s="5"/>
      <c r="DB5" s="5"/>
      <c r="DC5" s="5"/>
      <c r="DD5" s="5"/>
      <c r="DE5" s="6"/>
      <c r="DF5" s="5"/>
      <c r="DG5" s="5"/>
      <c r="DH5" s="5"/>
      <c r="DI5" s="5"/>
      <c r="DJ5" s="5"/>
      <c r="DK5" s="5"/>
      <c r="DL5" s="5"/>
      <c r="DM5" s="6"/>
      <c r="DN5" s="5"/>
      <c r="DO5" s="5"/>
      <c r="DP5" s="5"/>
      <c r="DQ5" s="5"/>
      <c r="DR5" s="5"/>
      <c r="DS5" s="5"/>
      <c r="DT5" s="5"/>
      <c r="DU5" s="6"/>
      <c r="DV5" s="5"/>
      <c r="DW5" s="5"/>
      <c r="DX5" s="5"/>
      <c r="DY5" s="5"/>
      <c r="DZ5" s="5"/>
      <c r="EA5" s="5"/>
      <c r="EB5" s="5"/>
      <c r="EC5" s="6"/>
      <c r="ED5" s="5"/>
      <c r="EE5" s="5"/>
      <c r="EF5" s="5"/>
      <c r="EG5" s="5"/>
      <c r="EH5" s="5"/>
      <c r="EI5" s="5"/>
      <c r="EJ5" s="5"/>
      <c r="EK5" s="6"/>
      <c r="EL5" s="5"/>
      <c r="EM5" s="5"/>
      <c r="EN5" s="5"/>
      <c r="EO5" s="5"/>
      <c r="EP5" s="5"/>
      <c r="EQ5" s="5"/>
      <c r="ER5" s="5"/>
      <c r="ES5" s="6"/>
      <c r="ET5" s="5"/>
      <c r="EU5" s="5"/>
      <c r="EV5" s="5"/>
      <c r="EW5" s="5"/>
      <c r="EX5" s="5"/>
      <c r="EY5" s="5"/>
      <c r="EZ5" s="5"/>
      <c r="FA5" s="6"/>
      <c r="FB5" s="5"/>
      <c r="FC5" s="5"/>
      <c r="FD5" s="5"/>
      <c r="FE5" s="5"/>
      <c r="FF5" s="5"/>
      <c r="FG5" s="5"/>
      <c r="FH5" s="5"/>
      <c r="FI5" s="6"/>
      <c r="FJ5" s="5"/>
      <c r="FK5" s="5"/>
      <c r="FL5" s="5"/>
      <c r="FM5" s="5"/>
      <c r="FN5" s="5"/>
      <c r="FO5" s="5"/>
      <c r="FP5" s="5"/>
      <c r="FQ5" s="6"/>
      <c r="FR5" s="5"/>
      <c r="FS5" s="5"/>
      <c r="FT5" s="5"/>
      <c r="FU5" s="5"/>
      <c r="FV5" s="5"/>
      <c r="FW5" s="5"/>
      <c r="FX5" s="5"/>
      <c r="FY5" s="6"/>
      <c r="FZ5" s="5"/>
      <c r="GA5" s="5"/>
      <c r="GB5" s="5"/>
      <c r="GC5" s="5"/>
      <c r="GD5" s="5"/>
      <c r="GE5" s="5"/>
      <c r="GF5" s="5"/>
      <c r="GG5" s="6"/>
      <c r="GH5" s="5"/>
      <c r="GI5" s="5"/>
      <c r="GJ5" s="5"/>
      <c r="GK5" s="5"/>
      <c r="GL5" s="5"/>
      <c r="GM5" s="5"/>
      <c r="GN5" s="5"/>
      <c r="GO5" s="6"/>
      <c r="GP5" s="5"/>
      <c r="GQ5" s="5"/>
      <c r="GR5" s="5"/>
      <c r="GS5" s="5"/>
      <c r="GT5" s="5"/>
      <c r="GU5" s="5"/>
      <c r="GV5" s="5"/>
      <c r="GW5" s="6"/>
      <c r="GX5" s="5"/>
      <c r="GY5" s="5"/>
      <c r="GZ5" s="5"/>
      <c r="HA5" s="5"/>
      <c r="HB5" s="5"/>
      <c r="HC5" s="5"/>
      <c r="HD5" s="5"/>
      <c r="HE5" s="6"/>
      <c r="HF5" s="5"/>
      <c r="HG5" s="5"/>
      <c r="HH5" s="5"/>
      <c r="HI5" s="5"/>
      <c r="HJ5" s="5"/>
      <c r="HK5" s="5"/>
      <c r="HL5" s="5"/>
      <c r="HM5" s="6"/>
      <c r="HN5" s="5"/>
      <c r="HO5" s="5"/>
      <c r="HP5" s="5"/>
      <c r="HQ5" s="5"/>
      <c r="HR5" s="5"/>
      <c r="HS5" s="5"/>
      <c r="HT5" s="5"/>
      <c r="HU5" s="6"/>
    </row>
    <row r="6" spans="2:229" ht="18" customHeight="1" x14ac:dyDescent="0.2">
      <c r="B6" s="168" t="s">
        <v>24</v>
      </c>
      <c r="C6" s="168"/>
      <c r="D6" s="168"/>
      <c r="E6" s="168"/>
      <c r="F6" s="168"/>
      <c r="G6" s="168"/>
      <c r="H6" s="168"/>
      <c r="I6" s="5"/>
      <c r="J6" s="5"/>
      <c r="K6" s="5"/>
      <c r="L6" s="5"/>
      <c r="M6" s="6"/>
      <c r="N6" s="5"/>
      <c r="O6" s="5"/>
      <c r="P6" s="5"/>
      <c r="Q6" s="5"/>
      <c r="R6" s="5"/>
      <c r="S6" s="5"/>
      <c r="T6" s="5"/>
      <c r="U6" s="6"/>
      <c r="V6" s="5"/>
      <c r="W6" s="5"/>
      <c r="X6" s="5"/>
      <c r="Y6" s="5"/>
      <c r="Z6" s="5"/>
      <c r="AA6" s="5"/>
      <c r="AB6" s="5"/>
      <c r="AC6" s="6"/>
      <c r="AD6" s="5"/>
      <c r="AE6" s="5"/>
      <c r="AF6" s="5"/>
      <c r="AG6" s="5"/>
      <c r="AH6" s="5"/>
      <c r="AI6" s="5"/>
      <c r="AJ6" s="5"/>
      <c r="AK6" s="6"/>
      <c r="AL6" s="5"/>
      <c r="AM6" s="5"/>
      <c r="AN6" s="5"/>
      <c r="AO6" s="5"/>
      <c r="AP6" s="5"/>
      <c r="AQ6" s="5"/>
      <c r="AR6" s="5"/>
      <c r="AS6" s="6"/>
      <c r="AT6" s="5"/>
      <c r="AU6" s="5"/>
      <c r="AV6" s="5"/>
      <c r="AW6" s="5"/>
      <c r="AX6" s="5"/>
      <c r="AY6" s="5"/>
      <c r="AZ6" s="5"/>
      <c r="BA6" s="6"/>
      <c r="BB6" s="5"/>
      <c r="BC6" s="5"/>
      <c r="BD6" s="5"/>
      <c r="BE6" s="5"/>
      <c r="BF6" s="5"/>
      <c r="BG6" s="5"/>
      <c r="BH6" s="5"/>
      <c r="BI6" s="6"/>
      <c r="BJ6" s="5"/>
      <c r="BK6" s="5"/>
      <c r="BL6" s="5"/>
      <c r="BM6" s="5"/>
      <c r="BN6" s="5"/>
      <c r="BO6" s="5"/>
      <c r="BP6" s="5"/>
      <c r="BQ6" s="6"/>
      <c r="BR6" s="5"/>
      <c r="BS6" s="5"/>
      <c r="BT6" s="5"/>
      <c r="BU6" s="5"/>
      <c r="BV6" s="5"/>
      <c r="BW6" s="5"/>
      <c r="BX6" s="5"/>
      <c r="BY6" s="6"/>
      <c r="BZ6" s="5"/>
      <c r="CA6" s="5"/>
      <c r="CB6" s="5"/>
      <c r="CC6" s="5"/>
      <c r="CD6" s="5"/>
      <c r="CE6" s="5"/>
      <c r="CF6" s="5"/>
      <c r="CG6" s="6"/>
      <c r="CH6" s="5"/>
      <c r="CI6" s="5"/>
      <c r="CJ6" s="5"/>
      <c r="CK6" s="5"/>
      <c r="CL6" s="5"/>
      <c r="CM6" s="5"/>
      <c r="CN6" s="5"/>
      <c r="CO6" s="6"/>
      <c r="CP6" s="5"/>
      <c r="CQ6" s="5"/>
      <c r="CR6" s="5"/>
      <c r="CS6" s="5"/>
      <c r="CT6" s="5"/>
      <c r="CU6" s="5"/>
      <c r="CV6" s="5"/>
      <c r="CW6" s="6"/>
      <c r="CX6" s="5"/>
      <c r="CY6" s="5"/>
      <c r="CZ6" s="5"/>
      <c r="DA6" s="5"/>
      <c r="DB6" s="5"/>
      <c r="DC6" s="5"/>
      <c r="DD6" s="5"/>
      <c r="DE6" s="6"/>
      <c r="DF6" s="5"/>
      <c r="DG6" s="5"/>
      <c r="DH6" s="5"/>
      <c r="DI6" s="5"/>
      <c r="DJ6" s="5"/>
      <c r="DK6" s="5"/>
      <c r="DL6" s="5"/>
      <c r="DM6" s="6"/>
      <c r="DN6" s="5"/>
      <c r="DO6" s="5"/>
      <c r="DP6" s="5"/>
      <c r="DQ6" s="5"/>
      <c r="DR6" s="5"/>
      <c r="DS6" s="5"/>
      <c r="DT6" s="5"/>
      <c r="DU6" s="6"/>
      <c r="DV6" s="5"/>
      <c r="DW6" s="5"/>
      <c r="DX6" s="5"/>
      <c r="DY6" s="5"/>
      <c r="DZ6" s="5"/>
      <c r="EA6" s="5"/>
      <c r="EB6" s="5"/>
      <c r="EC6" s="6"/>
      <c r="ED6" s="5"/>
      <c r="EE6" s="5"/>
      <c r="EF6" s="5"/>
      <c r="EG6" s="5"/>
      <c r="EH6" s="5"/>
      <c r="EI6" s="5"/>
      <c r="EJ6" s="5"/>
      <c r="EK6" s="6"/>
      <c r="EL6" s="5"/>
      <c r="EM6" s="5"/>
      <c r="EN6" s="5"/>
      <c r="EO6" s="5"/>
      <c r="EP6" s="5"/>
      <c r="EQ6" s="5"/>
      <c r="ER6" s="5"/>
      <c r="ES6" s="6"/>
      <c r="ET6" s="5"/>
      <c r="EU6" s="5"/>
      <c r="EV6" s="5"/>
      <c r="EW6" s="5"/>
      <c r="EX6" s="5"/>
      <c r="EY6" s="5"/>
      <c r="EZ6" s="5"/>
      <c r="FA6" s="6"/>
      <c r="FB6" s="5"/>
      <c r="FC6" s="5"/>
      <c r="FD6" s="5"/>
      <c r="FE6" s="5"/>
      <c r="FF6" s="5"/>
      <c r="FG6" s="5"/>
      <c r="FH6" s="5"/>
      <c r="FI6" s="6"/>
      <c r="FJ6" s="5"/>
      <c r="FK6" s="5"/>
      <c r="FL6" s="5"/>
      <c r="FM6" s="5"/>
      <c r="FN6" s="5"/>
      <c r="FO6" s="5"/>
      <c r="FP6" s="5"/>
      <c r="FQ6" s="6"/>
      <c r="FR6" s="5"/>
      <c r="FS6" s="5"/>
      <c r="FT6" s="5"/>
      <c r="FU6" s="5"/>
      <c r="FV6" s="5"/>
      <c r="FW6" s="5"/>
      <c r="FX6" s="5"/>
      <c r="FY6" s="6"/>
      <c r="FZ6" s="5"/>
      <c r="GA6" s="5"/>
      <c r="GB6" s="5"/>
      <c r="GC6" s="5"/>
      <c r="GD6" s="5"/>
      <c r="GE6" s="5"/>
      <c r="GF6" s="5"/>
      <c r="GG6" s="6"/>
      <c r="GH6" s="5"/>
      <c r="GI6" s="5"/>
      <c r="GJ6" s="5"/>
      <c r="GK6" s="5"/>
      <c r="GL6" s="5"/>
      <c r="GM6" s="5"/>
      <c r="GN6" s="5"/>
      <c r="GO6" s="6"/>
      <c r="GP6" s="5"/>
      <c r="GQ6" s="5"/>
      <c r="GR6" s="5"/>
      <c r="GS6" s="5"/>
      <c r="GT6" s="5"/>
      <c r="GU6" s="5"/>
      <c r="GV6" s="5"/>
      <c r="GW6" s="6"/>
      <c r="GX6" s="5"/>
      <c r="GY6" s="5"/>
      <c r="GZ6" s="5"/>
      <c r="HA6" s="5"/>
      <c r="HB6" s="5"/>
      <c r="HC6" s="5"/>
      <c r="HD6" s="5"/>
      <c r="HE6" s="6"/>
      <c r="HF6" s="5"/>
      <c r="HG6" s="5"/>
      <c r="HH6" s="5"/>
      <c r="HI6" s="5"/>
      <c r="HJ6" s="5"/>
      <c r="HK6" s="5"/>
      <c r="HL6" s="5"/>
      <c r="HM6" s="6"/>
      <c r="HN6" s="5"/>
      <c r="HO6" s="5"/>
      <c r="HP6" s="5"/>
      <c r="HQ6" s="5"/>
      <c r="HR6" s="5"/>
      <c r="HS6" s="5"/>
      <c r="HT6" s="5"/>
      <c r="HU6" s="6"/>
    </row>
    <row r="7" spans="2:229" s="11" customFormat="1" ht="63.75" customHeight="1" x14ac:dyDescent="0.2">
      <c r="B7" s="172" t="s">
        <v>4</v>
      </c>
      <c r="C7" s="173"/>
      <c r="D7" s="174"/>
      <c r="E7" s="172" t="s">
        <v>1</v>
      </c>
      <c r="F7" s="173"/>
      <c r="G7" s="175" t="s">
        <v>3</v>
      </c>
      <c r="H7" s="103" t="s">
        <v>19</v>
      </c>
    </row>
    <row r="8" spans="2:229" s="11" customFormat="1" ht="27.75" customHeight="1" x14ac:dyDescent="0.2">
      <c r="B8" s="10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176"/>
      <c r="H8" s="103" t="s">
        <v>0</v>
      </c>
    </row>
    <row r="9" spans="2:229" ht="15.95" customHeight="1" x14ac:dyDescent="0.2">
      <c r="B9" s="169" t="s">
        <v>10</v>
      </c>
      <c r="C9" s="170"/>
      <c r="D9" s="170"/>
      <c r="E9" s="170"/>
      <c r="F9" s="170"/>
      <c r="G9" s="171"/>
      <c r="H9" s="36">
        <f>+H10+H246</f>
        <v>0</v>
      </c>
    </row>
    <row r="10" spans="2:229" ht="20.25" customHeight="1" x14ac:dyDescent="0.2">
      <c r="B10" s="169" t="s">
        <v>18</v>
      </c>
      <c r="C10" s="170"/>
      <c r="D10" s="170"/>
      <c r="E10" s="170"/>
      <c r="F10" s="170"/>
      <c r="G10" s="171"/>
      <c r="H10" s="36">
        <f>+H11</f>
        <v>2791000</v>
      </c>
      <c r="I10" s="44"/>
    </row>
    <row r="11" spans="2:229" ht="15.95" customHeight="1" x14ac:dyDescent="0.2">
      <c r="B11" s="31" t="s">
        <v>12</v>
      </c>
      <c r="C11" s="27"/>
      <c r="D11" s="27"/>
      <c r="E11" s="27"/>
      <c r="F11" s="27"/>
      <c r="G11" s="7" t="s">
        <v>13</v>
      </c>
      <c r="H11" s="36">
        <f>+H13+H86+H229</f>
        <v>2791000</v>
      </c>
    </row>
    <row r="12" spans="2:229" ht="15.95" customHeight="1" x14ac:dyDescent="0.2">
      <c r="B12" s="27"/>
      <c r="C12" s="27"/>
      <c r="D12" s="27"/>
      <c r="E12" s="27"/>
      <c r="F12" s="27"/>
      <c r="G12" s="8" t="s">
        <v>2</v>
      </c>
      <c r="H12" s="37"/>
    </row>
    <row r="13" spans="2:229" s="12" customFormat="1" x14ac:dyDescent="0.2">
      <c r="B13" s="50"/>
      <c r="C13" s="100" t="s">
        <v>206</v>
      </c>
      <c r="D13" s="50"/>
      <c r="E13" s="50"/>
      <c r="F13" s="50"/>
      <c r="G13" s="99" t="s">
        <v>207</v>
      </c>
      <c r="H13" s="62">
        <f>+H15+H30+H71+H56</f>
        <v>1573500</v>
      </c>
    </row>
    <row r="14" spans="2:229" s="12" customFormat="1" x14ac:dyDescent="0.2">
      <c r="B14" s="50"/>
      <c r="C14" s="50"/>
      <c r="D14" s="50"/>
      <c r="E14" s="50"/>
      <c r="F14" s="50"/>
      <c r="G14" s="105" t="s">
        <v>55</v>
      </c>
      <c r="H14" s="50"/>
    </row>
    <row r="15" spans="2:229" s="12" customFormat="1" x14ac:dyDescent="0.2">
      <c r="B15" s="50"/>
      <c r="C15" s="50"/>
      <c r="D15" s="100" t="s">
        <v>106</v>
      </c>
      <c r="E15" s="50"/>
      <c r="F15" s="50"/>
      <c r="G15" s="99" t="s">
        <v>208</v>
      </c>
      <c r="H15" s="62">
        <f>+H19</f>
        <v>1261000</v>
      </c>
    </row>
    <row r="16" spans="2:229" s="12" customFormat="1" x14ac:dyDescent="0.2">
      <c r="B16" s="50"/>
      <c r="C16" s="50"/>
      <c r="D16" s="50"/>
      <c r="E16" s="50"/>
      <c r="F16" s="50"/>
      <c r="G16" s="105" t="s">
        <v>55</v>
      </c>
      <c r="H16" s="50"/>
    </row>
    <row r="17" spans="2:9" ht="15.95" customHeight="1" x14ac:dyDescent="0.2">
      <c r="B17" s="31"/>
      <c r="C17" s="31"/>
      <c r="D17" s="31"/>
      <c r="E17" s="32"/>
      <c r="F17" s="32"/>
      <c r="G17" s="7" t="s">
        <v>11</v>
      </c>
      <c r="H17" s="38">
        <f>+H19</f>
        <v>1261000</v>
      </c>
    </row>
    <row r="18" spans="2:9" ht="15.95" customHeight="1" x14ac:dyDescent="0.2">
      <c r="B18" s="31"/>
      <c r="C18" s="31"/>
      <c r="D18" s="31"/>
      <c r="E18" s="32"/>
      <c r="F18" s="32"/>
      <c r="G18" s="8" t="s">
        <v>2</v>
      </c>
      <c r="H18" s="37"/>
    </row>
    <row r="19" spans="2:9" x14ac:dyDescent="0.2">
      <c r="B19" s="27"/>
      <c r="C19" s="27"/>
      <c r="D19" s="27"/>
      <c r="E19" s="10">
        <v>1099</v>
      </c>
      <c r="F19" s="27"/>
      <c r="G19" s="99" t="s">
        <v>216</v>
      </c>
      <c r="H19" s="36">
        <f>+H21</f>
        <v>1261000</v>
      </c>
      <c r="I19" s="44"/>
    </row>
    <row r="20" spans="2:9" ht="15.95" customHeight="1" x14ac:dyDescent="0.2">
      <c r="B20" s="27"/>
      <c r="C20" s="27"/>
      <c r="D20" s="27"/>
      <c r="E20" s="27"/>
      <c r="F20" s="27"/>
      <c r="G20" s="8" t="s">
        <v>2</v>
      </c>
      <c r="H20" s="37"/>
    </row>
    <row r="21" spans="2:9" s="12" customFormat="1" x14ac:dyDescent="0.2">
      <c r="B21" s="50"/>
      <c r="C21" s="50"/>
      <c r="D21" s="50"/>
      <c r="E21" s="50"/>
      <c r="F21" s="100" t="s">
        <v>143</v>
      </c>
      <c r="G21" s="99" t="s">
        <v>209</v>
      </c>
      <c r="H21" s="17">
        <f>+H23</f>
        <v>1261000</v>
      </c>
    </row>
    <row r="22" spans="2:9" x14ac:dyDescent="0.2">
      <c r="B22" s="27"/>
      <c r="C22" s="27"/>
      <c r="D22" s="27"/>
      <c r="E22" s="27"/>
      <c r="F22" s="27"/>
      <c r="G22" s="8" t="s">
        <v>25</v>
      </c>
      <c r="H22" s="37"/>
    </row>
    <row r="23" spans="2:9" s="4" customFormat="1" x14ac:dyDescent="0.2">
      <c r="B23" s="34"/>
      <c r="C23" s="34"/>
      <c r="D23" s="34"/>
      <c r="E23" s="34"/>
      <c r="F23" s="34"/>
      <c r="G23" s="83" t="s">
        <v>18</v>
      </c>
      <c r="H23" s="84">
        <f t="shared" ref="H23" si="0">+H25</f>
        <v>1261000</v>
      </c>
    </row>
    <row r="24" spans="2:9" x14ac:dyDescent="0.2">
      <c r="B24" s="27"/>
      <c r="C24" s="27"/>
      <c r="D24" s="27"/>
      <c r="E24" s="27"/>
      <c r="F24" s="27"/>
      <c r="G24" s="8" t="s">
        <v>17</v>
      </c>
      <c r="H24" s="37"/>
    </row>
    <row r="25" spans="2:9" x14ac:dyDescent="0.2">
      <c r="B25" s="27"/>
      <c r="C25" s="27"/>
      <c r="D25" s="27"/>
      <c r="E25" s="27"/>
      <c r="F25" s="27"/>
      <c r="G25" s="8" t="s">
        <v>14</v>
      </c>
      <c r="H25" s="37">
        <f t="shared" ref="H25:H27" si="1">+H26</f>
        <v>1261000</v>
      </c>
    </row>
    <row r="26" spans="2:9" x14ac:dyDescent="0.2">
      <c r="B26" s="27"/>
      <c r="C26" s="27"/>
      <c r="D26" s="27"/>
      <c r="E26" s="27"/>
      <c r="F26" s="27"/>
      <c r="G26" s="8" t="s">
        <v>26</v>
      </c>
      <c r="H26" s="37">
        <f t="shared" si="1"/>
        <v>1261000</v>
      </c>
    </row>
    <row r="27" spans="2:9" x14ac:dyDescent="0.2">
      <c r="B27" s="27"/>
      <c r="C27" s="27"/>
      <c r="D27" s="27"/>
      <c r="E27" s="27"/>
      <c r="F27" s="27"/>
      <c r="G27" s="8" t="s">
        <v>52</v>
      </c>
      <c r="H27" s="37">
        <f t="shared" si="1"/>
        <v>1261000</v>
      </c>
    </row>
    <row r="28" spans="2:9" x14ac:dyDescent="0.2">
      <c r="B28" s="27"/>
      <c r="C28" s="27"/>
      <c r="D28" s="27"/>
      <c r="E28" s="27"/>
      <c r="F28" s="27"/>
      <c r="G28" s="8" t="s">
        <v>53</v>
      </c>
      <c r="H28" s="37">
        <f>+H29</f>
        <v>1261000</v>
      </c>
    </row>
    <row r="29" spans="2:9" x14ac:dyDescent="0.2">
      <c r="B29" s="27"/>
      <c r="C29" s="27"/>
      <c r="D29" s="27"/>
      <c r="E29" s="27"/>
      <c r="F29" s="27"/>
      <c r="G29" s="8" t="s">
        <v>54</v>
      </c>
      <c r="H29" s="39">
        <f>+'2'!H12</f>
        <v>1261000</v>
      </c>
    </row>
    <row r="30" spans="2:9" s="12" customFormat="1" x14ac:dyDescent="0.2">
      <c r="B30" s="50"/>
      <c r="C30" s="50"/>
      <c r="D30" s="100" t="s">
        <v>206</v>
      </c>
      <c r="E30" s="50"/>
      <c r="F30" s="50"/>
      <c r="G30" s="99" t="s">
        <v>210</v>
      </c>
      <c r="H30" s="62">
        <f>+H34+H45</f>
        <v>-21000</v>
      </c>
    </row>
    <row r="31" spans="2:9" s="12" customFormat="1" x14ac:dyDescent="0.2">
      <c r="B31" s="50"/>
      <c r="C31" s="50"/>
      <c r="D31" s="50"/>
      <c r="E31" s="50"/>
      <c r="F31" s="50"/>
      <c r="G31" s="105" t="s">
        <v>55</v>
      </c>
      <c r="H31" s="50"/>
    </row>
    <row r="32" spans="2:9" s="4" customFormat="1" ht="15.95" customHeight="1" x14ac:dyDescent="0.2">
      <c r="B32" s="33"/>
      <c r="C32" s="33"/>
      <c r="D32" s="33"/>
      <c r="E32" s="43"/>
      <c r="F32" s="43"/>
      <c r="G32" s="83" t="s">
        <v>11</v>
      </c>
      <c r="H32" s="84">
        <f>+H34</f>
        <v>16000</v>
      </c>
    </row>
    <row r="33" spans="2:8" ht="15.95" customHeight="1" x14ac:dyDescent="0.2">
      <c r="B33" s="31"/>
      <c r="C33" s="31"/>
      <c r="D33" s="31"/>
      <c r="E33" s="32"/>
      <c r="F33" s="32"/>
      <c r="G33" s="8" t="s">
        <v>2</v>
      </c>
      <c r="H33" s="37"/>
    </row>
    <row r="34" spans="2:8" x14ac:dyDescent="0.2">
      <c r="B34" s="27"/>
      <c r="C34" s="27"/>
      <c r="D34" s="27"/>
      <c r="E34" s="10">
        <v>1099</v>
      </c>
      <c r="F34" s="27"/>
      <c r="G34" s="99" t="s">
        <v>216</v>
      </c>
      <c r="H34" s="36">
        <f>+H36</f>
        <v>16000</v>
      </c>
    </row>
    <row r="35" spans="2:8" ht="15.95" customHeight="1" x14ac:dyDescent="0.2">
      <c r="B35" s="27"/>
      <c r="C35" s="27"/>
      <c r="D35" s="27"/>
      <c r="E35" s="27"/>
      <c r="F35" s="27"/>
      <c r="G35" s="8" t="s">
        <v>2</v>
      </c>
      <c r="H35" s="37"/>
    </row>
    <row r="36" spans="2:8" s="12" customFormat="1" ht="40.5" x14ac:dyDescent="0.2">
      <c r="B36" s="50"/>
      <c r="C36" s="50"/>
      <c r="D36" s="50"/>
      <c r="E36" s="50"/>
      <c r="F36" s="100" t="s">
        <v>133</v>
      </c>
      <c r="G36" s="99" t="s">
        <v>211</v>
      </c>
      <c r="H36" s="17">
        <f>+H38</f>
        <v>16000</v>
      </c>
    </row>
    <row r="37" spans="2:8" x14ac:dyDescent="0.2">
      <c r="B37" s="27"/>
      <c r="C37" s="27"/>
      <c r="D37" s="27"/>
      <c r="E37" s="27"/>
      <c r="F37" s="27"/>
      <c r="G37" s="8" t="s">
        <v>25</v>
      </c>
      <c r="H37" s="37"/>
    </row>
    <row r="38" spans="2:8" s="4" customFormat="1" x14ac:dyDescent="0.2">
      <c r="B38" s="34"/>
      <c r="C38" s="34"/>
      <c r="D38" s="34"/>
      <c r="E38" s="34"/>
      <c r="F38" s="34"/>
      <c r="G38" s="83" t="s">
        <v>18</v>
      </c>
      <c r="H38" s="84">
        <f t="shared" ref="H38" si="2">+H40</f>
        <v>16000</v>
      </c>
    </row>
    <row r="39" spans="2:8" x14ac:dyDescent="0.2">
      <c r="B39" s="27"/>
      <c r="C39" s="27"/>
      <c r="D39" s="27"/>
      <c r="E39" s="27"/>
      <c r="F39" s="27"/>
      <c r="G39" s="8" t="s">
        <v>17</v>
      </c>
      <c r="H39" s="37"/>
    </row>
    <row r="40" spans="2:8" x14ac:dyDescent="0.2">
      <c r="B40" s="27"/>
      <c r="C40" s="27"/>
      <c r="D40" s="27"/>
      <c r="E40" s="27"/>
      <c r="F40" s="27"/>
      <c r="G40" s="8" t="s">
        <v>14</v>
      </c>
      <c r="H40" s="37">
        <f t="shared" ref="H40:H42" si="3">+H41</f>
        <v>16000</v>
      </c>
    </row>
    <row r="41" spans="2:8" x14ac:dyDescent="0.2">
      <c r="B41" s="27"/>
      <c r="C41" s="27"/>
      <c r="D41" s="27"/>
      <c r="E41" s="27"/>
      <c r="F41" s="27"/>
      <c r="G41" s="8" t="s">
        <v>26</v>
      </c>
      <c r="H41" s="37">
        <f t="shared" si="3"/>
        <v>16000</v>
      </c>
    </row>
    <row r="42" spans="2:8" x14ac:dyDescent="0.2">
      <c r="B42" s="27"/>
      <c r="C42" s="27"/>
      <c r="D42" s="27"/>
      <c r="E42" s="27"/>
      <c r="F42" s="27"/>
      <c r="G42" s="8" t="s">
        <v>52</v>
      </c>
      <c r="H42" s="37">
        <f t="shared" si="3"/>
        <v>16000</v>
      </c>
    </row>
    <row r="43" spans="2:8" x14ac:dyDescent="0.2">
      <c r="B43" s="27"/>
      <c r="C43" s="27"/>
      <c r="D43" s="27"/>
      <c r="E43" s="27"/>
      <c r="F43" s="27"/>
      <c r="G43" s="8" t="s">
        <v>53</v>
      </c>
      <c r="H43" s="37">
        <f>+H44</f>
        <v>16000</v>
      </c>
    </row>
    <row r="44" spans="2:8" x14ac:dyDescent="0.2">
      <c r="B44" s="27"/>
      <c r="C44" s="27"/>
      <c r="D44" s="27"/>
      <c r="E44" s="27"/>
      <c r="F44" s="27"/>
      <c r="G44" s="8" t="s">
        <v>54</v>
      </c>
      <c r="H44" s="39">
        <f>+'2'!H13</f>
        <v>16000</v>
      </c>
    </row>
    <row r="45" spans="2:8" x14ac:dyDescent="0.2">
      <c r="B45" s="27"/>
      <c r="C45" s="27"/>
      <c r="D45" s="27"/>
      <c r="E45" s="10">
        <v>1202</v>
      </c>
      <c r="F45" s="27"/>
      <c r="G45" s="99" t="s">
        <v>85</v>
      </c>
      <c r="H45" s="36">
        <f>+H47</f>
        <v>-37000</v>
      </c>
    </row>
    <row r="46" spans="2:8" ht="15.95" customHeight="1" x14ac:dyDescent="0.2">
      <c r="B46" s="27"/>
      <c r="C46" s="27"/>
      <c r="D46" s="27"/>
      <c r="E46" s="27"/>
      <c r="F46" s="27"/>
      <c r="G46" s="8" t="s">
        <v>2</v>
      </c>
      <c r="H46" s="37"/>
    </row>
    <row r="47" spans="2:8" s="12" customFormat="1" x14ac:dyDescent="0.2">
      <c r="B47" s="50"/>
      <c r="C47" s="50"/>
      <c r="D47" s="50"/>
      <c r="E47" s="50"/>
      <c r="F47" s="100">
        <v>11001</v>
      </c>
      <c r="G47" s="113" t="s">
        <v>310</v>
      </c>
      <c r="H47" s="17">
        <f>+H49</f>
        <v>-37000</v>
      </c>
    </row>
    <row r="48" spans="2:8" x14ac:dyDescent="0.2">
      <c r="B48" s="27"/>
      <c r="C48" s="27"/>
      <c r="D48" s="27"/>
      <c r="E48" s="27"/>
      <c r="F48" s="27"/>
      <c r="G48" s="8" t="s">
        <v>25</v>
      </c>
      <c r="H48" s="37"/>
    </row>
    <row r="49" spans="2:8" s="4" customFormat="1" x14ac:dyDescent="0.2">
      <c r="B49" s="34"/>
      <c r="C49" s="34"/>
      <c r="D49" s="34"/>
      <c r="E49" s="34"/>
      <c r="F49" s="34"/>
      <c r="G49" s="83" t="s">
        <v>18</v>
      </c>
      <c r="H49" s="84">
        <f t="shared" ref="H49" si="4">+H51</f>
        <v>-37000</v>
      </c>
    </row>
    <row r="50" spans="2:8" x14ac:dyDescent="0.2">
      <c r="B50" s="27"/>
      <c r="C50" s="27"/>
      <c r="D50" s="27"/>
      <c r="E50" s="27"/>
      <c r="F50" s="27"/>
      <c r="G50" s="8" t="s">
        <v>17</v>
      </c>
      <c r="H50" s="37"/>
    </row>
    <row r="51" spans="2:8" x14ac:dyDescent="0.2">
      <c r="B51" s="27"/>
      <c r="C51" s="27"/>
      <c r="D51" s="27"/>
      <c r="E51" s="27"/>
      <c r="F51" s="27"/>
      <c r="G51" s="8" t="s">
        <v>14</v>
      </c>
      <c r="H51" s="37">
        <f t="shared" ref="H51:H53" si="5">+H52</f>
        <v>-37000</v>
      </c>
    </row>
    <row r="52" spans="2:8" x14ac:dyDescent="0.2">
      <c r="B52" s="27"/>
      <c r="C52" s="27"/>
      <c r="D52" s="27"/>
      <c r="E52" s="27"/>
      <c r="F52" s="27"/>
      <c r="G52" s="8" t="s">
        <v>26</v>
      </c>
      <c r="H52" s="37">
        <f t="shared" si="5"/>
        <v>-37000</v>
      </c>
    </row>
    <row r="53" spans="2:8" x14ac:dyDescent="0.2">
      <c r="B53" s="27"/>
      <c r="C53" s="27"/>
      <c r="D53" s="27"/>
      <c r="E53" s="27"/>
      <c r="F53" s="27"/>
      <c r="G53" s="8" t="s">
        <v>52</v>
      </c>
      <c r="H53" s="37">
        <f t="shared" si="5"/>
        <v>-37000</v>
      </c>
    </row>
    <row r="54" spans="2:8" x14ac:dyDescent="0.2">
      <c r="B54" s="27"/>
      <c r="C54" s="27"/>
      <c r="D54" s="27"/>
      <c r="E54" s="27"/>
      <c r="F54" s="27"/>
      <c r="G54" s="8" t="s">
        <v>53</v>
      </c>
      <c r="H54" s="37">
        <f>+H55</f>
        <v>-37000</v>
      </c>
    </row>
    <row r="55" spans="2:8" x14ac:dyDescent="0.2">
      <c r="B55" s="27"/>
      <c r="C55" s="27"/>
      <c r="D55" s="27"/>
      <c r="E55" s="27"/>
      <c r="F55" s="27"/>
      <c r="G55" s="8" t="s">
        <v>54</v>
      </c>
      <c r="H55" s="39">
        <f>+'2'!H23</f>
        <v>-37000</v>
      </c>
    </row>
    <row r="56" spans="2:8" s="12" customFormat="1" x14ac:dyDescent="0.2">
      <c r="B56" s="50"/>
      <c r="C56" s="50"/>
      <c r="D56" s="112" t="s">
        <v>78</v>
      </c>
      <c r="E56" s="50"/>
      <c r="F56" s="50"/>
      <c r="G56" s="99" t="s">
        <v>312</v>
      </c>
      <c r="H56" s="62">
        <f>+H60</f>
        <v>8500</v>
      </c>
    </row>
    <row r="57" spans="2:8" s="12" customFormat="1" x14ac:dyDescent="0.2">
      <c r="B57" s="50"/>
      <c r="C57" s="50"/>
      <c r="D57" s="50"/>
      <c r="E57" s="50"/>
      <c r="F57" s="50"/>
      <c r="G57" s="105" t="s">
        <v>55</v>
      </c>
      <c r="H57" s="50"/>
    </row>
    <row r="58" spans="2:8" s="4" customFormat="1" ht="15.95" customHeight="1" x14ac:dyDescent="0.2">
      <c r="B58" s="33"/>
      <c r="C58" s="33"/>
      <c r="D58" s="33"/>
      <c r="E58" s="43"/>
      <c r="F58" s="43"/>
      <c r="G58" s="83" t="s">
        <v>11</v>
      </c>
      <c r="H58" s="84">
        <f>+H60</f>
        <v>8500</v>
      </c>
    </row>
    <row r="59" spans="2:8" ht="15.95" customHeight="1" x14ac:dyDescent="0.2">
      <c r="B59" s="31"/>
      <c r="C59" s="31"/>
      <c r="D59" s="31"/>
      <c r="E59" s="32"/>
      <c r="F59" s="32"/>
      <c r="G59" s="8" t="s">
        <v>2</v>
      </c>
      <c r="H59" s="37"/>
    </row>
    <row r="60" spans="2:8" x14ac:dyDescent="0.2">
      <c r="B60" s="27"/>
      <c r="C60" s="27"/>
      <c r="D60" s="27"/>
      <c r="E60" s="10">
        <v>1207</v>
      </c>
      <c r="F60" s="27"/>
      <c r="G60" s="99" t="s">
        <v>107</v>
      </c>
      <c r="H60" s="36">
        <f>+H62</f>
        <v>8500</v>
      </c>
    </row>
    <row r="61" spans="2:8" ht="15.95" customHeight="1" x14ac:dyDescent="0.2">
      <c r="B61" s="27"/>
      <c r="C61" s="27"/>
      <c r="D61" s="27"/>
      <c r="E61" s="27"/>
      <c r="F61" s="27"/>
      <c r="G61" s="8" t="s">
        <v>2</v>
      </c>
      <c r="H61" s="37"/>
    </row>
    <row r="62" spans="2:8" s="12" customFormat="1" x14ac:dyDescent="0.2">
      <c r="B62" s="50"/>
      <c r="C62" s="50"/>
      <c r="D62" s="50"/>
      <c r="E62" s="50"/>
      <c r="F62" s="100">
        <v>11002</v>
      </c>
      <c r="G62" s="99" t="s">
        <v>313</v>
      </c>
      <c r="H62" s="17">
        <f>+H64</f>
        <v>8500</v>
      </c>
    </row>
    <row r="63" spans="2:8" x14ac:dyDescent="0.2">
      <c r="B63" s="27"/>
      <c r="C63" s="27"/>
      <c r="D63" s="27"/>
      <c r="E63" s="27"/>
      <c r="F63" s="27"/>
      <c r="G63" s="8" t="s">
        <v>25</v>
      </c>
      <c r="H63" s="37"/>
    </row>
    <row r="64" spans="2:8" s="4" customFormat="1" x14ac:dyDescent="0.2">
      <c r="B64" s="34"/>
      <c r="C64" s="34"/>
      <c r="D64" s="34"/>
      <c r="E64" s="34"/>
      <c r="F64" s="34"/>
      <c r="G64" s="83" t="s">
        <v>18</v>
      </c>
      <c r="H64" s="84">
        <f t="shared" ref="H64" si="6">+H66</f>
        <v>8500</v>
      </c>
    </row>
    <row r="65" spans="2:8" x14ac:dyDescent="0.2">
      <c r="B65" s="27"/>
      <c r="C65" s="27"/>
      <c r="D65" s="27"/>
      <c r="E65" s="27"/>
      <c r="F65" s="27"/>
      <c r="G65" s="8" t="s">
        <v>17</v>
      </c>
      <c r="H65" s="37"/>
    </row>
    <row r="66" spans="2:8" x14ac:dyDescent="0.2">
      <c r="B66" s="27"/>
      <c r="C66" s="27"/>
      <c r="D66" s="27"/>
      <c r="E66" s="27"/>
      <c r="F66" s="27"/>
      <c r="G66" s="8" t="s">
        <v>14</v>
      </c>
      <c r="H66" s="37">
        <f t="shared" ref="H66:H68" si="7">+H67</f>
        <v>8500</v>
      </c>
    </row>
    <row r="67" spans="2:8" x14ac:dyDescent="0.2">
      <c r="B67" s="27"/>
      <c r="C67" s="27"/>
      <c r="D67" s="27"/>
      <c r="E67" s="27"/>
      <c r="F67" s="27"/>
      <c r="G67" s="8" t="s">
        <v>26</v>
      </c>
      <c r="H67" s="37">
        <f t="shared" si="7"/>
        <v>8500</v>
      </c>
    </row>
    <row r="68" spans="2:8" x14ac:dyDescent="0.2">
      <c r="B68" s="27"/>
      <c r="C68" s="27"/>
      <c r="D68" s="27"/>
      <c r="E68" s="27"/>
      <c r="F68" s="27"/>
      <c r="G68" s="8" t="s">
        <v>52</v>
      </c>
      <c r="H68" s="37">
        <f t="shared" si="7"/>
        <v>8500</v>
      </c>
    </row>
    <row r="69" spans="2:8" x14ac:dyDescent="0.2">
      <c r="B69" s="27"/>
      <c r="C69" s="27"/>
      <c r="D69" s="27"/>
      <c r="E69" s="27"/>
      <c r="F69" s="27"/>
      <c r="G69" s="8" t="s">
        <v>53</v>
      </c>
      <c r="H69" s="37">
        <f>+H70</f>
        <v>8500</v>
      </c>
    </row>
    <row r="70" spans="2:8" x14ac:dyDescent="0.2">
      <c r="B70" s="27"/>
      <c r="C70" s="27"/>
      <c r="D70" s="27"/>
      <c r="E70" s="27"/>
      <c r="F70" s="27"/>
      <c r="G70" s="8" t="s">
        <v>54</v>
      </c>
      <c r="H70" s="39">
        <f>+'2'!H29</f>
        <v>8500</v>
      </c>
    </row>
    <row r="71" spans="2:8" s="12" customFormat="1" x14ac:dyDescent="0.2">
      <c r="B71" s="50"/>
      <c r="C71" s="50"/>
      <c r="D71" s="100" t="s">
        <v>212</v>
      </c>
      <c r="E71" s="50"/>
      <c r="F71" s="50"/>
      <c r="G71" s="99" t="s">
        <v>213</v>
      </c>
      <c r="H71" s="62">
        <f>+H75</f>
        <v>325000</v>
      </c>
    </row>
    <row r="72" spans="2:8" s="12" customFormat="1" x14ac:dyDescent="0.2">
      <c r="B72" s="50"/>
      <c r="C72" s="50"/>
      <c r="D72" s="50"/>
      <c r="E72" s="50"/>
      <c r="F72" s="50"/>
      <c r="G72" s="105" t="s">
        <v>55</v>
      </c>
      <c r="H72" s="50"/>
    </row>
    <row r="73" spans="2:8" s="4" customFormat="1" ht="15.95" customHeight="1" x14ac:dyDescent="0.2">
      <c r="B73" s="33"/>
      <c r="C73" s="33"/>
      <c r="D73" s="33"/>
      <c r="E73" s="43"/>
      <c r="F73" s="43"/>
      <c r="G73" s="83" t="s">
        <v>11</v>
      </c>
      <c r="H73" s="84">
        <f>+H75</f>
        <v>325000</v>
      </c>
    </row>
    <row r="74" spans="2:8" ht="15.95" customHeight="1" x14ac:dyDescent="0.2">
      <c r="B74" s="31"/>
      <c r="C74" s="31"/>
      <c r="D74" s="31"/>
      <c r="E74" s="32"/>
      <c r="F74" s="32"/>
      <c r="G74" s="8" t="s">
        <v>2</v>
      </c>
      <c r="H74" s="37"/>
    </row>
    <row r="75" spans="2:8" s="12" customFormat="1" x14ac:dyDescent="0.2">
      <c r="B75" s="50"/>
      <c r="C75" s="50"/>
      <c r="D75" s="50"/>
      <c r="E75" s="100" t="s">
        <v>214</v>
      </c>
      <c r="F75" s="100"/>
      <c r="G75" s="99" t="s">
        <v>217</v>
      </c>
      <c r="H75" s="63">
        <f>+H77</f>
        <v>325000</v>
      </c>
    </row>
    <row r="76" spans="2:8" s="12" customFormat="1" x14ac:dyDescent="0.2">
      <c r="B76" s="50"/>
      <c r="C76" s="50"/>
      <c r="D76" s="50"/>
      <c r="E76" s="100"/>
      <c r="F76" s="100"/>
      <c r="G76" s="105" t="s">
        <v>55</v>
      </c>
      <c r="H76" s="50"/>
    </row>
    <row r="77" spans="2:8" s="12" customFormat="1" x14ac:dyDescent="0.2">
      <c r="B77" s="50"/>
      <c r="C77" s="50"/>
      <c r="D77" s="50"/>
      <c r="E77" s="50"/>
      <c r="F77" s="100" t="s">
        <v>143</v>
      </c>
      <c r="G77" s="99" t="s">
        <v>215</v>
      </c>
      <c r="H77" s="14">
        <f>+H79</f>
        <v>325000</v>
      </c>
    </row>
    <row r="78" spans="2:8" x14ac:dyDescent="0.2">
      <c r="B78" s="27"/>
      <c r="C78" s="27"/>
      <c r="D78" s="27"/>
      <c r="E78" s="27"/>
      <c r="F78" s="27"/>
      <c r="G78" s="8" t="s">
        <v>25</v>
      </c>
      <c r="H78" s="37"/>
    </row>
    <row r="79" spans="2:8" x14ac:dyDescent="0.2">
      <c r="B79" s="27"/>
      <c r="C79" s="27"/>
      <c r="D79" s="27"/>
      <c r="E79" s="27"/>
      <c r="F79" s="27"/>
      <c r="G79" s="7" t="s">
        <v>18</v>
      </c>
      <c r="H79" s="38">
        <f t="shared" ref="H79" si="8">+H81</f>
        <v>325000</v>
      </c>
    </row>
    <row r="80" spans="2:8" x14ac:dyDescent="0.2">
      <c r="B80" s="27"/>
      <c r="C80" s="27"/>
      <c r="D80" s="27"/>
      <c r="E80" s="27"/>
      <c r="F80" s="27"/>
      <c r="G80" s="8" t="s">
        <v>17</v>
      </c>
      <c r="H80" s="37"/>
    </row>
    <row r="81" spans="2:8" x14ac:dyDescent="0.2">
      <c r="B81" s="27"/>
      <c r="C81" s="27"/>
      <c r="D81" s="27"/>
      <c r="E81" s="27"/>
      <c r="F81" s="27"/>
      <c r="G81" s="8" t="s">
        <v>14</v>
      </c>
      <c r="H81" s="37">
        <f t="shared" ref="H81:H83" si="9">+H82</f>
        <v>325000</v>
      </c>
    </row>
    <row r="82" spans="2:8" x14ac:dyDescent="0.2">
      <c r="B82" s="27"/>
      <c r="C82" s="27"/>
      <c r="D82" s="27"/>
      <c r="E82" s="27"/>
      <c r="F82" s="27"/>
      <c r="G82" s="8" t="s">
        <v>26</v>
      </c>
      <c r="H82" s="37">
        <f t="shared" si="9"/>
        <v>325000</v>
      </c>
    </row>
    <row r="83" spans="2:8" x14ac:dyDescent="0.2">
      <c r="B83" s="27"/>
      <c r="C83" s="27"/>
      <c r="D83" s="27"/>
      <c r="E83" s="27"/>
      <c r="F83" s="27"/>
      <c r="G83" s="8" t="s">
        <v>52</v>
      </c>
      <c r="H83" s="37">
        <f t="shared" si="9"/>
        <v>325000</v>
      </c>
    </row>
    <row r="84" spans="2:8" x14ac:dyDescent="0.2">
      <c r="B84" s="27"/>
      <c r="C84" s="27"/>
      <c r="D84" s="27"/>
      <c r="E84" s="27"/>
      <c r="F84" s="27"/>
      <c r="G84" s="8" t="s">
        <v>53</v>
      </c>
      <c r="H84" s="37">
        <f>+H85</f>
        <v>325000</v>
      </c>
    </row>
    <row r="85" spans="2:8" x14ac:dyDescent="0.2">
      <c r="B85" s="27"/>
      <c r="C85" s="27"/>
      <c r="D85" s="27"/>
      <c r="E85" s="27"/>
      <c r="F85" s="27"/>
      <c r="G85" s="8" t="s">
        <v>54</v>
      </c>
      <c r="H85" s="39">
        <f>+'2'!H21</f>
        <v>325000</v>
      </c>
    </row>
    <row r="86" spans="2:8" ht="15.95" customHeight="1" x14ac:dyDescent="0.2">
      <c r="B86" s="27"/>
      <c r="C86" s="31" t="s">
        <v>78</v>
      </c>
      <c r="D86" s="27"/>
      <c r="E86" s="27"/>
      <c r="F86" s="27"/>
      <c r="G86" s="7" t="s">
        <v>79</v>
      </c>
      <c r="H86" s="38">
        <f>+H88+H141+H196</f>
        <v>1069500</v>
      </c>
    </row>
    <row r="87" spans="2:8" ht="15.95" customHeight="1" x14ac:dyDescent="0.2">
      <c r="B87" s="27"/>
      <c r="C87" s="27"/>
      <c r="D87" s="27"/>
      <c r="E87" s="27"/>
      <c r="F87" s="27"/>
      <c r="G87" s="8" t="s">
        <v>55</v>
      </c>
      <c r="H87" s="37"/>
    </row>
    <row r="88" spans="2:8" ht="15.95" customHeight="1" x14ac:dyDescent="0.2">
      <c r="B88" s="27"/>
      <c r="C88" s="27"/>
      <c r="D88" s="31" t="s">
        <v>27</v>
      </c>
      <c r="E88" s="27"/>
      <c r="F88" s="27"/>
      <c r="G88" s="7" t="s">
        <v>83</v>
      </c>
      <c r="H88" s="38">
        <f>+H92+H103</f>
        <v>-311000</v>
      </c>
    </row>
    <row r="89" spans="2:8" ht="15.95" customHeight="1" x14ac:dyDescent="0.2">
      <c r="B89" s="27"/>
      <c r="C89" s="27"/>
      <c r="D89" s="27"/>
      <c r="E89" s="27"/>
      <c r="F89" s="27"/>
      <c r="G89" s="8" t="s">
        <v>55</v>
      </c>
      <c r="H89" s="36"/>
    </row>
    <row r="90" spans="2:8" s="4" customFormat="1" ht="15.95" customHeight="1" x14ac:dyDescent="0.2">
      <c r="B90" s="33"/>
      <c r="C90" s="33"/>
      <c r="D90" s="33"/>
      <c r="E90" s="43"/>
      <c r="F90" s="43"/>
      <c r="G90" s="83" t="s">
        <v>11</v>
      </c>
      <c r="H90" s="84">
        <f>+H92</f>
        <v>745000</v>
      </c>
    </row>
    <row r="91" spans="2:8" ht="15.95" customHeight="1" x14ac:dyDescent="0.2">
      <c r="B91" s="31"/>
      <c r="C91" s="31"/>
      <c r="D91" s="31"/>
      <c r="E91" s="32"/>
      <c r="F91" s="32"/>
      <c r="G91" s="8" t="s">
        <v>2</v>
      </c>
      <c r="H91" s="37"/>
    </row>
    <row r="92" spans="2:8" x14ac:dyDescent="0.2">
      <c r="B92" s="27"/>
      <c r="C92" s="27"/>
      <c r="D92" s="27"/>
      <c r="E92" s="10">
        <v>1202</v>
      </c>
      <c r="F92" s="27"/>
      <c r="G92" s="99" t="s">
        <v>85</v>
      </c>
      <c r="H92" s="36">
        <f>+H94</f>
        <v>745000</v>
      </c>
    </row>
    <row r="93" spans="2:8" ht="15.95" customHeight="1" x14ac:dyDescent="0.2">
      <c r="B93" s="27"/>
      <c r="C93" s="27"/>
      <c r="D93" s="27"/>
      <c r="E93" s="27"/>
      <c r="F93" s="27"/>
      <c r="G93" s="8" t="s">
        <v>2</v>
      </c>
      <c r="H93" s="37"/>
    </row>
    <row r="94" spans="2:8" x14ac:dyDescent="0.2">
      <c r="B94" s="27"/>
      <c r="C94" s="27"/>
      <c r="D94" s="27"/>
      <c r="E94" s="27"/>
      <c r="F94" s="10">
        <v>11002</v>
      </c>
      <c r="G94" s="23" t="s">
        <v>84</v>
      </c>
      <c r="H94" s="38">
        <f>+H96</f>
        <v>745000</v>
      </c>
    </row>
    <row r="95" spans="2:8" x14ac:dyDescent="0.2">
      <c r="B95" s="27"/>
      <c r="C95" s="27"/>
      <c r="D95" s="27"/>
      <c r="E95" s="27"/>
      <c r="F95" s="27"/>
      <c r="G95" s="8" t="s">
        <v>25</v>
      </c>
      <c r="H95" s="37"/>
    </row>
    <row r="96" spans="2:8" s="4" customFormat="1" x14ac:dyDescent="0.2">
      <c r="B96" s="34"/>
      <c r="C96" s="34"/>
      <c r="D96" s="34"/>
      <c r="E96" s="34"/>
      <c r="F96" s="34"/>
      <c r="G96" s="83" t="s">
        <v>18</v>
      </c>
      <c r="H96" s="84">
        <f t="shared" ref="H96" si="10">+H98</f>
        <v>745000</v>
      </c>
    </row>
    <row r="97" spans="2:8" x14ac:dyDescent="0.2">
      <c r="B97" s="27"/>
      <c r="C97" s="27"/>
      <c r="D97" s="27"/>
      <c r="E97" s="27"/>
      <c r="F97" s="27"/>
      <c r="G97" s="8" t="s">
        <v>17</v>
      </c>
      <c r="H97" s="37"/>
    </row>
    <row r="98" spans="2:8" x14ac:dyDescent="0.2">
      <c r="B98" s="27"/>
      <c r="C98" s="27"/>
      <c r="D98" s="27"/>
      <c r="E98" s="27"/>
      <c r="F98" s="27"/>
      <c r="G98" s="8" t="s">
        <v>14</v>
      </c>
      <c r="H98" s="37">
        <f t="shared" ref="H98:H100" si="11">+H99</f>
        <v>745000</v>
      </c>
    </row>
    <row r="99" spans="2:8" x14ac:dyDescent="0.2">
      <c r="B99" s="27"/>
      <c r="C99" s="27"/>
      <c r="D99" s="27"/>
      <c r="E99" s="27"/>
      <c r="F99" s="27"/>
      <c r="G99" s="8" t="s">
        <v>26</v>
      </c>
      <c r="H99" s="37">
        <f t="shared" si="11"/>
        <v>745000</v>
      </c>
    </row>
    <row r="100" spans="2:8" x14ac:dyDescent="0.2">
      <c r="B100" s="27"/>
      <c r="C100" s="27"/>
      <c r="D100" s="27"/>
      <c r="E100" s="27"/>
      <c r="F100" s="27"/>
      <c r="G100" s="8" t="s">
        <v>52</v>
      </c>
      <c r="H100" s="37">
        <f t="shared" si="11"/>
        <v>745000</v>
      </c>
    </row>
    <row r="101" spans="2:8" x14ac:dyDescent="0.2">
      <c r="B101" s="27"/>
      <c r="C101" s="27"/>
      <c r="D101" s="27"/>
      <c r="E101" s="27"/>
      <c r="F101" s="27"/>
      <c r="G101" s="8" t="s">
        <v>53</v>
      </c>
      <c r="H101" s="37">
        <f>+H102</f>
        <v>745000</v>
      </c>
    </row>
    <row r="102" spans="2:8" x14ac:dyDescent="0.2">
      <c r="B102" s="27"/>
      <c r="C102" s="27"/>
      <c r="D102" s="27"/>
      <c r="E102" s="27"/>
      <c r="F102" s="27"/>
      <c r="G102" s="8" t="s">
        <v>54</v>
      </c>
      <c r="H102" s="39">
        <f>+'2'!H24</f>
        <v>745000</v>
      </c>
    </row>
    <row r="103" spans="2:8" s="11" customFormat="1" x14ac:dyDescent="0.2">
      <c r="B103" s="31"/>
      <c r="C103" s="10"/>
      <c r="D103" s="10"/>
      <c r="E103" s="10">
        <v>1207</v>
      </c>
      <c r="F103" s="10"/>
      <c r="G103" s="99" t="s">
        <v>107</v>
      </c>
      <c r="H103" s="36">
        <f>+H105+H132+H123+H114</f>
        <v>-1056000</v>
      </c>
    </row>
    <row r="104" spans="2:8" x14ac:dyDescent="0.2">
      <c r="B104" s="31"/>
      <c r="C104" s="27"/>
      <c r="D104" s="27"/>
      <c r="E104" s="27"/>
      <c r="F104" s="27"/>
      <c r="G104" s="8" t="s">
        <v>2</v>
      </c>
      <c r="H104" s="37"/>
    </row>
    <row r="105" spans="2:8" ht="27" x14ac:dyDescent="0.2">
      <c r="B105" s="31"/>
      <c r="C105" s="27"/>
      <c r="D105" s="27"/>
      <c r="E105" s="27"/>
      <c r="F105" s="10">
        <v>11001</v>
      </c>
      <c r="G105" s="23" t="s">
        <v>108</v>
      </c>
      <c r="H105" s="38">
        <f>+H107</f>
        <v>-1310000</v>
      </c>
    </row>
    <row r="106" spans="2:8" x14ac:dyDescent="0.2">
      <c r="B106" s="31"/>
      <c r="C106" s="27"/>
      <c r="D106" s="27"/>
      <c r="E106" s="27"/>
      <c r="F106" s="27"/>
      <c r="G106" s="8" t="s">
        <v>25</v>
      </c>
      <c r="H106" s="37"/>
    </row>
    <row r="107" spans="2:8" s="4" customFormat="1" x14ac:dyDescent="0.2">
      <c r="B107" s="33"/>
      <c r="C107" s="34"/>
      <c r="D107" s="34"/>
      <c r="E107" s="34"/>
      <c r="F107" s="34"/>
      <c r="G107" s="83" t="s">
        <v>18</v>
      </c>
      <c r="H107" s="84">
        <f t="shared" ref="H107" si="12">+H109</f>
        <v>-1310000</v>
      </c>
    </row>
    <row r="108" spans="2:8" x14ac:dyDescent="0.2">
      <c r="B108" s="31"/>
      <c r="C108" s="27"/>
      <c r="D108" s="27"/>
      <c r="E108" s="27"/>
      <c r="F108" s="27"/>
      <c r="G108" s="8" t="s">
        <v>17</v>
      </c>
      <c r="H108" s="37"/>
    </row>
    <row r="109" spans="2:8" x14ac:dyDescent="0.2">
      <c r="B109" s="85"/>
      <c r="C109" s="27"/>
      <c r="D109" s="27"/>
      <c r="E109" s="27"/>
      <c r="F109" s="27"/>
      <c r="G109" s="8" t="s">
        <v>14</v>
      </c>
      <c r="H109" s="37">
        <f t="shared" ref="H109:H111" si="13">+H110</f>
        <v>-1310000</v>
      </c>
    </row>
    <row r="110" spans="2:8" x14ac:dyDescent="0.2">
      <c r="B110" s="85"/>
      <c r="C110" s="27"/>
      <c r="D110" s="27"/>
      <c r="E110" s="27"/>
      <c r="F110" s="27"/>
      <c r="G110" s="8" t="s">
        <v>26</v>
      </c>
      <c r="H110" s="37">
        <f t="shared" si="13"/>
        <v>-1310000</v>
      </c>
    </row>
    <row r="111" spans="2:8" x14ac:dyDescent="0.2">
      <c r="B111" s="85"/>
      <c r="C111" s="27"/>
      <c r="D111" s="27"/>
      <c r="E111" s="27"/>
      <c r="F111" s="27"/>
      <c r="G111" s="8" t="s">
        <v>52</v>
      </c>
      <c r="H111" s="37">
        <f t="shared" si="13"/>
        <v>-1310000</v>
      </c>
    </row>
    <row r="112" spans="2:8" x14ac:dyDescent="0.2">
      <c r="B112" s="31"/>
      <c r="C112" s="27"/>
      <c r="D112" s="27"/>
      <c r="E112" s="27"/>
      <c r="F112" s="27"/>
      <c r="G112" s="8" t="s">
        <v>53</v>
      </c>
      <c r="H112" s="37">
        <f>+H113</f>
        <v>-1310000</v>
      </c>
    </row>
    <row r="113" spans="2:8" s="4" customFormat="1" x14ac:dyDescent="0.2">
      <c r="B113" s="33"/>
      <c r="C113" s="34"/>
      <c r="D113" s="34"/>
      <c r="E113" s="34"/>
      <c r="F113" s="34"/>
      <c r="G113" s="35" t="s">
        <v>54</v>
      </c>
      <c r="H113" s="40">
        <f>+'2'!H28</f>
        <v>-1310000</v>
      </c>
    </row>
    <row r="114" spans="2:8" ht="28.5" customHeight="1" x14ac:dyDescent="0.2">
      <c r="B114" s="31"/>
      <c r="C114" s="27"/>
      <c r="D114" s="27"/>
      <c r="E114" s="27"/>
      <c r="F114" s="10">
        <v>11003</v>
      </c>
      <c r="G114" s="23" t="s">
        <v>314</v>
      </c>
      <c r="H114" s="38">
        <f>+H116</f>
        <v>-145500</v>
      </c>
    </row>
    <row r="115" spans="2:8" x14ac:dyDescent="0.2">
      <c r="B115" s="31"/>
      <c r="C115" s="27"/>
      <c r="D115" s="27"/>
      <c r="E115" s="27"/>
      <c r="F115" s="27"/>
      <c r="G115" s="8" t="s">
        <v>25</v>
      </c>
      <c r="H115" s="37"/>
    </row>
    <row r="116" spans="2:8" s="4" customFormat="1" x14ac:dyDescent="0.2">
      <c r="B116" s="33"/>
      <c r="C116" s="34"/>
      <c r="D116" s="34"/>
      <c r="E116" s="34"/>
      <c r="F116" s="34"/>
      <c r="G116" s="83" t="s">
        <v>18</v>
      </c>
      <c r="H116" s="84">
        <f t="shared" ref="H116" si="14">+H118</f>
        <v>-145500</v>
      </c>
    </row>
    <row r="117" spans="2:8" x14ac:dyDescent="0.2">
      <c r="B117" s="31"/>
      <c r="C117" s="27"/>
      <c r="D117" s="27"/>
      <c r="E117" s="27"/>
      <c r="F117" s="27"/>
      <c r="G117" s="8" t="s">
        <v>17</v>
      </c>
      <c r="H117" s="37"/>
    </row>
    <row r="118" spans="2:8" x14ac:dyDescent="0.2">
      <c r="B118" s="85"/>
      <c r="C118" s="27"/>
      <c r="D118" s="27"/>
      <c r="E118" s="27"/>
      <c r="F118" s="27"/>
      <c r="G118" s="8" t="s">
        <v>14</v>
      </c>
      <c r="H118" s="37">
        <f t="shared" ref="H118:H120" si="15">+H119</f>
        <v>-145500</v>
      </c>
    </row>
    <row r="119" spans="2:8" x14ac:dyDescent="0.2">
      <c r="B119" s="85"/>
      <c r="C119" s="27"/>
      <c r="D119" s="27"/>
      <c r="E119" s="27"/>
      <c r="F119" s="27"/>
      <c r="G119" s="8" t="s">
        <v>26</v>
      </c>
      <c r="H119" s="37">
        <f t="shared" si="15"/>
        <v>-145500</v>
      </c>
    </row>
    <row r="120" spans="2:8" x14ac:dyDescent="0.2">
      <c r="B120" s="85"/>
      <c r="C120" s="27"/>
      <c r="D120" s="27"/>
      <c r="E120" s="27"/>
      <c r="F120" s="27"/>
      <c r="G120" s="8" t="s">
        <v>52</v>
      </c>
      <c r="H120" s="37">
        <f t="shared" si="15"/>
        <v>-145500</v>
      </c>
    </row>
    <row r="121" spans="2:8" x14ac:dyDescent="0.2">
      <c r="B121" s="31"/>
      <c r="C121" s="27"/>
      <c r="D121" s="27"/>
      <c r="E121" s="27"/>
      <c r="F121" s="27"/>
      <c r="G121" s="8" t="s">
        <v>53</v>
      </c>
      <c r="H121" s="37">
        <f>+H122</f>
        <v>-145500</v>
      </c>
    </row>
    <row r="122" spans="2:8" s="4" customFormat="1" x14ac:dyDescent="0.2">
      <c r="B122" s="33"/>
      <c r="C122" s="34"/>
      <c r="D122" s="34"/>
      <c r="E122" s="34"/>
      <c r="F122" s="34"/>
      <c r="G122" s="35" t="s">
        <v>54</v>
      </c>
      <c r="H122" s="40">
        <f>+'2'!H30</f>
        <v>-145500</v>
      </c>
    </row>
    <row r="123" spans="2:8" ht="28.5" customHeight="1" x14ac:dyDescent="0.2">
      <c r="B123" s="31"/>
      <c r="C123" s="27"/>
      <c r="D123" s="27"/>
      <c r="E123" s="27"/>
      <c r="F123" s="10">
        <v>11004</v>
      </c>
      <c r="G123" s="23" t="s">
        <v>270</v>
      </c>
      <c r="H123" s="38">
        <f>+H125</f>
        <v>249400</v>
      </c>
    </row>
    <row r="124" spans="2:8" x14ac:dyDescent="0.2">
      <c r="B124" s="31"/>
      <c r="C124" s="27"/>
      <c r="D124" s="27"/>
      <c r="E124" s="27"/>
      <c r="F124" s="27"/>
      <c r="G124" s="8" t="s">
        <v>25</v>
      </c>
      <c r="H124" s="37"/>
    </row>
    <row r="125" spans="2:8" s="4" customFormat="1" x14ac:dyDescent="0.2">
      <c r="B125" s="33"/>
      <c r="C125" s="34"/>
      <c r="D125" s="34"/>
      <c r="E125" s="34"/>
      <c r="F125" s="34"/>
      <c r="G125" s="83" t="s">
        <v>18</v>
      </c>
      <c r="H125" s="84">
        <f t="shared" ref="H125" si="16">+H127</f>
        <v>249400</v>
      </c>
    </row>
    <row r="126" spans="2:8" x14ac:dyDescent="0.2">
      <c r="B126" s="31"/>
      <c r="C126" s="27"/>
      <c r="D126" s="27"/>
      <c r="E126" s="27"/>
      <c r="F126" s="27"/>
      <c r="G126" s="8" t="s">
        <v>17</v>
      </c>
      <c r="H126" s="37"/>
    </row>
    <row r="127" spans="2:8" x14ac:dyDescent="0.2">
      <c r="B127" s="85"/>
      <c r="C127" s="27"/>
      <c r="D127" s="27"/>
      <c r="E127" s="27"/>
      <c r="F127" s="27"/>
      <c r="G127" s="8" t="s">
        <v>14</v>
      </c>
      <c r="H127" s="37">
        <f t="shared" ref="H127:H129" si="17">+H128</f>
        <v>249400</v>
      </c>
    </row>
    <row r="128" spans="2:8" x14ac:dyDescent="0.2">
      <c r="B128" s="85"/>
      <c r="C128" s="27"/>
      <c r="D128" s="27"/>
      <c r="E128" s="27"/>
      <c r="F128" s="27"/>
      <c r="G128" s="8" t="s">
        <v>26</v>
      </c>
      <c r="H128" s="37">
        <f t="shared" si="17"/>
        <v>249400</v>
      </c>
    </row>
    <row r="129" spans="2:8" x14ac:dyDescent="0.2">
      <c r="B129" s="85"/>
      <c r="C129" s="27"/>
      <c r="D129" s="27"/>
      <c r="E129" s="27"/>
      <c r="F129" s="27"/>
      <c r="G129" s="8" t="s">
        <v>271</v>
      </c>
      <c r="H129" s="37">
        <f t="shared" si="17"/>
        <v>249400</v>
      </c>
    </row>
    <row r="130" spans="2:8" x14ac:dyDescent="0.2">
      <c r="B130" s="31"/>
      <c r="C130" s="27"/>
      <c r="D130" s="27"/>
      <c r="E130" s="27"/>
      <c r="F130" s="27"/>
      <c r="G130" s="8" t="s">
        <v>272</v>
      </c>
      <c r="H130" s="37">
        <f>+H131</f>
        <v>249400</v>
      </c>
    </row>
    <row r="131" spans="2:8" s="4" customFormat="1" x14ac:dyDescent="0.2">
      <c r="B131" s="33"/>
      <c r="C131" s="34"/>
      <c r="D131" s="34"/>
      <c r="E131" s="34"/>
      <c r="F131" s="34"/>
      <c r="G131" s="35" t="s">
        <v>273</v>
      </c>
      <c r="H131" s="40">
        <v>249400</v>
      </c>
    </row>
    <row r="132" spans="2:8" x14ac:dyDescent="0.2">
      <c r="B132" s="31"/>
      <c r="C132" s="27"/>
      <c r="D132" s="27"/>
      <c r="E132" s="27"/>
      <c r="F132" s="10" t="s">
        <v>134</v>
      </c>
      <c r="G132" s="23" t="s">
        <v>135</v>
      </c>
      <c r="H132" s="38">
        <f>+H134</f>
        <v>150100</v>
      </c>
    </row>
    <row r="133" spans="2:8" x14ac:dyDescent="0.2">
      <c r="B133" s="31"/>
      <c r="C133" s="27"/>
      <c r="D133" s="27"/>
      <c r="E133" s="27"/>
      <c r="F133" s="27"/>
      <c r="G133" s="8" t="s">
        <v>25</v>
      </c>
      <c r="H133" s="37"/>
    </row>
    <row r="134" spans="2:8" s="4" customFormat="1" x14ac:dyDescent="0.2">
      <c r="B134" s="33"/>
      <c r="C134" s="34"/>
      <c r="D134" s="34"/>
      <c r="E134" s="34"/>
      <c r="F134" s="34"/>
      <c r="G134" s="83" t="s">
        <v>18</v>
      </c>
      <c r="H134" s="84">
        <f t="shared" ref="H134" si="18">+H136</f>
        <v>150100</v>
      </c>
    </row>
    <row r="135" spans="2:8" x14ac:dyDescent="0.2">
      <c r="B135" s="31"/>
      <c r="C135" s="27"/>
      <c r="D135" s="27"/>
      <c r="E135" s="27"/>
      <c r="F135" s="27"/>
      <c r="G135" s="8" t="s">
        <v>17</v>
      </c>
      <c r="H135" s="37"/>
    </row>
    <row r="136" spans="2:8" x14ac:dyDescent="0.2">
      <c r="B136" s="85"/>
      <c r="C136" s="27"/>
      <c r="D136" s="27"/>
      <c r="E136" s="27"/>
      <c r="F136" s="27"/>
      <c r="G136" s="8" t="s">
        <v>14</v>
      </c>
      <c r="H136" s="37">
        <f t="shared" ref="H136:H138" si="19">+H137</f>
        <v>150100</v>
      </c>
    </row>
    <row r="137" spans="2:8" x14ac:dyDescent="0.2">
      <c r="B137" s="85"/>
      <c r="C137" s="27"/>
      <c r="D137" s="27"/>
      <c r="E137" s="27"/>
      <c r="F137" s="27"/>
      <c r="G137" s="8" t="s">
        <v>26</v>
      </c>
      <c r="H137" s="37">
        <f t="shared" si="19"/>
        <v>150100</v>
      </c>
    </row>
    <row r="138" spans="2:8" x14ac:dyDescent="0.2">
      <c r="B138" s="85"/>
      <c r="C138" s="27"/>
      <c r="D138" s="27"/>
      <c r="E138" s="27"/>
      <c r="F138" s="27"/>
      <c r="G138" s="8" t="s">
        <v>52</v>
      </c>
      <c r="H138" s="37">
        <f t="shared" si="19"/>
        <v>150100</v>
      </c>
    </row>
    <row r="139" spans="2:8" x14ac:dyDescent="0.2">
      <c r="B139" s="31"/>
      <c r="C139" s="27"/>
      <c r="D139" s="27"/>
      <c r="E139" s="27"/>
      <c r="F139" s="27"/>
      <c r="G139" s="8" t="s">
        <v>53</v>
      </c>
      <c r="H139" s="37">
        <f>+H140</f>
        <v>150100</v>
      </c>
    </row>
    <row r="140" spans="2:8" s="4" customFormat="1" x14ac:dyDescent="0.2">
      <c r="B140" s="33"/>
      <c r="C140" s="34"/>
      <c r="D140" s="34"/>
      <c r="E140" s="34"/>
      <c r="F140" s="34"/>
      <c r="G140" s="35" t="s">
        <v>54</v>
      </c>
      <c r="H140" s="40">
        <f>+'2'!H33</f>
        <v>150100</v>
      </c>
    </row>
    <row r="141" spans="2:8" x14ac:dyDescent="0.2">
      <c r="B141" s="31"/>
      <c r="C141" s="27"/>
      <c r="D141" s="10" t="s">
        <v>56</v>
      </c>
      <c r="E141" s="27"/>
      <c r="F141" s="27"/>
      <c r="G141" s="23" t="s">
        <v>87</v>
      </c>
      <c r="H141" s="38">
        <f>+H145+H176+H165</f>
        <v>299500</v>
      </c>
    </row>
    <row r="142" spans="2:8" x14ac:dyDescent="0.2">
      <c r="B142" s="31"/>
      <c r="C142" s="27"/>
      <c r="D142" s="27"/>
      <c r="E142" s="27"/>
      <c r="F142" s="27"/>
      <c r="G142" s="8" t="s">
        <v>2</v>
      </c>
      <c r="H142" s="36"/>
    </row>
    <row r="143" spans="2:8" s="4" customFormat="1" ht="15.95" customHeight="1" x14ac:dyDescent="0.2">
      <c r="B143" s="33"/>
      <c r="C143" s="33"/>
      <c r="D143" s="33"/>
      <c r="E143" s="43"/>
      <c r="F143" s="43"/>
      <c r="G143" s="83" t="s">
        <v>11</v>
      </c>
      <c r="H143" s="84">
        <f>+H145</f>
        <v>634000</v>
      </c>
    </row>
    <row r="144" spans="2:8" ht="15.95" customHeight="1" x14ac:dyDescent="0.2">
      <c r="B144" s="31"/>
      <c r="C144" s="31"/>
      <c r="D144" s="31"/>
      <c r="E144" s="32"/>
      <c r="F144" s="32"/>
      <c r="G144" s="8" t="s">
        <v>2</v>
      </c>
      <c r="H144" s="37"/>
    </row>
    <row r="145" spans="2:8" x14ac:dyDescent="0.2">
      <c r="B145" s="31"/>
      <c r="C145" s="27"/>
      <c r="D145" s="27"/>
      <c r="E145" s="10">
        <v>1202</v>
      </c>
      <c r="F145" s="32"/>
      <c r="G145" s="99" t="s">
        <v>85</v>
      </c>
      <c r="H145" s="36">
        <f>+H156+H147</f>
        <v>634000</v>
      </c>
    </row>
    <row r="146" spans="2:8" x14ac:dyDescent="0.2">
      <c r="B146" s="31"/>
      <c r="C146" s="27"/>
      <c r="D146" s="27"/>
      <c r="E146" s="27"/>
      <c r="F146" s="32"/>
      <c r="G146" s="8" t="s">
        <v>2</v>
      </c>
      <c r="H146" s="37"/>
    </row>
    <row r="147" spans="2:8" ht="33" customHeight="1" x14ac:dyDescent="0.2">
      <c r="B147" s="31"/>
      <c r="C147" s="27"/>
      <c r="D147" s="27"/>
      <c r="E147" s="27"/>
      <c r="F147" s="10">
        <v>11003</v>
      </c>
      <c r="G147" s="23" t="s">
        <v>311</v>
      </c>
      <c r="H147" s="38">
        <f>+H149</f>
        <v>-16000</v>
      </c>
    </row>
    <row r="148" spans="2:8" ht="15.95" customHeight="1" x14ac:dyDescent="0.2">
      <c r="B148" s="31"/>
      <c r="C148" s="27"/>
      <c r="D148" s="27"/>
      <c r="E148" s="27"/>
      <c r="F148" s="27"/>
      <c r="G148" s="8" t="s">
        <v>25</v>
      </c>
      <c r="H148" s="37"/>
    </row>
    <row r="149" spans="2:8" s="4" customFormat="1" ht="15.95" customHeight="1" x14ac:dyDescent="0.2">
      <c r="B149" s="33"/>
      <c r="C149" s="34"/>
      <c r="D149" s="34"/>
      <c r="E149" s="34"/>
      <c r="F149" s="34"/>
      <c r="G149" s="83" t="s">
        <v>18</v>
      </c>
      <c r="H149" s="84">
        <f t="shared" ref="H149" si="20">+H151</f>
        <v>-16000</v>
      </c>
    </row>
    <row r="150" spans="2:8" ht="15.95" customHeight="1" x14ac:dyDescent="0.2">
      <c r="B150" s="31"/>
      <c r="C150" s="27"/>
      <c r="D150" s="27"/>
      <c r="E150" s="27"/>
      <c r="F150" s="27"/>
      <c r="G150" s="8" t="s">
        <v>17</v>
      </c>
      <c r="H150" s="37"/>
    </row>
    <row r="151" spans="2:8" ht="15.95" customHeight="1" x14ac:dyDescent="0.2">
      <c r="B151" s="85"/>
      <c r="C151" s="27"/>
      <c r="D151" s="27"/>
      <c r="E151" s="27"/>
      <c r="F151" s="27"/>
      <c r="G151" s="8" t="s">
        <v>14</v>
      </c>
      <c r="H151" s="37">
        <f t="shared" ref="H151:H153" si="21">+H152</f>
        <v>-16000</v>
      </c>
    </row>
    <row r="152" spans="2:8" ht="15.95" customHeight="1" x14ac:dyDescent="0.2">
      <c r="B152" s="85"/>
      <c r="C152" s="27"/>
      <c r="D152" s="27"/>
      <c r="E152" s="27"/>
      <c r="F152" s="27"/>
      <c r="G152" s="8" t="s">
        <v>26</v>
      </c>
      <c r="H152" s="37">
        <f t="shared" si="21"/>
        <v>-16000</v>
      </c>
    </row>
    <row r="153" spans="2:8" ht="15.95" customHeight="1" x14ac:dyDescent="0.2">
      <c r="B153" s="85"/>
      <c r="C153" s="27"/>
      <c r="D153" s="27"/>
      <c r="E153" s="27"/>
      <c r="F153" s="27"/>
      <c r="G153" s="8" t="s">
        <v>52</v>
      </c>
      <c r="H153" s="37">
        <f t="shared" si="21"/>
        <v>-16000</v>
      </c>
    </row>
    <row r="154" spans="2:8" ht="15.95" customHeight="1" x14ac:dyDescent="0.2">
      <c r="B154" s="31"/>
      <c r="C154" s="27"/>
      <c r="D154" s="27"/>
      <c r="E154" s="27"/>
      <c r="F154" s="27"/>
      <c r="G154" s="8" t="s">
        <v>53</v>
      </c>
      <c r="H154" s="37">
        <f>+H155</f>
        <v>-16000</v>
      </c>
    </row>
    <row r="155" spans="2:8" ht="15.95" customHeight="1" x14ac:dyDescent="0.2">
      <c r="B155" s="31"/>
      <c r="C155" s="27"/>
      <c r="D155" s="27"/>
      <c r="E155" s="27"/>
      <c r="F155" s="27"/>
      <c r="G155" s="8" t="s">
        <v>54</v>
      </c>
      <c r="H155" s="39">
        <f>+'2'!H25</f>
        <v>-16000</v>
      </c>
    </row>
    <row r="156" spans="2:8" ht="33" customHeight="1" x14ac:dyDescent="0.2">
      <c r="B156" s="31"/>
      <c r="C156" s="27"/>
      <c r="D156" s="27"/>
      <c r="E156" s="27"/>
      <c r="F156" s="10">
        <v>11004</v>
      </c>
      <c r="G156" s="23" t="s">
        <v>86</v>
      </c>
      <c r="H156" s="38">
        <f>+H158</f>
        <v>650000</v>
      </c>
    </row>
    <row r="157" spans="2:8" ht="15.95" customHeight="1" x14ac:dyDescent="0.2">
      <c r="B157" s="31"/>
      <c r="C157" s="27"/>
      <c r="D157" s="27"/>
      <c r="E157" s="27"/>
      <c r="F157" s="27"/>
      <c r="G157" s="8" t="s">
        <v>25</v>
      </c>
      <c r="H157" s="37"/>
    </row>
    <row r="158" spans="2:8" s="4" customFormat="1" ht="15.95" customHeight="1" x14ac:dyDescent="0.2">
      <c r="B158" s="33"/>
      <c r="C158" s="34"/>
      <c r="D158" s="34"/>
      <c r="E158" s="34"/>
      <c r="F158" s="34"/>
      <c r="G158" s="83" t="s">
        <v>18</v>
      </c>
      <c r="H158" s="84">
        <f t="shared" ref="H158" si="22">+H160</f>
        <v>650000</v>
      </c>
    </row>
    <row r="159" spans="2:8" ht="15.95" customHeight="1" x14ac:dyDescent="0.2">
      <c r="B159" s="31"/>
      <c r="C159" s="27"/>
      <c r="D159" s="27"/>
      <c r="E159" s="27"/>
      <c r="F159" s="27"/>
      <c r="G159" s="8" t="s">
        <v>17</v>
      </c>
      <c r="H159" s="37"/>
    </row>
    <row r="160" spans="2:8" ht="15.95" customHeight="1" x14ac:dyDescent="0.2">
      <c r="B160" s="85"/>
      <c r="C160" s="27"/>
      <c r="D160" s="27"/>
      <c r="E160" s="27"/>
      <c r="F160" s="27"/>
      <c r="G160" s="8" t="s">
        <v>14</v>
      </c>
      <c r="H160" s="37">
        <f t="shared" ref="H160:H162" si="23">+H161</f>
        <v>650000</v>
      </c>
    </row>
    <row r="161" spans="2:8" ht="15.95" customHeight="1" x14ac:dyDescent="0.2">
      <c r="B161" s="85"/>
      <c r="C161" s="27"/>
      <c r="D161" s="27"/>
      <c r="E161" s="27"/>
      <c r="F161" s="27"/>
      <c r="G161" s="8" t="s">
        <v>26</v>
      </c>
      <c r="H161" s="37">
        <f t="shared" si="23"/>
        <v>650000</v>
      </c>
    </row>
    <row r="162" spans="2:8" ht="15.95" customHeight="1" x14ac:dyDescent="0.2">
      <c r="B162" s="85"/>
      <c r="C162" s="27"/>
      <c r="D162" s="27"/>
      <c r="E162" s="27"/>
      <c r="F162" s="27"/>
      <c r="G162" s="8" t="s">
        <v>52</v>
      </c>
      <c r="H162" s="37">
        <f t="shared" si="23"/>
        <v>650000</v>
      </c>
    </row>
    <row r="163" spans="2:8" ht="15.95" customHeight="1" x14ac:dyDescent="0.2">
      <c r="B163" s="31"/>
      <c r="C163" s="27"/>
      <c r="D163" s="27"/>
      <c r="E163" s="27"/>
      <c r="F163" s="27"/>
      <c r="G163" s="8" t="s">
        <v>53</v>
      </c>
      <c r="H163" s="37">
        <f>+H164</f>
        <v>650000</v>
      </c>
    </row>
    <row r="164" spans="2:8" ht="15.95" customHeight="1" x14ac:dyDescent="0.2">
      <c r="B164" s="31"/>
      <c r="C164" s="27"/>
      <c r="D164" s="27"/>
      <c r="E164" s="27"/>
      <c r="F164" s="27"/>
      <c r="G164" s="8" t="s">
        <v>54</v>
      </c>
      <c r="H164" s="39">
        <f>+'2'!H26</f>
        <v>650000</v>
      </c>
    </row>
    <row r="165" spans="2:8" x14ac:dyDescent="0.2">
      <c r="B165" s="31"/>
      <c r="C165" s="27"/>
      <c r="D165" s="27"/>
      <c r="E165" s="10">
        <v>1207</v>
      </c>
      <c r="F165" s="32"/>
      <c r="G165" s="99" t="s">
        <v>107</v>
      </c>
      <c r="H165" s="36">
        <f>+H167</f>
        <v>-2000</v>
      </c>
    </row>
    <row r="166" spans="2:8" x14ac:dyDescent="0.2">
      <c r="B166" s="31"/>
      <c r="C166" s="27"/>
      <c r="D166" s="27"/>
      <c r="E166" s="27"/>
      <c r="F166" s="32"/>
      <c r="G166" s="8" t="s">
        <v>2</v>
      </c>
      <c r="H166" s="37"/>
    </row>
    <row r="167" spans="2:8" x14ac:dyDescent="0.2">
      <c r="B167" s="31"/>
      <c r="C167" s="27"/>
      <c r="D167" s="27"/>
      <c r="E167" s="27"/>
      <c r="F167" s="10">
        <v>11005</v>
      </c>
      <c r="G167" s="23" t="s">
        <v>315</v>
      </c>
      <c r="H167" s="38">
        <f>+H169</f>
        <v>-2000</v>
      </c>
    </row>
    <row r="168" spans="2:8" ht="15.95" customHeight="1" x14ac:dyDescent="0.2">
      <c r="B168" s="31"/>
      <c r="C168" s="27"/>
      <c r="D168" s="27"/>
      <c r="E168" s="27"/>
      <c r="F168" s="27"/>
      <c r="G168" s="8" t="s">
        <v>25</v>
      </c>
      <c r="H168" s="37"/>
    </row>
    <row r="169" spans="2:8" s="4" customFormat="1" ht="15.95" customHeight="1" x14ac:dyDescent="0.2">
      <c r="B169" s="33"/>
      <c r="C169" s="34"/>
      <c r="D169" s="34"/>
      <c r="E169" s="34"/>
      <c r="F169" s="34"/>
      <c r="G169" s="83" t="s">
        <v>18</v>
      </c>
      <c r="H169" s="84">
        <f t="shared" ref="H169" si="24">+H171</f>
        <v>-2000</v>
      </c>
    </row>
    <row r="170" spans="2:8" ht="15.95" customHeight="1" x14ac:dyDescent="0.2">
      <c r="B170" s="31"/>
      <c r="C170" s="27"/>
      <c r="D170" s="27"/>
      <c r="E170" s="27"/>
      <c r="F170" s="27"/>
      <c r="G170" s="8" t="s">
        <v>17</v>
      </c>
      <c r="H170" s="37"/>
    </row>
    <row r="171" spans="2:8" ht="15.95" customHeight="1" x14ac:dyDescent="0.2">
      <c r="B171" s="85"/>
      <c r="C171" s="27"/>
      <c r="D171" s="27"/>
      <c r="E171" s="27"/>
      <c r="F171" s="27"/>
      <c r="G171" s="8" t="s">
        <v>14</v>
      </c>
      <c r="H171" s="37">
        <f t="shared" ref="H171:H173" si="25">+H172</f>
        <v>-2000</v>
      </c>
    </row>
    <row r="172" spans="2:8" ht="15.95" customHeight="1" x14ac:dyDescent="0.2">
      <c r="B172" s="85"/>
      <c r="C172" s="27"/>
      <c r="D172" s="27"/>
      <c r="E172" s="27"/>
      <c r="F172" s="27"/>
      <c r="G172" s="8" t="s">
        <v>26</v>
      </c>
      <c r="H172" s="37">
        <f t="shared" si="25"/>
        <v>-2000</v>
      </c>
    </row>
    <row r="173" spans="2:8" ht="15.95" customHeight="1" x14ac:dyDescent="0.2">
      <c r="B173" s="85"/>
      <c r="C173" s="27"/>
      <c r="D173" s="27"/>
      <c r="E173" s="27"/>
      <c r="F173" s="27"/>
      <c r="G173" s="8" t="s">
        <v>52</v>
      </c>
      <c r="H173" s="37">
        <f t="shared" si="25"/>
        <v>-2000</v>
      </c>
    </row>
    <row r="174" spans="2:8" ht="15.95" customHeight="1" x14ac:dyDescent="0.2">
      <c r="B174" s="31"/>
      <c r="C174" s="27"/>
      <c r="D174" s="27"/>
      <c r="E174" s="27"/>
      <c r="F174" s="27"/>
      <c r="G174" s="8" t="s">
        <v>53</v>
      </c>
      <c r="H174" s="37">
        <f>+H175</f>
        <v>-2000</v>
      </c>
    </row>
    <row r="175" spans="2:8" ht="15.95" customHeight="1" x14ac:dyDescent="0.2">
      <c r="B175" s="31"/>
      <c r="C175" s="27"/>
      <c r="D175" s="27"/>
      <c r="E175" s="27"/>
      <c r="F175" s="27"/>
      <c r="G175" s="8" t="s">
        <v>54</v>
      </c>
      <c r="H175" s="39">
        <f>+'2'!H32</f>
        <v>-2000</v>
      </c>
    </row>
    <row r="176" spans="2:8" s="11" customFormat="1" ht="15.95" customHeight="1" x14ac:dyDescent="0.2">
      <c r="B176" s="31"/>
      <c r="C176" s="10"/>
      <c r="D176" s="10"/>
      <c r="E176" s="10">
        <v>1208</v>
      </c>
      <c r="F176" s="10"/>
      <c r="G176" s="7" t="s">
        <v>219</v>
      </c>
      <c r="H176" s="41">
        <f>+H178+H187</f>
        <v>-332500</v>
      </c>
    </row>
    <row r="177" spans="2:8" ht="15.95" customHeight="1" x14ac:dyDescent="0.2">
      <c r="B177" s="31"/>
      <c r="C177" s="27"/>
      <c r="D177" s="27"/>
      <c r="E177" s="27"/>
      <c r="F177" s="27"/>
      <c r="G177" s="8" t="s">
        <v>55</v>
      </c>
      <c r="H177" s="39"/>
    </row>
    <row r="178" spans="2:8" x14ac:dyDescent="0.2">
      <c r="B178" s="31"/>
      <c r="C178" s="27"/>
      <c r="D178" s="27"/>
      <c r="E178" s="27"/>
      <c r="F178" s="10">
        <v>11002</v>
      </c>
      <c r="G178" s="23" t="s">
        <v>316</v>
      </c>
      <c r="H178" s="38">
        <f>+H180</f>
        <v>-1500</v>
      </c>
    </row>
    <row r="179" spans="2:8" ht="15.95" customHeight="1" x14ac:dyDescent="0.2">
      <c r="B179" s="31"/>
      <c r="C179" s="27"/>
      <c r="D179" s="27"/>
      <c r="E179" s="27"/>
      <c r="F179" s="27"/>
      <c r="G179" s="8" t="s">
        <v>25</v>
      </c>
      <c r="H179" s="37"/>
    </row>
    <row r="180" spans="2:8" s="4" customFormat="1" ht="15.95" customHeight="1" x14ac:dyDescent="0.2">
      <c r="B180" s="33"/>
      <c r="C180" s="34"/>
      <c r="D180" s="34"/>
      <c r="E180" s="34"/>
      <c r="F180" s="34"/>
      <c r="G180" s="83" t="s">
        <v>18</v>
      </c>
      <c r="H180" s="84">
        <f t="shared" ref="H180" si="26">+H182</f>
        <v>-1500</v>
      </c>
    </row>
    <row r="181" spans="2:8" ht="15.95" customHeight="1" x14ac:dyDescent="0.2">
      <c r="B181" s="31"/>
      <c r="C181" s="27"/>
      <c r="D181" s="27"/>
      <c r="E181" s="27"/>
      <c r="F181" s="27"/>
      <c r="G181" s="8" t="s">
        <v>17</v>
      </c>
      <c r="H181" s="37"/>
    </row>
    <row r="182" spans="2:8" ht="15.95" customHeight="1" x14ac:dyDescent="0.2">
      <c r="B182" s="85"/>
      <c r="C182" s="27"/>
      <c r="D182" s="27"/>
      <c r="E182" s="27"/>
      <c r="F182" s="27"/>
      <c r="G182" s="8" t="s">
        <v>14</v>
      </c>
      <c r="H182" s="37">
        <f t="shared" ref="H182:H184" si="27">+H183</f>
        <v>-1500</v>
      </c>
    </row>
    <row r="183" spans="2:8" ht="15.95" customHeight="1" x14ac:dyDescent="0.2">
      <c r="B183" s="85"/>
      <c r="C183" s="27"/>
      <c r="D183" s="27"/>
      <c r="E183" s="27"/>
      <c r="F183" s="27"/>
      <c r="G183" s="8" t="s">
        <v>26</v>
      </c>
      <c r="H183" s="37">
        <f t="shared" si="27"/>
        <v>-1500</v>
      </c>
    </row>
    <row r="184" spans="2:8" ht="15.95" customHeight="1" x14ac:dyDescent="0.2">
      <c r="B184" s="85"/>
      <c r="C184" s="27"/>
      <c r="D184" s="27"/>
      <c r="E184" s="27"/>
      <c r="F184" s="27"/>
      <c r="G184" s="8" t="s">
        <v>52</v>
      </c>
      <c r="H184" s="37">
        <f t="shared" si="27"/>
        <v>-1500</v>
      </c>
    </row>
    <row r="185" spans="2:8" ht="15.95" customHeight="1" x14ac:dyDescent="0.2">
      <c r="B185" s="31"/>
      <c r="C185" s="27"/>
      <c r="D185" s="27"/>
      <c r="E185" s="27"/>
      <c r="F185" s="27"/>
      <c r="G185" s="8" t="s">
        <v>53</v>
      </c>
      <c r="H185" s="37">
        <f>+H186</f>
        <v>-1500</v>
      </c>
    </row>
    <row r="186" spans="2:8" ht="15.95" customHeight="1" x14ac:dyDescent="0.2">
      <c r="B186" s="31"/>
      <c r="C186" s="27"/>
      <c r="D186" s="27"/>
      <c r="E186" s="27"/>
      <c r="F186" s="27"/>
      <c r="G186" s="8" t="s">
        <v>54</v>
      </c>
      <c r="H186" s="39">
        <f>+'2'!H35</f>
        <v>-1500</v>
      </c>
    </row>
    <row r="187" spans="2:8" ht="45.75" customHeight="1" x14ac:dyDescent="0.2">
      <c r="B187" s="31"/>
      <c r="C187" s="27"/>
      <c r="D187" s="27"/>
      <c r="E187" s="27"/>
      <c r="F187" s="10" t="s">
        <v>136</v>
      </c>
      <c r="G187" s="23" t="s">
        <v>137</v>
      </c>
      <c r="H187" s="38">
        <f>+H189</f>
        <v>-331000</v>
      </c>
    </row>
    <row r="188" spans="2:8" ht="15.95" customHeight="1" x14ac:dyDescent="0.2">
      <c r="B188" s="31"/>
      <c r="C188" s="27"/>
      <c r="D188" s="27"/>
      <c r="E188" s="27"/>
      <c r="F188" s="27"/>
      <c r="G188" s="8" t="s">
        <v>25</v>
      </c>
      <c r="H188" s="37"/>
    </row>
    <row r="189" spans="2:8" s="4" customFormat="1" ht="15.95" customHeight="1" x14ac:dyDescent="0.2">
      <c r="B189" s="33"/>
      <c r="C189" s="34"/>
      <c r="D189" s="34"/>
      <c r="E189" s="34"/>
      <c r="F189" s="34"/>
      <c r="G189" s="83" t="s">
        <v>18</v>
      </c>
      <c r="H189" s="84">
        <f t="shared" ref="H189" si="28">+H191</f>
        <v>-331000</v>
      </c>
    </row>
    <row r="190" spans="2:8" ht="15.95" customHeight="1" x14ac:dyDescent="0.2">
      <c r="B190" s="31"/>
      <c r="C190" s="27"/>
      <c r="D190" s="27"/>
      <c r="E190" s="27"/>
      <c r="F190" s="27"/>
      <c r="G190" s="8" t="s">
        <v>17</v>
      </c>
      <c r="H190" s="37"/>
    </row>
    <row r="191" spans="2:8" ht="15.95" customHeight="1" x14ac:dyDescent="0.2">
      <c r="B191" s="85"/>
      <c r="C191" s="27"/>
      <c r="D191" s="27"/>
      <c r="E191" s="27"/>
      <c r="F191" s="27"/>
      <c r="G191" s="8" t="s">
        <v>14</v>
      </c>
      <c r="H191" s="37">
        <f t="shared" ref="H191:H193" si="29">+H192</f>
        <v>-331000</v>
      </c>
    </row>
    <row r="192" spans="2:8" ht="15.95" customHeight="1" x14ac:dyDescent="0.2">
      <c r="B192" s="85"/>
      <c r="C192" s="27"/>
      <c r="D192" s="27"/>
      <c r="E192" s="27"/>
      <c r="F192" s="27"/>
      <c r="G192" s="8" t="s">
        <v>26</v>
      </c>
      <c r="H192" s="37">
        <f t="shared" si="29"/>
        <v>-331000</v>
      </c>
    </row>
    <row r="193" spans="2:8" ht="15.95" customHeight="1" x14ac:dyDescent="0.2">
      <c r="B193" s="85"/>
      <c r="C193" s="27"/>
      <c r="D193" s="27"/>
      <c r="E193" s="27"/>
      <c r="F193" s="27"/>
      <c r="G193" s="8" t="s">
        <v>52</v>
      </c>
      <c r="H193" s="37">
        <f t="shared" si="29"/>
        <v>-331000</v>
      </c>
    </row>
    <row r="194" spans="2:8" ht="15.95" customHeight="1" x14ac:dyDescent="0.2">
      <c r="B194" s="31"/>
      <c r="C194" s="27"/>
      <c r="D194" s="27"/>
      <c r="E194" s="27"/>
      <c r="F194" s="27"/>
      <c r="G194" s="8" t="s">
        <v>53</v>
      </c>
      <c r="H194" s="37">
        <f>+H195</f>
        <v>-331000</v>
      </c>
    </row>
    <row r="195" spans="2:8" ht="15.95" customHeight="1" x14ac:dyDescent="0.2">
      <c r="B195" s="31"/>
      <c r="C195" s="27"/>
      <c r="D195" s="27"/>
      <c r="E195" s="27"/>
      <c r="F195" s="27"/>
      <c r="G195" s="8" t="s">
        <v>54</v>
      </c>
      <c r="H195" s="39">
        <f>+'2'!H36</f>
        <v>-331000</v>
      </c>
    </row>
    <row r="196" spans="2:8" ht="15.95" customHeight="1" x14ac:dyDescent="0.2">
      <c r="B196" s="31"/>
      <c r="C196" s="27"/>
      <c r="D196" s="10" t="s">
        <v>78</v>
      </c>
      <c r="E196" s="10"/>
      <c r="F196" s="10"/>
      <c r="G196" s="7" t="s">
        <v>80</v>
      </c>
      <c r="H196" s="38">
        <f>+H200</f>
        <v>1081000</v>
      </c>
    </row>
    <row r="197" spans="2:8" ht="15.95" customHeight="1" x14ac:dyDescent="0.2">
      <c r="B197" s="31"/>
      <c r="C197" s="27"/>
      <c r="D197" s="10"/>
      <c r="E197" s="10"/>
      <c r="F197" s="10"/>
      <c r="G197" s="8" t="s">
        <v>55</v>
      </c>
      <c r="H197" s="36"/>
    </row>
    <row r="198" spans="2:8" s="4" customFormat="1" ht="15.95" customHeight="1" x14ac:dyDescent="0.2">
      <c r="B198" s="33"/>
      <c r="C198" s="33"/>
      <c r="D198" s="33"/>
      <c r="E198" s="43"/>
      <c r="F198" s="43"/>
      <c r="G198" s="83" t="s">
        <v>11</v>
      </c>
      <c r="H198" s="84">
        <f>+H200</f>
        <v>1081000</v>
      </c>
    </row>
    <row r="199" spans="2:8" ht="15.95" customHeight="1" x14ac:dyDescent="0.2">
      <c r="B199" s="31"/>
      <c r="C199" s="31"/>
      <c r="D199" s="31"/>
      <c r="E199" s="32"/>
      <c r="F199" s="32"/>
      <c r="G199" s="8" t="s">
        <v>2</v>
      </c>
      <c r="H199" s="37"/>
    </row>
    <row r="200" spans="2:8" ht="20.25" customHeight="1" x14ac:dyDescent="0.2">
      <c r="B200" s="31"/>
      <c r="C200" s="27"/>
      <c r="D200" s="10"/>
      <c r="E200" s="10">
        <v>1200</v>
      </c>
      <c r="F200" s="10"/>
      <c r="G200" s="99" t="s">
        <v>81</v>
      </c>
      <c r="H200" s="36">
        <f>+H202+H211+H220</f>
        <v>1081000</v>
      </c>
    </row>
    <row r="201" spans="2:8" ht="15.95" customHeight="1" x14ac:dyDescent="0.2">
      <c r="B201" s="31"/>
      <c r="C201" s="27"/>
      <c r="D201" s="10"/>
      <c r="E201" s="10"/>
      <c r="F201" s="10"/>
      <c r="G201" s="8" t="s">
        <v>2</v>
      </c>
      <c r="H201" s="37"/>
    </row>
    <row r="202" spans="2:8" s="12" customFormat="1" x14ac:dyDescent="0.2">
      <c r="B202" s="50"/>
      <c r="C202" s="50"/>
      <c r="D202" s="50"/>
      <c r="E202" s="50"/>
      <c r="F202" s="100" t="s">
        <v>143</v>
      </c>
      <c r="G202" s="99" t="s">
        <v>218</v>
      </c>
      <c r="H202" s="17">
        <f>+H204</f>
        <v>-390000</v>
      </c>
    </row>
    <row r="203" spans="2:8" ht="15.95" customHeight="1" x14ac:dyDescent="0.2">
      <c r="B203" s="31"/>
      <c r="C203" s="27"/>
      <c r="D203" s="10"/>
      <c r="E203" s="10"/>
      <c r="F203" s="10"/>
      <c r="G203" s="8" t="s">
        <v>25</v>
      </c>
      <c r="H203" s="37"/>
    </row>
    <row r="204" spans="2:8" s="4" customFormat="1" ht="15.95" customHeight="1" x14ac:dyDescent="0.2">
      <c r="B204" s="33"/>
      <c r="C204" s="34"/>
      <c r="D204" s="34"/>
      <c r="E204" s="34"/>
      <c r="F204" s="34"/>
      <c r="G204" s="83" t="s">
        <v>34</v>
      </c>
      <c r="H204" s="84">
        <f t="shared" ref="H204" si="30">+H206</f>
        <v>-390000</v>
      </c>
    </row>
    <row r="205" spans="2:8" ht="15.95" customHeight="1" x14ac:dyDescent="0.2">
      <c r="B205" s="31"/>
      <c r="C205" s="27"/>
      <c r="D205" s="27"/>
      <c r="E205" s="27"/>
      <c r="F205" s="27"/>
      <c r="G205" s="8" t="s">
        <v>17</v>
      </c>
      <c r="H205" s="37"/>
    </row>
    <row r="206" spans="2:8" ht="15.95" customHeight="1" x14ac:dyDescent="0.2">
      <c r="B206" s="85"/>
      <c r="C206" s="27"/>
      <c r="D206" s="27"/>
      <c r="E206" s="27"/>
      <c r="F206" s="27"/>
      <c r="G206" s="8" t="s">
        <v>14</v>
      </c>
      <c r="H206" s="37">
        <f t="shared" ref="H206:H208" si="31">+H207</f>
        <v>-390000</v>
      </c>
    </row>
    <row r="207" spans="2:8" ht="15.95" customHeight="1" x14ac:dyDescent="0.2">
      <c r="B207" s="85"/>
      <c r="C207" s="27"/>
      <c r="D207" s="27"/>
      <c r="E207" s="27"/>
      <c r="F207" s="27"/>
      <c r="G207" s="8" t="s">
        <v>26</v>
      </c>
      <c r="H207" s="37">
        <f t="shared" si="31"/>
        <v>-390000</v>
      </c>
    </row>
    <row r="208" spans="2:8" ht="15.95" customHeight="1" x14ac:dyDescent="0.2">
      <c r="B208" s="85"/>
      <c r="C208" s="27"/>
      <c r="D208" s="27"/>
      <c r="E208" s="27"/>
      <c r="F208" s="27"/>
      <c r="G208" s="8" t="s">
        <v>52</v>
      </c>
      <c r="H208" s="37">
        <f t="shared" si="31"/>
        <v>-390000</v>
      </c>
    </row>
    <row r="209" spans="2:8" ht="15.95" customHeight="1" x14ac:dyDescent="0.2">
      <c r="B209" s="31"/>
      <c r="C209" s="27"/>
      <c r="D209" s="27"/>
      <c r="E209" s="27"/>
      <c r="F209" s="27"/>
      <c r="G209" s="8" t="s">
        <v>53</v>
      </c>
      <c r="H209" s="37">
        <f>+H210</f>
        <v>-390000</v>
      </c>
    </row>
    <row r="210" spans="2:8" ht="15.95" customHeight="1" x14ac:dyDescent="0.2">
      <c r="B210" s="31"/>
      <c r="C210" s="27"/>
      <c r="D210" s="27"/>
      <c r="E210" s="27"/>
      <c r="F210" s="27"/>
      <c r="G210" s="8" t="s">
        <v>54</v>
      </c>
      <c r="H210" s="39">
        <f>+'2'!H17</f>
        <v>-390000</v>
      </c>
    </row>
    <row r="211" spans="2:8" x14ac:dyDescent="0.2">
      <c r="B211" s="31"/>
      <c r="C211" s="27"/>
      <c r="D211" s="10"/>
      <c r="E211" s="10"/>
      <c r="F211" s="10">
        <v>11003</v>
      </c>
      <c r="G211" s="23" t="s">
        <v>82</v>
      </c>
      <c r="H211" s="38">
        <f>+H213</f>
        <v>1002000</v>
      </c>
    </row>
    <row r="212" spans="2:8" ht="15.95" customHeight="1" x14ac:dyDescent="0.2">
      <c r="B212" s="31"/>
      <c r="C212" s="27"/>
      <c r="D212" s="10"/>
      <c r="E212" s="10"/>
      <c r="F212" s="10"/>
      <c r="G212" s="8" t="s">
        <v>25</v>
      </c>
      <c r="H212" s="37"/>
    </row>
    <row r="213" spans="2:8" s="4" customFormat="1" ht="15.95" customHeight="1" x14ac:dyDescent="0.2">
      <c r="B213" s="33"/>
      <c r="C213" s="34"/>
      <c r="D213" s="34"/>
      <c r="E213" s="34"/>
      <c r="F213" s="34"/>
      <c r="G213" s="83" t="s">
        <v>18</v>
      </c>
      <c r="H213" s="84">
        <f t="shared" ref="H213" si="32">+H215</f>
        <v>1002000</v>
      </c>
    </row>
    <row r="214" spans="2:8" ht="15.95" customHeight="1" x14ac:dyDescent="0.2">
      <c r="B214" s="31"/>
      <c r="C214" s="27"/>
      <c r="D214" s="27"/>
      <c r="E214" s="27"/>
      <c r="F214" s="27"/>
      <c r="G214" s="8" t="s">
        <v>17</v>
      </c>
      <c r="H214" s="37"/>
    </row>
    <row r="215" spans="2:8" ht="15.95" customHeight="1" x14ac:dyDescent="0.2">
      <c r="B215" s="31"/>
      <c r="C215" s="27"/>
      <c r="D215" s="27"/>
      <c r="E215" s="27"/>
      <c r="F215" s="27"/>
      <c r="G215" s="7" t="s">
        <v>14</v>
      </c>
      <c r="H215" s="38">
        <f t="shared" ref="H215:H217" si="33">+H216</f>
        <v>1002000</v>
      </c>
    </row>
    <row r="216" spans="2:8" ht="15.95" customHeight="1" x14ac:dyDescent="0.2">
      <c r="B216" s="31"/>
      <c r="C216" s="27"/>
      <c r="D216" s="27"/>
      <c r="E216" s="27"/>
      <c r="F216" s="27"/>
      <c r="G216" s="7" t="s">
        <v>26</v>
      </c>
      <c r="H216" s="38">
        <f t="shared" si="33"/>
        <v>1002000</v>
      </c>
    </row>
    <row r="217" spans="2:8" ht="15.95" customHeight="1" x14ac:dyDescent="0.2">
      <c r="B217" s="31"/>
      <c r="C217" s="27"/>
      <c r="D217" s="27"/>
      <c r="E217" s="27"/>
      <c r="F217" s="27"/>
      <c r="G217" s="7" t="s">
        <v>52</v>
      </c>
      <c r="H217" s="38">
        <f t="shared" si="33"/>
        <v>1002000</v>
      </c>
    </row>
    <row r="218" spans="2:8" ht="15.95" customHeight="1" x14ac:dyDescent="0.2">
      <c r="B218" s="31"/>
      <c r="C218" s="27"/>
      <c r="D218" s="27"/>
      <c r="E218" s="27"/>
      <c r="F218" s="27"/>
      <c r="G218" s="8" t="s">
        <v>53</v>
      </c>
      <c r="H218" s="37">
        <f>+H219</f>
        <v>1002000</v>
      </c>
    </row>
    <row r="219" spans="2:8" ht="15.95" customHeight="1" x14ac:dyDescent="0.2">
      <c r="B219" s="31"/>
      <c r="C219" s="27"/>
      <c r="D219" s="27"/>
      <c r="E219" s="27"/>
      <c r="F219" s="27"/>
      <c r="G219" s="8" t="s">
        <v>54</v>
      </c>
      <c r="H219" s="39">
        <f>+'2'!H18</f>
        <v>1002000</v>
      </c>
    </row>
    <row r="220" spans="2:8" ht="27" x14ac:dyDescent="0.2">
      <c r="B220" s="31"/>
      <c r="C220" s="27"/>
      <c r="D220" s="10"/>
      <c r="E220" s="10"/>
      <c r="F220" s="10" t="s">
        <v>138</v>
      </c>
      <c r="G220" s="23" t="s">
        <v>139</v>
      </c>
      <c r="H220" s="38">
        <f>+H222</f>
        <v>469000</v>
      </c>
    </row>
    <row r="221" spans="2:8" ht="15.95" customHeight="1" x14ac:dyDescent="0.2">
      <c r="B221" s="31"/>
      <c r="C221" s="27"/>
      <c r="D221" s="10"/>
      <c r="E221" s="10"/>
      <c r="F221" s="10"/>
      <c r="G221" s="8" t="s">
        <v>25</v>
      </c>
      <c r="H221" s="37"/>
    </row>
    <row r="222" spans="2:8" s="4" customFormat="1" ht="15.95" customHeight="1" x14ac:dyDescent="0.2">
      <c r="B222" s="33"/>
      <c r="C222" s="34"/>
      <c r="D222" s="34"/>
      <c r="E222" s="34"/>
      <c r="F222" s="34"/>
      <c r="G222" s="83" t="s">
        <v>18</v>
      </c>
      <c r="H222" s="84">
        <f t="shared" ref="H222" si="34">+H224</f>
        <v>469000</v>
      </c>
    </row>
    <row r="223" spans="2:8" ht="15.95" customHeight="1" x14ac:dyDescent="0.2">
      <c r="B223" s="31"/>
      <c r="C223" s="27"/>
      <c r="D223" s="27"/>
      <c r="E223" s="27"/>
      <c r="F223" s="27"/>
      <c r="G223" s="8" t="s">
        <v>17</v>
      </c>
      <c r="H223" s="37"/>
    </row>
    <row r="224" spans="2:8" ht="15.95" customHeight="1" x14ac:dyDescent="0.2">
      <c r="B224" s="85"/>
      <c r="C224" s="27"/>
      <c r="D224" s="27"/>
      <c r="E224" s="27"/>
      <c r="F224" s="27"/>
      <c r="G224" s="8" t="s">
        <v>14</v>
      </c>
      <c r="H224" s="37">
        <f t="shared" ref="H224:H226" si="35">+H225</f>
        <v>469000</v>
      </c>
    </row>
    <row r="225" spans="2:8" ht="15.95" customHeight="1" x14ac:dyDescent="0.2">
      <c r="B225" s="85"/>
      <c r="C225" s="27"/>
      <c r="D225" s="27"/>
      <c r="E225" s="27"/>
      <c r="F225" s="27"/>
      <c r="G225" s="8" t="s">
        <v>26</v>
      </c>
      <c r="H225" s="37">
        <f t="shared" si="35"/>
        <v>469000</v>
      </c>
    </row>
    <row r="226" spans="2:8" ht="15.95" customHeight="1" x14ac:dyDescent="0.2">
      <c r="B226" s="85"/>
      <c r="C226" s="27"/>
      <c r="D226" s="27"/>
      <c r="E226" s="27"/>
      <c r="F226" s="27"/>
      <c r="G226" s="8" t="s">
        <v>52</v>
      </c>
      <c r="H226" s="37">
        <f t="shared" si="35"/>
        <v>469000</v>
      </c>
    </row>
    <row r="227" spans="2:8" ht="15.95" customHeight="1" x14ac:dyDescent="0.2">
      <c r="B227" s="31"/>
      <c r="C227" s="27"/>
      <c r="D227" s="27"/>
      <c r="E227" s="27"/>
      <c r="F227" s="27"/>
      <c r="G227" s="8" t="s">
        <v>53</v>
      </c>
      <c r="H227" s="37">
        <f>+H228</f>
        <v>469000</v>
      </c>
    </row>
    <row r="228" spans="2:8" ht="15.95" customHeight="1" x14ac:dyDescent="0.2">
      <c r="B228" s="31"/>
      <c r="C228" s="27"/>
      <c r="D228" s="27"/>
      <c r="E228" s="27"/>
      <c r="F228" s="27"/>
      <c r="G228" s="8" t="s">
        <v>54</v>
      </c>
      <c r="H228" s="39">
        <f>+'2'!H19</f>
        <v>469000</v>
      </c>
    </row>
    <row r="229" spans="2:8" ht="15.95" customHeight="1" x14ac:dyDescent="0.2">
      <c r="B229" s="31"/>
      <c r="C229" s="31" t="s">
        <v>140</v>
      </c>
      <c r="D229" s="31"/>
      <c r="E229" s="32"/>
      <c r="F229" s="32"/>
      <c r="G229" s="7" t="s">
        <v>141</v>
      </c>
      <c r="H229" s="38">
        <f>+H231</f>
        <v>148000</v>
      </c>
    </row>
    <row r="230" spans="2:8" ht="15.95" customHeight="1" x14ac:dyDescent="0.2">
      <c r="B230" s="31"/>
      <c r="C230" s="31"/>
      <c r="D230" s="31"/>
      <c r="E230" s="32"/>
      <c r="F230" s="32"/>
      <c r="G230" s="8" t="s">
        <v>55</v>
      </c>
      <c r="H230" s="37"/>
    </row>
    <row r="231" spans="2:8" ht="15.95" customHeight="1" x14ac:dyDescent="0.2">
      <c r="B231" s="31"/>
      <c r="C231" s="31"/>
      <c r="D231" s="31" t="s">
        <v>106</v>
      </c>
      <c r="E231" s="32"/>
      <c r="F231" s="32"/>
      <c r="G231" s="7" t="s">
        <v>142</v>
      </c>
      <c r="H231" s="38">
        <f>+H233</f>
        <v>148000</v>
      </c>
    </row>
    <row r="232" spans="2:8" ht="15.95" customHeight="1" x14ac:dyDescent="0.2">
      <c r="B232" s="31"/>
      <c r="C232" s="31"/>
      <c r="D232" s="31"/>
      <c r="E232" s="32"/>
      <c r="F232" s="32"/>
      <c r="G232" s="8" t="s">
        <v>55</v>
      </c>
      <c r="H232" s="36"/>
    </row>
    <row r="233" spans="2:8" s="4" customFormat="1" ht="15.95" customHeight="1" x14ac:dyDescent="0.2">
      <c r="B233" s="33"/>
      <c r="C233" s="33"/>
      <c r="D233" s="33"/>
      <c r="E233" s="43"/>
      <c r="F233" s="43"/>
      <c r="G233" s="83" t="s">
        <v>11</v>
      </c>
      <c r="H233" s="84">
        <f>+H235</f>
        <v>148000</v>
      </c>
    </row>
    <row r="234" spans="2:8" ht="15.95" customHeight="1" x14ac:dyDescent="0.2">
      <c r="B234" s="31"/>
      <c r="C234" s="31"/>
      <c r="D234" s="31"/>
      <c r="E234" s="32"/>
      <c r="F234" s="32"/>
      <c r="G234" s="8" t="s">
        <v>2</v>
      </c>
      <c r="H234" s="37"/>
    </row>
    <row r="235" spans="2:8" x14ac:dyDescent="0.2">
      <c r="B235" s="31"/>
      <c r="C235" s="31"/>
      <c r="D235" s="31"/>
      <c r="E235" s="32">
        <v>1142</v>
      </c>
      <c r="F235" s="32"/>
      <c r="G235" s="99" t="s">
        <v>145</v>
      </c>
      <c r="H235" s="36">
        <f>+H237</f>
        <v>148000</v>
      </c>
    </row>
    <row r="236" spans="2:8" x14ac:dyDescent="0.2">
      <c r="B236" s="31"/>
      <c r="C236" s="31"/>
      <c r="D236" s="31"/>
      <c r="E236" s="32"/>
      <c r="F236" s="32"/>
      <c r="G236" s="8" t="s">
        <v>2</v>
      </c>
      <c r="H236" s="37"/>
    </row>
    <row r="237" spans="2:8" ht="27" x14ac:dyDescent="0.2">
      <c r="B237" s="31"/>
      <c r="C237" s="31"/>
      <c r="D237" s="31"/>
      <c r="E237" s="32"/>
      <c r="F237" s="32" t="s">
        <v>143</v>
      </c>
      <c r="G237" s="23" t="s">
        <v>144</v>
      </c>
      <c r="H237" s="38">
        <f>+H239</f>
        <v>148000</v>
      </c>
    </row>
    <row r="238" spans="2:8" ht="15.95" customHeight="1" x14ac:dyDescent="0.2">
      <c r="B238" s="31"/>
      <c r="C238" s="31"/>
      <c r="D238" s="31"/>
      <c r="E238" s="32"/>
      <c r="F238" s="32"/>
      <c r="G238" s="8" t="s">
        <v>25</v>
      </c>
      <c r="H238" s="37"/>
    </row>
    <row r="239" spans="2:8" s="4" customFormat="1" ht="15.95" customHeight="1" x14ac:dyDescent="0.2">
      <c r="B239" s="33"/>
      <c r="C239" s="33"/>
      <c r="D239" s="33"/>
      <c r="E239" s="43"/>
      <c r="F239" s="43"/>
      <c r="G239" s="83" t="s">
        <v>18</v>
      </c>
      <c r="H239" s="84">
        <f>+H241</f>
        <v>148000</v>
      </c>
    </row>
    <row r="240" spans="2:8" ht="15.95" customHeight="1" x14ac:dyDescent="0.2">
      <c r="B240" s="31"/>
      <c r="C240" s="31"/>
      <c r="D240" s="31"/>
      <c r="E240" s="32"/>
      <c r="F240" s="32"/>
      <c r="G240" s="8" t="s">
        <v>17</v>
      </c>
      <c r="H240" s="37"/>
    </row>
    <row r="241" spans="2:8" ht="15.95" customHeight="1" x14ac:dyDescent="0.2">
      <c r="B241" s="85"/>
      <c r="C241" s="85"/>
      <c r="D241" s="85"/>
      <c r="E241" s="86"/>
      <c r="F241" s="86"/>
      <c r="G241" s="8" t="s">
        <v>14</v>
      </c>
      <c r="H241" s="37">
        <f t="shared" ref="H241:H243" si="36">+H242</f>
        <v>148000</v>
      </c>
    </row>
    <row r="242" spans="2:8" ht="15.95" customHeight="1" x14ac:dyDescent="0.2">
      <c r="B242" s="85"/>
      <c r="C242" s="85"/>
      <c r="D242" s="85"/>
      <c r="E242" s="86"/>
      <c r="F242" s="86"/>
      <c r="G242" s="8" t="s">
        <v>26</v>
      </c>
      <c r="H242" s="37">
        <f t="shared" si="36"/>
        <v>148000</v>
      </c>
    </row>
    <row r="243" spans="2:8" ht="15.95" customHeight="1" x14ac:dyDescent="0.2">
      <c r="B243" s="85"/>
      <c r="C243" s="85"/>
      <c r="D243" s="85"/>
      <c r="E243" s="86"/>
      <c r="F243" s="86"/>
      <c r="G243" s="8" t="s">
        <v>52</v>
      </c>
      <c r="H243" s="37">
        <f t="shared" si="36"/>
        <v>148000</v>
      </c>
    </row>
    <row r="244" spans="2:8" ht="15.95" customHeight="1" x14ac:dyDescent="0.2">
      <c r="B244" s="31"/>
      <c r="C244" s="31"/>
      <c r="D244" s="31"/>
      <c r="E244" s="32"/>
      <c r="F244" s="32"/>
      <c r="G244" s="8" t="s">
        <v>53</v>
      </c>
      <c r="H244" s="37">
        <f>+H245</f>
        <v>148000</v>
      </c>
    </row>
    <row r="245" spans="2:8" s="4" customFormat="1" ht="15.95" customHeight="1" x14ac:dyDescent="0.2">
      <c r="B245" s="33"/>
      <c r="C245" s="33"/>
      <c r="D245" s="33"/>
      <c r="E245" s="43"/>
      <c r="F245" s="43"/>
      <c r="G245" s="35" t="s">
        <v>54</v>
      </c>
      <c r="H245" s="40">
        <f>+'2'!H15</f>
        <v>148000</v>
      </c>
    </row>
    <row r="246" spans="2:8" s="69" customFormat="1" x14ac:dyDescent="0.2">
      <c r="B246" s="103" t="s">
        <v>201</v>
      </c>
      <c r="C246" s="104"/>
      <c r="D246" s="104"/>
      <c r="E246" s="103"/>
      <c r="F246" s="103"/>
      <c r="G246" s="101" t="s">
        <v>202</v>
      </c>
      <c r="H246" s="36">
        <f>+H248+H281+H298</f>
        <v>-2791000</v>
      </c>
    </row>
    <row r="247" spans="2:8" x14ac:dyDescent="0.2">
      <c r="B247" s="100"/>
      <c r="C247" s="50"/>
      <c r="D247" s="50"/>
      <c r="E247" s="100"/>
      <c r="F247" s="100"/>
      <c r="G247" s="105" t="s">
        <v>55</v>
      </c>
      <c r="H247" s="58"/>
    </row>
    <row r="248" spans="2:8" x14ac:dyDescent="0.2">
      <c r="B248" s="100"/>
      <c r="C248" s="100" t="s">
        <v>106</v>
      </c>
      <c r="D248" s="50"/>
      <c r="E248" s="100"/>
      <c r="F248" s="100"/>
      <c r="G248" s="99" t="s">
        <v>203</v>
      </c>
      <c r="H248" s="59">
        <f>+H250</f>
        <v>-2791000</v>
      </c>
    </row>
    <row r="249" spans="2:8" x14ac:dyDescent="0.2">
      <c r="B249" s="100"/>
      <c r="C249" s="100"/>
      <c r="D249" s="50"/>
      <c r="E249" s="100"/>
      <c r="F249" s="100"/>
      <c r="G249" s="105" t="s">
        <v>55</v>
      </c>
      <c r="H249" s="58"/>
    </row>
    <row r="250" spans="2:8" x14ac:dyDescent="0.2">
      <c r="B250" s="100"/>
      <c r="C250" s="100"/>
      <c r="D250" s="100" t="s">
        <v>106</v>
      </c>
      <c r="E250" s="100"/>
      <c r="F250" s="100"/>
      <c r="G250" s="99" t="s">
        <v>204</v>
      </c>
      <c r="H250" s="59">
        <f>+H254</f>
        <v>-2791000</v>
      </c>
    </row>
    <row r="251" spans="2:8" x14ac:dyDescent="0.2">
      <c r="B251" s="100"/>
      <c r="C251" s="100"/>
      <c r="D251" s="100"/>
      <c r="E251" s="100"/>
      <c r="F251" s="100"/>
      <c r="G251" s="105" t="s">
        <v>55</v>
      </c>
      <c r="H251" s="60"/>
    </row>
    <row r="252" spans="2:8" x14ac:dyDescent="0.2">
      <c r="B252" s="100"/>
      <c r="C252" s="100"/>
      <c r="D252" s="100"/>
      <c r="E252" s="100">
        <v>1139</v>
      </c>
      <c r="F252" s="100"/>
      <c r="G252" s="99" t="s">
        <v>204</v>
      </c>
      <c r="H252" s="59">
        <f>+H262+H254+H270</f>
        <v>-2791000</v>
      </c>
    </row>
    <row r="253" spans="2:8" x14ac:dyDescent="0.2">
      <c r="B253" s="100"/>
      <c r="C253" s="100"/>
      <c r="D253" s="100"/>
      <c r="E253" s="100"/>
      <c r="F253" s="100"/>
      <c r="G253" s="105" t="s">
        <v>55</v>
      </c>
      <c r="H253" s="58"/>
    </row>
    <row r="254" spans="2:8" x14ac:dyDescent="0.2">
      <c r="B254" s="100"/>
      <c r="C254" s="100"/>
      <c r="D254" s="100"/>
      <c r="E254" s="100"/>
      <c r="F254" s="125">
        <v>11001</v>
      </c>
      <c r="G254" s="99" t="s">
        <v>190</v>
      </c>
      <c r="H254" s="57">
        <f>+H261</f>
        <v>-2791000</v>
      </c>
    </row>
    <row r="255" spans="2:8" x14ac:dyDescent="0.2">
      <c r="B255" s="100"/>
      <c r="C255" s="100"/>
      <c r="D255" s="100"/>
      <c r="E255" s="100"/>
      <c r="F255" s="125"/>
      <c r="G255" s="105" t="s">
        <v>249</v>
      </c>
      <c r="H255" s="58"/>
    </row>
    <row r="256" spans="2:8" x14ac:dyDescent="0.2">
      <c r="B256" s="100"/>
      <c r="C256" s="100"/>
      <c r="D256" s="100"/>
      <c r="E256" s="100"/>
      <c r="F256" s="125"/>
      <c r="G256" s="61" t="s">
        <v>250</v>
      </c>
      <c r="H256" s="59">
        <f t="shared" ref="H256" si="37">+H258</f>
        <v>-2791000</v>
      </c>
    </row>
    <row r="257" spans="2:8" x14ac:dyDescent="0.2">
      <c r="B257" s="100"/>
      <c r="C257" s="100"/>
      <c r="D257" s="100"/>
      <c r="E257" s="100"/>
      <c r="F257" s="125"/>
      <c r="G257" s="105" t="s">
        <v>251</v>
      </c>
      <c r="H257" s="58"/>
    </row>
    <row r="258" spans="2:8" x14ac:dyDescent="0.2">
      <c r="B258" s="50"/>
      <c r="C258" s="50"/>
      <c r="D258" s="50"/>
      <c r="E258" s="50"/>
      <c r="F258" s="50"/>
      <c r="G258" s="135" t="s">
        <v>14</v>
      </c>
      <c r="H258" s="37">
        <f t="shared" ref="H258:H260" si="38">+H259</f>
        <v>-2791000</v>
      </c>
    </row>
    <row r="259" spans="2:8" x14ac:dyDescent="0.2">
      <c r="B259" s="50"/>
      <c r="C259" s="50"/>
      <c r="D259" s="50"/>
      <c r="E259" s="50"/>
      <c r="F259" s="50"/>
      <c r="G259" s="128" t="s">
        <v>26</v>
      </c>
      <c r="H259" s="37">
        <f t="shared" si="38"/>
        <v>-2791000</v>
      </c>
    </row>
    <row r="260" spans="2:8" x14ac:dyDescent="0.2">
      <c r="B260" s="50"/>
      <c r="C260" s="50"/>
      <c r="D260" s="50"/>
      <c r="E260" s="50"/>
      <c r="F260" s="50"/>
      <c r="G260" s="128" t="s">
        <v>333</v>
      </c>
      <c r="H260" s="37">
        <f t="shared" si="38"/>
        <v>-2791000</v>
      </c>
    </row>
    <row r="261" spans="2:8" x14ac:dyDescent="0.2">
      <c r="B261" s="125"/>
      <c r="C261" s="125"/>
      <c r="D261" s="125"/>
      <c r="E261" s="125"/>
      <c r="F261" s="125"/>
      <c r="G261" s="128" t="s">
        <v>334</v>
      </c>
      <c r="H261" s="39">
        <f>+'2'!H38</f>
        <v>-2791000</v>
      </c>
    </row>
    <row r="262" spans="2:8" s="93" customFormat="1" x14ac:dyDescent="0.25">
      <c r="B262" s="131"/>
      <c r="C262" s="131"/>
      <c r="D262" s="131"/>
      <c r="E262" s="133"/>
      <c r="F262" s="138">
        <v>11001</v>
      </c>
      <c r="G262" s="134" t="s">
        <v>190</v>
      </c>
      <c r="H262" s="74">
        <f>H264</f>
        <v>2791000</v>
      </c>
    </row>
    <row r="263" spans="2:8" s="93" customFormat="1" x14ac:dyDescent="0.25">
      <c r="B263" s="131"/>
      <c r="C263" s="131"/>
      <c r="D263" s="131"/>
      <c r="E263" s="133"/>
      <c r="F263" s="139"/>
      <c r="G263" s="135" t="s">
        <v>25</v>
      </c>
      <c r="H263" s="76"/>
    </row>
    <row r="264" spans="2:8" s="93" customFormat="1" x14ac:dyDescent="0.25">
      <c r="B264" s="131"/>
      <c r="C264" s="131"/>
      <c r="D264" s="131"/>
      <c r="E264" s="133"/>
      <c r="F264" s="139"/>
      <c r="G264" s="136" t="s">
        <v>205</v>
      </c>
      <c r="H264" s="76">
        <f>H269</f>
        <v>2791000</v>
      </c>
    </row>
    <row r="265" spans="2:8" s="93" customFormat="1" x14ac:dyDescent="0.25">
      <c r="B265" s="131"/>
      <c r="C265" s="131"/>
      <c r="D265" s="131"/>
      <c r="E265" s="133"/>
      <c r="F265" s="139"/>
      <c r="G265" s="135" t="s">
        <v>17</v>
      </c>
      <c r="H265" s="76"/>
    </row>
    <row r="266" spans="2:8" s="93" customFormat="1" x14ac:dyDescent="0.25">
      <c r="B266" s="131"/>
      <c r="C266" s="131"/>
      <c r="D266" s="131"/>
      <c r="E266" s="133"/>
      <c r="F266" s="139"/>
      <c r="G266" s="135" t="s">
        <v>14</v>
      </c>
      <c r="H266" s="76">
        <f>H267</f>
        <v>2791000</v>
      </c>
    </row>
    <row r="267" spans="2:8" s="93" customFormat="1" x14ac:dyDescent="0.25">
      <c r="B267" s="131"/>
      <c r="C267" s="131"/>
      <c r="D267" s="131"/>
      <c r="E267" s="133"/>
      <c r="F267" s="139"/>
      <c r="G267" s="128" t="s">
        <v>26</v>
      </c>
      <c r="H267" s="76">
        <f>H268</f>
        <v>2791000</v>
      </c>
    </row>
    <row r="268" spans="2:8" s="93" customFormat="1" x14ac:dyDescent="0.25">
      <c r="B268" s="131"/>
      <c r="C268" s="131"/>
      <c r="D268" s="131"/>
      <c r="E268" s="133"/>
      <c r="F268" s="139"/>
      <c r="G268" s="128" t="s">
        <v>333</v>
      </c>
      <c r="H268" s="76">
        <f>H269</f>
        <v>2791000</v>
      </c>
    </row>
    <row r="269" spans="2:8" s="93" customFormat="1" x14ac:dyDescent="0.25">
      <c r="B269" s="131"/>
      <c r="C269" s="131"/>
      <c r="D269" s="131"/>
      <c r="E269" s="133"/>
      <c r="F269" s="139"/>
      <c r="G269" s="128" t="s">
        <v>334</v>
      </c>
      <c r="H269" s="76">
        <f>+'2'!H39</f>
        <v>2791000</v>
      </c>
    </row>
    <row r="270" spans="2:8" s="93" customFormat="1" x14ac:dyDescent="0.25">
      <c r="B270" s="131"/>
      <c r="C270" s="131"/>
      <c r="D270" s="131"/>
      <c r="E270" s="133"/>
      <c r="F270" s="125" t="s">
        <v>136</v>
      </c>
      <c r="G270" s="113" t="s">
        <v>335</v>
      </c>
      <c r="H270" s="74">
        <f>H272</f>
        <v>-2791000</v>
      </c>
    </row>
    <row r="271" spans="2:8" s="93" customFormat="1" x14ac:dyDescent="0.25">
      <c r="B271" s="131"/>
      <c r="C271" s="131"/>
      <c r="D271" s="131"/>
      <c r="E271" s="133"/>
      <c r="F271" s="129"/>
      <c r="G271" s="128" t="s">
        <v>25</v>
      </c>
      <c r="H271" s="76"/>
    </row>
    <row r="272" spans="2:8" s="93" customFormat="1" x14ac:dyDescent="0.25">
      <c r="B272" s="131"/>
      <c r="C272" s="131"/>
      <c r="D272" s="131"/>
      <c r="E272" s="133"/>
      <c r="F272" s="129"/>
      <c r="G272" s="137" t="s">
        <v>205</v>
      </c>
      <c r="H272" s="76">
        <f>H275</f>
        <v>-2791000</v>
      </c>
    </row>
    <row r="273" spans="2:8" s="93" customFormat="1" x14ac:dyDescent="0.25">
      <c r="B273" s="131"/>
      <c r="C273" s="131"/>
      <c r="D273" s="131"/>
      <c r="E273" s="133"/>
      <c r="F273" s="129"/>
      <c r="G273" s="128" t="s">
        <v>17</v>
      </c>
      <c r="H273" s="76"/>
    </row>
    <row r="274" spans="2:8" s="93" customFormat="1" x14ac:dyDescent="0.25">
      <c r="B274" s="131"/>
      <c r="C274" s="131"/>
      <c r="D274" s="131"/>
      <c r="E274" s="133"/>
      <c r="F274" s="129"/>
      <c r="G274" s="128" t="s">
        <v>14</v>
      </c>
      <c r="H274" s="76">
        <f>H275</f>
        <v>-2791000</v>
      </c>
    </row>
    <row r="275" spans="2:8" s="93" customFormat="1" x14ac:dyDescent="0.25">
      <c r="B275" s="131"/>
      <c r="C275" s="131"/>
      <c r="D275" s="131"/>
      <c r="E275" s="133"/>
      <c r="F275" s="129"/>
      <c r="G275" s="128" t="s">
        <v>26</v>
      </c>
      <c r="H275" s="76">
        <f>H276</f>
        <v>-2791000</v>
      </c>
    </row>
    <row r="276" spans="2:8" s="93" customFormat="1" x14ac:dyDescent="0.25">
      <c r="B276" s="131"/>
      <c r="C276" s="131"/>
      <c r="D276" s="131"/>
      <c r="E276" s="133"/>
      <c r="F276" s="129"/>
      <c r="G276" s="128" t="s">
        <v>333</v>
      </c>
      <c r="H276" s="76">
        <f>H277</f>
        <v>-2791000</v>
      </c>
    </row>
    <row r="277" spans="2:8" s="93" customFormat="1" x14ac:dyDescent="0.25">
      <c r="B277" s="131"/>
      <c r="C277" s="131"/>
      <c r="D277" s="131"/>
      <c r="E277" s="133"/>
      <c r="F277" s="129"/>
      <c r="G277" s="128" t="s">
        <v>334</v>
      </c>
      <c r="H277" s="76">
        <f>+'2'!H40</f>
        <v>-2791000</v>
      </c>
    </row>
  </sheetData>
  <mergeCells count="11">
    <mergeCell ref="B9:G9"/>
    <mergeCell ref="B7:D7"/>
    <mergeCell ref="G7:G8"/>
    <mergeCell ref="E7:F7"/>
    <mergeCell ref="B10:G10"/>
    <mergeCell ref="B1:H1"/>
    <mergeCell ref="B2:H2"/>
    <mergeCell ref="B3:H3"/>
    <mergeCell ref="B4:H4"/>
    <mergeCell ref="B6:H6"/>
    <mergeCell ref="B5:H5"/>
  </mergeCells>
  <pageMargins left="0.23622047244094491" right="0.23622047244094491" top="0.15748031496062992" bottom="0.15748031496062992" header="0.15748031496062992" footer="0.15748031496062992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A0A85-2260-4C9B-9FD0-CFA1DE9A188E}">
  <dimension ref="B1:IL141"/>
  <sheetViews>
    <sheetView zoomScaleNormal="100" workbookViewId="0">
      <selection activeCell="L144" sqref="L144:L145"/>
    </sheetView>
  </sheetViews>
  <sheetFormatPr defaultColWidth="9.140625" defaultRowHeight="13.5" x14ac:dyDescent="0.2"/>
  <cols>
    <col min="1" max="1" width="3.140625" style="69" customWidth="1"/>
    <col min="2" max="2" width="6" style="42" customWidth="1"/>
    <col min="3" max="3" width="9.5703125" style="42" customWidth="1"/>
    <col min="4" max="4" width="10.5703125" style="42" customWidth="1"/>
    <col min="5" max="5" width="11.5703125" style="42" customWidth="1"/>
    <col min="6" max="6" width="10.85546875" style="42" customWidth="1"/>
    <col min="7" max="7" width="11.42578125" style="42" customWidth="1"/>
    <col min="8" max="8" width="9.28515625" style="42" customWidth="1"/>
    <col min="9" max="9" width="16.140625" style="42" customWidth="1"/>
    <col min="10" max="10" width="56" style="42" customWidth="1"/>
    <col min="11" max="11" width="28.85546875" style="42" customWidth="1"/>
    <col min="12" max="12" width="9.140625" style="69" customWidth="1"/>
    <col min="13" max="13" width="11.140625" style="69" bestFit="1" customWidth="1"/>
    <col min="14" max="14" width="11" style="69" bestFit="1" customWidth="1"/>
    <col min="15" max="15" width="10.85546875" style="69" bestFit="1" customWidth="1"/>
    <col min="16" max="16" width="11.28515625" style="69" bestFit="1" customWidth="1"/>
    <col min="17" max="16384" width="9.140625" style="69"/>
  </cols>
  <sheetData>
    <row r="1" spans="2:246" s="66" customFormat="1" ht="15" customHeight="1" x14ac:dyDescent="0.2">
      <c r="B1" s="182" t="s">
        <v>49</v>
      </c>
      <c r="C1" s="182"/>
      <c r="D1" s="182"/>
      <c r="E1" s="182"/>
      <c r="F1" s="182"/>
      <c r="G1" s="182"/>
      <c r="H1" s="182"/>
      <c r="I1" s="182"/>
      <c r="J1" s="182"/>
      <c r="K1" s="182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HO1" s="68"/>
      <c r="HP1" s="68"/>
      <c r="HQ1" s="68"/>
      <c r="HR1" s="68"/>
      <c r="HS1" s="68"/>
      <c r="HT1" s="68"/>
      <c r="HU1" s="68"/>
      <c r="HV1" s="68"/>
      <c r="HW1" s="68"/>
      <c r="HX1" s="68"/>
      <c r="HY1" s="68"/>
      <c r="HZ1" s="68"/>
      <c r="IA1" s="68"/>
      <c r="IB1" s="68"/>
      <c r="IC1" s="68"/>
      <c r="ID1" s="68"/>
      <c r="IE1" s="68"/>
      <c r="IF1" s="68"/>
      <c r="IG1" s="68"/>
      <c r="IH1" s="68"/>
      <c r="II1" s="68"/>
      <c r="IJ1" s="68"/>
      <c r="IK1" s="68"/>
      <c r="IL1" s="68"/>
    </row>
    <row r="2" spans="2:246" s="66" customFormat="1" ht="15" customHeight="1" x14ac:dyDescent="0.2">
      <c r="B2" s="182" t="s">
        <v>23</v>
      </c>
      <c r="C2" s="182"/>
      <c r="D2" s="182"/>
      <c r="E2" s="182"/>
      <c r="F2" s="182"/>
      <c r="G2" s="182"/>
      <c r="H2" s="182"/>
      <c r="I2" s="182"/>
      <c r="J2" s="182"/>
      <c r="K2" s="182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</row>
    <row r="3" spans="2:246" s="66" customFormat="1" ht="15" customHeight="1" x14ac:dyDescent="0.2">
      <c r="B3" s="182" t="s">
        <v>16</v>
      </c>
      <c r="C3" s="182"/>
      <c r="D3" s="182"/>
      <c r="E3" s="182"/>
      <c r="F3" s="182"/>
      <c r="G3" s="182"/>
      <c r="H3" s="182"/>
      <c r="I3" s="182"/>
      <c r="J3" s="182"/>
      <c r="K3" s="182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  <c r="HD3" s="68"/>
      <c r="HE3" s="68"/>
      <c r="HF3" s="68"/>
      <c r="HG3" s="68"/>
      <c r="HH3" s="68"/>
      <c r="HI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HU3" s="68"/>
      <c r="HV3" s="68"/>
      <c r="HW3" s="68"/>
      <c r="HX3" s="68"/>
      <c r="HY3" s="68"/>
      <c r="HZ3" s="68"/>
      <c r="IA3" s="68"/>
      <c r="IB3" s="68"/>
      <c r="IC3" s="68"/>
      <c r="ID3" s="68"/>
      <c r="IE3" s="68"/>
      <c r="IF3" s="68"/>
      <c r="IG3" s="68"/>
      <c r="IH3" s="68"/>
      <c r="II3" s="68"/>
      <c r="IJ3" s="68"/>
      <c r="IK3" s="68"/>
      <c r="IL3" s="68"/>
    </row>
    <row r="4" spans="2:246" s="66" customFormat="1" ht="15" customHeight="1" x14ac:dyDescent="0.2">
      <c r="B4" s="124"/>
      <c r="C4" s="124"/>
      <c r="D4" s="124"/>
      <c r="E4" s="124"/>
      <c r="F4" s="124"/>
      <c r="G4" s="124"/>
      <c r="H4" s="124"/>
      <c r="I4" s="124"/>
      <c r="J4" s="124"/>
      <c r="K4" s="124" t="s">
        <v>15</v>
      </c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</row>
    <row r="5" spans="2:246" s="66" customFormat="1" ht="36.75" customHeight="1" x14ac:dyDescent="0.2">
      <c r="B5" s="180" t="s">
        <v>112</v>
      </c>
      <c r="C5" s="180"/>
      <c r="D5" s="180"/>
      <c r="E5" s="180"/>
      <c r="F5" s="180"/>
      <c r="G5" s="180"/>
      <c r="H5" s="180"/>
      <c r="I5" s="180"/>
      <c r="J5" s="180"/>
      <c r="K5" s="180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F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68"/>
      <c r="FW5" s="68"/>
      <c r="FX5" s="68"/>
      <c r="FY5" s="68"/>
      <c r="FZ5" s="68"/>
      <c r="GA5" s="68"/>
      <c r="GB5" s="68"/>
      <c r="GC5" s="68"/>
      <c r="GD5" s="68"/>
      <c r="GE5" s="68"/>
      <c r="GF5" s="68"/>
      <c r="GG5" s="68"/>
      <c r="GH5" s="68"/>
      <c r="GI5" s="68"/>
      <c r="GJ5" s="68"/>
      <c r="GK5" s="68"/>
      <c r="GL5" s="68"/>
      <c r="GM5" s="68"/>
      <c r="GN5" s="68"/>
      <c r="GO5" s="68"/>
      <c r="GP5" s="68"/>
      <c r="GQ5" s="68"/>
      <c r="GR5" s="68"/>
      <c r="GS5" s="68"/>
      <c r="GT5" s="68"/>
      <c r="GU5" s="68"/>
      <c r="GV5" s="68"/>
      <c r="GW5" s="68"/>
      <c r="GX5" s="68"/>
      <c r="GY5" s="68"/>
      <c r="GZ5" s="68"/>
      <c r="HA5" s="68"/>
      <c r="HB5" s="68"/>
      <c r="HC5" s="68"/>
      <c r="HD5" s="68"/>
      <c r="HE5" s="68"/>
      <c r="HF5" s="68"/>
      <c r="HG5" s="68"/>
      <c r="HH5" s="68"/>
      <c r="HI5" s="68"/>
      <c r="HJ5" s="68"/>
      <c r="HK5" s="68"/>
      <c r="HL5" s="68"/>
      <c r="HM5" s="68"/>
      <c r="HN5" s="68"/>
      <c r="HO5" s="68"/>
      <c r="HP5" s="68"/>
      <c r="HQ5" s="68"/>
      <c r="HR5" s="68"/>
      <c r="HS5" s="68"/>
      <c r="HT5" s="68"/>
      <c r="HU5" s="68"/>
      <c r="HV5" s="68"/>
      <c r="HW5" s="68"/>
      <c r="HX5" s="68"/>
      <c r="HY5" s="68"/>
      <c r="HZ5" s="68"/>
      <c r="IA5" s="68"/>
      <c r="IB5" s="68"/>
      <c r="IC5" s="68"/>
      <c r="ID5" s="68"/>
      <c r="IE5" s="68"/>
      <c r="IF5" s="68"/>
      <c r="IG5" s="68"/>
      <c r="IH5" s="68"/>
      <c r="II5" s="68"/>
      <c r="IJ5" s="68"/>
      <c r="IK5" s="68"/>
      <c r="IL5" s="68"/>
    </row>
    <row r="6" spans="2:246" ht="19.5" customHeight="1" x14ac:dyDescent="0.2">
      <c r="B6" s="183" t="s">
        <v>24</v>
      </c>
      <c r="C6" s="184"/>
      <c r="D6" s="184"/>
      <c r="E6" s="184"/>
      <c r="F6" s="184"/>
      <c r="G6" s="184"/>
      <c r="H6" s="184"/>
      <c r="I6" s="184"/>
      <c r="J6" s="184"/>
      <c r="K6" s="185"/>
    </row>
    <row r="7" spans="2:246" s="71" customFormat="1" ht="71.25" customHeight="1" x14ac:dyDescent="0.2">
      <c r="B7" s="186" t="s">
        <v>37</v>
      </c>
      <c r="C7" s="186" t="s">
        <v>38</v>
      </c>
      <c r="D7" s="186"/>
      <c r="E7" s="186" t="s">
        <v>39</v>
      </c>
      <c r="F7" s="186"/>
      <c r="G7" s="186"/>
      <c r="H7" s="186"/>
      <c r="I7" s="186" t="s">
        <v>40</v>
      </c>
      <c r="J7" s="186" t="s">
        <v>41</v>
      </c>
      <c r="K7" s="103" t="s">
        <v>19</v>
      </c>
    </row>
    <row r="8" spans="2:246" s="71" customFormat="1" ht="45" customHeight="1" x14ac:dyDescent="0.2">
      <c r="B8" s="186"/>
      <c r="C8" s="104" t="s">
        <v>42</v>
      </c>
      <c r="D8" s="104" t="s">
        <v>43</v>
      </c>
      <c r="E8" s="104" t="s">
        <v>42</v>
      </c>
      <c r="F8" s="104" t="s">
        <v>43</v>
      </c>
      <c r="G8" s="104" t="s">
        <v>44</v>
      </c>
      <c r="H8" s="104" t="s">
        <v>45</v>
      </c>
      <c r="I8" s="186"/>
      <c r="J8" s="186"/>
      <c r="K8" s="103" t="s">
        <v>46</v>
      </c>
    </row>
    <row r="9" spans="2:246" s="71" customFormat="1" ht="22.5" customHeight="1" x14ac:dyDescent="0.2">
      <c r="B9" s="177" t="s">
        <v>10</v>
      </c>
      <c r="C9" s="177"/>
      <c r="D9" s="177"/>
      <c r="E9" s="177"/>
      <c r="F9" s="177"/>
      <c r="G9" s="177"/>
      <c r="H9" s="177"/>
      <c r="I9" s="177"/>
      <c r="J9" s="177"/>
      <c r="K9" s="74">
        <f>+K10+K128</f>
        <v>0</v>
      </c>
    </row>
    <row r="10" spans="2:246" s="71" customFormat="1" ht="23.25" customHeight="1" x14ac:dyDescent="0.2">
      <c r="B10" s="177" t="s">
        <v>47</v>
      </c>
      <c r="C10" s="177"/>
      <c r="D10" s="177"/>
      <c r="E10" s="177"/>
      <c r="F10" s="177"/>
      <c r="G10" s="177"/>
      <c r="H10" s="177"/>
      <c r="I10" s="177"/>
      <c r="J10" s="177"/>
      <c r="K10" s="74">
        <f>+K11+K26+K33+K54+K61+K85+K114</f>
        <v>2791000</v>
      </c>
    </row>
    <row r="11" spans="2:246" s="73" customFormat="1" ht="30" customHeight="1" x14ac:dyDescent="0.2">
      <c r="B11" s="65"/>
      <c r="C11" s="101" t="s">
        <v>226</v>
      </c>
      <c r="D11" s="178" t="s">
        <v>227</v>
      </c>
      <c r="E11" s="178"/>
      <c r="F11" s="178"/>
      <c r="G11" s="178"/>
      <c r="H11" s="178"/>
      <c r="I11" s="178"/>
      <c r="J11" s="178"/>
      <c r="K11" s="74">
        <f>+K12+K21</f>
        <v>1277000</v>
      </c>
    </row>
    <row r="12" spans="2:246" s="73" customFormat="1" ht="30" customHeight="1" x14ac:dyDescent="0.2">
      <c r="B12" s="65"/>
      <c r="C12" s="65"/>
      <c r="D12" s="65"/>
      <c r="E12" s="101" t="s">
        <v>228</v>
      </c>
      <c r="F12" s="178" t="s">
        <v>175</v>
      </c>
      <c r="G12" s="178"/>
      <c r="H12" s="178"/>
      <c r="I12" s="178"/>
      <c r="J12" s="178"/>
      <c r="K12" s="74">
        <f>+'2'!H12</f>
        <v>1261000</v>
      </c>
    </row>
    <row r="13" spans="2:246" s="73" customFormat="1" ht="30" customHeight="1" x14ac:dyDescent="0.2">
      <c r="B13" s="65"/>
      <c r="C13" s="65"/>
      <c r="D13" s="65"/>
      <c r="E13" s="65"/>
      <c r="F13" s="65"/>
      <c r="G13" s="178" t="s">
        <v>229</v>
      </c>
      <c r="H13" s="178"/>
      <c r="I13" s="178"/>
      <c r="J13" s="178"/>
      <c r="K13" s="178"/>
    </row>
    <row r="14" spans="2:246" s="73" customFormat="1" ht="30" customHeight="1" x14ac:dyDescent="0.2">
      <c r="B14" s="65"/>
      <c r="C14" s="65"/>
      <c r="D14" s="65"/>
      <c r="E14" s="65"/>
      <c r="F14" s="65"/>
      <c r="G14" s="65"/>
      <c r="H14" s="178" t="s">
        <v>48</v>
      </c>
      <c r="I14" s="178"/>
      <c r="J14" s="178"/>
      <c r="K14" s="178"/>
    </row>
    <row r="15" spans="2:246" s="73" customFormat="1" ht="30" customHeight="1" x14ac:dyDescent="0.2">
      <c r="B15" s="65"/>
      <c r="C15" s="65"/>
      <c r="D15" s="65"/>
      <c r="E15" s="65"/>
      <c r="F15" s="65"/>
      <c r="G15" s="65"/>
      <c r="H15" s="65"/>
      <c r="I15" s="178" t="s">
        <v>51</v>
      </c>
      <c r="J15" s="178"/>
      <c r="K15" s="178"/>
    </row>
    <row r="16" spans="2:246" s="73" customFormat="1" ht="33.75" customHeight="1" x14ac:dyDescent="0.2">
      <c r="B16" s="65"/>
      <c r="C16" s="65"/>
      <c r="D16" s="65"/>
      <c r="E16" s="65"/>
      <c r="F16" s="65"/>
      <c r="G16" s="65"/>
      <c r="H16" s="65"/>
      <c r="I16" s="65"/>
      <c r="J16" s="65" t="s">
        <v>230</v>
      </c>
      <c r="K16" s="75">
        <v>79210</v>
      </c>
    </row>
    <row r="17" spans="2:11" s="73" customFormat="1" ht="40.5" x14ac:dyDescent="0.2">
      <c r="B17" s="65"/>
      <c r="C17" s="65"/>
      <c r="D17" s="65"/>
      <c r="E17" s="65"/>
      <c r="F17" s="65"/>
      <c r="G17" s="65"/>
      <c r="H17" s="65"/>
      <c r="I17" s="65"/>
      <c r="J17" s="65" t="s">
        <v>231</v>
      </c>
      <c r="K17" s="75">
        <v>18000</v>
      </c>
    </row>
    <row r="18" spans="2:11" s="73" customFormat="1" ht="27" x14ac:dyDescent="0.2">
      <c r="B18" s="65"/>
      <c r="C18" s="65"/>
      <c r="D18" s="65"/>
      <c r="E18" s="65"/>
      <c r="F18" s="65"/>
      <c r="G18" s="65"/>
      <c r="H18" s="65"/>
      <c r="I18" s="65"/>
      <c r="J18" s="65" t="s">
        <v>232</v>
      </c>
      <c r="K18" s="76">
        <v>-13500</v>
      </c>
    </row>
    <row r="19" spans="2:11" s="73" customFormat="1" ht="40.5" x14ac:dyDescent="0.2">
      <c r="B19" s="65"/>
      <c r="C19" s="65"/>
      <c r="D19" s="65"/>
      <c r="E19" s="65"/>
      <c r="F19" s="65"/>
      <c r="G19" s="65"/>
      <c r="H19" s="65"/>
      <c r="I19" s="65"/>
      <c r="J19" s="65" t="s">
        <v>233</v>
      </c>
      <c r="K19" s="75">
        <v>11600</v>
      </c>
    </row>
    <row r="20" spans="2:11" s="73" customFormat="1" ht="27" x14ac:dyDescent="0.2">
      <c r="B20" s="65"/>
      <c r="C20" s="65"/>
      <c r="D20" s="65"/>
      <c r="E20" s="65"/>
      <c r="F20" s="65"/>
      <c r="G20" s="65"/>
      <c r="H20" s="65"/>
      <c r="I20" s="65"/>
      <c r="J20" s="65" t="s">
        <v>234</v>
      </c>
      <c r="K20" s="75">
        <v>20000</v>
      </c>
    </row>
    <row r="21" spans="2:11" s="73" customFormat="1" ht="42" customHeight="1" x14ac:dyDescent="0.2">
      <c r="B21" s="65"/>
      <c r="C21" s="65"/>
      <c r="D21" s="65"/>
      <c r="E21" s="101" t="s">
        <v>235</v>
      </c>
      <c r="F21" s="178" t="s">
        <v>178</v>
      </c>
      <c r="G21" s="178"/>
      <c r="H21" s="178"/>
      <c r="I21" s="178"/>
      <c r="J21" s="178"/>
      <c r="K21" s="74">
        <f>+'2'!H13</f>
        <v>16000</v>
      </c>
    </row>
    <row r="22" spans="2:11" s="73" customFormat="1" ht="48.75" customHeight="1" x14ac:dyDescent="0.2">
      <c r="B22" s="65"/>
      <c r="C22" s="65"/>
      <c r="D22" s="65"/>
      <c r="E22" s="65"/>
      <c r="F22" s="65"/>
      <c r="G22" s="178" t="s">
        <v>236</v>
      </c>
      <c r="H22" s="178"/>
      <c r="I22" s="178"/>
      <c r="J22" s="178"/>
      <c r="K22" s="178"/>
    </row>
    <row r="23" spans="2:11" s="73" customFormat="1" ht="30" customHeight="1" x14ac:dyDescent="0.2">
      <c r="B23" s="65"/>
      <c r="C23" s="65"/>
      <c r="D23" s="65"/>
      <c r="E23" s="65"/>
      <c r="F23" s="65"/>
      <c r="G23" s="65"/>
      <c r="H23" s="178" t="s">
        <v>48</v>
      </c>
      <c r="I23" s="178"/>
      <c r="J23" s="178"/>
      <c r="K23" s="178"/>
    </row>
    <row r="24" spans="2:11" s="73" customFormat="1" ht="30" customHeight="1" x14ac:dyDescent="0.2">
      <c r="B24" s="65"/>
      <c r="C24" s="65"/>
      <c r="D24" s="65"/>
      <c r="E24" s="65"/>
      <c r="F24" s="65"/>
      <c r="G24" s="65"/>
      <c r="H24" s="65"/>
      <c r="I24" s="178" t="s">
        <v>51</v>
      </c>
      <c r="J24" s="178"/>
      <c r="K24" s="178"/>
    </row>
    <row r="25" spans="2:11" s="73" customFormat="1" ht="24.75" customHeight="1" x14ac:dyDescent="0.2">
      <c r="B25" s="65"/>
      <c r="C25" s="65"/>
      <c r="D25" s="65"/>
      <c r="E25" s="65"/>
      <c r="F25" s="65"/>
      <c r="G25" s="65"/>
      <c r="H25" s="65"/>
      <c r="I25" s="65"/>
      <c r="J25" s="65" t="s">
        <v>237</v>
      </c>
      <c r="K25" s="104">
        <v>11300</v>
      </c>
    </row>
    <row r="26" spans="2:11" s="73" customFormat="1" ht="30" customHeight="1" x14ac:dyDescent="0.2">
      <c r="B26" s="65"/>
      <c r="C26" s="101" t="s">
        <v>147</v>
      </c>
      <c r="D26" s="178" t="s">
        <v>148</v>
      </c>
      <c r="E26" s="178"/>
      <c r="F26" s="178"/>
      <c r="G26" s="178"/>
      <c r="H26" s="178"/>
      <c r="I26" s="178"/>
      <c r="J26" s="178"/>
      <c r="K26" s="74">
        <f>+K27</f>
        <v>148000</v>
      </c>
    </row>
    <row r="27" spans="2:11" s="73" customFormat="1" ht="30" customHeight="1" x14ac:dyDescent="0.2">
      <c r="B27" s="65"/>
      <c r="C27" s="65"/>
      <c r="D27" s="65"/>
      <c r="E27" s="101" t="s">
        <v>149</v>
      </c>
      <c r="F27" s="178" t="s">
        <v>131</v>
      </c>
      <c r="G27" s="178"/>
      <c r="H27" s="178"/>
      <c r="I27" s="178"/>
      <c r="J27" s="178"/>
      <c r="K27" s="74">
        <f>+'2'!H15</f>
        <v>148000</v>
      </c>
    </row>
    <row r="28" spans="2:11" s="73" customFormat="1" ht="45" customHeight="1" x14ac:dyDescent="0.2">
      <c r="B28" s="65"/>
      <c r="C28" s="65"/>
      <c r="D28" s="65"/>
      <c r="E28" s="65"/>
      <c r="F28" s="65"/>
      <c r="G28" s="178" t="s">
        <v>150</v>
      </c>
      <c r="H28" s="178"/>
      <c r="I28" s="178"/>
      <c r="J28" s="178"/>
      <c r="K28" s="178"/>
    </row>
    <row r="29" spans="2:11" s="73" customFormat="1" ht="30" customHeight="1" x14ac:dyDescent="0.2">
      <c r="B29" s="65"/>
      <c r="C29" s="65"/>
      <c r="D29" s="65"/>
      <c r="E29" s="65"/>
      <c r="F29" s="65"/>
      <c r="G29" s="65"/>
      <c r="H29" s="178" t="s">
        <v>48</v>
      </c>
      <c r="I29" s="178"/>
      <c r="J29" s="178"/>
      <c r="K29" s="178"/>
    </row>
    <row r="30" spans="2:11" s="73" customFormat="1" ht="30" customHeight="1" x14ac:dyDescent="0.2">
      <c r="B30" s="65"/>
      <c r="C30" s="65"/>
      <c r="D30" s="65"/>
      <c r="E30" s="65"/>
      <c r="F30" s="65"/>
      <c r="G30" s="65"/>
      <c r="H30" s="65"/>
      <c r="I30" s="178" t="s">
        <v>151</v>
      </c>
      <c r="J30" s="178"/>
      <c r="K30" s="178"/>
    </row>
    <row r="31" spans="2:11" s="73" customFormat="1" ht="19.5" customHeight="1" x14ac:dyDescent="0.2">
      <c r="B31" s="65"/>
      <c r="C31" s="65"/>
      <c r="D31" s="65"/>
      <c r="E31" s="65"/>
      <c r="F31" s="65"/>
      <c r="G31" s="65"/>
      <c r="H31" s="65"/>
      <c r="I31" s="65"/>
      <c r="J31" s="65" t="s">
        <v>152</v>
      </c>
      <c r="K31" s="104">
        <v>3600</v>
      </c>
    </row>
    <row r="32" spans="2:11" s="73" customFormat="1" ht="19.5" customHeight="1" x14ac:dyDescent="0.2">
      <c r="B32" s="65"/>
      <c r="C32" s="65"/>
      <c r="D32" s="65"/>
      <c r="E32" s="65"/>
      <c r="F32" s="65"/>
      <c r="G32" s="65"/>
      <c r="H32" s="65"/>
      <c r="I32" s="65"/>
      <c r="J32" s="65" t="s">
        <v>153</v>
      </c>
      <c r="K32" s="76">
        <v>-40</v>
      </c>
    </row>
    <row r="33" spans="2:11" s="71" customFormat="1" ht="30" customHeight="1" x14ac:dyDescent="0.2">
      <c r="B33" s="65"/>
      <c r="C33" s="102">
        <v>1200</v>
      </c>
      <c r="D33" s="178" t="s">
        <v>88</v>
      </c>
      <c r="E33" s="178"/>
      <c r="F33" s="178"/>
      <c r="G33" s="178"/>
      <c r="H33" s="178"/>
      <c r="I33" s="178"/>
      <c r="J33" s="178"/>
      <c r="K33" s="74">
        <f>+K34+K41+K47</f>
        <v>1081000</v>
      </c>
    </row>
    <row r="34" spans="2:11" s="73" customFormat="1" ht="30" customHeight="1" x14ac:dyDescent="0.2">
      <c r="B34" s="65"/>
      <c r="C34" s="65"/>
      <c r="D34" s="65"/>
      <c r="E34" s="101" t="s">
        <v>238</v>
      </c>
      <c r="F34" s="178" t="s">
        <v>181</v>
      </c>
      <c r="G34" s="178"/>
      <c r="H34" s="178"/>
      <c r="I34" s="178"/>
      <c r="J34" s="178"/>
      <c r="K34" s="74">
        <f>+'2'!H17</f>
        <v>-390000</v>
      </c>
    </row>
    <row r="35" spans="2:11" s="73" customFormat="1" ht="30" customHeight="1" x14ac:dyDescent="0.2">
      <c r="B35" s="65"/>
      <c r="C35" s="65"/>
      <c r="D35" s="65"/>
      <c r="E35" s="65"/>
      <c r="F35" s="65"/>
      <c r="G35" s="178" t="s">
        <v>239</v>
      </c>
      <c r="H35" s="178"/>
      <c r="I35" s="178"/>
      <c r="J35" s="178"/>
      <c r="K35" s="178"/>
    </row>
    <row r="36" spans="2:11" s="73" customFormat="1" ht="30" customHeight="1" x14ac:dyDescent="0.2">
      <c r="B36" s="65"/>
      <c r="C36" s="65"/>
      <c r="D36" s="65"/>
      <c r="E36" s="65"/>
      <c r="F36" s="65"/>
      <c r="G36" s="65"/>
      <c r="H36" s="178" t="s">
        <v>48</v>
      </c>
      <c r="I36" s="178"/>
      <c r="J36" s="178"/>
      <c r="K36" s="178"/>
    </row>
    <row r="37" spans="2:11" s="73" customFormat="1" ht="30" customHeight="1" x14ac:dyDescent="0.2">
      <c r="B37" s="65"/>
      <c r="C37" s="65"/>
      <c r="D37" s="65"/>
      <c r="E37" s="65"/>
      <c r="F37" s="65"/>
      <c r="G37" s="65"/>
      <c r="H37" s="65"/>
      <c r="I37" s="178" t="s">
        <v>51</v>
      </c>
      <c r="J37" s="178"/>
      <c r="K37" s="178"/>
    </row>
    <row r="38" spans="2:11" s="73" customFormat="1" ht="27" x14ac:dyDescent="0.2">
      <c r="B38" s="65"/>
      <c r="C38" s="65"/>
      <c r="D38" s="65"/>
      <c r="E38" s="65"/>
      <c r="F38" s="65"/>
      <c r="G38" s="65"/>
      <c r="H38" s="65"/>
      <c r="I38" s="65"/>
      <c r="J38" s="65" t="s">
        <v>240</v>
      </c>
      <c r="K38" s="76">
        <v>-3800</v>
      </c>
    </row>
    <row r="39" spans="2:11" s="73" customFormat="1" ht="21.75" customHeight="1" x14ac:dyDescent="0.2">
      <c r="B39" s="65"/>
      <c r="C39" s="65"/>
      <c r="D39" s="65"/>
      <c r="E39" s="65"/>
      <c r="F39" s="65"/>
      <c r="G39" s="65"/>
      <c r="H39" s="65"/>
      <c r="I39" s="65"/>
      <c r="J39" s="65" t="s">
        <v>241</v>
      </c>
      <c r="K39" s="76">
        <v>-2000</v>
      </c>
    </row>
    <row r="40" spans="2:11" s="73" customFormat="1" ht="21.75" customHeight="1" x14ac:dyDescent="0.2">
      <c r="B40" s="65"/>
      <c r="C40" s="65"/>
      <c r="D40" s="65"/>
      <c r="E40" s="65"/>
      <c r="F40" s="65"/>
      <c r="G40" s="65"/>
      <c r="H40" s="65"/>
      <c r="I40" s="65"/>
      <c r="J40" s="65" t="s">
        <v>242</v>
      </c>
      <c r="K40" s="76">
        <v>-860</v>
      </c>
    </row>
    <row r="41" spans="2:11" s="71" customFormat="1" ht="29.1" customHeight="1" x14ac:dyDescent="0.2">
      <c r="B41" s="65"/>
      <c r="C41" s="102"/>
      <c r="D41" s="65"/>
      <c r="E41" s="101" t="s">
        <v>89</v>
      </c>
      <c r="F41" s="178" t="s">
        <v>61</v>
      </c>
      <c r="G41" s="178"/>
      <c r="H41" s="178"/>
      <c r="I41" s="178"/>
      <c r="J41" s="178"/>
      <c r="K41" s="74">
        <f>+'2'!H18</f>
        <v>1002000</v>
      </c>
    </row>
    <row r="42" spans="2:11" s="71" customFormat="1" ht="30" customHeight="1" x14ac:dyDescent="0.2">
      <c r="B42" s="104"/>
      <c r="C42" s="77"/>
      <c r="D42" s="104"/>
      <c r="E42" s="104"/>
      <c r="F42" s="104"/>
      <c r="G42" s="178" t="s">
        <v>110</v>
      </c>
      <c r="H42" s="178"/>
      <c r="I42" s="178"/>
      <c r="J42" s="178"/>
      <c r="K42" s="178"/>
    </row>
    <row r="43" spans="2:11" s="71" customFormat="1" ht="21.75" customHeight="1" x14ac:dyDescent="0.2">
      <c r="B43" s="104"/>
      <c r="C43" s="77"/>
      <c r="D43" s="104"/>
      <c r="E43" s="104"/>
      <c r="F43" s="104"/>
      <c r="G43" s="104"/>
      <c r="H43" s="178" t="s">
        <v>48</v>
      </c>
      <c r="I43" s="178"/>
      <c r="J43" s="178"/>
      <c r="K43" s="178"/>
    </row>
    <row r="44" spans="2:11" s="71" customFormat="1" ht="25.5" customHeight="1" x14ac:dyDescent="0.2">
      <c r="B44" s="104"/>
      <c r="C44" s="77"/>
      <c r="D44" s="104"/>
      <c r="E44" s="104"/>
      <c r="F44" s="104"/>
      <c r="G44" s="104"/>
      <c r="H44" s="181" t="s">
        <v>51</v>
      </c>
      <c r="I44" s="181"/>
      <c r="J44" s="181"/>
      <c r="K44" s="181"/>
    </row>
    <row r="45" spans="2:11" s="71" customFormat="1" ht="40.5" customHeight="1" x14ac:dyDescent="0.2">
      <c r="B45" s="104"/>
      <c r="C45" s="103"/>
      <c r="D45" s="104"/>
      <c r="E45" s="104"/>
      <c r="F45" s="104"/>
      <c r="G45" s="104"/>
      <c r="H45" s="103"/>
      <c r="I45" s="103"/>
      <c r="J45" s="65" t="s">
        <v>90</v>
      </c>
      <c r="K45" s="104">
        <v>4700</v>
      </c>
    </row>
    <row r="46" spans="2:11" s="71" customFormat="1" ht="46.5" customHeight="1" x14ac:dyDescent="0.2">
      <c r="B46" s="104"/>
      <c r="C46" s="103"/>
      <c r="D46" s="104"/>
      <c r="E46" s="104"/>
      <c r="F46" s="104"/>
      <c r="G46" s="104"/>
      <c r="H46" s="103"/>
      <c r="I46" s="103"/>
      <c r="J46" s="65" t="s">
        <v>91</v>
      </c>
      <c r="K46" s="104">
        <v>8600</v>
      </c>
    </row>
    <row r="47" spans="2:11" s="73" customFormat="1" ht="29.1" customHeight="1" x14ac:dyDescent="0.2">
      <c r="B47" s="65"/>
      <c r="C47" s="65"/>
      <c r="D47" s="65"/>
      <c r="E47" s="101" t="s">
        <v>154</v>
      </c>
      <c r="F47" s="178" t="s">
        <v>114</v>
      </c>
      <c r="G47" s="178"/>
      <c r="H47" s="178"/>
      <c r="I47" s="178"/>
      <c r="J47" s="178"/>
      <c r="K47" s="74">
        <f>+'2'!H19</f>
        <v>469000</v>
      </c>
    </row>
    <row r="48" spans="2:11" s="73" customFormat="1" ht="30" customHeight="1" x14ac:dyDescent="0.2">
      <c r="B48" s="65"/>
      <c r="C48" s="65"/>
      <c r="D48" s="65"/>
      <c r="E48" s="65"/>
      <c r="F48" s="65"/>
      <c r="G48" s="178" t="s">
        <v>155</v>
      </c>
      <c r="H48" s="178"/>
      <c r="I48" s="178"/>
      <c r="J48" s="178"/>
      <c r="K48" s="178"/>
    </row>
    <row r="49" spans="2:18" s="73" customFormat="1" ht="30" customHeight="1" x14ac:dyDescent="0.2">
      <c r="B49" s="65"/>
      <c r="C49" s="65"/>
      <c r="D49" s="65"/>
      <c r="E49" s="65"/>
      <c r="F49" s="65"/>
      <c r="G49" s="65"/>
      <c r="H49" s="178" t="s">
        <v>48</v>
      </c>
      <c r="I49" s="178"/>
      <c r="J49" s="178"/>
      <c r="K49" s="178"/>
    </row>
    <row r="50" spans="2:18" s="73" customFormat="1" ht="30" customHeight="1" x14ac:dyDescent="0.2">
      <c r="B50" s="65"/>
      <c r="C50" s="65"/>
      <c r="D50" s="65"/>
      <c r="E50" s="65"/>
      <c r="F50" s="65"/>
      <c r="G50" s="65"/>
      <c r="H50" s="65"/>
      <c r="I50" s="178" t="s">
        <v>51</v>
      </c>
      <c r="J50" s="178"/>
      <c r="K50" s="178"/>
    </row>
    <row r="51" spans="2:18" s="73" customFormat="1" ht="40.5" x14ac:dyDescent="0.2">
      <c r="B51" s="65"/>
      <c r="C51" s="65"/>
      <c r="D51" s="65"/>
      <c r="E51" s="65"/>
      <c r="F51" s="65"/>
      <c r="G51" s="65"/>
      <c r="H51" s="65"/>
      <c r="I51" s="65"/>
      <c r="J51" s="65" t="s">
        <v>156</v>
      </c>
      <c r="K51" s="104">
        <v>1000</v>
      </c>
    </row>
    <row r="52" spans="2:18" s="73" customFormat="1" ht="25.5" customHeight="1" x14ac:dyDescent="0.2">
      <c r="B52" s="65"/>
      <c r="C52" s="65"/>
      <c r="D52" s="65"/>
      <c r="E52" s="65"/>
      <c r="F52" s="65"/>
      <c r="G52" s="65"/>
      <c r="H52" s="65"/>
      <c r="I52" s="65"/>
      <c r="J52" s="65" t="s">
        <v>157</v>
      </c>
      <c r="K52" s="104">
        <v>33200</v>
      </c>
    </row>
    <row r="53" spans="2:18" s="73" customFormat="1" ht="40.5" x14ac:dyDescent="0.2">
      <c r="B53" s="65"/>
      <c r="C53" s="65"/>
      <c r="D53" s="65"/>
      <c r="E53" s="65"/>
      <c r="F53" s="65"/>
      <c r="G53" s="65"/>
      <c r="H53" s="65"/>
      <c r="I53" s="65"/>
      <c r="J53" s="65" t="s">
        <v>158</v>
      </c>
      <c r="K53" s="104">
        <v>700</v>
      </c>
    </row>
    <row r="54" spans="2:18" s="73" customFormat="1" ht="20.25" customHeight="1" x14ac:dyDescent="0.2">
      <c r="B54" s="65"/>
      <c r="C54" s="101" t="s">
        <v>243</v>
      </c>
      <c r="D54" s="178" t="s">
        <v>244</v>
      </c>
      <c r="E54" s="178"/>
      <c r="F54" s="178"/>
      <c r="G54" s="178"/>
      <c r="H54" s="178"/>
      <c r="I54" s="178"/>
      <c r="J54" s="178"/>
      <c r="K54" s="74">
        <f>+K55</f>
        <v>325000</v>
      </c>
    </row>
    <row r="55" spans="2:18" s="73" customFormat="1" ht="20.25" customHeight="1" x14ac:dyDescent="0.2">
      <c r="B55" s="65"/>
      <c r="C55" s="65"/>
      <c r="D55" s="65"/>
      <c r="E55" s="101" t="s">
        <v>245</v>
      </c>
      <c r="F55" s="178" t="s">
        <v>188</v>
      </c>
      <c r="G55" s="178"/>
      <c r="H55" s="178"/>
      <c r="I55" s="178"/>
      <c r="J55" s="178"/>
      <c r="K55" s="74">
        <f>+'2'!H21</f>
        <v>325000</v>
      </c>
    </row>
    <row r="56" spans="2:18" s="73" customFormat="1" ht="20.25" customHeight="1" x14ac:dyDescent="0.2">
      <c r="B56" s="65"/>
      <c r="C56" s="65"/>
      <c r="D56" s="65"/>
      <c r="E56" s="65"/>
      <c r="F56" s="65"/>
      <c r="G56" s="178" t="s">
        <v>246</v>
      </c>
      <c r="H56" s="178"/>
      <c r="I56" s="178"/>
      <c r="J56" s="178"/>
      <c r="K56" s="178"/>
    </row>
    <row r="57" spans="2:18" s="73" customFormat="1" ht="20.25" customHeight="1" x14ac:dyDescent="0.2">
      <c r="B57" s="65"/>
      <c r="C57" s="65"/>
      <c r="D57" s="65"/>
      <c r="E57" s="65"/>
      <c r="F57" s="65"/>
      <c r="G57" s="65"/>
      <c r="H57" s="178" t="s">
        <v>48</v>
      </c>
      <c r="I57" s="178"/>
      <c r="J57" s="178"/>
      <c r="K57" s="178"/>
    </row>
    <row r="58" spans="2:18" s="73" customFormat="1" ht="30" customHeight="1" x14ac:dyDescent="0.2">
      <c r="B58" s="65"/>
      <c r="C58" s="65"/>
      <c r="D58" s="65"/>
      <c r="E58" s="65"/>
      <c r="F58" s="65"/>
      <c r="G58" s="65"/>
      <c r="H58" s="65"/>
      <c r="I58" s="178" t="s">
        <v>51</v>
      </c>
      <c r="J58" s="178"/>
      <c r="K58" s="178"/>
    </row>
    <row r="59" spans="2:18" s="73" customFormat="1" ht="24.75" customHeight="1" x14ac:dyDescent="0.2">
      <c r="B59" s="65"/>
      <c r="C59" s="65"/>
      <c r="D59" s="65"/>
      <c r="E59" s="65"/>
      <c r="F59" s="65"/>
      <c r="G59" s="65"/>
      <c r="H59" s="65"/>
      <c r="I59" s="65"/>
      <c r="J59" s="65" t="s">
        <v>247</v>
      </c>
      <c r="K59" s="104">
        <v>6900</v>
      </c>
    </row>
    <row r="60" spans="2:18" s="73" customFormat="1" ht="27" x14ac:dyDescent="0.2">
      <c r="B60" s="65"/>
      <c r="C60" s="65"/>
      <c r="D60" s="65"/>
      <c r="E60" s="65"/>
      <c r="F60" s="65"/>
      <c r="G60" s="65"/>
      <c r="H60" s="65"/>
      <c r="I60" s="65"/>
      <c r="J60" s="65" t="s">
        <v>248</v>
      </c>
      <c r="K60" s="104">
        <v>20</v>
      </c>
    </row>
    <row r="61" spans="2:18" s="71" customFormat="1" ht="30" customHeight="1" x14ac:dyDescent="0.2">
      <c r="B61" s="104"/>
      <c r="C61" s="103" t="s">
        <v>92</v>
      </c>
      <c r="D61" s="178" t="s">
        <v>93</v>
      </c>
      <c r="E61" s="178"/>
      <c r="F61" s="178"/>
      <c r="G61" s="178"/>
      <c r="H61" s="178"/>
      <c r="I61" s="178"/>
      <c r="J61" s="178"/>
      <c r="K61" s="74">
        <f>+K67+K79+K62+K75</f>
        <v>1342000</v>
      </c>
    </row>
    <row r="62" spans="2:18" s="73" customFormat="1" ht="30" customHeight="1" x14ac:dyDescent="0.2">
      <c r="B62" s="65"/>
      <c r="C62" s="65"/>
      <c r="D62" s="65"/>
      <c r="E62" s="101" t="s">
        <v>264</v>
      </c>
      <c r="F62" s="178" t="s">
        <v>265</v>
      </c>
      <c r="G62" s="178"/>
      <c r="H62" s="178"/>
      <c r="I62" s="178"/>
      <c r="J62" s="178"/>
      <c r="K62" s="74">
        <f>+'2'!H23</f>
        <v>-37000</v>
      </c>
    </row>
    <row r="63" spans="2:18" s="73" customFormat="1" ht="30" customHeight="1" x14ac:dyDescent="0.2">
      <c r="B63" s="65"/>
      <c r="C63" s="65"/>
      <c r="D63" s="65"/>
      <c r="E63" s="65"/>
      <c r="F63" s="65"/>
      <c r="G63" s="178" t="s">
        <v>266</v>
      </c>
      <c r="H63" s="178"/>
      <c r="I63" s="178"/>
      <c r="J63" s="178"/>
      <c r="K63" s="178"/>
    </row>
    <row r="64" spans="2:18" s="73" customFormat="1" ht="30" customHeight="1" x14ac:dyDescent="0.2">
      <c r="B64" s="65"/>
      <c r="C64" s="65"/>
      <c r="D64" s="65"/>
      <c r="E64" s="65"/>
      <c r="F64" s="65"/>
      <c r="G64" s="65"/>
      <c r="H64" s="178" t="s">
        <v>48</v>
      </c>
      <c r="I64" s="178"/>
      <c r="J64" s="178"/>
      <c r="K64" s="178"/>
      <c r="M64" s="71"/>
      <c r="N64" s="71"/>
      <c r="O64" s="71"/>
      <c r="P64" s="71"/>
      <c r="Q64" s="71"/>
      <c r="R64" s="71"/>
    </row>
    <row r="65" spans="2:18" s="73" customFormat="1" ht="30" customHeight="1" x14ac:dyDescent="0.2">
      <c r="B65" s="65"/>
      <c r="C65" s="65"/>
      <c r="D65" s="65"/>
      <c r="E65" s="65"/>
      <c r="F65" s="65"/>
      <c r="G65" s="65"/>
      <c r="H65" s="65"/>
      <c r="I65" s="178" t="s">
        <v>51</v>
      </c>
      <c r="J65" s="178"/>
      <c r="K65" s="178"/>
      <c r="M65" s="71"/>
      <c r="N65" s="71"/>
      <c r="O65" s="71"/>
      <c r="P65" s="71"/>
      <c r="Q65" s="71"/>
      <c r="R65" s="71"/>
    </row>
    <row r="66" spans="2:18" s="73" customFormat="1" ht="24" customHeight="1" x14ac:dyDescent="0.2">
      <c r="B66" s="65"/>
      <c r="C66" s="65"/>
      <c r="D66" s="65"/>
      <c r="E66" s="65"/>
      <c r="F66" s="65"/>
      <c r="G66" s="65"/>
      <c r="H66" s="65"/>
      <c r="I66" s="65"/>
      <c r="J66" s="65" t="s">
        <v>267</v>
      </c>
      <c r="K66" s="76">
        <v>-596</v>
      </c>
      <c r="M66" s="71"/>
      <c r="N66" s="71"/>
      <c r="O66" s="71"/>
      <c r="P66" s="71"/>
      <c r="Q66" s="71"/>
      <c r="R66" s="71"/>
    </row>
    <row r="67" spans="2:18" s="71" customFormat="1" ht="29.1" customHeight="1" x14ac:dyDescent="0.2">
      <c r="B67" s="104"/>
      <c r="C67" s="104"/>
      <c r="D67" s="104"/>
      <c r="E67" s="103" t="s">
        <v>94</v>
      </c>
      <c r="F67" s="178" t="s">
        <v>67</v>
      </c>
      <c r="G67" s="178"/>
      <c r="H67" s="178"/>
      <c r="I67" s="178"/>
      <c r="J67" s="178"/>
      <c r="K67" s="74">
        <f>+'2'!H24</f>
        <v>745000</v>
      </c>
    </row>
    <row r="68" spans="2:18" s="71" customFormat="1" ht="30" customHeight="1" x14ac:dyDescent="0.2">
      <c r="B68" s="104"/>
      <c r="C68" s="104"/>
      <c r="D68" s="104"/>
      <c r="E68" s="104"/>
      <c r="F68" s="104"/>
      <c r="G68" s="178" t="s">
        <v>95</v>
      </c>
      <c r="H68" s="178"/>
      <c r="I68" s="178"/>
      <c r="J68" s="178"/>
      <c r="K68" s="178"/>
    </row>
    <row r="69" spans="2:18" s="71" customFormat="1" ht="30" customHeight="1" x14ac:dyDescent="0.2">
      <c r="B69" s="104"/>
      <c r="C69" s="104"/>
      <c r="D69" s="104"/>
      <c r="E69" s="104"/>
      <c r="F69" s="104"/>
      <c r="G69" s="104"/>
      <c r="H69" s="178" t="s">
        <v>48</v>
      </c>
      <c r="I69" s="178"/>
      <c r="J69" s="178"/>
      <c r="K69" s="178"/>
    </row>
    <row r="70" spans="2:18" s="71" customFormat="1" ht="30" customHeight="1" x14ac:dyDescent="0.2">
      <c r="B70" s="104"/>
      <c r="C70" s="104"/>
      <c r="D70" s="104"/>
      <c r="E70" s="104"/>
      <c r="F70" s="104"/>
      <c r="G70" s="104"/>
      <c r="H70" s="178" t="s">
        <v>51</v>
      </c>
      <c r="I70" s="178"/>
      <c r="J70" s="178"/>
      <c r="K70" s="178"/>
    </row>
    <row r="71" spans="2:18" s="71" customFormat="1" ht="30" customHeight="1" x14ac:dyDescent="0.2">
      <c r="B71" s="104"/>
      <c r="C71" s="104"/>
      <c r="D71" s="104"/>
      <c r="E71" s="104"/>
      <c r="F71" s="104"/>
      <c r="G71" s="104"/>
      <c r="H71" s="103"/>
      <c r="I71" s="103"/>
      <c r="J71" s="65" t="s">
        <v>96</v>
      </c>
      <c r="K71" s="78">
        <v>40</v>
      </c>
    </row>
    <row r="72" spans="2:18" s="71" customFormat="1" ht="30" customHeight="1" x14ac:dyDescent="0.2">
      <c r="B72" s="104"/>
      <c r="C72" s="104"/>
      <c r="D72" s="104"/>
      <c r="E72" s="104"/>
      <c r="F72" s="104"/>
      <c r="G72" s="104"/>
      <c r="H72" s="103"/>
      <c r="I72" s="103"/>
      <c r="J72" s="65" t="s">
        <v>97</v>
      </c>
      <c r="K72" s="78">
        <v>12600</v>
      </c>
    </row>
    <row r="73" spans="2:18" ht="40.5" x14ac:dyDescent="0.2">
      <c r="B73" s="72"/>
      <c r="C73" s="72"/>
      <c r="D73" s="72"/>
      <c r="E73" s="72"/>
      <c r="F73" s="72"/>
      <c r="G73" s="72"/>
      <c r="H73" s="72"/>
      <c r="I73" s="72"/>
      <c r="J73" s="65" t="s">
        <v>98</v>
      </c>
      <c r="K73" s="79">
        <v>1500</v>
      </c>
    </row>
    <row r="74" spans="2:18" ht="21.75" customHeight="1" x14ac:dyDescent="0.2">
      <c r="B74" s="72"/>
      <c r="C74" s="72"/>
      <c r="D74" s="72"/>
      <c r="E74" s="72"/>
      <c r="F74" s="72"/>
      <c r="G74" s="72"/>
      <c r="H74" s="72"/>
      <c r="I74" s="72"/>
      <c r="J74" s="65" t="s">
        <v>258</v>
      </c>
      <c r="K74" s="79">
        <v>190</v>
      </c>
    </row>
    <row r="75" spans="2:18" s="12" customFormat="1" ht="29.1" customHeight="1" x14ac:dyDescent="0.2">
      <c r="B75" s="105"/>
      <c r="C75" s="105"/>
      <c r="D75" s="105"/>
      <c r="E75" s="99" t="s">
        <v>317</v>
      </c>
      <c r="F75" s="160" t="s">
        <v>296</v>
      </c>
      <c r="G75" s="160"/>
      <c r="H75" s="160"/>
      <c r="I75" s="160"/>
      <c r="J75" s="160"/>
      <c r="K75" s="114">
        <f>+'2'!H25</f>
        <v>-16000</v>
      </c>
    </row>
    <row r="76" spans="2:18" s="12" customFormat="1" ht="30" customHeight="1" x14ac:dyDescent="0.2">
      <c r="B76" s="105"/>
      <c r="C76" s="105"/>
      <c r="D76" s="105"/>
      <c r="E76" s="105"/>
      <c r="F76" s="105"/>
      <c r="G76" s="160" t="s">
        <v>318</v>
      </c>
      <c r="H76" s="160"/>
      <c r="I76" s="160"/>
      <c r="J76" s="160"/>
      <c r="K76" s="160"/>
    </row>
    <row r="77" spans="2:18" s="12" customFormat="1" ht="30" customHeight="1" x14ac:dyDescent="0.2">
      <c r="B77" s="105"/>
      <c r="C77" s="105"/>
      <c r="D77" s="105"/>
      <c r="E77" s="105"/>
      <c r="F77" s="105"/>
      <c r="G77" s="105"/>
      <c r="H77" s="160" t="s">
        <v>48</v>
      </c>
      <c r="I77" s="160"/>
      <c r="J77" s="160"/>
      <c r="K77" s="160"/>
    </row>
    <row r="78" spans="2:18" s="12" customFormat="1" ht="30" customHeight="1" x14ac:dyDescent="0.2">
      <c r="B78" s="105"/>
      <c r="C78" s="105"/>
      <c r="D78" s="105"/>
      <c r="E78" s="105"/>
      <c r="F78" s="105"/>
      <c r="G78" s="105"/>
      <c r="H78" s="105"/>
      <c r="I78" s="160" t="s">
        <v>51</v>
      </c>
      <c r="J78" s="160"/>
      <c r="K78" s="160"/>
    </row>
    <row r="79" spans="2:18" ht="33.75" customHeight="1" x14ac:dyDescent="0.2">
      <c r="B79" s="72"/>
      <c r="C79" s="72"/>
      <c r="D79" s="72"/>
      <c r="E79" s="103" t="s">
        <v>99</v>
      </c>
      <c r="F79" s="178" t="s">
        <v>70</v>
      </c>
      <c r="G79" s="178"/>
      <c r="H79" s="178"/>
      <c r="I79" s="178"/>
      <c r="J79" s="178"/>
      <c r="K79" s="74">
        <f>+'2'!H26</f>
        <v>650000</v>
      </c>
    </row>
    <row r="80" spans="2:18" ht="22.5" customHeight="1" x14ac:dyDescent="0.2">
      <c r="B80" s="72"/>
      <c r="C80" s="72"/>
      <c r="D80" s="72"/>
      <c r="E80" s="72"/>
      <c r="F80" s="72"/>
      <c r="G80" s="178" t="s">
        <v>100</v>
      </c>
      <c r="H80" s="178"/>
      <c r="I80" s="178"/>
      <c r="J80" s="178"/>
      <c r="K80" s="178"/>
    </row>
    <row r="81" spans="2:11" ht="22.5" customHeight="1" x14ac:dyDescent="0.2">
      <c r="B81" s="72"/>
      <c r="C81" s="72"/>
      <c r="D81" s="72"/>
      <c r="E81" s="72"/>
      <c r="F81" s="72"/>
      <c r="G81" s="178" t="s">
        <v>48</v>
      </c>
      <c r="H81" s="178"/>
      <c r="I81" s="178"/>
      <c r="J81" s="178"/>
      <c r="K81" s="72"/>
    </row>
    <row r="82" spans="2:11" ht="32.25" customHeight="1" x14ac:dyDescent="0.2">
      <c r="B82" s="72"/>
      <c r="C82" s="72"/>
      <c r="D82" s="72"/>
      <c r="E82" s="72"/>
      <c r="F82" s="72"/>
      <c r="G82" s="178" t="s">
        <v>51</v>
      </c>
      <c r="H82" s="178"/>
      <c r="I82" s="178"/>
      <c r="J82" s="178"/>
      <c r="K82" s="72"/>
    </row>
    <row r="83" spans="2:11" ht="40.5" x14ac:dyDescent="0.2">
      <c r="B83" s="72"/>
      <c r="C83" s="72"/>
      <c r="D83" s="72"/>
      <c r="E83" s="72"/>
      <c r="F83" s="72"/>
      <c r="G83" s="72"/>
      <c r="H83" s="72"/>
      <c r="I83" s="72"/>
      <c r="J83" s="65" t="s">
        <v>101</v>
      </c>
      <c r="K83" s="104">
        <v>4400</v>
      </c>
    </row>
    <row r="84" spans="2:11" ht="29.25" customHeight="1" x14ac:dyDescent="0.2">
      <c r="B84" s="72"/>
      <c r="C84" s="72"/>
      <c r="D84" s="72"/>
      <c r="E84" s="72"/>
      <c r="F84" s="72"/>
      <c r="G84" s="72"/>
      <c r="H84" s="72"/>
      <c r="I84" s="72"/>
      <c r="J84" s="65" t="s">
        <v>102</v>
      </c>
      <c r="K84" s="104">
        <v>500</v>
      </c>
    </row>
    <row r="85" spans="2:11" s="71" customFormat="1" ht="30" customHeight="1" x14ac:dyDescent="0.2">
      <c r="B85" s="104"/>
      <c r="C85" s="103" t="s">
        <v>103</v>
      </c>
      <c r="D85" s="178" t="s">
        <v>104</v>
      </c>
      <c r="E85" s="178"/>
      <c r="F85" s="178"/>
      <c r="G85" s="178"/>
      <c r="H85" s="178"/>
      <c r="I85" s="178"/>
      <c r="J85" s="178"/>
      <c r="K85" s="74">
        <f>+K86+K110+K99+K90+K95+K105</f>
        <v>-1049500</v>
      </c>
    </row>
    <row r="86" spans="2:11" s="71" customFormat="1" ht="29.1" customHeight="1" x14ac:dyDescent="0.2">
      <c r="B86" s="104"/>
      <c r="C86" s="104"/>
      <c r="D86" s="104"/>
      <c r="E86" s="103" t="s">
        <v>105</v>
      </c>
      <c r="F86" s="178" t="s">
        <v>76</v>
      </c>
      <c r="G86" s="178"/>
      <c r="H86" s="178"/>
      <c r="I86" s="178"/>
      <c r="J86" s="178"/>
      <c r="K86" s="74">
        <f>+'2'!H28</f>
        <v>-1310000</v>
      </c>
    </row>
    <row r="87" spans="2:11" s="71" customFormat="1" ht="30" customHeight="1" x14ac:dyDescent="0.2">
      <c r="B87" s="104"/>
      <c r="C87" s="77"/>
      <c r="D87" s="104"/>
      <c r="E87" s="104"/>
      <c r="F87" s="104"/>
      <c r="G87" s="179" t="s">
        <v>77</v>
      </c>
      <c r="H87" s="179"/>
      <c r="I87" s="179"/>
      <c r="J87" s="179"/>
      <c r="K87" s="179"/>
    </row>
    <row r="88" spans="2:11" s="71" customFormat="1" ht="30" customHeight="1" x14ac:dyDescent="0.2">
      <c r="B88" s="104"/>
      <c r="C88" s="77"/>
      <c r="D88" s="104"/>
      <c r="E88" s="104"/>
      <c r="F88" s="104"/>
      <c r="G88" s="80"/>
      <c r="H88" s="179" t="s">
        <v>35</v>
      </c>
      <c r="I88" s="179"/>
      <c r="J88" s="179"/>
      <c r="K88" s="179"/>
    </row>
    <row r="89" spans="2:11" s="71" customFormat="1" ht="30" customHeight="1" x14ac:dyDescent="0.2">
      <c r="B89" s="104"/>
      <c r="C89" s="77"/>
      <c r="D89" s="104"/>
      <c r="E89" s="104"/>
      <c r="F89" s="104"/>
      <c r="G89" s="104"/>
      <c r="H89" s="179" t="s">
        <v>109</v>
      </c>
      <c r="I89" s="179"/>
      <c r="J89" s="179"/>
      <c r="K89" s="179"/>
    </row>
    <row r="90" spans="2:11" s="12" customFormat="1" ht="30" customHeight="1" x14ac:dyDescent="0.2">
      <c r="B90" s="105"/>
      <c r="C90" s="105"/>
      <c r="D90" s="105"/>
      <c r="E90" s="99" t="s">
        <v>319</v>
      </c>
      <c r="F90" s="160" t="s">
        <v>299</v>
      </c>
      <c r="G90" s="160"/>
      <c r="H90" s="160"/>
      <c r="I90" s="160"/>
      <c r="J90" s="160"/>
      <c r="K90" s="114">
        <f>+'2'!H29</f>
        <v>8500</v>
      </c>
    </row>
    <row r="91" spans="2:11" s="12" customFormat="1" ht="30" customHeight="1" x14ac:dyDescent="0.2">
      <c r="B91" s="105"/>
      <c r="C91" s="105"/>
      <c r="D91" s="105"/>
      <c r="E91" s="105"/>
      <c r="F91" s="105"/>
      <c r="G91" s="160" t="s">
        <v>320</v>
      </c>
      <c r="H91" s="160"/>
      <c r="I91" s="160"/>
      <c r="J91" s="160"/>
      <c r="K91" s="160"/>
    </row>
    <row r="92" spans="2:11" s="12" customFormat="1" ht="30" customHeight="1" x14ac:dyDescent="0.2">
      <c r="B92" s="105"/>
      <c r="C92" s="105"/>
      <c r="D92" s="105"/>
      <c r="E92" s="105"/>
      <c r="F92" s="105"/>
      <c r="G92" s="105"/>
      <c r="H92" s="160" t="s">
        <v>48</v>
      </c>
      <c r="I92" s="160"/>
      <c r="J92" s="160"/>
      <c r="K92" s="160"/>
    </row>
    <row r="93" spans="2:11" s="12" customFormat="1" ht="30" customHeight="1" x14ac:dyDescent="0.2">
      <c r="B93" s="105"/>
      <c r="C93" s="105"/>
      <c r="D93" s="105"/>
      <c r="E93" s="105"/>
      <c r="F93" s="105"/>
      <c r="G93" s="105"/>
      <c r="H93" s="105"/>
      <c r="I93" s="160" t="s">
        <v>51</v>
      </c>
      <c r="J93" s="160"/>
      <c r="K93" s="160"/>
    </row>
    <row r="94" spans="2:11" s="12" customFormat="1" ht="27" x14ac:dyDescent="0.2">
      <c r="B94" s="105"/>
      <c r="C94" s="105"/>
      <c r="D94" s="105"/>
      <c r="E94" s="105"/>
      <c r="F94" s="105"/>
      <c r="G94" s="105"/>
      <c r="H94" s="105"/>
      <c r="I94" s="105"/>
      <c r="J94" s="115" t="s">
        <v>321</v>
      </c>
      <c r="K94" s="116">
        <v>6900</v>
      </c>
    </row>
    <row r="95" spans="2:11" s="12" customFormat="1" ht="29.1" customHeight="1" x14ac:dyDescent="0.2">
      <c r="B95" s="105"/>
      <c r="C95" s="105"/>
      <c r="D95" s="105"/>
      <c r="E95" s="99" t="s">
        <v>322</v>
      </c>
      <c r="F95" s="160" t="s">
        <v>302</v>
      </c>
      <c r="G95" s="160"/>
      <c r="H95" s="160"/>
      <c r="I95" s="160"/>
      <c r="J95" s="160"/>
      <c r="K95" s="114">
        <f>+'2'!H30</f>
        <v>-145500</v>
      </c>
    </row>
    <row r="96" spans="2:11" s="12" customFormat="1" ht="30" customHeight="1" x14ac:dyDescent="0.2">
      <c r="B96" s="105"/>
      <c r="C96" s="105"/>
      <c r="D96" s="105"/>
      <c r="E96" s="105"/>
      <c r="F96" s="105"/>
      <c r="G96" s="160" t="s">
        <v>323</v>
      </c>
      <c r="H96" s="160"/>
      <c r="I96" s="160"/>
      <c r="J96" s="160"/>
      <c r="K96" s="160"/>
    </row>
    <row r="97" spans="2:11" s="12" customFormat="1" ht="30" customHeight="1" x14ac:dyDescent="0.2">
      <c r="B97" s="105"/>
      <c r="C97" s="105"/>
      <c r="D97" s="105"/>
      <c r="E97" s="105"/>
      <c r="F97" s="105"/>
      <c r="G97" s="105"/>
      <c r="H97" s="160" t="s">
        <v>48</v>
      </c>
      <c r="I97" s="160"/>
      <c r="J97" s="160"/>
      <c r="K97" s="160"/>
    </row>
    <row r="98" spans="2:11" s="12" customFormat="1" ht="30" customHeight="1" x14ac:dyDescent="0.2">
      <c r="B98" s="105"/>
      <c r="C98" s="105"/>
      <c r="D98" s="105"/>
      <c r="E98" s="105"/>
      <c r="F98" s="105"/>
      <c r="G98" s="105"/>
      <c r="H98" s="105"/>
      <c r="I98" s="160" t="s">
        <v>51</v>
      </c>
      <c r="J98" s="160"/>
      <c r="K98" s="160"/>
    </row>
    <row r="99" spans="2:11" s="73" customFormat="1" ht="29.1" customHeight="1" x14ac:dyDescent="0.2">
      <c r="B99" s="65"/>
      <c r="C99" s="65"/>
      <c r="D99" s="65"/>
      <c r="E99" s="101" t="s">
        <v>259</v>
      </c>
      <c r="F99" s="178" t="s">
        <v>260</v>
      </c>
      <c r="G99" s="178"/>
      <c r="H99" s="178"/>
      <c r="I99" s="178"/>
      <c r="J99" s="178"/>
      <c r="K99" s="74">
        <f>+'2'!H31</f>
        <v>249400</v>
      </c>
    </row>
    <row r="100" spans="2:11" s="73" customFormat="1" ht="30" customHeight="1" x14ac:dyDescent="0.2">
      <c r="B100" s="65"/>
      <c r="C100" s="65"/>
      <c r="D100" s="65"/>
      <c r="E100" s="65"/>
      <c r="F100" s="65"/>
      <c r="G100" s="178" t="s">
        <v>261</v>
      </c>
      <c r="H100" s="178"/>
      <c r="I100" s="178"/>
      <c r="J100" s="178"/>
      <c r="K100" s="178"/>
    </row>
    <row r="101" spans="2:11" s="73" customFormat="1" ht="30" customHeight="1" x14ac:dyDescent="0.2">
      <c r="B101" s="65"/>
      <c r="C101" s="65"/>
      <c r="D101" s="65"/>
      <c r="E101" s="65"/>
      <c r="F101" s="65"/>
      <c r="G101" s="65"/>
      <c r="H101" s="178" t="s">
        <v>48</v>
      </c>
      <c r="I101" s="178"/>
      <c r="J101" s="178"/>
      <c r="K101" s="178"/>
    </row>
    <row r="102" spans="2:11" s="73" customFormat="1" ht="30" customHeight="1" x14ac:dyDescent="0.2">
      <c r="B102" s="65"/>
      <c r="C102" s="65"/>
      <c r="D102" s="65"/>
      <c r="E102" s="65"/>
      <c r="F102" s="65"/>
      <c r="G102" s="65"/>
      <c r="H102" s="65"/>
      <c r="I102" s="178" t="s">
        <v>51</v>
      </c>
      <c r="J102" s="178"/>
      <c r="K102" s="178"/>
    </row>
    <row r="103" spans="2:11" s="73" customFormat="1" ht="27" x14ac:dyDescent="0.2">
      <c r="B103" s="65"/>
      <c r="C103" s="65"/>
      <c r="D103" s="65"/>
      <c r="E103" s="65"/>
      <c r="F103" s="65"/>
      <c r="G103" s="65"/>
      <c r="H103" s="65"/>
      <c r="I103" s="65"/>
      <c r="J103" s="65" t="s">
        <v>262</v>
      </c>
      <c r="K103" s="104">
        <v>9000</v>
      </c>
    </row>
    <row r="104" spans="2:11" s="73" customFormat="1" ht="27" x14ac:dyDescent="0.2">
      <c r="B104" s="65"/>
      <c r="C104" s="65"/>
      <c r="D104" s="65"/>
      <c r="E104" s="65"/>
      <c r="F104" s="65"/>
      <c r="G104" s="65"/>
      <c r="H104" s="65"/>
      <c r="I104" s="65"/>
      <c r="J104" s="65" t="s">
        <v>263</v>
      </c>
      <c r="K104" s="104">
        <v>46000</v>
      </c>
    </row>
    <row r="105" spans="2:11" s="12" customFormat="1" ht="30" customHeight="1" x14ac:dyDescent="0.2">
      <c r="B105" s="105"/>
      <c r="C105" s="105"/>
      <c r="D105" s="105"/>
      <c r="E105" s="99" t="s">
        <v>324</v>
      </c>
      <c r="F105" s="160" t="s">
        <v>305</v>
      </c>
      <c r="G105" s="160"/>
      <c r="H105" s="160"/>
      <c r="I105" s="160"/>
      <c r="J105" s="160"/>
      <c r="K105" s="114">
        <f>+'2'!H32</f>
        <v>-2000</v>
      </c>
    </row>
    <row r="106" spans="2:11" s="12" customFormat="1" ht="30" customHeight="1" x14ac:dyDescent="0.2">
      <c r="B106" s="105"/>
      <c r="C106" s="105"/>
      <c r="D106" s="105"/>
      <c r="E106" s="105"/>
      <c r="F106" s="105"/>
      <c r="G106" s="160" t="s">
        <v>325</v>
      </c>
      <c r="H106" s="160"/>
      <c r="I106" s="160"/>
      <c r="J106" s="160"/>
      <c r="K106" s="160"/>
    </row>
    <row r="107" spans="2:11" s="12" customFormat="1" ht="30" customHeight="1" x14ac:dyDescent="0.2">
      <c r="B107" s="105"/>
      <c r="C107" s="105"/>
      <c r="D107" s="105"/>
      <c r="E107" s="105"/>
      <c r="F107" s="105"/>
      <c r="G107" s="105"/>
      <c r="H107" s="160" t="s">
        <v>48</v>
      </c>
      <c r="I107" s="160"/>
      <c r="J107" s="160"/>
      <c r="K107" s="160"/>
    </row>
    <row r="108" spans="2:11" s="12" customFormat="1" ht="30" customHeight="1" x14ac:dyDescent="0.2">
      <c r="B108" s="105"/>
      <c r="C108" s="105"/>
      <c r="D108" s="105"/>
      <c r="E108" s="105"/>
      <c r="F108" s="105"/>
      <c r="G108" s="105"/>
      <c r="H108" s="105"/>
      <c r="I108" s="160" t="s">
        <v>51</v>
      </c>
      <c r="J108" s="160"/>
      <c r="K108" s="160"/>
    </row>
    <row r="109" spans="2:11" s="12" customFormat="1" ht="27" x14ac:dyDescent="0.2">
      <c r="B109" s="105"/>
      <c r="C109" s="105"/>
      <c r="D109" s="105"/>
      <c r="E109" s="105"/>
      <c r="F109" s="105"/>
      <c r="G109" s="105"/>
      <c r="H109" s="105"/>
      <c r="I109" s="105"/>
      <c r="J109" s="115" t="s">
        <v>262</v>
      </c>
      <c r="K109" s="117">
        <v>-6</v>
      </c>
    </row>
    <row r="110" spans="2:11" s="73" customFormat="1" ht="30" customHeight="1" x14ac:dyDescent="0.2">
      <c r="B110" s="65"/>
      <c r="C110" s="65"/>
      <c r="D110" s="65"/>
      <c r="E110" s="101" t="s">
        <v>159</v>
      </c>
      <c r="F110" s="178" t="s">
        <v>117</v>
      </c>
      <c r="G110" s="178"/>
      <c r="H110" s="178"/>
      <c r="I110" s="178"/>
      <c r="J110" s="178"/>
      <c r="K110" s="74">
        <f>+'2'!H33</f>
        <v>150100</v>
      </c>
    </row>
    <row r="111" spans="2:11" s="73" customFormat="1" ht="30" customHeight="1" x14ac:dyDescent="0.2">
      <c r="B111" s="65"/>
      <c r="C111" s="65"/>
      <c r="D111" s="65"/>
      <c r="E111" s="65"/>
      <c r="F111" s="65"/>
      <c r="G111" s="178" t="s">
        <v>160</v>
      </c>
      <c r="H111" s="178"/>
      <c r="I111" s="178"/>
      <c r="J111" s="178"/>
      <c r="K111" s="178"/>
    </row>
    <row r="112" spans="2:11" s="73" customFormat="1" ht="30" customHeight="1" x14ac:dyDescent="0.2">
      <c r="B112" s="65"/>
      <c r="C112" s="65"/>
      <c r="D112" s="65"/>
      <c r="E112" s="65"/>
      <c r="F112" s="65"/>
      <c r="G112" s="65"/>
      <c r="H112" s="178" t="s">
        <v>48</v>
      </c>
      <c r="I112" s="178"/>
      <c r="J112" s="178"/>
      <c r="K112" s="178"/>
    </row>
    <row r="113" spans="2:11" s="73" customFormat="1" ht="30" customHeight="1" x14ac:dyDescent="0.2">
      <c r="B113" s="65"/>
      <c r="C113" s="65"/>
      <c r="D113" s="65"/>
      <c r="E113" s="65"/>
      <c r="F113" s="65"/>
      <c r="G113" s="65"/>
      <c r="H113" s="65"/>
      <c r="I113" s="178" t="s">
        <v>51</v>
      </c>
      <c r="J113" s="178"/>
      <c r="K113" s="178"/>
    </row>
    <row r="114" spans="2:11" s="73" customFormat="1" ht="30" customHeight="1" x14ac:dyDescent="0.2">
      <c r="B114" s="65"/>
      <c r="C114" s="101" t="s">
        <v>161</v>
      </c>
      <c r="D114" s="178" t="s">
        <v>162</v>
      </c>
      <c r="E114" s="178"/>
      <c r="F114" s="178"/>
      <c r="G114" s="178"/>
      <c r="H114" s="178"/>
      <c r="I114" s="178"/>
      <c r="J114" s="178"/>
      <c r="K114" s="74">
        <f>+K119+K115</f>
        <v>-332500</v>
      </c>
    </row>
    <row r="115" spans="2:11" s="12" customFormat="1" ht="24" customHeight="1" x14ac:dyDescent="0.2">
      <c r="B115" s="105"/>
      <c r="C115" s="105"/>
      <c r="D115" s="105"/>
      <c r="E115" s="99" t="s">
        <v>326</v>
      </c>
      <c r="F115" s="160" t="s">
        <v>308</v>
      </c>
      <c r="G115" s="160"/>
      <c r="H115" s="160"/>
      <c r="I115" s="160"/>
      <c r="J115" s="160"/>
      <c r="K115" s="114">
        <f>+'2'!H35</f>
        <v>-1500</v>
      </c>
    </row>
    <row r="116" spans="2:11" s="12" customFormat="1" ht="24" customHeight="1" x14ac:dyDescent="0.2">
      <c r="B116" s="105"/>
      <c r="C116" s="105"/>
      <c r="D116" s="105"/>
      <c r="E116" s="105"/>
      <c r="F116" s="105"/>
      <c r="G116" s="160" t="s">
        <v>327</v>
      </c>
      <c r="H116" s="160"/>
      <c r="I116" s="160"/>
      <c r="J116" s="160"/>
      <c r="K116" s="160"/>
    </row>
    <row r="117" spans="2:11" s="12" customFormat="1" ht="24" customHeight="1" x14ac:dyDescent="0.2">
      <c r="B117" s="105"/>
      <c r="C117" s="105"/>
      <c r="D117" s="105"/>
      <c r="E117" s="105"/>
      <c r="F117" s="105"/>
      <c r="G117" s="105"/>
      <c r="H117" s="160" t="s">
        <v>48</v>
      </c>
      <c r="I117" s="160"/>
      <c r="J117" s="160"/>
      <c r="K117" s="160"/>
    </row>
    <row r="118" spans="2:11" s="12" customFormat="1" ht="30" customHeight="1" x14ac:dyDescent="0.2">
      <c r="B118" s="105"/>
      <c r="C118" s="105"/>
      <c r="D118" s="105"/>
      <c r="E118" s="105"/>
      <c r="F118" s="105"/>
      <c r="G118" s="105"/>
      <c r="H118" s="105"/>
      <c r="I118" s="160" t="s">
        <v>51</v>
      </c>
      <c r="J118" s="160"/>
      <c r="K118" s="160"/>
    </row>
    <row r="119" spans="2:11" s="73" customFormat="1" ht="29.1" customHeight="1" x14ac:dyDescent="0.2">
      <c r="B119" s="65"/>
      <c r="C119" s="65"/>
      <c r="D119" s="65"/>
      <c r="E119" s="101" t="s">
        <v>163</v>
      </c>
      <c r="F119" s="178" t="s">
        <v>124</v>
      </c>
      <c r="G119" s="178"/>
      <c r="H119" s="178"/>
      <c r="I119" s="178"/>
      <c r="J119" s="178"/>
      <c r="K119" s="74">
        <f>+'2'!H36</f>
        <v>-331000</v>
      </c>
    </row>
    <row r="120" spans="2:11" s="73" customFormat="1" ht="30" customHeight="1" x14ac:dyDescent="0.2">
      <c r="B120" s="65"/>
      <c r="C120" s="65"/>
      <c r="D120" s="65"/>
      <c r="E120" s="65"/>
      <c r="F120" s="65"/>
      <c r="G120" s="178" t="s">
        <v>164</v>
      </c>
      <c r="H120" s="178"/>
      <c r="I120" s="178"/>
      <c r="J120" s="178"/>
      <c r="K120" s="178"/>
    </row>
    <row r="121" spans="2:11" s="73" customFormat="1" ht="30" customHeight="1" x14ac:dyDescent="0.2">
      <c r="B121" s="65"/>
      <c r="C121" s="65"/>
      <c r="D121" s="65"/>
      <c r="E121" s="65"/>
      <c r="F121" s="65"/>
      <c r="G121" s="65"/>
      <c r="H121" s="178" t="s">
        <v>48</v>
      </c>
      <c r="I121" s="178"/>
      <c r="J121" s="178"/>
      <c r="K121" s="178"/>
    </row>
    <row r="122" spans="2:11" s="73" customFormat="1" ht="30" customHeight="1" x14ac:dyDescent="0.2">
      <c r="B122" s="65"/>
      <c r="C122" s="65"/>
      <c r="D122" s="65"/>
      <c r="E122" s="65"/>
      <c r="F122" s="65"/>
      <c r="G122" s="65"/>
      <c r="H122" s="65"/>
      <c r="I122" s="178" t="s">
        <v>51</v>
      </c>
      <c r="J122" s="178"/>
      <c r="K122" s="178"/>
    </row>
    <row r="123" spans="2:11" s="73" customFormat="1" ht="40.5" x14ac:dyDescent="0.2">
      <c r="B123" s="65"/>
      <c r="C123" s="65"/>
      <c r="D123" s="65"/>
      <c r="E123" s="65"/>
      <c r="F123" s="65"/>
      <c r="G123" s="65"/>
      <c r="H123" s="65"/>
      <c r="I123" s="65"/>
      <c r="J123" s="65" t="s">
        <v>165</v>
      </c>
      <c r="K123" s="81">
        <v>820</v>
      </c>
    </row>
    <row r="124" spans="2:11" s="73" customFormat="1" ht="24" customHeight="1" x14ac:dyDescent="0.2">
      <c r="B124" s="65"/>
      <c r="C124" s="65"/>
      <c r="D124" s="65"/>
      <c r="E124" s="65"/>
      <c r="F124" s="65"/>
      <c r="G124" s="65"/>
      <c r="H124" s="65"/>
      <c r="I124" s="65"/>
      <c r="J124" s="65" t="s">
        <v>166</v>
      </c>
      <c r="K124" s="76">
        <v>-6580</v>
      </c>
    </row>
    <row r="125" spans="2:11" s="73" customFormat="1" ht="27" x14ac:dyDescent="0.2">
      <c r="B125" s="65"/>
      <c r="C125" s="65"/>
      <c r="D125" s="65"/>
      <c r="E125" s="65"/>
      <c r="F125" s="65"/>
      <c r="G125" s="65"/>
      <c r="H125" s="65"/>
      <c r="I125" s="65"/>
      <c r="J125" s="65" t="s">
        <v>167</v>
      </c>
      <c r="K125" s="76">
        <v>-40625</v>
      </c>
    </row>
    <row r="126" spans="2:11" s="73" customFormat="1" ht="27" x14ac:dyDescent="0.2">
      <c r="B126" s="65"/>
      <c r="C126" s="65"/>
      <c r="D126" s="65"/>
      <c r="E126" s="65"/>
      <c r="F126" s="65"/>
      <c r="G126" s="65"/>
      <c r="H126" s="65"/>
      <c r="I126" s="65"/>
      <c r="J126" s="65" t="s">
        <v>168</v>
      </c>
      <c r="K126" s="76">
        <v>-15</v>
      </c>
    </row>
    <row r="127" spans="2:11" s="73" customFormat="1" ht="27" x14ac:dyDescent="0.2">
      <c r="B127" s="65"/>
      <c r="C127" s="65"/>
      <c r="D127" s="65"/>
      <c r="E127" s="65"/>
      <c r="F127" s="65"/>
      <c r="G127" s="65"/>
      <c r="H127" s="65"/>
      <c r="I127" s="65"/>
      <c r="J127" s="65" t="s">
        <v>169</v>
      </c>
      <c r="K127" s="81">
        <v>150</v>
      </c>
    </row>
    <row r="128" spans="2:11" ht="23.25" customHeight="1" x14ac:dyDescent="0.2">
      <c r="B128" s="177" t="s">
        <v>220</v>
      </c>
      <c r="C128" s="177"/>
      <c r="D128" s="177"/>
      <c r="E128" s="177"/>
      <c r="F128" s="177"/>
      <c r="G128" s="177"/>
      <c r="H128" s="177"/>
      <c r="I128" s="177"/>
      <c r="J128" s="177"/>
      <c r="K128" s="74">
        <f>+K129</f>
        <v>-2791000</v>
      </c>
    </row>
    <row r="129" spans="2:12" ht="23.25" customHeight="1" x14ac:dyDescent="0.2">
      <c r="B129" s="104"/>
      <c r="C129" s="103" t="s">
        <v>221</v>
      </c>
      <c r="D129" s="178" t="s">
        <v>222</v>
      </c>
      <c r="E129" s="178"/>
      <c r="F129" s="178"/>
      <c r="G129" s="178"/>
      <c r="H129" s="178"/>
      <c r="I129" s="178"/>
      <c r="J129" s="178"/>
      <c r="K129" s="74">
        <f>+K130+K134+K138</f>
        <v>-2791000</v>
      </c>
    </row>
    <row r="130" spans="2:12" ht="23.25" customHeight="1" x14ac:dyDescent="0.2">
      <c r="B130" s="104"/>
      <c r="C130" s="104"/>
      <c r="D130" s="65"/>
      <c r="E130" s="126" t="s">
        <v>223</v>
      </c>
      <c r="F130" s="178" t="s">
        <v>190</v>
      </c>
      <c r="G130" s="178"/>
      <c r="H130" s="178"/>
      <c r="I130" s="178"/>
      <c r="J130" s="178"/>
      <c r="K130" s="74">
        <f>+'2'!H38</f>
        <v>-2791000</v>
      </c>
    </row>
    <row r="131" spans="2:12" ht="42.75" customHeight="1" x14ac:dyDescent="0.2">
      <c r="B131" s="104"/>
      <c r="C131" s="104"/>
      <c r="D131" s="65"/>
      <c r="E131" s="65"/>
      <c r="F131" s="65"/>
      <c r="G131" s="178" t="s">
        <v>224</v>
      </c>
      <c r="H131" s="178"/>
      <c r="I131" s="178"/>
      <c r="J131" s="178"/>
      <c r="K131" s="126"/>
    </row>
    <row r="132" spans="2:12" ht="16.5" customHeight="1" x14ac:dyDescent="0.2">
      <c r="B132" s="104"/>
      <c r="C132" s="104"/>
      <c r="D132" s="65"/>
      <c r="E132" s="65"/>
      <c r="F132" s="65"/>
      <c r="G132" s="188" t="s">
        <v>48</v>
      </c>
      <c r="H132" s="189"/>
      <c r="I132" s="189"/>
      <c r="J132" s="190"/>
      <c r="K132" s="149"/>
      <c r="L132" s="82"/>
    </row>
    <row r="133" spans="2:12" ht="16.5" customHeight="1" x14ac:dyDescent="0.2">
      <c r="B133" s="104"/>
      <c r="C133" s="104"/>
      <c r="D133" s="65"/>
      <c r="E133" s="65"/>
      <c r="F133" s="65"/>
      <c r="G133" s="65"/>
      <c r="H133" s="188" t="s">
        <v>225</v>
      </c>
      <c r="I133" s="189"/>
      <c r="J133" s="190"/>
      <c r="K133" s="149"/>
      <c r="L133" s="82"/>
    </row>
    <row r="134" spans="2:12" s="140" customFormat="1" ht="16.5" customHeight="1" x14ac:dyDescent="0.25">
      <c r="B134" s="141"/>
      <c r="C134" s="141"/>
      <c r="D134" s="143"/>
      <c r="E134" s="113" t="s">
        <v>223</v>
      </c>
      <c r="F134" s="187" t="s">
        <v>190</v>
      </c>
      <c r="G134" s="187"/>
      <c r="H134" s="187"/>
      <c r="I134" s="187"/>
      <c r="J134" s="187"/>
      <c r="K134" s="148">
        <f>+'2'!H39</f>
        <v>2791000</v>
      </c>
    </row>
    <row r="135" spans="2:12" s="140" customFormat="1" ht="16.5" customHeight="1" x14ac:dyDescent="0.25">
      <c r="B135" s="141"/>
      <c r="C135" s="141"/>
      <c r="D135" s="143"/>
      <c r="E135" s="128"/>
      <c r="F135" s="128"/>
      <c r="G135" s="187" t="s">
        <v>224</v>
      </c>
      <c r="H135" s="187"/>
      <c r="I135" s="187"/>
      <c r="J135" s="187"/>
      <c r="K135" s="147"/>
    </row>
    <row r="136" spans="2:12" s="140" customFormat="1" ht="16.5" customHeight="1" x14ac:dyDescent="0.25">
      <c r="B136" s="141"/>
      <c r="C136" s="141"/>
      <c r="D136" s="143"/>
      <c r="E136" s="128"/>
      <c r="F136" s="128"/>
      <c r="G136" s="128"/>
      <c r="H136" s="187" t="s">
        <v>48</v>
      </c>
      <c r="I136" s="187"/>
      <c r="J136" s="187"/>
      <c r="K136" s="147"/>
    </row>
    <row r="137" spans="2:12" s="140" customFormat="1" ht="16.5" customHeight="1" x14ac:dyDescent="0.25">
      <c r="B137" s="141"/>
      <c r="C137" s="141"/>
      <c r="D137" s="143"/>
      <c r="E137" s="128"/>
      <c r="F137" s="128"/>
      <c r="G137" s="128"/>
      <c r="H137" s="128"/>
      <c r="I137" s="187" t="s">
        <v>225</v>
      </c>
      <c r="J137" s="187"/>
      <c r="K137" s="147"/>
    </row>
    <row r="138" spans="2:12" s="140" customFormat="1" ht="16.5" customHeight="1" x14ac:dyDescent="0.25">
      <c r="B138" s="141"/>
      <c r="C138" s="141"/>
      <c r="D138" s="143"/>
      <c r="E138" s="113" t="s">
        <v>336</v>
      </c>
      <c r="F138" s="160" t="s">
        <v>330</v>
      </c>
      <c r="G138" s="160"/>
      <c r="H138" s="160"/>
      <c r="I138" s="160"/>
      <c r="J138" s="160"/>
      <c r="K138" s="74">
        <f>+'2'!H40</f>
        <v>-2791000</v>
      </c>
    </row>
    <row r="139" spans="2:12" s="140" customFormat="1" ht="16.5" customHeight="1" x14ac:dyDescent="0.25">
      <c r="B139" s="141"/>
      <c r="C139" s="141"/>
      <c r="D139" s="143"/>
      <c r="E139" s="143"/>
      <c r="F139" s="145"/>
      <c r="G139" s="142" t="s">
        <v>337</v>
      </c>
      <c r="H139" s="142"/>
      <c r="I139" s="142"/>
      <c r="J139" s="142"/>
      <c r="K139" s="142"/>
    </row>
    <row r="140" spans="2:12" s="140" customFormat="1" ht="16.5" customHeight="1" x14ac:dyDescent="0.25">
      <c r="B140" s="141"/>
      <c r="C140" s="141"/>
      <c r="D140" s="143"/>
      <c r="E140" s="143"/>
      <c r="F140" s="145"/>
      <c r="G140" s="145"/>
      <c r="H140" s="142" t="s">
        <v>48</v>
      </c>
      <c r="I140" s="142"/>
      <c r="J140" s="142"/>
      <c r="K140" s="142"/>
    </row>
    <row r="141" spans="2:12" s="140" customFormat="1" ht="16.5" customHeight="1" x14ac:dyDescent="0.25">
      <c r="B141" s="141"/>
      <c r="C141" s="141"/>
      <c r="D141" s="143"/>
      <c r="E141" s="146"/>
      <c r="F141" s="29"/>
      <c r="G141" s="29"/>
      <c r="H141" s="29"/>
      <c r="I141" s="145" t="s">
        <v>338</v>
      </c>
      <c r="J141" s="29"/>
      <c r="K141" s="144"/>
    </row>
  </sheetData>
  <mergeCells count="106">
    <mergeCell ref="F134:J134"/>
    <mergeCell ref="G135:J135"/>
    <mergeCell ref="H136:J136"/>
    <mergeCell ref="I137:J137"/>
    <mergeCell ref="F138:J138"/>
    <mergeCell ref="H133:J133"/>
    <mergeCell ref="G132:J132"/>
    <mergeCell ref="B10:J10"/>
    <mergeCell ref="I30:K30"/>
    <mergeCell ref="I37:K37"/>
    <mergeCell ref="D26:J26"/>
    <mergeCell ref="F27:J27"/>
    <mergeCell ref="G28:K28"/>
    <mergeCell ref="H29:K29"/>
    <mergeCell ref="G56:K56"/>
    <mergeCell ref="D61:J61"/>
    <mergeCell ref="F130:J130"/>
    <mergeCell ref="G131:J131"/>
    <mergeCell ref="I122:K122"/>
    <mergeCell ref="F119:J119"/>
    <mergeCell ref="G120:K120"/>
    <mergeCell ref="H121:K121"/>
    <mergeCell ref="F99:J99"/>
    <mergeCell ref="G100:K100"/>
    <mergeCell ref="B1:K1"/>
    <mergeCell ref="B2:K2"/>
    <mergeCell ref="B3:K3"/>
    <mergeCell ref="B6:K6"/>
    <mergeCell ref="B7:B8"/>
    <mergeCell ref="C7:D7"/>
    <mergeCell ref="E7:H7"/>
    <mergeCell ref="I7:I8"/>
    <mergeCell ref="J7:J8"/>
    <mergeCell ref="F90:J90"/>
    <mergeCell ref="F86:J86"/>
    <mergeCell ref="G87:K87"/>
    <mergeCell ref="H88:K88"/>
    <mergeCell ref="H89:K89"/>
    <mergeCell ref="D85:J85"/>
    <mergeCell ref="F79:J79"/>
    <mergeCell ref="B9:J9"/>
    <mergeCell ref="B5:K5"/>
    <mergeCell ref="F47:J47"/>
    <mergeCell ref="G48:K48"/>
    <mergeCell ref="H49:K49"/>
    <mergeCell ref="I50:K50"/>
    <mergeCell ref="H44:K44"/>
    <mergeCell ref="F41:J41"/>
    <mergeCell ref="D33:J33"/>
    <mergeCell ref="G42:K42"/>
    <mergeCell ref="H43:K43"/>
    <mergeCell ref="F62:J62"/>
    <mergeCell ref="G63:K63"/>
    <mergeCell ref="H64:K64"/>
    <mergeCell ref="I65:K65"/>
    <mergeCell ref="G80:K80"/>
    <mergeCell ref="G81:J81"/>
    <mergeCell ref="G82:J82"/>
    <mergeCell ref="F67:J67"/>
    <mergeCell ref="G68:K68"/>
    <mergeCell ref="H69:K69"/>
    <mergeCell ref="H70:K70"/>
    <mergeCell ref="F75:J75"/>
    <mergeCell ref="G76:K76"/>
    <mergeCell ref="H77:K77"/>
    <mergeCell ref="I78:K78"/>
    <mergeCell ref="H57:K57"/>
    <mergeCell ref="I58:K58"/>
    <mergeCell ref="D11:J11"/>
    <mergeCell ref="F12:J12"/>
    <mergeCell ref="G13:K13"/>
    <mergeCell ref="H14:K14"/>
    <mergeCell ref="I15:K15"/>
    <mergeCell ref="F21:J21"/>
    <mergeCell ref="G22:K22"/>
    <mergeCell ref="H23:K23"/>
    <mergeCell ref="I24:K24"/>
    <mergeCell ref="F34:J34"/>
    <mergeCell ref="G35:K35"/>
    <mergeCell ref="H36:K36"/>
    <mergeCell ref="D54:J54"/>
    <mergeCell ref="F55:J55"/>
    <mergeCell ref="B128:J128"/>
    <mergeCell ref="D129:J129"/>
    <mergeCell ref="H112:K112"/>
    <mergeCell ref="I113:K113"/>
    <mergeCell ref="D114:J114"/>
    <mergeCell ref="F110:J110"/>
    <mergeCell ref="G111:K111"/>
    <mergeCell ref="G91:K91"/>
    <mergeCell ref="H92:K92"/>
    <mergeCell ref="I93:K93"/>
    <mergeCell ref="F95:J95"/>
    <mergeCell ref="G96:K96"/>
    <mergeCell ref="I108:K108"/>
    <mergeCell ref="F115:J115"/>
    <mergeCell ref="G116:K116"/>
    <mergeCell ref="H117:K117"/>
    <mergeCell ref="I118:K118"/>
    <mergeCell ref="H97:K97"/>
    <mergeCell ref="I98:K98"/>
    <mergeCell ref="F105:J105"/>
    <mergeCell ref="G106:K106"/>
    <mergeCell ref="H107:K107"/>
    <mergeCell ref="H101:K101"/>
    <mergeCell ref="I102:K102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7CDFD-AAE3-4494-B773-B6D0AD3A41D6}">
  <dimension ref="B1:IL141"/>
  <sheetViews>
    <sheetView zoomScaleNormal="100" workbookViewId="0">
      <selection activeCell="J147" sqref="J147"/>
    </sheetView>
  </sheetViews>
  <sheetFormatPr defaultColWidth="9.140625" defaultRowHeight="13.5" x14ac:dyDescent="0.2"/>
  <cols>
    <col min="1" max="1" width="3.28515625" style="69" customWidth="1"/>
    <col min="2" max="2" width="6" style="42" customWidth="1"/>
    <col min="3" max="3" width="9.5703125" style="42" customWidth="1"/>
    <col min="4" max="4" width="10.5703125" style="42" customWidth="1"/>
    <col min="5" max="5" width="11.5703125" style="42" customWidth="1"/>
    <col min="6" max="6" width="10.85546875" style="42" customWidth="1"/>
    <col min="7" max="7" width="11.42578125" style="42" customWidth="1"/>
    <col min="8" max="8" width="9.28515625" style="42" customWidth="1"/>
    <col min="9" max="9" width="16.140625" style="42" customWidth="1"/>
    <col min="10" max="10" width="56" style="42" customWidth="1"/>
    <col min="11" max="11" width="28.85546875" style="42" customWidth="1"/>
    <col min="12" max="12" width="9.140625" style="69" customWidth="1"/>
    <col min="13" max="13" width="11.140625" style="69" bestFit="1" customWidth="1"/>
    <col min="14" max="14" width="11" style="69" bestFit="1" customWidth="1"/>
    <col min="15" max="15" width="10.85546875" style="69" bestFit="1" customWidth="1"/>
    <col min="16" max="16" width="11.28515625" style="69" bestFit="1" customWidth="1"/>
    <col min="17" max="16384" width="9.140625" style="69"/>
  </cols>
  <sheetData>
    <row r="1" spans="2:246" s="66" customFormat="1" ht="15" customHeight="1" x14ac:dyDescent="0.2">
      <c r="B1" s="182" t="s">
        <v>50</v>
      </c>
      <c r="C1" s="182"/>
      <c r="D1" s="182"/>
      <c r="E1" s="182"/>
      <c r="F1" s="182"/>
      <c r="G1" s="182"/>
      <c r="H1" s="182"/>
      <c r="I1" s="182"/>
      <c r="J1" s="182"/>
      <c r="K1" s="182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HO1" s="68"/>
      <c r="HP1" s="68"/>
      <c r="HQ1" s="68"/>
      <c r="HR1" s="68"/>
      <c r="HS1" s="68"/>
      <c r="HT1" s="68"/>
      <c r="HU1" s="68"/>
      <c r="HV1" s="68"/>
      <c r="HW1" s="68"/>
      <c r="HX1" s="68"/>
      <c r="HY1" s="68"/>
      <c r="HZ1" s="68"/>
      <c r="IA1" s="68"/>
      <c r="IB1" s="68"/>
      <c r="IC1" s="68"/>
      <c r="ID1" s="68"/>
      <c r="IE1" s="68"/>
      <c r="IF1" s="68"/>
      <c r="IG1" s="68"/>
      <c r="IH1" s="68"/>
      <c r="II1" s="68"/>
      <c r="IJ1" s="68"/>
      <c r="IK1" s="68"/>
      <c r="IL1" s="68"/>
    </row>
    <row r="2" spans="2:246" s="66" customFormat="1" ht="15" customHeight="1" x14ac:dyDescent="0.2">
      <c r="B2" s="182" t="s">
        <v>23</v>
      </c>
      <c r="C2" s="182"/>
      <c r="D2" s="182"/>
      <c r="E2" s="182"/>
      <c r="F2" s="182"/>
      <c r="G2" s="182"/>
      <c r="H2" s="182"/>
      <c r="I2" s="182"/>
      <c r="J2" s="182"/>
      <c r="K2" s="182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</row>
    <row r="3" spans="2:246" s="66" customFormat="1" ht="15" customHeight="1" x14ac:dyDescent="0.2">
      <c r="B3" s="182" t="s">
        <v>16</v>
      </c>
      <c r="C3" s="182"/>
      <c r="D3" s="182"/>
      <c r="E3" s="182"/>
      <c r="F3" s="182"/>
      <c r="G3" s="182"/>
      <c r="H3" s="182"/>
      <c r="I3" s="182"/>
      <c r="J3" s="182"/>
      <c r="K3" s="182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  <c r="HD3" s="68"/>
      <c r="HE3" s="68"/>
      <c r="HF3" s="68"/>
      <c r="HG3" s="68"/>
      <c r="HH3" s="68"/>
      <c r="HI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HU3" s="68"/>
      <c r="HV3" s="68"/>
      <c r="HW3" s="68"/>
      <c r="HX3" s="68"/>
      <c r="HY3" s="68"/>
      <c r="HZ3" s="68"/>
      <c r="IA3" s="68"/>
      <c r="IB3" s="68"/>
      <c r="IC3" s="68"/>
      <c r="ID3" s="68"/>
      <c r="IE3" s="68"/>
      <c r="IF3" s="68"/>
      <c r="IG3" s="68"/>
      <c r="IH3" s="68"/>
      <c r="II3" s="68"/>
      <c r="IJ3" s="68"/>
      <c r="IK3" s="68"/>
      <c r="IL3" s="68"/>
    </row>
    <row r="4" spans="2:246" s="66" customFormat="1" ht="15" customHeight="1" x14ac:dyDescent="0.2">
      <c r="B4" s="124"/>
      <c r="C4" s="124"/>
      <c r="D4" s="124"/>
      <c r="E4" s="124"/>
      <c r="F4" s="124"/>
      <c r="G4" s="124"/>
      <c r="H4" s="124"/>
      <c r="I4" s="124"/>
      <c r="J4" s="124"/>
      <c r="K4" s="124" t="s">
        <v>15</v>
      </c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</row>
    <row r="5" spans="2:246" s="66" customFormat="1" ht="35.25" customHeight="1" x14ac:dyDescent="0.2">
      <c r="B5" s="180" t="s">
        <v>268</v>
      </c>
      <c r="C5" s="180"/>
      <c r="D5" s="180"/>
      <c r="E5" s="180"/>
      <c r="F5" s="180"/>
      <c r="G5" s="180"/>
      <c r="H5" s="180"/>
      <c r="I5" s="180"/>
      <c r="J5" s="180"/>
      <c r="K5" s="180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F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68"/>
      <c r="FW5" s="68"/>
      <c r="FX5" s="68"/>
      <c r="FY5" s="68"/>
      <c r="FZ5" s="68"/>
      <c r="GA5" s="68"/>
      <c r="GB5" s="68"/>
      <c r="GC5" s="68"/>
      <c r="GD5" s="68"/>
      <c r="GE5" s="68"/>
      <c r="GF5" s="68"/>
      <c r="GG5" s="68"/>
      <c r="GH5" s="68"/>
      <c r="GI5" s="68"/>
      <c r="GJ5" s="68"/>
      <c r="GK5" s="68"/>
      <c r="GL5" s="68"/>
      <c r="GM5" s="68"/>
      <c r="GN5" s="68"/>
      <c r="GO5" s="68"/>
      <c r="GP5" s="68"/>
      <c r="GQ5" s="68"/>
      <c r="GR5" s="68"/>
      <c r="GS5" s="68"/>
      <c r="GT5" s="68"/>
      <c r="GU5" s="68"/>
      <c r="GV5" s="68"/>
      <c r="GW5" s="68"/>
      <c r="GX5" s="68"/>
      <c r="GY5" s="68"/>
      <c r="GZ5" s="68"/>
      <c r="HA5" s="68"/>
      <c r="HB5" s="68"/>
      <c r="HC5" s="68"/>
      <c r="HD5" s="68"/>
      <c r="HE5" s="68"/>
      <c r="HF5" s="68"/>
      <c r="HG5" s="68"/>
      <c r="HH5" s="68"/>
      <c r="HI5" s="68"/>
      <c r="HJ5" s="68"/>
      <c r="HK5" s="68"/>
      <c r="HL5" s="68"/>
      <c r="HM5" s="68"/>
      <c r="HN5" s="68"/>
      <c r="HO5" s="68"/>
      <c r="HP5" s="68"/>
      <c r="HQ5" s="68"/>
      <c r="HR5" s="68"/>
      <c r="HS5" s="68"/>
      <c r="HT5" s="68"/>
      <c r="HU5" s="68"/>
      <c r="HV5" s="68"/>
      <c r="HW5" s="68"/>
      <c r="HX5" s="68"/>
      <c r="HY5" s="68"/>
      <c r="HZ5" s="68"/>
      <c r="IA5" s="68"/>
      <c r="IB5" s="68"/>
      <c r="IC5" s="68"/>
      <c r="ID5" s="68"/>
      <c r="IE5" s="68"/>
      <c r="IF5" s="68"/>
      <c r="IG5" s="68"/>
      <c r="IH5" s="68"/>
      <c r="II5" s="68"/>
      <c r="IJ5" s="68"/>
      <c r="IK5" s="68"/>
      <c r="IL5" s="68"/>
    </row>
    <row r="6" spans="2:246" ht="19.5" customHeight="1" x14ac:dyDescent="0.2">
      <c r="B6" s="183" t="s">
        <v>24</v>
      </c>
      <c r="C6" s="184"/>
      <c r="D6" s="184"/>
      <c r="E6" s="184"/>
      <c r="F6" s="184"/>
      <c r="G6" s="184"/>
      <c r="H6" s="184"/>
      <c r="I6" s="184"/>
      <c r="J6" s="184"/>
      <c r="K6" s="185"/>
    </row>
    <row r="7" spans="2:246" s="71" customFormat="1" ht="71.25" customHeight="1" x14ac:dyDescent="0.2">
      <c r="B7" s="186" t="s">
        <v>37</v>
      </c>
      <c r="C7" s="186" t="s">
        <v>38</v>
      </c>
      <c r="D7" s="186"/>
      <c r="E7" s="186" t="s">
        <v>39</v>
      </c>
      <c r="F7" s="186"/>
      <c r="G7" s="186"/>
      <c r="H7" s="186"/>
      <c r="I7" s="186" t="s">
        <v>40</v>
      </c>
      <c r="J7" s="186" t="s">
        <v>41</v>
      </c>
      <c r="K7" s="109" t="s">
        <v>19</v>
      </c>
    </row>
    <row r="8" spans="2:246" s="71" customFormat="1" ht="45" customHeight="1" x14ac:dyDescent="0.2">
      <c r="B8" s="186"/>
      <c r="C8" s="108" t="s">
        <v>42</v>
      </c>
      <c r="D8" s="108" t="s">
        <v>43</v>
      </c>
      <c r="E8" s="108" t="s">
        <v>42</v>
      </c>
      <c r="F8" s="108" t="s">
        <v>43</v>
      </c>
      <c r="G8" s="108" t="s">
        <v>44</v>
      </c>
      <c r="H8" s="108" t="s">
        <v>45</v>
      </c>
      <c r="I8" s="186"/>
      <c r="J8" s="186"/>
      <c r="K8" s="109" t="s">
        <v>46</v>
      </c>
    </row>
    <row r="9" spans="2:246" s="71" customFormat="1" ht="22.5" customHeight="1" x14ac:dyDescent="0.2">
      <c r="B9" s="177" t="s">
        <v>10</v>
      </c>
      <c r="C9" s="177"/>
      <c r="D9" s="177"/>
      <c r="E9" s="177"/>
      <c r="F9" s="177"/>
      <c r="G9" s="177"/>
      <c r="H9" s="177"/>
      <c r="I9" s="177"/>
      <c r="J9" s="177"/>
      <c r="K9" s="74">
        <f>+K10+K128</f>
        <v>0</v>
      </c>
    </row>
    <row r="10" spans="2:246" s="71" customFormat="1" ht="23.25" customHeight="1" x14ac:dyDescent="0.2">
      <c r="B10" s="177" t="s">
        <v>47</v>
      </c>
      <c r="C10" s="177"/>
      <c r="D10" s="177"/>
      <c r="E10" s="177"/>
      <c r="F10" s="177"/>
      <c r="G10" s="177"/>
      <c r="H10" s="177"/>
      <c r="I10" s="177"/>
      <c r="J10" s="177"/>
      <c r="K10" s="74">
        <f>+K11+K26+K33+K54+K61+K85+K114</f>
        <v>2791000</v>
      </c>
    </row>
    <row r="11" spans="2:246" s="73" customFormat="1" ht="30" customHeight="1" x14ac:dyDescent="0.2">
      <c r="B11" s="65"/>
      <c r="C11" s="107" t="s">
        <v>226</v>
      </c>
      <c r="D11" s="178" t="s">
        <v>227</v>
      </c>
      <c r="E11" s="178"/>
      <c r="F11" s="178"/>
      <c r="G11" s="178"/>
      <c r="H11" s="178"/>
      <c r="I11" s="178"/>
      <c r="J11" s="178"/>
      <c r="K11" s="74">
        <f>+K12+K21</f>
        <v>1277000</v>
      </c>
    </row>
    <row r="12" spans="2:246" s="73" customFormat="1" ht="30" customHeight="1" x14ac:dyDescent="0.2">
      <c r="B12" s="65"/>
      <c r="C12" s="65"/>
      <c r="D12" s="65"/>
      <c r="E12" s="107" t="s">
        <v>228</v>
      </c>
      <c r="F12" s="178" t="s">
        <v>175</v>
      </c>
      <c r="G12" s="178"/>
      <c r="H12" s="178"/>
      <c r="I12" s="178"/>
      <c r="J12" s="178"/>
      <c r="K12" s="74">
        <f>+'2'!H12</f>
        <v>1261000</v>
      </c>
    </row>
    <row r="13" spans="2:246" s="73" customFormat="1" ht="30" customHeight="1" x14ac:dyDescent="0.2">
      <c r="B13" s="65"/>
      <c r="C13" s="65"/>
      <c r="D13" s="65"/>
      <c r="E13" s="65"/>
      <c r="F13" s="65"/>
      <c r="G13" s="178" t="s">
        <v>229</v>
      </c>
      <c r="H13" s="178"/>
      <c r="I13" s="178"/>
      <c r="J13" s="178"/>
      <c r="K13" s="178"/>
    </row>
    <row r="14" spans="2:246" s="73" customFormat="1" ht="30" customHeight="1" x14ac:dyDescent="0.2">
      <c r="B14" s="65"/>
      <c r="C14" s="65"/>
      <c r="D14" s="65"/>
      <c r="E14" s="65"/>
      <c r="F14" s="65"/>
      <c r="G14" s="65"/>
      <c r="H14" s="178" t="s">
        <v>48</v>
      </c>
      <c r="I14" s="178"/>
      <c r="J14" s="178"/>
      <c r="K14" s="178"/>
    </row>
    <row r="15" spans="2:246" s="73" customFormat="1" ht="30" customHeight="1" x14ac:dyDescent="0.2">
      <c r="B15" s="65"/>
      <c r="C15" s="65"/>
      <c r="D15" s="65"/>
      <c r="E15" s="65"/>
      <c r="F15" s="65"/>
      <c r="G15" s="65"/>
      <c r="H15" s="65"/>
      <c r="I15" s="178" t="s">
        <v>51</v>
      </c>
      <c r="J15" s="178"/>
      <c r="K15" s="178"/>
    </row>
    <row r="16" spans="2:246" s="73" customFormat="1" ht="33.75" customHeight="1" x14ac:dyDescent="0.2">
      <c r="B16" s="65"/>
      <c r="C16" s="65"/>
      <c r="D16" s="65"/>
      <c r="E16" s="65"/>
      <c r="F16" s="65"/>
      <c r="G16" s="65"/>
      <c r="H16" s="65"/>
      <c r="I16" s="65"/>
      <c r="J16" s="65" t="s">
        <v>230</v>
      </c>
      <c r="K16" s="75">
        <v>79210</v>
      </c>
    </row>
    <row r="17" spans="2:11" s="73" customFormat="1" ht="40.5" x14ac:dyDescent="0.2">
      <c r="B17" s="65"/>
      <c r="C17" s="65"/>
      <c r="D17" s="65"/>
      <c r="E17" s="65"/>
      <c r="F17" s="65"/>
      <c r="G17" s="65"/>
      <c r="H17" s="65"/>
      <c r="I17" s="65"/>
      <c r="J17" s="65" t="s">
        <v>231</v>
      </c>
      <c r="K17" s="75">
        <v>18000</v>
      </c>
    </row>
    <row r="18" spans="2:11" s="73" customFormat="1" ht="27" x14ac:dyDescent="0.2">
      <c r="B18" s="65"/>
      <c r="C18" s="65"/>
      <c r="D18" s="65"/>
      <c r="E18" s="65"/>
      <c r="F18" s="65"/>
      <c r="G18" s="65"/>
      <c r="H18" s="65"/>
      <c r="I18" s="65"/>
      <c r="J18" s="65" t="s">
        <v>232</v>
      </c>
      <c r="K18" s="76">
        <v>-13500</v>
      </c>
    </row>
    <row r="19" spans="2:11" s="73" customFormat="1" ht="40.5" x14ac:dyDescent="0.2">
      <c r="B19" s="65"/>
      <c r="C19" s="65"/>
      <c r="D19" s="65"/>
      <c r="E19" s="65"/>
      <c r="F19" s="65"/>
      <c r="G19" s="65"/>
      <c r="H19" s="65"/>
      <c r="I19" s="65"/>
      <c r="J19" s="65" t="s">
        <v>233</v>
      </c>
      <c r="K19" s="75">
        <v>11600</v>
      </c>
    </row>
    <row r="20" spans="2:11" s="73" customFormat="1" ht="27" x14ac:dyDescent="0.2">
      <c r="B20" s="65"/>
      <c r="C20" s="65"/>
      <c r="D20" s="65"/>
      <c r="E20" s="65"/>
      <c r="F20" s="65"/>
      <c r="G20" s="65"/>
      <c r="H20" s="65"/>
      <c r="I20" s="65"/>
      <c r="J20" s="65" t="s">
        <v>234</v>
      </c>
      <c r="K20" s="75">
        <v>20000</v>
      </c>
    </row>
    <row r="21" spans="2:11" s="73" customFormat="1" ht="42" customHeight="1" x14ac:dyDescent="0.2">
      <c r="B21" s="65"/>
      <c r="C21" s="65"/>
      <c r="D21" s="65"/>
      <c r="E21" s="107" t="s">
        <v>235</v>
      </c>
      <c r="F21" s="178" t="s">
        <v>178</v>
      </c>
      <c r="G21" s="178"/>
      <c r="H21" s="178"/>
      <c r="I21" s="178"/>
      <c r="J21" s="178"/>
      <c r="K21" s="74">
        <f>+'2'!H13</f>
        <v>16000</v>
      </c>
    </row>
    <row r="22" spans="2:11" s="73" customFormat="1" ht="48.75" customHeight="1" x14ac:dyDescent="0.2">
      <c r="B22" s="65"/>
      <c r="C22" s="65"/>
      <c r="D22" s="65"/>
      <c r="E22" s="65"/>
      <c r="F22" s="65"/>
      <c r="G22" s="178" t="s">
        <v>236</v>
      </c>
      <c r="H22" s="178"/>
      <c r="I22" s="178"/>
      <c r="J22" s="178"/>
      <c r="K22" s="178"/>
    </row>
    <row r="23" spans="2:11" s="73" customFormat="1" ht="30" customHeight="1" x14ac:dyDescent="0.2">
      <c r="B23" s="65"/>
      <c r="C23" s="65"/>
      <c r="D23" s="65"/>
      <c r="E23" s="65"/>
      <c r="F23" s="65"/>
      <c r="G23" s="65"/>
      <c r="H23" s="178" t="s">
        <v>48</v>
      </c>
      <c r="I23" s="178"/>
      <c r="J23" s="178"/>
      <c r="K23" s="178"/>
    </row>
    <row r="24" spans="2:11" s="73" customFormat="1" ht="30" customHeight="1" x14ac:dyDescent="0.2">
      <c r="B24" s="65"/>
      <c r="C24" s="65"/>
      <c r="D24" s="65"/>
      <c r="E24" s="65"/>
      <c r="F24" s="65"/>
      <c r="G24" s="65"/>
      <c r="H24" s="65"/>
      <c r="I24" s="178" t="s">
        <v>51</v>
      </c>
      <c r="J24" s="178"/>
      <c r="K24" s="178"/>
    </row>
    <row r="25" spans="2:11" s="73" customFormat="1" ht="24.75" customHeight="1" x14ac:dyDescent="0.2">
      <c r="B25" s="65"/>
      <c r="C25" s="65"/>
      <c r="D25" s="65"/>
      <c r="E25" s="65"/>
      <c r="F25" s="65"/>
      <c r="G25" s="65"/>
      <c r="H25" s="65"/>
      <c r="I25" s="65"/>
      <c r="J25" s="65" t="s">
        <v>237</v>
      </c>
      <c r="K25" s="108">
        <v>11300</v>
      </c>
    </row>
    <row r="26" spans="2:11" s="73" customFormat="1" ht="30" customHeight="1" x14ac:dyDescent="0.2">
      <c r="B26" s="65"/>
      <c r="C26" s="107" t="s">
        <v>147</v>
      </c>
      <c r="D26" s="178" t="s">
        <v>148</v>
      </c>
      <c r="E26" s="178"/>
      <c r="F26" s="178"/>
      <c r="G26" s="178"/>
      <c r="H26" s="178"/>
      <c r="I26" s="178"/>
      <c r="J26" s="178"/>
      <c r="K26" s="74">
        <f>+K27</f>
        <v>148000</v>
      </c>
    </row>
    <row r="27" spans="2:11" s="73" customFormat="1" ht="30" customHeight="1" x14ac:dyDescent="0.2">
      <c r="B27" s="65"/>
      <c r="C27" s="65"/>
      <c r="D27" s="65"/>
      <c r="E27" s="107" t="s">
        <v>149</v>
      </c>
      <c r="F27" s="178" t="s">
        <v>131</v>
      </c>
      <c r="G27" s="178"/>
      <c r="H27" s="178"/>
      <c r="I27" s="178"/>
      <c r="J27" s="178"/>
      <c r="K27" s="74">
        <f>+'2'!H15</f>
        <v>148000</v>
      </c>
    </row>
    <row r="28" spans="2:11" s="73" customFormat="1" ht="45" customHeight="1" x14ac:dyDescent="0.2">
      <c r="B28" s="65"/>
      <c r="C28" s="65"/>
      <c r="D28" s="65"/>
      <c r="E28" s="65"/>
      <c r="F28" s="65"/>
      <c r="G28" s="178" t="s">
        <v>150</v>
      </c>
      <c r="H28" s="178"/>
      <c r="I28" s="178"/>
      <c r="J28" s="178"/>
      <c r="K28" s="178"/>
    </row>
    <row r="29" spans="2:11" s="73" customFormat="1" ht="30" customHeight="1" x14ac:dyDescent="0.2">
      <c r="B29" s="65"/>
      <c r="C29" s="65"/>
      <c r="D29" s="65"/>
      <c r="E29" s="65"/>
      <c r="F29" s="65"/>
      <c r="G29" s="65"/>
      <c r="H29" s="178" t="s">
        <v>48</v>
      </c>
      <c r="I29" s="178"/>
      <c r="J29" s="178"/>
      <c r="K29" s="178"/>
    </row>
    <row r="30" spans="2:11" s="73" customFormat="1" ht="30" customHeight="1" x14ac:dyDescent="0.2">
      <c r="B30" s="65"/>
      <c r="C30" s="65"/>
      <c r="D30" s="65"/>
      <c r="E30" s="65"/>
      <c r="F30" s="65"/>
      <c r="G30" s="65"/>
      <c r="H30" s="65"/>
      <c r="I30" s="178" t="s">
        <v>151</v>
      </c>
      <c r="J30" s="178"/>
      <c r="K30" s="178"/>
    </row>
    <row r="31" spans="2:11" s="73" customFormat="1" ht="19.5" customHeight="1" x14ac:dyDescent="0.2">
      <c r="B31" s="65"/>
      <c r="C31" s="65"/>
      <c r="D31" s="65"/>
      <c r="E31" s="65"/>
      <c r="F31" s="65"/>
      <c r="G31" s="65"/>
      <c r="H31" s="65"/>
      <c r="I31" s="65"/>
      <c r="J31" s="65" t="s">
        <v>152</v>
      </c>
      <c r="K31" s="108">
        <v>3600</v>
      </c>
    </row>
    <row r="32" spans="2:11" s="73" customFormat="1" ht="19.5" customHeight="1" x14ac:dyDescent="0.2">
      <c r="B32" s="65"/>
      <c r="C32" s="65"/>
      <c r="D32" s="65"/>
      <c r="E32" s="65"/>
      <c r="F32" s="65"/>
      <c r="G32" s="65"/>
      <c r="H32" s="65"/>
      <c r="I32" s="65"/>
      <c r="J32" s="65" t="s">
        <v>153</v>
      </c>
      <c r="K32" s="76">
        <v>-40</v>
      </c>
    </row>
    <row r="33" spans="2:11" s="71" customFormat="1" ht="30" customHeight="1" x14ac:dyDescent="0.2">
      <c r="B33" s="65"/>
      <c r="C33" s="110">
        <v>1200</v>
      </c>
      <c r="D33" s="178" t="s">
        <v>88</v>
      </c>
      <c r="E33" s="178"/>
      <c r="F33" s="178"/>
      <c r="G33" s="178"/>
      <c r="H33" s="178"/>
      <c r="I33" s="178"/>
      <c r="J33" s="178"/>
      <c r="K33" s="74">
        <f>+K34+K41+K47</f>
        <v>1081000</v>
      </c>
    </row>
    <row r="34" spans="2:11" s="73" customFormat="1" ht="30" customHeight="1" x14ac:dyDescent="0.2">
      <c r="B34" s="65"/>
      <c r="C34" s="65"/>
      <c r="D34" s="65"/>
      <c r="E34" s="107" t="s">
        <v>238</v>
      </c>
      <c r="F34" s="178" t="s">
        <v>181</v>
      </c>
      <c r="G34" s="178"/>
      <c r="H34" s="178"/>
      <c r="I34" s="178"/>
      <c r="J34" s="178"/>
      <c r="K34" s="74">
        <f>+'2'!H17</f>
        <v>-390000</v>
      </c>
    </row>
    <row r="35" spans="2:11" s="73" customFormat="1" ht="30" customHeight="1" x14ac:dyDescent="0.2">
      <c r="B35" s="65"/>
      <c r="C35" s="65"/>
      <c r="D35" s="65"/>
      <c r="E35" s="65"/>
      <c r="F35" s="65"/>
      <c r="G35" s="178" t="s">
        <v>239</v>
      </c>
      <c r="H35" s="178"/>
      <c r="I35" s="178"/>
      <c r="J35" s="178"/>
      <c r="K35" s="178"/>
    </row>
    <row r="36" spans="2:11" s="73" customFormat="1" ht="30" customHeight="1" x14ac:dyDescent="0.2">
      <c r="B36" s="65"/>
      <c r="C36" s="65"/>
      <c r="D36" s="65"/>
      <c r="E36" s="65"/>
      <c r="F36" s="65"/>
      <c r="G36" s="65"/>
      <c r="H36" s="178" t="s">
        <v>48</v>
      </c>
      <c r="I36" s="178"/>
      <c r="J36" s="178"/>
      <c r="K36" s="178"/>
    </row>
    <row r="37" spans="2:11" s="73" customFormat="1" ht="30" customHeight="1" x14ac:dyDescent="0.2">
      <c r="B37" s="65"/>
      <c r="C37" s="65"/>
      <c r="D37" s="65"/>
      <c r="E37" s="65"/>
      <c r="F37" s="65"/>
      <c r="G37" s="65"/>
      <c r="H37" s="65"/>
      <c r="I37" s="178" t="s">
        <v>51</v>
      </c>
      <c r="J37" s="178"/>
      <c r="K37" s="178"/>
    </row>
    <row r="38" spans="2:11" s="73" customFormat="1" ht="27" x14ac:dyDescent="0.2">
      <c r="B38" s="65"/>
      <c r="C38" s="65"/>
      <c r="D38" s="65"/>
      <c r="E38" s="65"/>
      <c r="F38" s="65"/>
      <c r="G38" s="65"/>
      <c r="H38" s="65"/>
      <c r="I38" s="65"/>
      <c r="J38" s="65" t="s">
        <v>240</v>
      </c>
      <c r="K38" s="76">
        <v>-3800</v>
      </c>
    </row>
    <row r="39" spans="2:11" s="73" customFormat="1" ht="21.75" customHeight="1" x14ac:dyDescent="0.2">
      <c r="B39" s="65"/>
      <c r="C39" s="65"/>
      <c r="D39" s="65"/>
      <c r="E39" s="65"/>
      <c r="F39" s="65"/>
      <c r="G39" s="65"/>
      <c r="H39" s="65"/>
      <c r="I39" s="65"/>
      <c r="J39" s="65" t="s">
        <v>241</v>
      </c>
      <c r="K39" s="76">
        <v>-2000</v>
      </c>
    </row>
    <row r="40" spans="2:11" s="73" customFormat="1" ht="21.75" customHeight="1" x14ac:dyDescent="0.2">
      <c r="B40" s="65"/>
      <c r="C40" s="65"/>
      <c r="D40" s="65"/>
      <c r="E40" s="65"/>
      <c r="F40" s="65"/>
      <c r="G40" s="65"/>
      <c r="H40" s="65"/>
      <c r="I40" s="65"/>
      <c r="J40" s="65" t="s">
        <v>242</v>
      </c>
      <c r="K40" s="76">
        <v>-860</v>
      </c>
    </row>
    <row r="41" spans="2:11" s="71" customFormat="1" ht="29.1" customHeight="1" x14ac:dyDescent="0.2">
      <c r="B41" s="65"/>
      <c r="C41" s="110"/>
      <c r="D41" s="65"/>
      <c r="E41" s="107" t="s">
        <v>89</v>
      </c>
      <c r="F41" s="178" t="s">
        <v>61</v>
      </c>
      <c r="G41" s="178"/>
      <c r="H41" s="178"/>
      <c r="I41" s="178"/>
      <c r="J41" s="178"/>
      <c r="K41" s="74">
        <f>+'2'!H18</f>
        <v>1002000</v>
      </c>
    </row>
    <row r="42" spans="2:11" s="71" customFormat="1" ht="30" customHeight="1" x14ac:dyDescent="0.2">
      <c r="B42" s="108"/>
      <c r="C42" s="77"/>
      <c r="D42" s="108"/>
      <c r="E42" s="108"/>
      <c r="F42" s="108"/>
      <c r="G42" s="178" t="s">
        <v>110</v>
      </c>
      <c r="H42" s="178"/>
      <c r="I42" s="178"/>
      <c r="J42" s="178"/>
      <c r="K42" s="178"/>
    </row>
    <row r="43" spans="2:11" s="71" customFormat="1" ht="21.75" customHeight="1" x14ac:dyDescent="0.2">
      <c r="B43" s="108"/>
      <c r="C43" s="77"/>
      <c r="D43" s="108"/>
      <c r="E43" s="108"/>
      <c r="F43" s="108"/>
      <c r="G43" s="108"/>
      <c r="H43" s="178" t="s">
        <v>48</v>
      </c>
      <c r="I43" s="178"/>
      <c r="J43" s="178"/>
      <c r="K43" s="178"/>
    </row>
    <row r="44" spans="2:11" s="71" customFormat="1" ht="25.5" customHeight="1" x14ac:dyDescent="0.2">
      <c r="B44" s="108"/>
      <c r="C44" s="77"/>
      <c r="D44" s="108"/>
      <c r="E44" s="108"/>
      <c r="F44" s="108"/>
      <c r="G44" s="108"/>
      <c r="H44" s="181" t="s">
        <v>51</v>
      </c>
      <c r="I44" s="181"/>
      <c r="J44" s="181"/>
      <c r="K44" s="181"/>
    </row>
    <row r="45" spans="2:11" s="71" customFormat="1" ht="40.5" customHeight="1" x14ac:dyDescent="0.2">
      <c r="B45" s="108"/>
      <c r="C45" s="109"/>
      <c r="D45" s="108"/>
      <c r="E45" s="108"/>
      <c r="F45" s="108"/>
      <c r="G45" s="108"/>
      <c r="H45" s="109"/>
      <c r="I45" s="109"/>
      <c r="J45" s="65" t="s">
        <v>90</v>
      </c>
      <c r="K45" s="108">
        <v>4700</v>
      </c>
    </row>
    <row r="46" spans="2:11" s="71" customFormat="1" ht="46.5" customHeight="1" x14ac:dyDescent="0.2">
      <c r="B46" s="108"/>
      <c r="C46" s="109"/>
      <c r="D46" s="108"/>
      <c r="E46" s="108"/>
      <c r="F46" s="108"/>
      <c r="G46" s="108"/>
      <c r="H46" s="109"/>
      <c r="I46" s="109"/>
      <c r="J46" s="65" t="s">
        <v>91</v>
      </c>
      <c r="K46" s="108">
        <v>8600</v>
      </c>
    </row>
    <row r="47" spans="2:11" s="73" customFormat="1" ht="29.1" customHeight="1" x14ac:dyDescent="0.2">
      <c r="B47" s="65"/>
      <c r="C47" s="65"/>
      <c r="D47" s="65"/>
      <c r="E47" s="107" t="s">
        <v>154</v>
      </c>
      <c r="F47" s="178" t="s">
        <v>114</v>
      </c>
      <c r="G47" s="178"/>
      <c r="H47" s="178"/>
      <c r="I47" s="178"/>
      <c r="J47" s="178"/>
      <c r="K47" s="74">
        <f>+'2'!H19</f>
        <v>469000</v>
      </c>
    </row>
    <row r="48" spans="2:11" s="73" customFormat="1" ht="30" customHeight="1" x14ac:dyDescent="0.2">
      <c r="B48" s="65"/>
      <c r="C48" s="65"/>
      <c r="D48" s="65"/>
      <c r="E48" s="65"/>
      <c r="F48" s="65"/>
      <c r="G48" s="178" t="s">
        <v>155</v>
      </c>
      <c r="H48" s="178"/>
      <c r="I48" s="178"/>
      <c r="J48" s="178"/>
      <c r="K48" s="178"/>
    </row>
    <row r="49" spans="2:18" s="73" customFormat="1" ht="30" customHeight="1" x14ac:dyDescent="0.2">
      <c r="B49" s="65"/>
      <c r="C49" s="65"/>
      <c r="D49" s="65"/>
      <c r="E49" s="65"/>
      <c r="F49" s="65"/>
      <c r="G49" s="65"/>
      <c r="H49" s="178" t="s">
        <v>48</v>
      </c>
      <c r="I49" s="178"/>
      <c r="J49" s="178"/>
      <c r="K49" s="178"/>
    </row>
    <row r="50" spans="2:18" s="73" customFormat="1" ht="30" customHeight="1" x14ac:dyDescent="0.2">
      <c r="B50" s="65"/>
      <c r="C50" s="65"/>
      <c r="D50" s="65"/>
      <c r="E50" s="65"/>
      <c r="F50" s="65"/>
      <c r="G50" s="65"/>
      <c r="H50" s="65"/>
      <c r="I50" s="178" t="s">
        <v>51</v>
      </c>
      <c r="J50" s="178"/>
      <c r="K50" s="178"/>
    </row>
    <row r="51" spans="2:18" s="73" customFormat="1" ht="40.5" x14ac:dyDescent="0.2">
      <c r="B51" s="65"/>
      <c r="C51" s="65"/>
      <c r="D51" s="65"/>
      <c r="E51" s="65"/>
      <c r="F51" s="65"/>
      <c r="G51" s="65"/>
      <c r="H51" s="65"/>
      <c r="I51" s="65"/>
      <c r="J51" s="65" t="s">
        <v>156</v>
      </c>
      <c r="K51" s="108">
        <v>1000</v>
      </c>
    </row>
    <row r="52" spans="2:18" s="73" customFormat="1" ht="25.5" customHeight="1" x14ac:dyDescent="0.2">
      <c r="B52" s="65"/>
      <c r="C52" s="65"/>
      <c r="D52" s="65"/>
      <c r="E52" s="65"/>
      <c r="F52" s="65"/>
      <c r="G52" s="65"/>
      <c r="H52" s="65"/>
      <c r="I52" s="65"/>
      <c r="J52" s="65" t="s">
        <v>157</v>
      </c>
      <c r="K52" s="108">
        <v>33200</v>
      </c>
    </row>
    <row r="53" spans="2:18" s="73" customFormat="1" ht="40.5" x14ac:dyDescent="0.2">
      <c r="B53" s="65"/>
      <c r="C53" s="65"/>
      <c r="D53" s="65"/>
      <c r="E53" s="65"/>
      <c r="F53" s="65"/>
      <c r="G53" s="65"/>
      <c r="H53" s="65"/>
      <c r="I53" s="65"/>
      <c r="J53" s="65" t="s">
        <v>158</v>
      </c>
      <c r="K53" s="108">
        <v>700</v>
      </c>
    </row>
    <row r="54" spans="2:18" s="73" customFormat="1" ht="20.25" customHeight="1" x14ac:dyDescent="0.2">
      <c r="B54" s="65"/>
      <c r="C54" s="107" t="s">
        <v>243</v>
      </c>
      <c r="D54" s="178" t="s">
        <v>244</v>
      </c>
      <c r="E54" s="178"/>
      <c r="F54" s="178"/>
      <c r="G54" s="178"/>
      <c r="H54" s="178"/>
      <c r="I54" s="178"/>
      <c r="J54" s="178"/>
      <c r="K54" s="74">
        <f>+K55</f>
        <v>325000</v>
      </c>
    </row>
    <row r="55" spans="2:18" s="73" customFormat="1" ht="20.25" customHeight="1" x14ac:dyDescent="0.2">
      <c r="B55" s="65"/>
      <c r="C55" s="65"/>
      <c r="D55" s="65"/>
      <c r="E55" s="107" t="s">
        <v>245</v>
      </c>
      <c r="F55" s="178" t="s">
        <v>188</v>
      </c>
      <c r="G55" s="178"/>
      <c r="H55" s="178"/>
      <c r="I55" s="178"/>
      <c r="J55" s="178"/>
      <c r="K55" s="74">
        <f>+'2'!H21</f>
        <v>325000</v>
      </c>
    </row>
    <row r="56" spans="2:18" s="73" customFormat="1" ht="20.25" customHeight="1" x14ac:dyDescent="0.2">
      <c r="B56" s="65"/>
      <c r="C56" s="65"/>
      <c r="D56" s="65"/>
      <c r="E56" s="65"/>
      <c r="F56" s="65"/>
      <c r="G56" s="178" t="s">
        <v>246</v>
      </c>
      <c r="H56" s="178"/>
      <c r="I56" s="178"/>
      <c r="J56" s="178"/>
      <c r="K56" s="178"/>
    </row>
    <row r="57" spans="2:18" s="73" customFormat="1" ht="20.25" customHeight="1" x14ac:dyDescent="0.2">
      <c r="B57" s="65"/>
      <c r="C57" s="65"/>
      <c r="D57" s="65"/>
      <c r="E57" s="65"/>
      <c r="F57" s="65"/>
      <c r="G57" s="65"/>
      <c r="H57" s="178" t="s">
        <v>48</v>
      </c>
      <c r="I57" s="178"/>
      <c r="J57" s="178"/>
      <c r="K57" s="178"/>
    </row>
    <row r="58" spans="2:18" s="73" customFormat="1" ht="30" customHeight="1" x14ac:dyDescent="0.2">
      <c r="B58" s="65"/>
      <c r="C58" s="65"/>
      <c r="D58" s="65"/>
      <c r="E58" s="65"/>
      <c r="F58" s="65"/>
      <c r="G58" s="65"/>
      <c r="H58" s="65"/>
      <c r="I58" s="178" t="s">
        <v>51</v>
      </c>
      <c r="J58" s="178"/>
      <c r="K58" s="178"/>
    </row>
    <row r="59" spans="2:18" s="73" customFormat="1" ht="24.75" customHeight="1" x14ac:dyDescent="0.2">
      <c r="B59" s="65"/>
      <c r="C59" s="65"/>
      <c r="D59" s="65"/>
      <c r="E59" s="65"/>
      <c r="F59" s="65"/>
      <c r="G59" s="65"/>
      <c r="H59" s="65"/>
      <c r="I59" s="65"/>
      <c r="J59" s="65" t="s">
        <v>247</v>
      </c>
      <c r="K59" s="108">
        <v>6900</v>
      </c>
    </row>
    <row r="60" spans="2:18" s="73" customFormat="1" ht="27" x14ac:dyDescent="0.2">
      <c r="B60" s="65"/>
      <c r="C60" s="65"/>
      <c r="D60" s="65"/>
      <c r="E60" s="65"/>
      <c r="F60" s="65"/>
      <c r="G60" s="65"/>
      <c r="H60" s="65"/>
      <c r="I60" s="65"/>
      <c r="J60" s="65" t="s">
        <v>248</v>
      </c>
      <c r="K60" s="108">
        <v>20</v>
      </c>
    </row>
    <row r="61" spans="2:18" s="71" customFormat="1" ht="30" customHeight="1" x14ac:dyDescent="0.2">
      <c r="B61" s="108"/>
      <c r="C61" s="109" t="s">
        <v>92</v>
      </c>
      <c r="D61" s="178" t="s">
        <v>93</v>
      </c>
      <c r="E61" s="178"/>
      <c r="F61" s="178"/>
      <c r="G61" s="178"/>
      <c r="H61" s="178"/>
      <c r="I61" s="178"/>
      <c r="J61" s="178"/>
      <c r="K61" s="74">
        <f>+K67+K79+K62+K75</f>
        <v>1342000</v>
      </c>
    </row>
    <row r="62" spans="2:18" s="73" customFormat="1" ht="30" customHeight="1" x14ac:dyDescent="0.2">
      <c r="B62" s="65"/>
      <c r="C62" s="65"/>
      <c r="D62" s="65"/>
      <c r="E62" s="107" t="s">
        <v>264</v>
      </c>
      <c r="F62" s="178" t="s">
        <v>265</v>
      </c>
      <c r="G62" s="178"/>
      <c r="H62" s="178"/>
      <c r="I62" s="178"/>
      <c r="J62" s="178"/>
      <c r="K62" s="74">
        <f>+'2'!H23</f>
        <v>-37000</v>
      </c>
    </row>
    <row r="63" spans="2:18" s="73" customFormat="1" ht="30" customHeight="1" x14ac:dyDescent="0.2">
      <c r="B63" s="65"/>
      <c r="C63" s="65"/>
      <c r="D63" s="65"/>
      <c r="E63" s="65"/>
      <c r="F63" s="65"/>
      <c r="G63" s="178" t="s">
        <v>266</v>
      </c>
      <c r="H63" s="178"/>
      <c r="I63" s="178"/>
      <c r="J63" s="178"/>
      <c r="K63" s="178"/>
    </row>
    <row r="64" spans="2:18" s="73" customFormat="1" ht="30" customHeight="1" x14ac:dyDescent="0.2">
      <c r="B64" s="65"/>
      <c r="C64" s="65"/>
      <c r="D64" s="65"/>
      <c r="E64" s="65"/>
      <c r="F64" s="65"/>
      <c r="G64" s="65"/>
      <c r="H64" s="178" t="s">
        <v>48</v>
      </c>
      <c r="I64" s="178"/>
      <c r="J64" s="178"/>
      <c r="K64" s="178"/>
      <c r="M64" s="71"/>
      <c r="N64" s="71"/>
      <c r="O64" s="71"/>
      <c r="P64" s="71"/>
      <c r="Q64" s="71"/>
      <c r="R64" s="71"/>
    </row>
    <row r="65" spans="2:18" s="73" customFormat="1" ht="30" customHeight="1" x14ac:dyDescent="0.2">
      <c r="B65" s="65"/>
      <c r="C65" s="65"/>
      <c r="D65" s="65"/>
      <c r="E65" s="65"/>
      <c r="F65" s="65"/>
      <c r="G65" s="65"/>
      <c r="H65" s="65"/>
      <c r="I65" s="178" t="s">
        <v>51</v>
      </c>
      <c r="J65" s="178"/>
      <c r="K65" s="178"/>
      <c r="M65" s="71"/>
      <c r="N65" s="71"/>
      <c r="O65" s="71"/>
      <c r="P65" s="71"/>
      <c r="Q65" s="71"/>
      <c r="R65" s="71"/>
    </row>
    <row r="66" spans="2:18" s="73" customFormat="1" ht="24" customHeight="1" x14ac:dyDescent="0.2">
      <c r="B66" s="65"/>
      <c r="C66" s="65"/>
      <c r="D66" s="65"/>
      <c r="E66" s="65"/>
      <c r="F66" s="65"/>
      <c r="G66" s="65"/>
      <c r="H66" s="65"/>
      <c r="I66" s="65"/>
      <c r="J66" s="65" t="s">
        <v>267</v>
      </c>
      <c r="K66" s="76">
        <v>-596</v>
      </c>
      <c r="M66" s="71"/>
      <c r="N66" s="71"/>
      <c r="O66" s="71"/>
      <c r="P66" s="71"/>
      <c r="Q66" s="71"/>
      <c r="R66" s="71"/>
    </row>
    <row r="67" spans="2:18" s="71" customFormat="1" ht="29.1" customHeight="1" x14ac:dyDescent="0.2">
      <c r="B67" s="108"/>
      <c r="C67" s="108"/>
      <c r="D67" s="108"/>
      <c r="E67" s="109" t="s">
        <v>94</v>
      </c>
      <c r="F67" s="178" t="s">
        <v>67</v>
      </c>
      <c r="G67" s="178"/>
      <c r="H67" s="178"/>
      <c r="I67" s="178"/>
      <c r="J67" s="178"/>
      <c r="K67" s="74">
        <f>+'2'!H24</f>
        <v>745000</v>
      </c>
    </row>
    <row r="68" spans="2:18" s="71" customFormat="1" ht="30" customHeight="1" x14ac:dyDescent="0.2">
      <c r="B68" s="108"/>
      <c r="C68" s="108"/>
      <c r="D68" s="108"/>
      <c r="E68" s="108"/>
      <c r="F68" s="108"/>
      <c r="G68" s="178" t="s">
        <v>95</v>
      </c>
      <c r="H68" s="178"/>
      <c r="I68" s="178"/>
      <c r="J68" s="178"/>
      <c r="K68" s="178"/>
    </row>
    <row r="69" spans="2:18" s="71" customFormat="1" ht="30" customHeight="1" x14ac:dyDescent="0.2">
      <c r="B69" s="108"/>
      <c r="C69" s="108"/>
      <c r="D69" s="108"/>
      <c r="E69" s="108"/>
      <c r="F69" s="108"/>
      <c r="G69" s="108"/>
      <c r="H69" s="178" t="s">
        <v>48</v>
      </c>
      <c r="I69" s="178"/>
      <c r="J69" s="178"/>
      <c r="K69" s="178"/>
    </row>
    <row r="70" spans="2:18" s="71" customFormat="1" ht="30" customHeight="1" x14ac:dyDescent="0.2">
      <c r="B70" s="108"/>
      <c r="C70" s="108"/>
      <c r="D70" s="108"/>
      <c r="E70" s="108"/>
      <c r="F70" s="108"/>
      <c r="G70" s="108"/>
      <c r="H70" s="178" t="s">
        <v>51</v>
      </c>
      <c r="I70" s="178"/>
      <c r="J70" s="178"/>
      <c r="K70" s="178"/>
    </row>
    <row r="71" spans="2:18" s="71" customFormat="1" ht="30" customHeight="1" x14ac:dyDescent="0.2">
      <c r="B71" s="108"/>
      <c r="C71" s="108"/>
      <c r="D71" s="108"/>
      <c r="E71" s="108"/>
      <c r="F71" s="108"/>
      <c r="G71" s="108"/>
      <c r="H71" s="109"/>
      <c r="I71" s="109"/>
      <c r="J71" s="65" t="s">
        <v>96</v>
      </c>
      <c r="K71" s="78">
        <v>40</v>
      </c>
    </row>
    <row r="72" spans="2:18" s="71" customFormat="1" ht="30" customHeight="1" x14ac:dyDescent="0.2">
      <c r="B72" s="108"/>
      <c r="C72" s="108"/>
      <c r="D72" s="108"/>
      <c r="E72" s="108"/>
      <c r="F72" s="108"/>
      <c r="G72" s="108"/>
      <c r="H72" s="109"/>
      <c r="I72" s="109"/>
      <c r="J72" s="65" t="s">
        <v>97</v>
      </c>
      <c r="K72" s="78">
        <v>12600</v>
      </c>
    </row>
    <row r="73" spans="2:18" ht="40.5" x14ac:dyDescent="0.2">
      <c r="B73" s="72"/>
      <c r="C73" s="72"/>
      <c r="D73" s="72"/>
      <c r="E73" s="72"/>
      <c r="F73" s="72"/>
      <c r="G73" s="72"/>
      <c r="H73" s="72"/>
      <c r="I73" s="72"/>
      <c r="J73" s="65" t="s">
        <v>98</v>
      </c>
      <c r="K73" s="79">
        <v>1500</v>
      </c>
    </row>
    <row r="74" spans="2:18" ht="21.75" customHeight="1" x14ac:dyDescent="0.2">
      <c r="B74" s="72"/>
      <c r="C74" s="72"/>
      <c r="D74" s="72"/>
      <c r="E74" s="72"/>
      <c r="F74" s="72"/>
      <c r="G74" s="72"/>
      <c r="H74" s="72"/>
      <c r="I74" s="72"/>
      <c r="J74" s="65" t="s">
        <v>258</v>
      </c>
      <c r="K74" s="79">
        <v>190</v>
      </c>
    </row>
    <row r="75" spans="2:18" s="12" customFormat="1" ht="29.1" customHeight="1" x14ac:dyDescent="0.2">
      <c r="B75" s="111"/>
      <c r="C75" s="111"/>
      <c r="D75" s="111"/>
      <c r="E75" s="106" t="s">
        <v>317</v>
      </c>
      <c r="F75" s="160" t="s">
        <v>296</v>
      </c>
      <c r="G75" s="160"/>
      <c r="H75" s="160"/>
      <c r="I75" s="160"/>
      <c r="J75" s="160"/>
      <c r="K75" s="114">
        <f>+'2'!H25</f>
        <v>-16000</v>
      </c>
    </row>
    <row r="76" spans="2:18" s="12" customFormat="1" ht="30" customHeight="1" x14ac:dyDescent="0.2">
      <c r="B76" s="111"/>
      <c r="C76" s="111"/>
      <c r="D76" s="111"/>
      <c r="E76" s="111"/>
      <c r="F76" s="111"/>
      <c r="G76" s="160" t="s">
        <v>318</v>
      </c>
      <c r="H76" s="160"/>
      <c r="I76" s="160"/>
      <c r="J76" s="160"/>
      <c r="K76" s="160"/>
    </row>
    <row r="77" spans="2:18" s="12" customFormat="1" ht="30" customHeight="1" x14ac:dyDescent="0.2">
      <c r="B77" s="111"/>
      <c r="C77" s="111"/>
      <c r="D77" s="111"/>
      <c r="E77" s="111"/>
      <c r="F77" s="111"/>
      <c r="G77" s="111"/>
      <c r="H77" s="160" t="s">
        <v>48</v>
      </c>
      <c r="I77" s="160"/>
      <c r="J77" s="160"/>
      <c r="K77" s="160"/>
    </row>
    <row r="78" spans="2:18" s="12" customFormat="1" ht="30" customHeight="1" x14ac:dyDescent="0.2">
      <c r="B78" s="111"/>
      <c r="C78" s="111"/>
      <c r="D78" s="111"/>
      <c r="E78" s="111"/>
      <c r="F78" s="111"/>
      <c r="G78" s="111"/>
      <c r="H78" s="111"/>
      <c r="I78" s="160" t="s">
        <v>51</v>
      </c>
      <c r="J78" s="160"/>
      <c r="K78" s="160"/>
    </row>
    <row r="79" spans="2:18" ht="33.75" customHeight="1" x14ac:dyDescent="0.2">
      <c r="B79" s="72"/>
      <c r="C79" s="72"/>
      <c r="D79" s="72"/>
      <c r="E79" s="109" t="s">
        <v>99</v>
      </c>
      <c r="F79" s="178" t="s">
        <v>70</v>
      </c>
      <c r="G79" s="178"/>
      <c r="H79" s="178"/>
      <c r="I79" s="178"/>
      <c r="J79" s="178"/>
      <c r="K79" s="74">
        <f>+'2'!H26</f>
        <v>650000</v>
      </c>
    </row>
    <row r="80" spans="2:18" ht="22.5" customHeight="1" x14ac:dyDescent="0.2">
      <c r="B80" s="72"/>
      <c r="C80" s="72"/>
      <c r="D80" s="72"/>
      <c r="E80" s="72"/>
      <c r="F80" s="72"/>
      <c r="G80" s="178" t="s">
        <v>100</v>
      </c>
      <c r="H80" s="178"/>
      <c r="I80" s="178"/>
      <c r="J80" s="178"/>
      <c r="K80" s="178"/>
    </row>
    <row r="81" spans="2:11" ht="22.5" customHeight="1" x14ac:dyDescent="0.2">
      <c r="B81" s="72"/>
      <c r="C81" s="72"/>
      <c r="D81" s="72"/>
      <c r="E81" s="72"/>
      <c r="F81" s="72"/>
      <c r="G81" s="178" t="s">
        <v>48</v>
      </c>
      <c r="H81" s="178"/>
      <c r="I81" s="178"/>
      <c r="J81" s="178"/>
      <c r="K81" s="72"/>
    </row>
    <row r="82" spans="2:11" ht="32.25" customHeight="1" x14ac:dyDescent="0.2">
      <c r="B82" s="72"/>
      <c r="C82" s="72"/>
      <c r="D82" s="72"/>
      <c r="E82" s="72"/>
      <c r="F82" s="72"/>
      <c r="G82" s="178" t="s">
        <v>51</v>
      </c>
      <c r="H82" s="178"/>
      <c r="I82" s="178"/>
      <c r="J82" s="178"/>
      <c r="K82" s="72"/>
    </row>
    <row r="83" spans="2:11" ht="40.5" x14ac:dyDescent="0.2">
      <c r="B83" s="72"/>
      <c r="C83" s="72"/>
      <c r="D83" s="72"/>
      <c r="E83" s="72"/>
      <c r="F83" s="72"/>
      <c r="G83" s="72"/>
      <c r="H83" s="72"/>
      <c r="I83" s="72"/>
      <c r="J83" s="65" t="s">
        <v>101</v>
      </c>
      <c r="K83" s="108">
        <v>4400</v>
      </c>
    </row>
    <row r="84" spans="2:11" ht="29.25" customHeight="1" x14ac:dyDescent="0.2">
      <c r="B84" s="72"/>
      <c r="C84" s="72"/>
      <c r="D84" s="72"/>
      <c r="E84" s="72"/>
      <c r="F84" s="72"/>
      <c r="G84" s="72"/>
      <c r="H84" s="72"/>
      <c r="I84" s="72"/>
      <c r="J84" s="65" t="s">
        <v>102</v>
      </c>
      <c r="K84" s="108">
        <v>500</v>
      </c>
    </row>
    <row r="85" spans="2:11" s="71" customFormat="1" ht="30" customHeight="1" x14ac:dyDescent="0.2">
      <c r="B85" s="108"/>
      <c r="C85" s="109" t="s">
        <v>103</v>
      </c>
      <c r="D85" s="178" t="s">
        <v>104</v>
      </c>
      <c r="E85" s="178"/>
      <c r="F85" s="178"/>
      <c r="G85" s="178"/>
      <c r="H85" s="178"/>
      <c r="I85" s="178"/>
      <c r="J85" s="178"/>
      <c r="K85" s="74">
        <f>+K86+K110+K99+K90+K95+K105</f>
        <v>-1049500</v>
      </c>
    </row>
    <row r="86" spans="2:11" s="71" customFormat="1" ht="29.1" customHeight="1" x14ac:dyDescent="0.2">
      <c r="B86" s="108"/>
      <c r="C86" s="108"/>
      <c r="D86" s="108"/>
      <c r="E86" s="109" t="s">
        <v>105</v>
      </c>
      <c r="F86" s="178" t="s">
        <v>76</v>
      </c>
      <c r="G86" s="178"/>
      <c r="H86" s="178"/>
      <c r="I86" s="178"/>
      <c r="J86" s="178"/>
      <c r="K86" s="74">
        <f>+'2'!H28</f>
        <v>-1310000</v>
      </c>
    </row>
    <row r="87" spans="2:11" s="71" customFormat="1" ht="30" customHeight="1" x14ac:dyDescent="0.2">
      <c r="B87" s="108"/>
      <c r="C87" s="77"/>
      <c r="D87" s="108"/>
      <c r="E87" s="108"/>
      <c r="F87" s="108"/>
      <c r="G87" s="179" t="s">
        <v>77</v>
      </c>
      <c r="H87" s="179"/>
      <c r="I87" s="179"/>
      <c r="J87" s="179"/>
      <c r="K87" s="179"/>
    </row>
    <row r="88" spans="2:11" s="71" customFormat="1" ht="30" customHeight="1" x14ac:dyDescent="0.2">
      <c r="B88" s="108"/>
      <c r="C88" s="77"/>
      <c r="D88" s="108"/>
      <c r="E88" s="108"/>
      <c r="F88" s="108"/>
      <c r="G88" s="80"/>
      <c r="H88" s="179" t="s">
        <v>35</v>
      </c>
      <c r="I88" s="179"/>
      <c r="J88" s="179"/>
      <c r="K88" s="179"/>
    </row>
    <row r="89" spans="2:11" s="71" customFormat="1" ht="30" customHeight="1" x14ac:dyDescent="0.2">
      <c r="B89" s="108"/>
      <c r="C89" s="77"/>
      <c r="D89" s="108"/>
      <c r="E89" s="108"/>
      <c r="F89" s="108"/>
      <c r="G89" s="108"/>
      <c r="H89" s="179" t="s">
        <v>109</v>
      </c>
      <c r="I89" s="179"/>
      <c r="J89" s="179"/>
      <c r="K89" s="179"/>
    </row>
    <row r="90" spans="2:11" s="12" customFormat="1" ht="30" customHeight="1" x14ac:dyDescent="0.2">
      <c r="B90" s="111"/>
      <c r="C90" s="111"/>
      <c r="D90" s="111"/>
      <c r="E90" s="106" t="s">
        <v>319</v>
      </c>
      <c r="F90" s="160" t="s">
        <v>299</v>
      </c>
      <c r="G90" s="160"/>
      <c r="H90" s="160"/>
      <c r="I90" s="160"/>
      <c r="J90" s="160"/>
      <c r="K90" s="114">
        <f>+'2'!H29</f>
        <v>8500</v>
      </c>
    </row>
    <row r="91" spans="2:11" s="12" customFormat="1" ht="30" customHeight="1" x14ac:dyDescent="0.2">
      <c r="B91" s="111"/>
      <c r="C91" s="111"/>
      <c r="D91" s="111"/>
      <c r="E91" s="111"/>
      <c r="F91" s="111"/>
      <c r="G91" s="160" t="s">
        <v>320</v>
      </c>
      <c r="H91" s="160"/>
      <c r="I91" s="160"/>
      <c r="J91" s="160"/>
      <c r="K91" s="160"/>
    </row>
    <row r="92" spans="2:11" s="12" customFormat="1" ht="30" customHeight="1" x14ac:dyDescent="0.2">
      <c r="B92" s="111"/>
      <c r="C92" s="111"/>
      <c r="D92" s="111"/>
      <c r="E92" s="111"/>
      <c r="F92" s="111"/>
      <c r="G92" s="111"/>
      <c r="H92" s="160" t="s">
        <v>48</v>
      </c>
      <c r="I92" s="160"/>
      <c r="J92" s="160"/>
      <c r="K92" s="160"/>
    </row>
    <row r="93" spans="2:11" s="12" customFormat="1" ht="30" customHeight="1" x14ac:dyDescent="0.2">
      <c r="B93" s="111"/>
      <c r="C93" s="111"/>
      <c r="D93" s="111"/>
      <c r="E93" s="111"/>
      <c r="F93" s="111"/>
      <c r="G93" s="111"/>
      <c r="H93" s="111"/>
      <c r="I93" s="160" t="s">
        <v>51</v>
      </c>
      <c r="J93" s="160"/>
      <c r="K93" s="160"/>
    </row>
    <row r="94" spans="2:11" s="12" customFormat="1" ht="27" x14ac:dyDescent="0.2">
      <c r="B94" s="111"/>
      <c r="C94" s="111"/>
      <c r="D94" s="111"/>
      <c r="E94" s="111"/>
      <c r="F94" s="111"/>
      <c r="G94" s="111"/>
      <c r="H94" s="111"/>
      <c r="I94" s="111"/>
      <c r="J94" s="115" t="s">
        <v>321</v>
      </c>
      <c r="K94" s="116">
        <v>6900</v>
      </c>
    </row>
    <row r="95" spans="2:11" s="12" customFormat="1" ht="29.1" customHeight="1" x14ac:dyDescent="0.2">
      <c r="B95" s="111"/>
      <c r="C95" s="111"/>
      <c r="D95" s="111"/>
      <c r="E95" s="106" t="s">
        <v>322</v>
      </c>
      <c r="F95" s="160" t="s">
        <v>302</v>
      </c>
      <c r="G95" s="160"/>
      <c r="H95" s="160"/>
      <c r="I95" s="160"/>
      <c r="J95" s="160"/>
      <c r="K95" s="114">
        <f>+'2'!H30</f>
        <v>-145500</v>
      </c>
    </row>
    <row r="96" spans="2:11" s="12" customFormat="1" ht="30" customHeight="1" x14ac:dyDescent="0.2">
      <c r="B96" s="111"/>
      <c r="C96" s="111"/>
      <c r="D96" s="111"/>
      <c r="E96" s="111"/>
      <c r="F96" s="111"/>
      <c r="G96" s="160" t="s">
        <v>323</v>
      </c>
      <c r="H96" s="160"/>
      <c r="I96" s="160"/>
      <c r="J96" s="160"/>
      <c r="K96" s="160"/>
    </row>
    <row r="97" spans="2:11" s="12" customFormat="1" ht="30" customHeight="1" x14ac:dyDescent="0.2">
      <c r="B97" s="111"/>
      <c r="C97" s="111"/>
      <c r="D97" s="111"/>
      <c r="E97" s="111"/>
      <c r="F97" s="111"/>
      <c r="G97" s="111"/>
      <c r="H97" s="160" t="s">
        <v>48</v>
      </c>
      <c r="I97" s="160"/>
      <c r="J97" s="160"/>
      <c r="K97" s="160"/>
    </row>
    <row r="98" spans="2:11" s="12" customFormat="1" ht="30" customHeight="1" x14ac:dyDescent="0.2">
      <c r="B98" s="111"/>
      <c r="C98" s="111"/>
      <c r="D98" s="111"/>
      <c r="E98" s="111"/>
      <c r="F98" s="111"/>
      <c r="G98" s="111"/>
      <c r="H98" s="111"/>
      <c r="I98" s="160" t="s">
        <v>51</v>
      </c>
      <c r="J98" s="160"/>
      <c r="K98" s="160"/>
    </row>
    <row r="99" spans="2:11" s="73" customFormat="1" ht="29.1" customHeight="1" x14ac:dyDescent="0.2">
      <c r="B99" s="65"/>
      <c r="C99" s="65"/>
      <c r="D99" s="65"/>
      <c r="E99" s="107" t="s">
        <v>259</v>
      </c>
      <c r="F99" s="178" t="s">
        <v>260</v>
      </c>
      <c r="G99" s="178"/>
      <c r="H99" s="178"/>
      <c r="I99" s="178"/>
      <c r="J99" s="178"/>
      <c r="K99" s="74">
        <f>+'2'!H31</f>
        <v>249400</v>
      </c>
    </row>
    <row r="100" spans="2:11" s="73" customFormat="1" ht="30" customHeight="1" x14ac:dyDescent="0.2">
      <c r="B100" s="65"/>
      <c r="C100" s="65"/>
      <c r="D100" s="65"/>
      <c r="E100" s="65"/>
      <c r="F100" s="65"/>
      <c r="G100" s="178" t="s">
        <v>261</v>
      </c>
      <c r="H100" s="178"/>
      <c r="I100" s="178"/>
      <c r="J100" s="178"/>
      <c r="K100" s="178"/>
    </row>
    <row r="101" spans="2:11" s="73" customFormat="1" ht="30" customHeight="1" x14ac:dyDescent="0.2">
      <c r="B101" s="65"/>
      <c r="C101" s="65"/>
      <c r="D101" s="65"/>
      <c r="E101" s="65"/>
      <c r="F101" s="65"/>
      <c r="G101" s="65"/>
      <c r="H101" s="178" t="s">
        <v>48</v>
      </c>
      <c r="I101" s="178"/>
      <c r="J101" s="178"/>
      <c r="K101" s="178"/>
    </row>
    <row r="102" spans="2:11" s="73" customFormat="1" ht="30" customHeight="1" x14ac:dyDescent="0.2">
      <c r="B102" s="65"/>
      <c r="C102" s="65"/>
      <c r="D102" s="65"/>
      <c r="E102" s="65"/>
      <c r="F102" s="65"/>
      <c r="G102" s="65"/>
      <c r="H102" s="65"/>
      <c r="I102" s="178" t="s">
        <v>51</v>
      </c>
      <c r="J102" s="178"/>
      <c r="K102" s="178"/>
    </row>
    <row r="103" spans="2:11" s="73" customFormat="1" ht="27" x14ac:dyDescent="0.2">
      <c r="B103" s="65"/>
      <c r="C103" s="65"/>
      <c r="D103" s="65"/>
      <c r="E103" s="65"/>
      <c r="F103" s="65"/>
      <c r="G103" s="65"/>
      <c r="H103" s="65"/>
      <c r="I103" s="65"/>
      <c r="J103" s="65" t="s">
        <v>262</v>
      </c>
      <c r="K103" s="108">
        <v>9000</v>
      </c>
    </row>
    <row r="104" spans="2:11" s="73" customFormat="1" ht="27" x14ac:dyDescent="0.2">
      <c r="B104" s="65"/>
      <c r="C104" s="65"/>
      <c r="D104" s="65"/>
      <c r="E104" s="65"/>
      <c r="F104" s="65"/>
      <c r="G104" s="65"/>
      <c r="H104" s="65"/>
      <c r="I104" s="65"/>
      <c r="J104" s="65" t="s">
        <v>263</v>
      </c>
      <c r="K104" s="108">
        <v>46000</v>
      </c>
    </row>
    <row r="105" spans="2:11" s="12" customFormat="1" ht="30" customHeight="1" x14ac:dyDescent="0.2">
      <c r="B105" s="111"/>
      <c r="C105" s="111"/>
      <c r="D105" s="111"/>
      <c r="E105" s="106" t="s">
        <v>324</v>
      </c>
      <c r="F105" s="160" t="s">
        <v>305</v>
      </c>
      <c r="G105" s="160"/>
      <c r="H105" s="160"/>
      <c r="I105" s="160"/>
      <c r="J105" s="160"/>
      <c r="K105" s="114">
        <f>+'2'!H32</f>
        <v>-2000</v>
      </c>
    </row>
    <row r="106" spans="2:11" s="12" customFormat="1" ht="30" customHeight="1" x14ac:dyDescent="0.2">
      <c r="B106" s="111"/>
      <c r="C106" s="111"/>
      <c r="D106" s="111"/>
      <c r="E106" s="111"/>
      <c r="F106" s="111"/>
      <c r="G106" s="160" t="s">
        <v>325</v>
      </c>
      <c r="H106" s="160"/>
      <c r="I106" s="160"/>
      <c r="J106" s="160"/>
      <c r="K106" s="160"/>
    </row>
    <row r="107" spans="2:11" s="12" customFormat="1" ht="30" customHeight="1" x14ac:dyDescent="0.2">
      <c r="B107" s="111"/>
      <c r="C107" s="111"/>
      <c r="D107" s="111"/>
      <c r="E107" s="111"/>
      <c r="F107" s="111"/>
      <c r="G107" s="111"/>
      <c r="H107" s="160" t="s">
        <v>48</v>
      </c>
      <c r="I107" s="160"/>
      <c r="J107" s="160"/>
      <c r="K107" s="160"/>
    </row>
    <row r="108" spans="2:11" s="12" customFormat="1" ht="30" customHeight="1" x14ac:dyDescent="0.2">
      <c r="B108" s="111"/>
      <c r="C108" s="111"/>
      <c r="D108" s="111"/>
      <c r="E108" s="111"/>
      <c r="F108" s="111"/>
      <c r="G108" s="111"/>
      <c r="H108" s="111"/>
      <c r="I108" s="160" t="s">
        <v>51</v>
      </c>
      <c r="J108" s="160"/>
      <c r="K108" s="160"/>
    </row>
    <row r="109" spans="2:11" s="12" customFormat="1" ht="27" x14ac:dyDescent="0.2">
      <c r="B109" s="111"/>
      <c r="C109" s="111"/>
      <c r="D109" s="111"/>
      <c r="E109" s="111"/>
      <c r="F109" s="111"/>
      <c r="G109" s="111"/>
      <c r="H109" s="111"/>
      <c r="I109" s="111"/>
      <c r="J109" s="115" t="s">
        <v>262</v>
      </c>
      <c r="K109" s="117">
        <v>-6</v>
      </c>
    </row>
    <row r="110" spans="2:11" s="73" customFormat="1" ht="30" customHeight="1" x14ac:dyDescent="0.2">
      <c r="B110" s="65"/>
      <c r="C110" s="65"/>
      <c r="D110" s="65"/>
      <c r="E110" s="107" t="s">
        <v>159</v>
      </c>
      <c r="F110" s="178" t="s">
        <v>117</v>
      </c>
      <c r="G110" s="178"/>
      <c r="H110" s="178"/>
      <c r="I110" s="178"/>
      <c r="J110" s="178"/>
      <c r="K110" s="74">
        <f>+'2'!H33</f>
        <v>150100</v>
      </c>
    </row>
    <row r="111" spans="2:11" s="73" customFormat="1" ht="30" customHeight="1" x14ac:dyDescent="0.2">
      <c r="B111" s="65"/>
      <c r="C111" s="65"/>
      <c r="D111" s="65"/>
      <c r="E111" s="65"/>
      <c r="F111" s="65"/>
      <c r="G111" s="178" t="s">
        <v>160</v>
      </c>
      <c r="H111" s="178"/>
      <c r="I111" s="178"/>
      <c r="J111" s="178"/>
      <c r="K111" s="178"/>
    </row>
    <row r="112" spans="2:11" s="73" customFormat="1" ht="30" customHeight="1" x14ac:dyDescent="0.2">
      <c r="B112" s="65"/>
      <c r="C112" s="65"/>
      <c r="D112" s="65"/>
      <c r="E112" s="65"/>
      <c r="F112" s="65"/>
      <c r="G112" s="65"/>
      <c r="H112" s="178" t="s">
        <v>48</v>
      </c>
      <c r="I112" s="178"/>
      <c r="J112" s="178"/>
      <c r="K112" s="178"/>
    </row>
    <row r="113" spans="2:11" s="73" customFormat="1" ht="30" customHeight="1" x14ac:dyDescent="0.2">
      <c r="B113" s="65"/>
      <c r="C113" s="65"/>
      <c r="D113" s="65"/>
      <c r="E113" s="65"/>
      <c r="F113" s="65"/>
      <c r="G113" s="65"/>
      <c r="H113" s="65"/>
      <c r="I113" s="178" t="s">
        <v>51</v>
      </c>
      <c r="J113" s="178"/>
      <c r="K113" s="178"/>
    </row>
    <row r="114" spans="2:11" s="73" customFormat="1" ht="30" customHeight="1" x14ac:dyDescent="0.2">
      <c r="B114" s="65"/>
      <c r="C114" s="107" t="s">
        <v>161</v>
      </c>
      <c r="D114" s="178" t="s">
        <v>162</v>
      </c>
      <c r="E114" s="178"/>
      <c r="F114" s="178"/>
      <c r="G114" s="178"/>
      <c r="H114" s="178"/>
      <c r="I114" s="178"/>
      <c r="J114" s="178"/>
      <c r="K114" s="74">
        <f>+K119+K115</f>
        <v>-332500</v>
      </c>
    </row>
    <row r="115" spans="2:11" s="12" customFormat="1" ht="24" customHeight="1" x14ac:dyDescent="0.2">
      <c r="B115" s="111"/>
      <c r="C115" s="111"/>
      <c r="D115" s="111"/>
      <c r="E115" s="106" t="s">
        <v>326</v>
      </c>
      <c r="F115" s="160" t="s">
        <v>308</v>
      </c>
      <c r="G115" s="160"/>
      <c r="H115" s="160"/>
      <c r="I115" s="160"/>
      <c r="J115" s="160"/>
      <c r="K115" s="114">
        <f>+'2'!H35</f>
        <v>-1500</v>
      </c>
    </row>
    <row r="116" spans="2:11" s="12" customFormat="1" ht="24" customHeight="1" x14ac:dyDescent="0.2">
      <c r="B116" s="111"/>
      <c r="C116" s="111"/>
      <c r="D116" s="111"/>
      <c r="E116" s="111"/>
      <c r="F116" s="111"/>
      <c r="G116" s="160" t="s">
        <v>327</v>
      </c>
      <c r="H116" s="160"/>
      <c r="I116" s="160"/>
      <c r="J116" s="160"/>
      <c r="K116" s="160"/>
    </row>
    <row r="117" spans="2:11" s="12" customFormat="1" ht="24" customHeight="1" x14ac:dyDescent="0.2">
      <c r="B117" s="111"/>
      <c r="C117" s="111"/>
      <c r="D117" s="111"/>
      <c r="E117" s="111"/>
      <c r="F117" s="111"/>
      <c r="G117" s="111"/>
      <c r="H117" s="160" t="s">
        <v>48</v>
      </c>
      <c r="I117" s="160"/>
      <c r="J117" s="160"/>
      <c r="K117" s="160"/>
    </row>
    <row r="118" spans="2:11" s="12" customFormat="1" ht="30" customHeight="1" x14ac:dyDescent="0.2">
      <c r="B118" s="111"/>
      <c r="C118" s="111"/>
      <c r="D118" s="111"/>
      <c r="E118" s="111"/>
      <c r="F118" s="111"/>
      <c r="G118" s="111"/>
      <c r="H118" s="111"/>
      <c r="I118" s="160" t="s">
        <v>51</v>
      </c>
      <c r="J118" s="160"/>
      <c r="K118" s="160"/>
    </row>
    <row r="119" spans="2:11" s="73" customFormat="1" ht="29.1" customHeight="1" x14ac:dyDescent="0.2">
      <c r="B119" s="65"/>
      <c r="C119" s="65"/>
      <c r="D119" s="65"/>
      <c r="E119" s="107" t="s">
        <v>163</v>
      </c>
      <c r="F119" s="178" t="s">
        <v>124</v>
      </c>
      <c r="G119" s="178"/>
      <c r="H119" s="178"/>
      <c r="I119" s="178"/>
      <c r="J119" s="178"/>
      <c r="K119" s="74">
        <f>+'2'!H36</f>
        <v>-331000</v>
      </c>
    </row>
    <row r="120" spans="2:11" s="73" customFormat="1" ht="30" customHeight="1" x14ac:dyDescent="0.2">
      <c r="B120" s="65"/>
      <c r="C120" s="65"/>
      <c r="D120" s="65"/>
      <c r="E120" s="65"/>
      <c r="F120" s="65"/>
      <c r="G120" s="178" t="s">
        <v>164</v>
      </c>
      <c r="H120" s="178"/>
      <c r="I120" s="178"/>
      <c r="J120" s="178"/>
      <c r="K120" s="178"/>
    </row>
    <row r="121" spans="2:11" s="73" customFormat="1" ht="30" customHeight="1" x14ac:dyDescent="0.2">
      <c r="B121" s="65"/>
      <c r="C121" s="65"/>
      <c r="D121" s="65"/>
      <c r="E121" s="65"/>
      <c r="F121" s="65"/>
      <c r="G121" s="65"/>
      <c r="H121" s="178" t="s">
        <v>48</v>
      </c>
      <c r="I121" s="178"/>
      <c r="J121" s="178"/>
      <c r="K121" s="178"/>
    </row>
    <row r="122" spans="2:11" s="73" customFormat="1" ht="30" customHeight="1" x14ac:dyDescent="0.2">
      <c r="B122" s="65"/>
      <c r="C122" s="65"/>
      <c r="D122" s="65"/>
      <c r="E122" s="65"/>
      <c r="F122" s="65"/>
      <c r="G122" s="65"/>
      <c r="H122" s="65"/>
      <c r="I122" s="178" t="s">
        <v>51</v>
      </c>
      <c r="J122" s="178"/>
      <c r="K122" s="178"/>
    </row>
    <row r="123" spans="2:11" s="73" customFormat="1" ht="40.5" x14ac:dyDescent="0.2">
      <c r="B123" s="65"/>
      <c r="C123" s="65"/>
      <c r="D123" s="65"/>
      <c r="E123" s="65"/>
      <c r="F123" s="65"/>
      <c r="G123" s="65"/>
      <c r="H123" s="65"/>
      <c r="I123" s="65"/>
      <c r="J123" s="65" t="s">
        <v>165</v>
      </c>
      <c r="K123" s="81">
        <v>820</v>
      </c>
    </row>
    <row r="124" spans="2:11" s="73" customFormat="1" ht="24" customHeight="1" x14ac:dyDescent="0.2">
      <c r="B124" s="65"/>
      <c r="C124" s="65"/>
      <c r="D124" s="65"/>
      <c r="E124" s="65"/>
      <c r="F124" s="65"/>
      <c r="G124" s="65"/>
      <c r="H124" s="65"/>
      <c r="I124" s="65"/>
      <c r="J124" s="65" t="s">
        <v>166</v>
      </c>
      <c r="K124" s="76">
        <v>-6580</v>
      </c>
    </row>
    <row r="125" spans="2:11" s="73" customFormat="1" ht="27" x14ac:dyDescent="0.2">
      <c r="B125" s="65"/>
      <c r="C125" s="65"/>
      <c r="D125" s="65"/>
      <c r="E125" s="65"/>
      <c r="F125" s="65"/>
      <c r="G125" s="65"/>
      <c r="H125" s="65"/>
      <c r="I125" s="65"/>
      <c r="J125" s="65" t="s">
        <v>167</v>
      </c>
      <c r="K125" s="76">
        <v>-40625</v>
      </c>
    </row>
    <row r="126" spans="2:11" s="73" customFormat="1" ht="27" x14ac:dyDescent="0.2">
      <c r="B126" s="65"/>
      <c r="C126" s="65"/>
      <c r="D126" s="65"/>
      <c r="E126" s="65"/>
      <c r="F126" s="65"/>
      <c r="G126" s="65"/>
      <c r="H126" s="65"/>
      <c r="I126" s="65"/>
      <c r="J126" s="65" t="s">
        <v>168</v>
      </c>
      <c r="K126" s="76">
        <v>-15</v>
      </c>
    </row>
    <row r="127" spans="2:11" s="73" customFormat="1" ht="27" x14ac:dyDescent="0.2">
      <c r="B127" s="65"/>
      <c r="C127" s="65"/>
      <c r="D127" s="65"/>
      <c r="E127" s="65"/>
      <c r="F127" s="65"/>
      <c r="G127" s="65"/>
      <c r="H127" s="65"/>
      <c r="I127" s="65"/>
      <c r="J127" s="65" t="s">
        <v>169</v>
      </c>
      <c r="K127" s="81">
        <v>150</v>
      </c>
    </row>
    <row r="128" spans="2:11" ht="23.25" customHeight="1" x14ac:dyDescent="0.2">
      <c r="B128" s="177" t="s">
        <v>220</v>
      </c>
      <c r="C128" s="177"/>
      <c r="D128" s="177"/>
      <c r="E128" s="177"/>
      <c r="F128" s="177"/>
      <c r="G128" s="177"/>
      <c r="H128" s="177"/>
      <c r="I128" s="177"/>
      <c r="J128" s="177"/>
      <c r="K128" s="74">
        <f>+K129</f>
        <v>-2791000</v>
      </c>
    </row>
    <row r="129" spans="2:12" ht="23.25" customHeight="1" x14ac:dyDescent="0.2">
      <c r="B129" s="108"/>
      <c r="C129" s="109" t="s">
        <v>221</v>
      </c>
      <c r="D129" s="178" t="s">
        <v>222</v>
      </c>
      <c r="E129" s="178"/>
      <c r="F129" s="178"/>
      <c r="G129" s="178"/>
      <c r="H129" s="178"/>
      <c r="I129" s="178"/>
      <c r="J129" s="178"/>
      <c r="K129" s="74">
        <f>+K130+K134+K138</f>
        <v>-2791000</v>
      </c>
    </row>
    <row r="130" spans="2:12" ht="23.25" customHeight="1" x14ac:dyDescent="0.2">
      <c r="B130" s="108"/>
      <c r="C130" s="108"/>
      <c r="D130" s="108"/>
      <c r="E130" s="109" t="s">
        <v>223</v>
      </c>
      <c r="F130" s="178" t="s">
        <v>190</v>
      </c>
      <c r="G130" s="178"/>
      <c r="H130" s="178"/>
      <c r="I130" s="178"/>
      <c r="J130" s="178"/>
      <c r="K130" s="74">
        <f>+'2'!H38</f>
        <v>-2791000</v>
      </c>
    </row>
    <row r="131" spans="2:12" ht="42.75" customHeight="1" x14ac:dyDescent="0.2">
      <c r="B131" s="108"/>
      <c r="C131" s="108"/>
      <c r="D131" s="108"/>
      <c r="E131" s="108"/>
      <c r="F131" s="108"/>
      <c r="G131" s="178" t="s">
        <v>224</v>
      </c>
      <c r="H131" s="178"/>
      <c r="I131" s="178"/>
      <c r="J131" s="178"/>
      <c r="K131" s="109"/>
    </row>
    <row r="132" spans="2:12" ht="16.5" customHeight="1" x14ac:dyDescent="0.2">
      <c r="B132" s="108"/>
      <c r="C132" s="108"/>
      <c r="D132" s="108"/>
      <c r="E132" s="108"/>
      <c r="F132" s="108"/>
      <c r="G132" s="178" t="s">
        <v>48</v>
      </c>
      <c r="H132" s="178"/>
      <c r="I132" s="178"/>
      <c r="J132" s="178"/>
      <c r="K132" s="178"/>
      <c r="L132" s="82"/>
    </row>
    <row r="133" spans="2:12" ht="16.5" customHeight="1" x14ac:dyDescent="0.2">
      <c r="B133" s="108"/>
      <c r="C133" s="108"/>
      <c r="D133" s="108"/>
      <c r="E133" s="108"/>
      <c r="F133" s="108"/>
      <c r="G133" s="108"/>
      <c r="H133" s="178" t="s">
        <v>225</v>
      </c>
      <c r="I133" s="178"/>
      <c r="J133" s="178"/>
      <c r="K133" s="178"/>
      <c r="L133" s="82"/>
    </row>
    <row r="134" spans="2:12" s="140" customFormat="1" ht="16.5" customHeight="1" x14ac:dyDescent="0.25">
      <c r="B134" s="141"/>
      <c r="C134" s="141"/>
      <c r="D134" s="143"/>
      <c r="E134" s="113" t="s">
        <v>223</v>
      </c>
      <c r="F134" s="187" t="s">
        <v>190</v>
      </c>
      <c r="G134" s="187"/>
      <c r="H134" s="187"/>
      <c r="I134" s="187"/>
      <c r="J134" s="187"/>
      <c r="K134" s="148">
        <f>+'2'!H39</f>
        <v>2791000</v>
      </c>
    </row>
    <row r="135" spans="2:12" s="140" customFormat="1" ht="16.5" customHeight="1" x14ac:dyDescent="0.25">
      <c r="B135" s="141"/>
      <c r="C135" s="141"/>
      <c r="D135" s="143"/>
      <c r="E135" s="128"/>
      <c r="F135" s="128"/>
      <c r="G135" s="187" t="s">
        <v>224</v>
      </c>
      <c r="H135" s="187"/>
      <c r="I135" s="187"/>
      <c r="J135" s="187"/>
      <c r="K135" s="147"/>
    </row>
    <row r="136" spans="2:12" s="140" customFormat="1" ht="16.5" customHeight="1" x14ac:dyDescent="0.25">
      <c r="B136" s="141"/>
      <c r="C136" s="141"/>
      <c r="D136" s="143"/>
      <c r="E136" s="128"/>
      <c r="F136" s="128"/>
      <c r="G136" s="128"/>
      <c r="H136" s="187" t="s">
        <v>48</v>
      </c>
      <c r="I136" s="187"/>
      <c r="J136" s="187"/>
      <c r="K136" s="147"/>
    </row>
    <row r="137" spans="2:12" s="140" customFormat="1" ht="16.5" customHeight="1" x14ac:dyDescent="0.25">
      <c r="B137" s="141"/>
      <c r="C137" s="141"/>
      <c r="D137" s="143"/>
      <c r="E137" s="128"/>
      <c r="F137" s="128"/>
      <c r="G137" s="128"/>
      <c r="H137" s="128"/>
      <c r="I137" s="187" t="s">
        <v>225</v>
      </c>
      <c r="J137" s="187"/>
      <c r="K137" s="147"/>
    </row>
    <row r="138" spans="2:12" s="140" customFormat="1" ht="16.5" customHeight="1" x14ac:dyDescent="0.25">
      <c r="B138" s="141"/>
      <c r="C138" s="141"/>
      <c r="D138" s="143"/>
      <c r="E138" s="113" t="s">
        <v>336</v>
      </c>
      <c r="F138" s="160" t="s">
        <v>330</v>
      </c>
      <c r="G138" s="160"/>
      <c r="H138" s="160"/>
      <c r="I138" s="160"/>
      <c r="J138" s="160"/>
      <c r="K138" s="74">
        <f>+'2'!H40</f>
        <v>-2791000</v>
      </c>
    </row>
    <row r="139" spans="2:12" s="140" customFormat="1" ht="16.5" customHeight="1" x14ac:dyDescent="0.25">
      <c r="B139" s="141"/>
      <c r="C139" s="141"/>
      <c r="D139" s="143"/>
      <c r="E139" s="143"/>
      <c r="F139" s="145"/>
      <c r="G139" s="142" t="s">
        <v>337</v>
      </c>
      <c r="H139" s="142"/>
      <c r="I139" s="142"/>
      <c r="J139" s="142"/>
      <c r="K139" s="142"/>
    </row>
    <row r="140" spans="2:12" s="140" customFormat="1" ht="16.5" customHeight="1" x14ac:dyDescent="0.25">
      <c r="B140" s="141"/>
      <c r="C140" s="141"/>
      <c r="D140" s="143"/>
      <c r="E140" s="143"/>
      <c r="F140" s="145"/>
      <c r="G140" s="145"/>
      <c r="H140" s="142" t="s">
        <v>48</v>
      </c>
      <c r="I140" s="142"/>
      <c r="J140" s="142"/>
      <c r="K140" s="142"/>
    </row>
    <row r="141" spans="2:12" s="140" customFormat="1" ht="16.5" customHeight="1" x14ac:dyDescent="0.25">
      <c r="B141" s="141"/>
      <c r="C141" s="141"/>
      <c r="D141" s="143"/>
      <c r="E141" s="146"/>
      <c r="F141" s="29"/>
      <c r="G141" s="29"/>
      <c r="H141" s="29"/>
      <c r="I141" s="145" t="s">
        <v>338</v>
      </c>
      <c r="J141" s="29"/>
      <c r="K141" s="144"/>
    </row>
  </sheetData>
  <mergeCells count="106">
    <mergeCell ref="F134:J134"/>
    <mergeCell ref="G135:J135"/>
    <mergeCell ref="H136:J136"/>
    <mergeCell ref="I137:J137"/>
    <mergeCell ref="F138:J138"/>
    <mergeCell ref="B1:K1"/>
    <mergeCell ref="B2:K2"/>
    <mergeCell ref="B5:K5"/>
    <mergeCell ref="B128:J128"/>
    <mergeCell ref="D129:J129"/>
    <mergeCell ref="F130:J130"/>
    <mergeCell ref="G131:J131"/>
    <mergeCell ref="I102:K102"/>
    <mergeCell ref="F105:J105"/>
    <mergeCell ref="G106:K106"/>
    <mergeCell ref="H107:K107"/>
    <mergeCell ref="I108:K108"/>
    <mergeCell ref="F110:J110"/>
    <mergeCell ref="G96:K96"/>
    <mergeCell ref="H97:K97"/>
    <mergeCell ref="I98:K98"/>
    <mergeCell ref="F99:J99"/>
    <mergeCell ref="G100:K100"/>
    <mergeCell ref="H101:K101"/>
    <mergeCell ref="H89:K89"/>
    <mergeCell ref="F90:J90"/>
    <mergeCell ref="G91:K91"/>
    <mergeCell ref="G132:K132"/>
    <mergeCell ref="H133:K133"/>
    <mergeCell ref="H117:K117"/>
    <mergeCell ref="I118:K118"/>
    <mergeCell ref="F119:J119"/>
    <mergeCell ref="G120:K120"/>
    <mergeCell ref="H121:K121"/>
    <mergeCell ref="I122:K122"/>
    <mergeCell ref="G111:K111"/>
    <mergeCell ref="H112:K112"/>
    <mergeCell ref="I113:K113"/>
    <mergeCell ref="D114:J114"/>
    <mergeCell ref="F115:J115"/>
    <mergeCell ref="G116:K116"/>
    <mergeCell ref="H92:K92"/>
    <mergeCell ref="I93:K93"/>
    <mergeCell ref="F95:J95"/>
    <mergeCell ref="G81:J81"/>
    <mergeCell ref="G82:J82"/>
    <mergeCell ref="D85:J85"/>
    <mergeCell ref="F86:J86"/>
    <mergeCell ref="G87:K87"/>
    <mergeCell ref="H88:K88"/>
    <mergeCell ref="F75:J75"/>
    <mergeCell ref="G76:K76"/>
    <mergeCell ref="H77:K77"/>
    <mergeCell ref="I78:K78"/>
    <mergeCell ref="F79:J79"/>
    <mergeCell ref="G80:K80"/>
    <mergeCell ref="H64:K64"/>
    <mergeCell ref="I65:K65"/>
    <mergeCell ref="F67:J67"/>
    <mergeCell ref="G68:K68"/>
    <mergeCell ref="H69:K69"/>
    <mergeCell ref="H70:K70"/>
    <mergeCell ref="G56:K56"/>
    <mergeCell ref="H57:K57"/>
    <mergeCell ref="I58:K58"/>
    <mergeCell ref="D61:J61"/>
    <mergeCell ref="F62:J62"/>
    <mergeCell ref="G63:K63"/>
    <mergeCell ref="F47:J47"/>
    <mergeCell ref="G48:K48"/>
    <mergeCell ref="H49:K49"/>
    <mergeCell ref="I50:K50"/>
    <mergeCell ref="D54:J54"/>
    <mergeCell ref="F55:J55"/>
    <mergeCell ref="H36:K36"/>
    <mergeCell ref="I37:K37"/>
    <mergeCell ref="F41:J41"/>
    <mergeCell ref="G42:K42"/>
    <mergeCell ref="H43:K43"/>
    <mergeCell ref="H44:K44"/>
    <mergeCell ref="G28:K28"/>
    <mergeCell ref="H29:K29"/>
    <mergeCell ref="I30:K30"/>
    <mergeCell ref="D33:J33"/>
    <mergeCell ref="F34:J34"/>
    <mergeCell ref="G35:K35"/>
    <mergeCell ref="G22:K22"/>
    <mergeCell ref="H23:K23"/>
    <mergeCell ref="I24:K24"/>
    <mergeCell ref="D26:J26"/>
    <mergeCell ref="F27:J27"/>
    <mergeCell ref="F21:J21"/>
    <mergeCell ref="B10:J10"/>
    <mergeCell ref="D11:J11"/>
    <mergeCell ref="F12:J12"/>
    <mergeCell ref="G13:K13"/>
    <mergeCell ref="H14:K14"/>
    <mergeCell ref="I15:K15"/>
    <mergeCell ref="B3:K3"/>
    <mergeCell ref="B7:B8"/>
    <mergeCell ref="C7:D7"/>
    <mergeCell ref="E7:H7"/>
    <mergeCell ref="I7:I8"/>
    <mergeCell ref="J7:J8"/>
    <mergeCell ref="B9:J9"/>
    <mergeCell ref="B6:K6"/>
  </mergeCells>
  <pageMargins left="0.15" right="0.04" top="0.24" bottom="0.23622047244094491" header="0.31496062992125984" footer="0.17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AD886-05E5-4B51-B0A9-9FC7BF7EB57C}">
  <dimension ref="B1:FG13"/>
  <sheetViews>
    <sheetView workbookViewId="0">
      <selection activeCell="N7" sqref="N7"/>
    </sheetView>
  </sheetViews>
  <sheetFormatPr defaultRowHeight="13.5" x14ac:dyDescent="0.25"/>
  <cols>
    <col min="1" max="1" width="2" style="93" customWidth="1"/>
    <col min="2" max="2" width="20.85546875" style="93" customWidth="1"/>
    <col min="3" max="3" width="11.140625" style="93" bestFit="1" customWidth="1"/>
    <col min="4" max="4" width="10.28515625" style="93" customWidth="1"/>
    <col min="5" max="5" width="20.7109375" style="93" customWidth="1"/>
    <col min="6" max="6" width="8.140625" style="93" customWidth="1"/>
    <col min="7" max="7" width="10.28515625" style="93" customWidth="1"/>
    <col min="8" max="8" width="9.7109375" style="93" customWidth="1"/>
    <col min="9" max="9" width="9.140625" style="93"/>
    <col min="10" max="10" width="34.85546875" style="93" customWidth="1"/>
    <col min="11" max="16384" width="9.140625" style="93"/>
  </cols>
  <sheetData>
    <row r="1" spans="2:163" s="22" customFormat="1" ht="15" customHeight="1" x14ac:dyDescent="0.2">
      <c r="B1" s="167" t="s">
        <v>195</v>
      </c>
      <c r="C1" s="167"/>
      <c r="D1" s="167"/>
      <c r="E1" s="167"/>
      <c r="F1" s="167"/>
      <c r="G1" s="167"/>
      <c r="H1" s="167"/>
      <c r="I1" s="167"/>
      <c r="J1" s="167"/>
      <c r="K1" s="20"/>
      <c r="L1" s="20"/>
      <c r="M1" s="20"/>
      <c r="N1" s="20"/>
      <c r="O1" s="20"/>
      <c r="P1" s="20"/>
      <c r="Q1" s="20"/>
      <c r="R1" s="20"/>
      <c r="S1" s="21"/>
      <c r="T1" s="20"/>
      <c r="U1" s="20"/>
      <c r="V1" s="20"/>
      <c r="W1" s="20"/>
      <c r="X1" s="20"/>
      <c r="Y1" s="20"/>
      <c r="Z1" s="20"/>
      <c r="AA1" s="21"/>
      <c r="AB1" s="20"/>
      <c r="AC1" s="20"/>
      <c r="AD1" s="20"/>
      <c r="AE1" s="20"/>
      <c r="AF1" s="20"/>
      <c r="AG1" s="20"/>
      <c r="AH1" s="20"/>
      <c r="AI1" s="21"/>
      <c r="AJ1" s="20"/>
      <c r="AK1" s="20"/>
      <c r="AL1" s="20"/>
      <c r="AM1" s="20"/>
      <c r="AN1" s="20"/>
      <c r="AO1" s="20"/>
      <c r="AP1" s="20"/>
      <c r="AQ1" s="21"/>
      <c r="AR1" s="20"/>
      <c r="AS1" s="20"/>
      <c r="AT1" s="20"/>
      <c r="AU1" s="20"/>
      <c r="AV1" s="20"/>
      <c r="AW1" s="20"/>
      <c r="AX1" s="20"/>
      <c r="AY1" s="21"/>
      <c r="AZ1" s="20"/>
      <c r="BA1" s="20"/>
      <c r="BB1" s="20"/>
      <c r="BC1" s="20"/>
      <c r="BD1" s="20"/>
      <c r="BE1" s="20"/>
      <c r="BF1" s="20"/>
      <c r="BG1" s="21"/>
      <c r="BH1" s="20"/>
      <c r="BI1" s="20"/>
      <c r="BJ1" s="20"/>
      <c r="BK1" s="20"/>
      <c r="BL1" s="20"/>
      <c r="BM1" s="20"/>
      <c r="BN1" s="20"/>
      <c r="BO1" s="21"/>
      <c r="BP1" s="20"/>
      <c r="BQ1" s="20"/>
      <c r="BR1" s="20"/>
      <c r="BS1" s="20"/>
      <c r="BT1" s="20"/>
      <c r="BU1" s="20"/>
      <c r="BV1" s="20"/>
      <c r="BW1" s="21"/>
      <c r="BX1" s="20"/>
      <c r="BY1" s="20"/>
      <c r="BZ1" s="20"/>
      <c r="CA1" s="20"/>
      <c r="CB1" s="20"/>
      <c r="CC1" s="20"/>
      <c r="CD1" s="20"/>
      <c r="CE1" s="21"/>
      <c r="CF1" s="20"/>
      <c r="CG1" s="20"/>
      <c r="CH1" s="20"/>
      <c r="CI1" s="20"/>
      <c r="CJ1" s="20"/>
      <c r="CK1" s="20"/>
      <c r="CL1" s="20"/>
      <c r="CM1" s="21"/>
      <c r="CN1" s="20"/>
      <c r="CO1" s="20"/>
      <c r="CP1" s="20"/>
      <c r="CQ1" s="20"/>
      <c r="CR1" s="20"/>
      <c r="CS1" s="20"/>
      <c r="CT1" s="20"/>
      <c r="CU1" s="21"/>
      <c r="CV1" s="20"/>
      <c r="CW1" s="20"/>
      <c r="CX1" s="20"/>
      <c r="CY1" s="20"/>
      <c r="CZ1" s="20"/>
      <c r="DA1" s="20"/>
      <c r="DB1" s="20"/>
      <c r="DC1" s="21"/>
      <c r="DD1" s="20"/>
      <c r="DE1" s="20"/>
      <c r="DF1" s="20"/>
      <c r="DG1" s="20"/>
      <c r="DH1" s="20"/>
      <c r="DI1" s="20"/>
      <c r="DJ1" s="20"/>
      <c r="DK1" s="21"/>
      <c r="DL1" s="20"/>
      <c r="DM1" s="20"/>
      <c r="DN1" s="20"/>
      <c r="DO1" s="20"/>
      <c r="DP1" s="20"/>
      <c r="DQ1" s="20"/>
      <c r="DR1" s="20"/>
      <c r="DS1" s="21"/>
      <c r="DT1" s="20"/>
      <c r="DU1" s="20"/>
      <c r="DV1" s="20"/>
      <c r="DW1" s="20"/>
      <c r="DX1" s="20"/>
      <c r="DY1" s="20"/>
      <c r="DZ1" s="20"/>
      <c r="EA1" s="21"/>
      <c r="EB1" s="20"/>
      <c r="EC1" s="20"/>
      <c r="ED1" s="20"/>
      <c r="EE1" s="20"/>
      <c r="EF1" s="20"/>
      <c r="EG1" s="20"/>
      <c r="EH1" s="20"/>
      <c r="EI1" s="21"/>
      <c r="EJ1" s="20"/>
      <c r="EK1" s="20"/>
      <c r="EL1" s="20"/>
      <c r="EM1" s="20"/>
      <c r="EN1" s="20"/>
      <c r="EO1" s="20"/>
      <c r="EP1" s="20"/>
      <c r="EQ1" s="21"/>
      <c r="ER1" s="20"/>
      <c r="ES1" s="20"/>
      <c r="ET1" s="20"/>
      <c r="EU1" s="20"/>
      <c r="EV1" s="20"/>
      <c r="EW1" s="20"/>
      <c r="EX1" s="20"/>
      <c r="EY1" s="21"/>
      <c r="EZ1" s="20"/>
      <c r="FA1" s="20"/>
      <c r="FB1" s="20"/>
      <c r="FC1" s="20"/>
      <c r="FD1" s="20"/>
      <c r="FE1" s="20"/>
      <c r="FF1" s="20"/>
      <c r="FG1" s="21"/>
    </row>
    <row r="2" spans="2:163" s="22" customFormat="1" ht="15" customHeight="1" x14ac:dyDescent="0.2">
      <c r="B2" s="167" t="s">
        <v>23</v>
      </c>
      <c r="C2" s="167"/>
      <c r="D2" s="167"/>
      <c r="E2" s="167"/>
      <c r="F2" s="167"/>
      <c r="G2" s="167"/>
      <c r="H2" s="167"/>
      <c r="I2" s="167"/>
      <c r="J2" s="167"/>
      <c r="K2" s="20"/>
      <c r="L2" s="20"/>
      <c r="M2" s="20"/>
      <c r="N2" s="20"/>
      <c r="O2" s="20"/>
      <c r="P2" s="20"/>
      <c r="Q2" s="20"/>
      <c r="R2" s="20"/>
      <c r="S2" s="21"/>
      <c r="T2" s="20"/>
      <c r="U2" s="20"/>
      <c r="V2" s="20"/>
      <c r="W2" s="20"/>
      <c r="X2" s="20"/>
      <c r="Y2" s="20"/>
      <c r="Z2" s="20"/>
      <c r="AA2" s="21"/>
      <c r="AB2" s="20"/>
      <c r="AC2" s="20"/>
      <c r="AD2" s="20"/>
      <c r="AE2" s="20"/>
      <c r="AF2" s="20"/>
      <c r="AG2" s="20"/>
      <c r="AH2" s="20"/>
      <c r="AI2" s="21"/>
      <c r="AJ2" s="20"/>
      <c r="AK2" s="20"/>
      <c r="AL2" s="20"/>
      <c r="AM2" s="20"/>
      <c r="AN2" s="20"/>
      <c r="AO2" s="20"/>
      <c r="AP2" s="20"/>
      <c r="AQ2" s="21"/>
      <c r="AR2" s="20"/>
      <c r="AS2" s="20"/>
      <c r="AT2" s="20"/>
      <c r="AU2" s="20"/>
      <c r="AV2" s="20"/>
      <c r="AW2" s="20"/>
      <c r="AX2" s="20"/>
      <c r="AY2" s="21"/>
      <c r="AZ2" s="20"/>
      <c r="BA2" s="20"/>
      <c r="BB2" s="20"/>
      <c r="BC2" s="20"/>
      <c r="BD2" s="20"/>
      <c r="BE2" s="20"/>
      <c r="BF2" s="20"/>
      <c r="BG2" s="21"/>
      <c r="BH2" s="20"/>
      <c r="BI2" s="20"/>
      <c r="BJ2" s="20"/>
      <c r="BK2" s="20"/>
      <c r="BL2" s="20"/>
      <c r="BM2" s="20"/>
      <c r="BN2" s="20"/>
      <c r="BO2" s="21"/>
      <c r="BP2" s="20"/>
      <c r="BQ2" s="20"/>
      <c r="BR2" s="20"/>
      <c r="BS2" s="20"/>
      <c r="BT2" s="20"/>
      <c r="BU2" s="20"/>
      <c r="BV2" s="20"/>
      <c r="BW2" s="21"/>
      <c r="BX2" s="20"/>
      <c r="BY2" s="20"/>
      <c r="BZ2" s="20"/>
      <c r="CA2" s="20"/>
      <c r="CB2" s="20"/>
      <c r="CC2" s="20"/>
      <c r="CD2" s="20"/>
      <c r="CE2" s="21"/>
      <c r="CF2" s="20"/>
      <c r="CG2" s="20"/>
      <c r="CH2" s="20"/>
      <c r="CI2" s="20"/>
      <c r="CJ2" s="20"/>
      <c r="CK2" s="20"/>
      <c r="CL2" s="20"/>
      <c r="CM2" s="21"/>
      <c r="CN2" s="20"/>
      <c r="CO2" s="20"/>
      <c r="CP2" s="20"/>
      <c r="CQ2" s="20"/>
      <c r="CR2" s="20"/>
      <c r="CS2" s="20"/>
      <c r="CT2" s="20"/>
      <c r="CU2" s="21"/>
      <c r="CV2" s="20"/>
      <c r="CW2" s="20"/>
      <c r="CX2" s="20"/>
      <c r="CY2" s="20"/>
      <c r="CZ2" s="20"/>
      <c r="DA2" s="20"/>
      <c r="DB2" s="20"/>
      <c r="DC2" s="21"/>
      <c r="DD2" s="20"/>
      <c r="DE2" s="20"/>
      <c r="DF2" s="20"/>
      <c r="DG2" s="20"/>
      <c r="DH2" s="20"/>
      <c r="DI2" s="20"/>
      <c r="DJ2" s="20"/>
      <c r="DK2" s="21"/>
      <c r="DL2" s="20"/>
      <c r="DM2" s="20"/>
      <c r="DN2" s="20"/>
      <c r="DO2" s="20"/>
      <c r="DP2" s="20"/>
      <c r="DQ2" s="20"/>
      <c r="DR2" s="20"/>
      <c r="DS2" s="21"/>
      <c r="DT2" s="20"/>
      <c r="DU2" s="20"/>
      <c r="DV2" s="20"/>
      <c r="DW2" s="20"/>
      <c r="DX2" s="20"/>
      <c r="DY2" s="20"/>
      <c r="DZ2" s="20"/>
      <c r="EA2" s="21"/>
      <c r="EB2" s="20"/>
      <c r="EC2" s="20"/>
      <c r="ED2" s="20"/>
      <c r="EE2" s="20"/>
      <c r="EF2" s="20"/>
      <c r="EG2" s="20"/>
      <c r="EH2" s="20"/>
      <c r="EI2" s="21"/>
      <c r="EJ2" s="20"/>
      <c r="EK2" s="20"/>
      <c r="EL2" s="20"/>
      <c r="EM2" s="20"/>
      <c r="EN2" s="20"/>
      <c r="EO2" s="20"/>
      <c r="EP2" s="20"/>
      <c r="EQ2" s="21"/>
      <c r="ER2" s="20"/>
      <c r="ES2" s="20"/>
      <c r="ET2" s="20"/>
      <c r="EU2" s="20"/>
      <c r="EV2" s="20"/>
      <c r="EW2" s="20"/>
      <c r="EX2" s="20"/>
      <c r="EY2" s="21"/>
      <c r="EZ2" s="20"/>
      <c r="FA2" s="20"/>
      <c r="FB2" s="20"/>
      <c r="FC2" s="20"/>
      <c r="FD2" s="20"/>
      <c r="FE2" s="20"/>
      <c r="FF2" s="20"/>
      <c r="FG2" s="21"/>
    </row>
    <row r="3" spans="2:163" s="22" customFormat="1" ht="15" customHeight="1" x14ac:dyDescent="0.2">
      <c r="B3" s="167" t="s">
        <v>16</v>
      </c>
      <c r="C3" s="167"/>
      <c r="D3" s="167"/>
      <c r="E3" s="167"/>
      <c r="F3" s="167"/>
      <c r="G3" s="167"/>
      <c r="H3" s="167"/>
      <c r="I3" s="167"/>
      <c r="J3" s="167"/>
      <c r="K3" s="20"/>
      <c r="L3" s="20"/>
      <c r="M3" s="20"/>
      <c r="N3" s="20"/>
      <c r="O3" s="20"/>
      <c r="P3" s="20"/>
      <c r="Q3" s="20"/>
      <c r="R3" s="20"/>
      <c r="S3" s="21"/>
      <c r="T3" s="20"/>
      <c r="U3" s="20"/>
      <c r="V3" s="20"/>
      <c r="W3" s="20"/>
      <c r="X3" s="20"/>
      <c r="Y3" s="20"/>
      <c r="Z3" s="20"/>
      <c r="AA3" s="21"/>
      <c r="AB3" s="20"/>
      <c r="AC3" s="20"/>
      <c r="AD3" s="20"/>
      <c r="AE3" s="20"/>
      <c r="AF3" s="20"/>
      <c r="AG3" s="20"/>
      <c r="AH3" s="20"/>
      <c r="AI3" s="21"/>
      <c r="AJ3" s="20"/>
      <c r="AK3" s="20"/>
      <c r="AL3" s="20"/>
      <c r="AM3" s="20"/>
      <c r="AN3" s="20"/>
      <c r="AO3" s="20"/>
      <c r="AP3" s="20"/>
      <c r="AQ3" s="21"/>
      <c r="AR3" s="20"/>
      <c r="AS3" s="20"/>
      <c r="AT3" s="20"/>
      <c r="AU3" s="20"/>
      <c r="AV3" s="20"/>
      <c r="AW3" s="20"/>
      <c r="AX3" s="20"/>
      <c r="AY3" s="21"/>
      <c r="AZ3" s="20"/>
      <c r="BA3" s="20"/>
      <c r="BB3" s="20"/>
      <c r="BC3" s="20"/>
      <c r="BD3" s="20"/>
      <c r="BE3" s="20"/>
      <c r="BF3" s="20"/>
      <c r="BG3" s="21"/>
      <c r="BH3" s="20"/>
      <c r="BI3" s="20"/>
      <c r="BJ3" s="20"/>
      <c r="BK3" s="20"/>
      <c r="BL3" s="20"/>
      <c r="BM3" s="20"/>
      <c r="BN3" s="20"/>
      <c r="BO3" s="21"/>
      <c r="BP3" s="20"/>
      <c r="BQ3" s="20"/>
      <c r="BR3" s="20"/>
      <c r="BS3" s="20"/>
      <c r="BT3" s="20"/>
      <c r="BU3" s="20"/>
      <c r="BV3" s="20"/>
      <c r="BW3" s="21"/>
      <c r="BX3" s="20"/>
      <c r="BY3" s="20"/>
      <c r="BZ3" s="20"/>
      <c r="CA3" s="20"/>
      <c r="CB3" s="20"/>
      <c r="CC3" s="20"/>
      <c r="CD3" s="20"/>
      <c r="CE3" s="21"/>
      <c r="CF3" s="20"/>
      <c r="CG3" s="20"/>
      <c r="CH3" s="20"/>
      <c r="CI3" s="20"/>
      <c r="CJ3" s="20"/>
      <c r="CK3" s="20"/>
      <c r="CL3" s="20"/>
      <c r="CM3" s="21"/>
      <c r="CN3" s="20"/>
      <c r="CO3" s="20"/>
      <c r="CP3" s="20"/>
      <c r="CQ3" s="20"/>
      <c r="CR3" s="20"/>
      <c r="CS3" s="20"/>
      <c r="CT3" s="20"/>
      <c r="CU3" s="21"/>
      <c r="CV3" s="20"/>
      <c r="CW3" s="20"/>
      <c r="CX3" s="20"/>
      <c r="CY3" s="20"/>
      <c r="CZ3" s="20"/>
      <c r="DA3" s="20"/>
      <c r="DB3" s="20"/>
      <c r="DC3" s="21"/>
      <c r="DD3" s="20"/>
      <c r="DE3" s="20"/>
      <c r="DF3" s="20"/>
      <c r="DG3" s="20"/>
      <c r="DH3" s="20"/>
      <c r="DI3" s="20"/>
      <c r="DJ3" s="20"/>
      <c r="DK3" s="21"/>
      <c r="DL3" s="20"/>
      <c r="DM3" s="20"/>
      <c r="DN3" s="20"/>
      <c r="DO3" s="20"/>
      <c r="DP3" s="20"/>
      <c r="DQ3" s="20"/>
      <c r="DR3" s="20"/>
      <c r="DS3" s="21"/>
      <c r="DT3" s="20"/>
      <c r="DU3" s="20"/>
      <c r="DV3" s="20"/>
      <c r="DW3" s="20"/>
      <c r="DX3" s="20"/>
      <c r="DY3" s="20"/>
      <c r="DZ3" s="20"/>
      <c r="EA3" s="21"/>
      <c r="EB3" s="20"/>
      <c r="EC3" s="20"/>
      <c r="ED3" s="20"/>
      <c r="EE3" s="20"/>
      <c r="EF3" s="20"/>
      <c r="EG3" s="20"/>
      <c r="EH3" s="20"/>
      <c r="EI3" s="21"/>
      <c r="EJ3" s="20"/>
      <c r="EK3" s="20"/>
      <c r="EL3" s="20"/>
      <c r="EM3" s="20"/>
      <c r="EN3" s="20"/>
      <c r="EO3" s="20"/>
      <c r="EP3" s="20"/>
      <c r="EQ3" s="21"/>
      <c r="ER3" s="20"/>
      <c r="ES3" s="20"/>
      <c r="ET3" s="20"/>
      <c r="EU3" s="20"/>
      <c r="EV3" s="20"/>
      <c r="EW3" s="20"/>
      <c r="EX3" s="20"/>
      <c r="EY3" s="21"/>
      <c r="EZ3" s="20"/>
      <c r="FA3" s="20"/>
      <c r="FB3" s="20"/>
      <c r="FC3" s="20"/>
      <c r="FD3" s="20"/>
      <c r="FE3" s="20"/>
      <c r="FF3" s="20"/>
      <c r="FG3" s="21"/>
    </row>
    <row r="4" spans="2:163" s="22" customFormat="1" ht="15" customHeight="1" x14ac:dyDescent="0.2">
      <c r="B4" s="167" t="s">
        <v>15</v>
      </c>
      <c r="C4" s="167"/>
      <c r="D4" s="167"/>
      <c r="E4" s="167"/>
      <c r="F4" s="167"/>
      <c r="G4" s="167"/>
      <c r="H4" s="167"/>
      <c r="I4" s="167"/>
      <c r="J4" s="167"/>
      <c r="K4" s="20"/>
      <c r="L4" s="20"/>
      <c r="M4" s="20"/>
      <c r="N4" s="20"/>
      <c r="O4" s="20"/>
      <c r="P4" s="20"/>
      <c r="Q4" s="20"/>
      <c r="R4" s="20"/>
      <c r="S4" s="21"/>
      <c r="T4" s="20"/>
      <c r="U4" s="20"/>
      <c r="V4" s="20"/>
      <c r="W4" s="20"/>
      <c r="X4" s="20"/>
      <c r="Y4" s="20"/>
      <c r="Z4" s="20"/>
      <c r="AA4" s="21"/>
      <c r="AB4" s="20"/>
      <c r="AC4" s="20"/>
      <c r="AD4" s="20"/>
      <c r="AE4" s="20"/>
      <c r="AF4" s="20"/>
      <c r="AG4" s="20"/>
      <c r="AH4" s="20"/>
      <c r="AI4" s="21"/>
      <c r="AJ4" s="20"/>
      <c r="AK4" s="20"/>
      <c r="AL4" s="20"/>
      <c r="AM4" s="20"/>
      <c r="AN4" s="20"/>
      <c r="AO4" s="20"/>
      <c r="AP4" s="20"/>
      <c r="AQ4" s="21"/>
      <c r="AR4" s="20"/>
      <c r="AS4" s="20"/>
      <c r="AT4" s="20"/>
      <c r="AU4" s="20"/>
      <c r="AV4" s="20"/>
      <c r="AW4" s="20"/>
      <c r="AX4" s="20"/>
      <c r="AY4" s="21"/>
      <c r="AZ4" s="20"/>
      <c r="BA4" s="20"/>
      <c r="BB4" s="20"/>
      <c r="BC4" s="20"/>
      <c r="BD4" s="20"/>
      <c r="BE4" s="20"/>
      <c r="BF4" s="20"/>
      <c r="BG4" s="21"/>
      <c r="BH4" s="20"/>
      <c r="BI4" s="20"/>
      <c r="BJ4" s="20"/>
      <c r="BK4" s="20"/>
      <c r="BL4" s="20"/>
      <c r="BM4" s="20"/>
      <c r="BN4" s="20"/>
      <c r="BO4" s="21"/>
      <c r="BP4" s="20"/>
      <c r="BQ4" s="20"/>
      <c r="BR4" s="20"/>
      <c r="BS4" s="20"/>
      <c r="BT4" s="20"/>
      <c r="BU4" s="20"/>
      <c r="BV4" s="20"/>
      <c r="BW4" s="21"/>
      <c r="BX4" s="20"/>
      <c r="BY4" s="20"/>
      <c r="BZ4" s="20"/>
      <c r="CA4" s="20"/>
      <c r="CB4" s="20"/>
      <c r="CC4" s="20"/>
      <c r="CD4" s="20"/>
      <c r="CE4" s="21"/>
      <c r="CF4" s="20"/>
      <c r="CG4" s="20"/>
      <c r="CH4" s="20"/>
      <c r="CI4" s="20"/>
      <c r="CJ4" s="20"/>
      <c r="CK4" s="20"/>
      <c r="CL4" s="20"/>
      <c r="CM4" s="21"/>
      <c r="CN4" s="20"/>
      <c r="CO4" s="20"/>
      <c r="CP4" s="20"/>
      <c r="CQ4" s="20"/>
      <c r="CR4" s="20"/>
      <c r="CS4" s="20"/>
      <c r="CT4" s="20"/>
      <c r="CU4" s="21"/>
      <c r="CV4" s="20"/>
      <c r="CW4" s="20"/>
      <c r="CX4" s="20"/>
      <c r="CY4" s="20"/>
      <c r="CZ4" s="20"/>
      <c r="DA4" s="20"/>
      <c r="DB4" s="20"/>
      <c r="DC4" s="21"/>
      <c r="DD4" s="20"/>
      <c r="DE4" s="20"/>
      <c r="DF4" s="20"/>
      <c r="DG4" s="20"/>
      <c r="DH4" s="20"/>
      <c r="DI4" s="20"/>
      <c r="DJ4" s="20"/>
      <c r="DK4" s="21"/>
      <c r="DL4" s="20"/>
      <c r="DM4" s="20"/>
      <c r="DN4" s="20"/>
      <c r="DO4" s="20"/>
      <c r="DP4" s="20"/>
      <c r="DQ4" s="20"/>
      <c r="DR4" s="20"/>
      <c r="DS4" s="21"/>
      <c r="DT4" s="20"/>
      <c r="DU4" s="20"/>
      <c r="DV4" s="20"/>
      <c r="DW4" s="20"/>
      <c r="DX4" s="20"/>
      <c r="DY4" s="20"/>
      <c r="DZ4" s="20"/>
      <c r="EA4" s="21"/>
      <c r="EB4" s="20"/>
      <c r="EC4" s="20"/>
      <c r="ED4" s="20"/>
      <c r="EE4" s="20"/>
      <c r="EF4" s="20"/>
      <c r="EG4" s="20"/>
      <c r="EH4" s="20"/>
      <c r="EI4" s="21"/>
      <c r="EJ4" s="20"/>
      <c r="EK4" s="20"/>
      <c r="EL4" s="20"/>
      <c r="EM4" s="20"/>
      <c r="EN4" s="20"/>
      <c r="EO4" s="20"/>
      <c r="EP4" s="20"/>
      <c r="EQ4" s="21"/>
      <c r="ER4" s="20"/>
      <c r="ES4" s="20"/>
      <c r="ET4" s="20"/>
      <c r="EU4" s="20"/>
      <c r="EV4" s="20"/>
      <c r="EW4" s="20"/>
      <c r="EX4" s="20"/>
      <c r="EY4" s="21"/>
      <c r="EZ4" s="20"/>
      <c r="FA4" s="20"/>
      <c r="FB4" s="20"/>
      <c r="FC4" s="20"/>
      <c r="FD4" s="20"/>
      <c r="FE4" s="20"/>
      <c r="FF4" s="20"/>
      <c r="FG4" s="21"/>
    </row>
    <row r="5" spans="2:163" s="19" customFormat="1" ht="38.25" customHeight="1" x14ac:dyDescent="0.2">
      <c r="B5" s="158" t="s">
        <v>274</v>
      </c>
      <c r="C5" s="158"/>
      <c r="D5" s="158"/>
      <c r="E5" s="158"/>
      <c r="F5" s="158"/>
      <c r="G5" s="158"/>
      <c r="H5" s="158"/>
      <c r="I5" s="158"/>
      <c r="J5" s="158"/>
    </row>
    <row r="6" spans="2:163" s="19" customFormat="1" ht="66.75" customHeight="1" x14ac:dyDescent="0.2">
      <c r="B6" s="198" t="s">
        <v>275</v>
      </c>
      <c r="C6" s="198" t="s">
        <v>276</v>
      </c>
      <c r="D6" s="198"/>
      <c r="E6" s="198"/>
      <c r="F6" s="198" t="s">
        <v>277</v>
      </c>
      <c r="G6" s="198" t="s">
        <v>278</v>
      </c>
      <c r="H6" s="192" t="s">
        <v>279</v>
      </c>
      <c r="I6" s="192" t="s">
        <v>280</v>
      </c>
      <c r="J6" s="64" t="s">
        <v>281</v>
      </c>
    </row>
    <row r="7" spans="2:163" s="19" customFormat="1" ht="24" customHeight="1" x14ac:dyDescent="0.2">
      <c r="B7" s="198"/>
      <c r="C7" s="198"/>
      <c r="D7" s="198"/>
      <c r="E7" s="198"/>
      <c r="F7" s="198"/>
      <c r="G7" s="198"/>
      <c r="H7" s="193"/>
      <c r="I7" s="193"/>
      <c r="J7" s="64" t="s">
        <v>282</v>
      </c>
      <c r="L7" s="9"/>
      <c r="M7" s="9"/>
      <c r="N7" s="9"/>
    </row>
    <row r="8" spans="2:163" s="19" customFormat="1" ht="24" customHeight="1" x14ac:dyDescent="0.2">
      <c r="B8" s="194" t="s">
        <v>36</v>
      </c>
      <c r="C8" s="195"/>
      <c r="D8" s="195"/>
      <c r="E8" s="195"/>
      <c r="F8" s="195"/>
      <c r="G8" s="195"/>
      <c r="H8" s="195"/>
      <c r="I8" s="196"/>
      <c r="J8" s="88">
        <f>+J9+J78</f>
        <v>249400</v>
      </c>
      <c r="L8" s="89"/>
      <c r="M8" s="9"/>
      <c r="N8" s="9"/>
    </row>
    <row r="9" spans="2:163" s="19" customFormat="1" ht="18.75" customHeight="1" x14ac:dyDescent="0.2">
      <c r="B9" s="197" t="s">
        <v>18</v>
      </c>
      <c r="C9" s="197"/>
      <c r="D9" s="197"/>
      <c r="E9" s="197"/>
      <c r="F9" s="197"/>
      <c r="G9" s="197"/>
      <c r="H9" s="197"/>
      <c r="I9" s="197"/>
      <c r="J9" s="88">
        <f>+J10</f>
        <v>249400</v>
      </c>
      <c r="L9" s="89"/>
      <c r="M9" s="9"/>
      <c r="N9" s="90"/>
    </row>
    <row r="10" spans="2:163" s="12" customFormat="1" ht="24.95" customHeight="1" x14ac:dyDescent="0.2">
      <c r="B10" s="87" t="s">
        <v>283</v>
      </c>
      <c r="C10" s="87" t="s">
        <v>284</v>
      </c>
      <c r="D10" s="87" t="s">
        <v>285</v>
      </c>
      <c r="E10" s="160" t="s">
        <v>83</v>
      </c>
      <c r="F10" s="160"/>
      <c r="G10" s="160"/>
      <c r="H10" s="160"/>
      <c r="I10" s="160"/>
      <c r="J10" s="91">
        <f>+J11</f>
        <v>249400</v>
      </c>
    </row>
    <row r="11" spans="2:163" s="12" customFormat="1" ht="35.25" customHeight="1" x14ac:dyDescent="0.2">
      <c r="B11" s="49" t="s">
        <v>286</v>
      </c>
      <c r="C11" s="191" t="s">
        <v>270</v>
      </c>
      <c r="D11" s="191"/>
      <c r="E11" s="191"/>
      <c r="F11" s="191"/>
      <c r="G11" s="191"/>
      <c r="H11" s="191"/>
      <c r="I11" s="191"/>
      <c r="J11" s="92">
        <f>+J12</f>
        <v>249400</v>
      </c>
    </row>
    <row r="12" spans="2:163" s="12" customFormat="1" ht="16.5" customHeight="1" x14ac:dyDescent="0.2">
      <c r="B12" s="49" t="s">
        <v>287</v>
      </c>
      <c r="C12" s="191" t="s">
        <v>288</v>
      </c>
      <c r="D12" s="191"/>
      <c r="E12" s="191"/>
      <c r="F12" s="50" t="s">
        <v>287</v>
      </c>
      <c r="G12" s="50" t="s">
        <v>287</v>
      </c>
      <c r="H12" s="49" t="s">
        <v>287</v>
      </c>
      <c r="I12" s="49" t="s">
        <v>287</v>
      </c>
      <c r="J12" s="92">
        <f>+J13</f>
        <v>249400</v>
      </c>
    </row>
    <row r="13" spans="2:163" s="12" customFormat="1" ht="16.5" customHeight="1" x14ac:dyDescent="0.2">
      <c r="B13" s="49" t="s">
        <v>289</v>
      </c>
      <c r="C13" s="191" t="s">
        <v>290</v>
      </c>
      <c r="D13" s="191"/>
      <c r="E13" s="191"/>
      <c r="F13" s="50" t="s">
        <v>291</v>
      </c>
      <c r="G13" s="50" t="s">
        <v>292</v>
      </c>
      <c r="H13" s="92"/>
      <c r="I13" s="92"/>
      <c r="J13" s="92">
        <f>+'2'!H31</f>
        <v>249400</v>
      </c>
    </row>
  </sheetData>
  <mergeCells count="17">
    <mergeCell ref="C13:E13"/>
    <mergeCell ref="I6:I7"/>
    <mergeCell ref="B8:I8"/>
    <mergeCell ref="B9:I9"/>
    <mergeCell ref="E10:I10"/>
    <mergeCell ref="C11:I11"/>
    <mergeCell ref="C12:E12"/>
    <mergeCell ref="B6:B7"/>
    <mergeCell ref="C6:E7"/>
    <mergeCell ref="F6:F7"/>
    <mergeCell ref="G6:G7"/>
    <mergeCell ref="H6:H7"/>
    <mergeCell ref="B1:J1"/>
    <mergeCell ref="B2:J2"/>
    <mergeCell ref="B3:J3"/>
    <mergeCell ref="B4:J4"/>
    <mergeCell ref="B5:J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94F0-123D-44DA-B47C-310693CDC5FF}">
  <dimension ref="B1:IA103"/>
  <sheetViews>
    <sheetView topLeftCell="A88" zoomScaleNormal="100" workbookViewId="0">
      <selection activeCell="J70" sqref="J70"/>
    </sheetView>
  </sheetViews>
  <sheetFormatPr defaultColWidth="9.140625" defaultRowHeight="13.5" x14ac:dyDescent="0.2"/>
  <cols>
    <col min="1" max="1" width="1.7109375" style="1" customWidth="1"/>
    <col min="2" max="4" width="9.7109375" style="9" customWidth="1"/>
    <col min="5" max="5" width="10.140625" style="9" bestFit="1" customWidth="1"/>
    <col min="6" max="6" width="12" style="9" bestFit="1" customWidth="1"/>
    <col min="7" max="7" width="73.28515625" style="1" customWidth="1"/>
    <col min="8" max="8" width="30" style="42" customWidth="1"/>
    <col min="9" max="9" width="9.140625" style="1"/>
    <col min="10" max="10" width="16" style="1" customWidth="1"/>
    <col min="11" max="16384" width="9.140625" style="1"/>
  </cols>
  <sheetData>
    <row r="1" spans="2:235" s="66" customFormat="1" ht="15.95" customHeight="1" x14ac:dyDescent="0.2">
      <c r="B1" s="182" t="s">
        <v>257</v>
      </c>
      <c r="C1" s="182"/>
      <c r="D1" s="182"/>
      <c r="E1" s="182"/>
      <c r="F1" s="182"/>
      <c r="G1" s="182"/>
      <c r="H1" s="182"/>
      <c r="I1" s="67"/>
      <c r="J1" s="67"/>
      <c r="K1" s="68"/>
      <c r="L1" s="67"/>
      <c r="M1" s="67"/>
      <c r="N1" s="67"/>
      <c r="O1" s="67"/>
      <c r="P1" s="67"/>
      <c r="Q1" s="67"/>
      <c r="R1" s="67"/>
      <c r="S1" s="68"/>
      <c r="T1" s="67"/>
      <c r="U1" s="67"/>
      <c r="V1" s="67"/>
      <c r="W1" s="67"/>
      <c r="X1" s="67"/>
      <c r="Y1" s="67"/>
      <c r="Z1" s="67"/>
      <c r="AA1" s="68"/>
      <c r="AB1" s="67"/>
      <c r="AC1" s="67"/>
      <c r="AD1" s="67"/>
      <c r="AE1" s="67"/>
      <c r="AF1" s="67"/>
      <c r="AG1" s="67"/>
      <c r="AH1" s="67"/>
      <c r="AI1" s="68"/>
      <c r="AJ1" s="67"/>
      <c r="AK1" s="67"/>
      <c r="AL1" s="67"/>
      <c r="AM1" s="67"/>
      <c r="AN1" s="67"/>
      <c r="AO1" s="67"/>
      <c r="AP1" s="67"/>
      <c r="AQ1" s="68"/>
      <c r="AR1" s="67"/>
      <c r="AS1" s="67"/>
      <c r="AT1" s="67"/>
      <c r="AU1" s="67"/>
      <c r="AV1" s="67"/>
      <c r="AW1" s="67"/>
      <c r="AX1" s="67"/>
      <c r="AY1" s="68"/>
      <c r="AZ1" s="67"/>
      <c r="BA1" s="67"/>
      <c r="BB1" s="67"/>
      <c r="BC1" s="67"/>
      <c r="BD1" s="67"/>
      <c r="BE1" s="67"/>
      <c r="BF1" s="67"/>
      <c r="BG1" s="68"/>
      <c r="BH1" s="67"/>
      <c r="BI1" s="67"/>
      <c r="BJ1" s="67"/>
      <c r="BK1" s="67"/>
      <c r="BL1" s="67"/>
      <c r="BM1" s="67"/>
      <c r="BN1" s="67"/>
      <c r="BO1" s="68"/>
      <c r="BP1" s="67"/>
      <c r="BQ1" s="67"/>
      <c r="BR1" s="67"/>
      <c r="BS1" s="67"/>
      <c r="BT1" s="67"/>
      <c r="BU1" s="67"/>
      <c r="BV1" s="67"/>
      <c r="BW1" s="68"/>
      <c r="BX1" s="67"/>
      <c r="BY1" s="67"/>
      <c r="BZ1" s="67"/>
      <c r="CA1" s="67"/>
      <c r="CB1" s="67"/>
      <c r="CC1" s="67"/>
      <c r="CD1" s="67"/>
      <c r="CE1" s="68"/>
      <c r="CF1" s="67"/>
      <c r="CG1" s="67"/>
      <c r="CH1" s="67"/>
      <c r="CI1" s="67"/>
      <c r="CJ1" s="67"/>
      <c r="CK1" s="67"/>
      <c r="CL1" s="67"/>
      <c r="CM1" s="68"/>
      <c r="CN1" s="67"/>
      <c r="CO1" s="67"/>
      <c r="CP1" s="67"/>
      <c r="CQ1" s="67"/>
      <c r="CR1" s="67"/>
      <c r="CS1" s="67"/>
      <c r="CT1" s="67"/>
      <c r="CU1" s="68"/>
      <c r="CV1" s="67"/>
      <c r="CW1" s="67"/>
      <c r="CX1" s="67"/>
      <c r="CY1" s="67"/>
      <c r="CZ1" s="67"/>
      <c r="DA1" s="67"/>
      <c r="DB1" s="67"/>
      <c r="DC1" s="68"/>
      <c r="DD1" s="67"/>
      <c r="DE1" s="67"/>
      <c r="DF1" s="67"/>
      <c r="DG1" s="67"/>
      <c r="DH1" s="67"/>
      <c r="DI1" s="67"/>
      <c r="DJ1" s="67"/>
      <c r="DK1" s="68"/>
      <c r="DL1" s="67"/>
      <c r="DM1" s="67"/>
      <c r="DN1" s="67"/>
      <c r="DO1" s="67"/>
      <c r="DP1" s="67"/>
      <c r="DQ1" s="67"/>
      <c r="DR1" s="67"/>
      <c r="DS1" s="68"/>
      <c r="DT1" s="67"/>
      <c r="DU1" s="67"/>
      <c r="DV1" s="67"/>
      <c r="DW1" s="67"/>
      <c r="DX1" s="67"/>
      <c r="DY1" s="67"/>
      <c r="DZ1" s="67"/>
      <c r="EA1" s="68"/>
      <c r="EB1" s="67"/>
      <c r="EC1" s="67"/>
      <c r="ED1" s="67"/>
      <c r="EE1" s="67"/>
      <c r="EF1" s="67"/>
      <c r="EG1" s="67"/>
      <c r="EH1" s="67"/>
      <c r="EI1" s="68"/>
      <c r="EJ1" s="67"/>
      <c r="EK1" s="67"/>
      <c r="EL1" s="67"/>
      <c r="EM1" s="67"/>
      <c r="EN1" s="67"/>
      <c r="EO1" s="67"/>
      <c r="EP1" s="67"/>
      <c r="EQ1" s="68"/>
      <c r="ER1" s="67"/>
      <c r="ES1" s="67"/>
      <c r="ET1" s="67"/>
      <c r="EU1" s="67"/>
      <c r="EV1" s="67"/>
      <c r="EW1" s="67"/>
      <c r="EX1" s="67"/>
      <c r="EY1" s="68"/>
      <c r="EZ1" s="67"/>
      <c r="FA1" s="67"/>
      <c r="FB1" s="67"/>
      <c r="FC1" s="67"/>
      <c r="FD1" s="67"/>
      <c r="FE1" s="67"/>
      <c r="FF1" s="67"/>
      <c r="FG1" s="68"/>
      <c r="FH1" s="67"/>
      <c r="FI1" s="67"/>
      <c r="FJ1" s="67"/>
      <c r="FK1" s="67"/>
      <c r="FL1" s="67"/>
      <c r="FM1" s="67"/>
      <c r="FN1" s="67"/>
      <c r="FO1" s="68"/>
      <c r="FP1" s="67"/>
      <c r="FQ1" s="67"/>
      <c r="FR1" s="67"/>
      <c r="FS1" s="67"/>
      <c r="FT1" s="67"/>
      <c r="FU1" s="67"/>
      <c r="FV1" s="67"/>
      <c r="FW1" s="68"/>
      <c r="FX1" s="67"/>
      <c r="FY1" s="67"/>
      <c r="FZ1" s="67"/>
      <c r="GA1" s="67"/>
      <c r="GB1" s="67"/>
      <c r="GC1" s="67"/>
      <c r="GD1" s="67"/>
      <c r="GE1" s="68"/>
      <c r="GF1" s="67"/>
      <c r="GG1" s="67"/>
      <c r="GH1" s="67"/>
      <c r="GI1" s="67"/>
      <c r="GJ1" s="67"/>
      <c r="GK1" s="67"/>
      <c r="GL1" s="67"/>
      <c r="GM1" s="68"/>
      <c r="GN1" s="67"/>
      <c r="GO1" s="67"/>
      <c r="GP1" s="67"/>
      <c r="GQ1" s="67"/>
      <c r="GR1" s="67"/>
      <c r="GS1" s="67"/>
      <c r="GT1" s="67"/>
      <c r="GU1" s="68"/>
      <c r="GV1" s="67"/>
      <c r="GW1" s="67"/>
      <c r="GX1" s="67"/>
      <c r="GY1" s="67"/>
      <c r="GZ1" s="67"/>
      <c r="HA1" s="67"/>
      <c r="HB1" s="67"/>
      <c r="HC1" s="68"/>
      <c r="HD1" s="67"/>
      <c r="HE1" s="67"/>
      <c r="HF1" s="67"/>
      <c r="HG1" s="67"/>
      <c r="HH1" s="67"/>
      <c r="HI1" s="67"/>
      <c r="HJ1" s="67"/>
      <c r="HK1" s="68"/>
      <c r="HL1" s="67"/>
      <c r="HM1" s="67"/>
      <c r="HN1" s="67"/>
      <c r="HO1" s="67"/>
      <c r="HP1" s="67"/>
      <c r="HQ1" s="67"/>
      <c r="HR1" s="67"/>
      <c r="HS1" s="68"/>
      <c r="HT1" s="67"/>
      <c r="HU1" s="67"/>
      <c r="HV1" s="67"/>
      <c r="HW1" s="67"/>
      <c r="HX1" s="67"/>
      <c r="HY1" s="67"/>
      <c r="HZ1" s="67"/>
      <c r="IA1" s="68"/>
    </row>
    <row r="2" spans="2:235" s="66" customFormat="1" ht="15.95" customHeight="1" x14ac:dyDescent="0.2">
      <c r="B2" s="182" t="s">
        <v>23</v>
      </c>
      <c r="C2" s="182"/>
      <c r="D2" s="182"/>
      <c r="E2" s="182"/>
      <c r="F2" s="182"/>
      <c r="G2" s="182"/>
      <c r="H2" s="182"/>
      <c r="I2" s="67"/>
      <c r="J2" s="67"/>
      <c r="K2" s="68"/>
      <c r="L2" s="67"/>
      <c r="M2" s="67"/>
      <c r="N2" s="67"/>
      <c r="O2" s="67"/>
      <c r="P2" s="67"/>
      <c r="Q2" s="67"/>
      <c r="R2" s="67"/>
      <c r="S2" s="68"/>
      <c r="T2" s="67"/>
      <c r="U2" s="67"/>
      <c r="V2" s="67"/>
      <c r="W2" s="67"/>
      <c r="X2" s="67"/>
      <c r="Y2" s="67"/>
      <c r="Z2" s="67"/>
      <c r="AA2" s="68"/>
      <c r="AB2" s="67"/>
      <c r="AC2" s="67"/>
      <c r="AD2" s="67"/>
      <c r="AE2" s="67"/>
      <c r="AF2" s="67"/>
      <c r="AG2" s="67"/>
      <c r="AH2" s="67"/>
      <c r="AI2" s="68"/>
      <c r="AJ2" s="67"/>
      <c r="AK2" s="67"/>
      <c r="AL2" s="67"/>
      <c r="AM2" s="67"/>
      <c r="AN2" s="67"/>
      <c r="AO2" s="67"/>
      <c r="AP2" s="67"/>
      <c r="AQ2" s="68"/>
      <c r="AR2" s="67"/>
      <c r="AS2" s="67"/>
      <c r="AT2" s="67"/>
      <c r="AU2" s="67"/>
      <c r="AV2" s="67"/>
      <c r="AW2" s="67"/>
      <c r="AX2" s="67"/>
      <c r="AY2" s="68"/>
      <c r="AZ2" s="67"/>
      <c r="BA2" s="67"/>
      <c r="BB2" s="67"/>
      <c r="BC2" s="67"/>
      <c r="BD2" s="67"/>
      <c r="BE2" s="67"/>
      <c r="BF2" s="67"/>
      <c r="BG2" s="68"/>
      <c r="BH2" s="67"/>
      <c r="BI2" s="67"/>
      <c r="BJ2" s="67"/>
      <c r="BK2" s="67"/>
      <c r="BL2" s="67"/>
      <c r="BM2" s="67"/>
      <c r="BN2" s="67"/>
      <c r="BO2" s="68"/>
      <c r="BP2" s="67"/>
      <c r="BQ2" s="67"/>
      <c r="BR2" s="67"/>
      <c r="BS2" s="67"/>
      <c r="BT2" s="67"/>
      <c r="BU2" s="67"/>
      <c r="BV2" s="67"/>
      <c r="BW2" s="68"/>
      <c r="BX2" s="67"/>
      <c r="BY2" s="67"/>
      <c r="BZ2" s="67"/>
      <c r="CA2" s="67"/>
      <c r="CB2" s="67"/>
      <c r="CC2" s="67"/>
      <c r="CD2" s="67"/>
      <c r="CE2" s="68"/>
      <c r="CF2" s="67"/>
      <c r="CG2" s="67"/>
      <c r="CH2" s="67"/>
      <c r="CI2" s="67"/>
      <c r="CJ2" s="67"/>
      <c r="CK2" s="67"/>
      <c r="CL2" s="67"/>
      <c r="CM2" s="68"/>
      <c r="CN2" s="67"/>
      <c r="CO2" s="67"/>
      <c r="CP2" s="67"/>
      <c r="CQ2" s="67"/>
      <c r="CR2" s="67"/>
      <c r="CS2" s="67"/>
      <c r="CT2" s="67"/>
      <c r="CU2" s="68"/>
      <c r="CV2" s="67"/>
      <c r="CW2" s="67"/>
      <c r="CX2" s="67"/>
      <c r="CY2" s="67"/>
      <c r="CZ2" s="67"/>
      <c r="DA2" s="67"/>
      <c r="DB2" s="67"/>
      <c r="DC2" s="68"/>
      <c r="DD2" s="67"/>
      <c r="DE2" s="67"/>
      <c r="DF2" s="67"/>
      <c r="DG2" s="67"/>
      <c r="DH2" s="67"/>
      <c r="DI2" s="67"/>
      <c r="DJ2" s="67"/>
      <c r="DK2" s="68"/>
      <c r="DL2" s="67"/>
      <c r="DM2" s="67"/>
      <c r="DN2" s="67"/>
      <c r="DO2" s="67"/>
      <c r="DP2" s="67"/>
      <c r="DQ2" s="67"/>
      <c r="DR2" s="67"/>
      <c r="DS2" s="68"/>
      <c r="DT2" s="67"/>
      <c r="DU2" s="67"/>
      <c r="DV2" s="67"/>
      <c r="DW2" s="67"/>
      <c r="DX2" s="67"/>
      <c r="DY2" s="67"/>
      <c r="DZ2" s="67"/>
      <c r="EA2" s="68"/>
      <c r="EB2" s="67"/>
      <c r="EC2" s="67"/>
      <c r="ED2" s="67"/>
      <c r="EE2" s="67"/>
      <c r="EF2" s="67"/>
      <c r="EG2" s="67"/>
      <c r="EH2" s="67"/>
      <c r="EI2" s="68"/>
      <c r="EJ2" s="67"/>
      <c r="EK2" s="67"/>
      <c r="EL2" s="67"/>
      <c r="EM2" s="67"/>
      <c r="EN2" s="67"/>
      <c r="EO2" s="67"/>
      <c r="EP2" s="67"/>
      <c r="EQ2" s="68"/>
      <c r="ER2" s="67"/>
      <c r="ES2" s="67"/>
      <c r="ET2" s="67"/>
      <c r="EU2" s="67"/>
      <c r="EV2" s="67"/>
      <c r="EW2" s="67"/>
      <c r="EX2" s="67"/>
      <c r="EY2" s="68"/>
      <c r="EZ2" s="67"/>
      <c r="FA2" s="67"/>
      <c r="FB2" s="67"/>
      <c r="FC2" s="67"/>
      <c r="FD2" s="67"/>
      <c r="FE2" s="67"/>
      <c r="FF2" s="67"/>
      <c r="FG2" s="68"/>
      <c r="FH2" s="67"/>
      <c r="FI2" s="67"/>
      <c r="FJ2" s="67"/>
      <c r="FK2" s="67"/>
      <c r="FL2" s="67"/>
      <c r="FM2" s="67"/>
      <c r="FN2" s="67"/>
      <c r="FO2" s="68"/>
      <c r="FP2" s="67"/>
      <c r="FQ2" s="67"/>
      <c r="FR2" s="67"/>
      <c r="FS2" s="67"/>
      <c r="FT2" s="67"/>
      <c r="FU2" s="67"/>
      <c r="FV2" s="67"/>
      <c r="FW2" s="68"/>
      <c r="FX2" s="67"/>
      <c r="FY2" s="67"/>
      <c r="FZ2" s="67"/>
      <c r="GA2" s="67"/>
      <c r="GB2" s="67"/>
      <c r="GC2" s="67"/>
      <c r="GD2" s="67"/>
      <c r="GE2" s="68"/>
      <c r="GF2" s="67"/>
      <c r="GG2" s="67"/>
      <c r="GH2" s="67"/>
      <c r="GI2" s="67"/>
      <c r="GJ2" s="67"/>
      <c r="GK2" s="67"/>
      <c r="GL2" s="67"/>
      <c r="GM2" s="68"/>
      <c r="GN2" s="67"/>
      <c r="GO2" s="67"/>
      <c r="GP2" s="67"/>
      <c r="GQ2" s="67"/>
      <c r="GR2" s="67"/>
      <c r="GS2" s="67"/>
      <c r="GT2" s="67"/>
      <c r="GU2" s="68"/>
      <c r="GV2" s="67"/>
      <c r="GW2" s="67"/>
      <c r="GX2" s="67"/>
      <c r="GY2" s="67"/>
      <c r="GZ2" s="67"/>
      <c r="HA2" s="67"/>
      <c r="HB2" s="67"/>
      <c r="HC2" s="68"/>
      <c r="HD2" s="67"/>
      <c r="HE2" s="67"/>
      <c r="HF2" s="67"/>
      <c r="HG2" s="67"/>
      <c r="HH2" s="67"/>
      <c r="HI2" s="67"/>
      <c r="HJ2" s="67"/>
      <c r="HK2" s="68"/>
      <c r="HL2" s="67"/>
      <c r="HM2" s="67"/>
      <c r="HN2" s="67"/>
      <c r="HO2" s="67"/>
      <c r="HP2" s="67"/>
      <c r="HQ2" s="67"/>
      <c r="HR2" s="67"/>
      <c r="HS2" s="68"/>
      <c r="HT2" s="67"/>
      <c r="HU2" s="67"/>
      <c r="HV2" s="67"/>
      <c r="HW2" s="67"/>
      <c r="HX2" s="67"/>
      <c r="HY2" s="67"/>
      <c r="HZ2" s="67"/>
      <c r="IA2" s="68"/>
    </row>
    <row r="3" spans="2:235" s="66" customFormat="1" ht="15.95" customHeight="1" x14ac:dyDescent="0.2">
      <c r="B3" s="182" t="s">
        <v>16</v>
      </c>
      <c r="C3" s="182"/>
      <c r="D3" s="182"/>
      <c r="E3" s="182"/>
      <c r="F3" s="182"/>
      <c r="G3" s="182"/>
      <c r="H3" s="182"/>
      <c r="I3" s="67"/>
      <c r="J3" s="67"/>
      <c r="K3" s="68"/>
      <c r="L3" s="67"/>
      <c r="M3" s="67"/>
      <c r="N3" s="67"/>
      <c r="O3" s="67"/>
      <c r="P3" s="67"/>
      <c r="Q3" s="67"/>
      <c r="R3" s="67"/>
      <c r="S3" s="68"/>
      <c r="T3" s="67"/>
      <c r="U3" s="67"/>
      <c r="V3" s="67"/>
      <c r="W3" s="67"/>
      <c r="X3" s="67"/>
      <c r="Y3" s="67"/>
      <c r="Z3" s="67"/>
      <c r="AA3" s="68"/>
      <c r="AB3" s="67"/>
      <c r="AC3" s="67"/>
      <c r="AD3" s="67"/>
      <c r="AE3" s="67"/>
      <c r="AF3" s="67"/>
      <c r="AG3" s="67"/>
      <c r="AH3" s="67"/>
      <c r="AI3" s="68"/>
      <c r="AJ3" s="67"/>
      <c r="AK3" s="67"/>
      <c r="AL3" s="67"/>
      <c r="AM3" s="67"/>
      <c r="AN3" s="67"/>
      <c r="AO3" s="67"/>
      <c r="AP3" s="67"/>
      <c r="AQ3" s="68"/>
      <c r="AR3" s="67"/>
      <c r="AS3" s="67"/>
      <c r="AT3" s="67"/>
      <c r="AU3" s="67"/>
      <c r="AV3" s="67"/>
      <c r="AW3" s="67"/>
      <c r="AX3" s="67"/>
      <c r="AY3" s="68"/>
      <c r="AZ3" s="67"/>
      <c r="BA3" s="67"/>
      <c r="BB3" s="67"/>
      <c r="BC3" s="67"/>
      <c r="BD3" s="67"/>
      <c r="BE3" s="67"/>
      <c r="BF3" s="67"/>
      <c r="BG3" s="68"/>
      <c r="BH3" s="67"/>
      <c r="BI3" s="67"/>
      <c r="BJ3" s="67"/>
      <c r="BK3" s="67"/>
      <c r="BL3" s="67"/>
      <c r="BM3" s="67"/>
      <c r="BN3" s="67"/>
      <c r="BO3" s="68"/>
      <c r="BP3" s="67"/>
      <c r="BQ3" s="67"/>
      <c r="BR3" s="67"/>
      <c r="BS3" s="67"/>
      <c r="BT3" s="67"/>
      <c r="BU3" s="67"/>
      <c r="BV3" s="67"/>
      <c r="BW3" s="68"/>
      <c r="BX3" s="67"/>
      <c r="BY3" s="67"/>
      <c r="BZ3" s="67"/>
      <c r="CA3" s="67"/>
      <c r="CB3" s="67"/>
      <c r="CC3" s="67"/>
      <c r="CD3" s="67"/>
      <c r="CE3" s="68"/>
      <c r="CF3" s="67"/>
      <c r="CG3" s="67"/>
      <c r="CH3" s="67"/>
      <c r="CI3" s="67"/>
      <c r="CJ3" s="67"/>
      <c r="CK3" s="67"/>
      <c r="CL3" s="67"/>
      <c r="CM3" s="68"/>
      <c r="CN3" s="67"/>
      <c r="CO3" s="67"/>
      <c r="CP3" s="67"/>
      <c r="CQ3" s="67"/>
      <c r="CR3" s="67"/>
      <c r="CS3" s="67"/>
      <c r="CT3" s="67"/>
      <c r="CU3" s="68"/>
      <c r="CV3" s="67"/>
      <c r="CW3" s="67"/>
      <c r="CX3" s="67"/>
      <c r="CY3" s="67"/>
      <c r="CZ3" s="67"/>
      <c r="DA3" s="67"/>
      <c r="DB3" s="67"/>
      <c r="DC3" s="68"/>
      <c r="DD3" s="67"/>
      <c r="DE3" s="67"/>
      <c r="DF3" s="67"/>
      <c r="DG3" s="67"/>
      <c r="DH3" s="67"/>
      <c r="DI3" s="67"/>
      <c r="DJ3" s="67"/>
      <c r="DK3" s="68"/>
      <c r="DL3" s="67"/>
      <c r="DM3" s="67"/>
      <c r="DN3" s="67"/>
      <c r="DO3" s="67"/>
      <c r="DP3" s="67"/>
      <c r="DQ3" s="67"/>
      <c r="DR3" s="67"/>
      <c r="DS3" s="68"/>
      <c r="DT3" s="67"/>
      <c r="DU3" s="67"/>
      <c r="DV3" s="67"/>
      <c r="DW3" s="67"/>
      <c r="DX3" s="67"/>
      <c r="DY3" s="67"/>
      <c r="DZ3" s="67"/>
      <c r="EA3" s="68"/>
      <c r="EB3" s="67"/>
      <c r="EC3" s="67"/>
      <c r="ED3" s="67"/>
      <c r="EE3" s="67"/>
      <c r="EF3" s="67"/>
      <c r="EG3" s="67"/>
      <c r="EH3" s="67"/>
      <c r="EI3" s="68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8"/>
      <c r="EZ3" s="67"/>
      <c r="FA3" s="67"/>
      <c r="FB3" s="67"/>
      <c r="FC3" s="67"/>
      <c r="FD3" s="67"/>
      <c r="FE3" s="67"/>
      <c r="FF3" s="67"/>
      <c r="FG3" s="68"/>
      <c r="FH3" s="67"/>
      <c r="FI3" s="67"/>
      <c r="FJ3" s="67"/>
      <c r="FK3" s="67"/>
      <c r="FL3" s="67"/>
      <c r="FM3" s="67"/>
      <c r="FN3" s="67"/>
      <c r="FO3" s="68"/>
      <c r="FP3" s="67"/>
      <c r="FQ3" s="67"/>
      <c r="FR3" s="67"/>
      <c r="FS3" s="67"/>
      <c r="FT3" s="67"/>
      <c r="FU3" s="67"/>
      <c r="FV3" s="67"/>
      <c r="FW3" s="68"/>
      <c r="FX3" s="67"/>
      <c r="FY3" s="67"/>
      <c r="FZ3" s="67"/>
      <c r="GA3" s="67"/>
      <c r="GB3" s="67"/>
      <c r="GC3" s="67"/>
      <c r="GD3" s="67"/>
      <c r="GE3" s="68"/>
      <c r="GF3" s="67"/>
      <c r="GG3" s="67"/>
      <c r="GH3" s="67"/>
      <c r="GI3" s="67"/>
      <c r="GJ3" s="67"/>
      <c r="GK3" s="67"/>
      <c r="GL3" s="67"/>
      <c r="GM3" s="68"/>
      <c r="GN3" s="67"/>
      <c r="GO3" s="67"/>
      <c r="GP3" s="67"/>
      <c r="GQ3" s="67"/>
      <c r="GR3" s="67"/>
      <c r="GS3" s="67"/>
      <c r="GT3" s="67"/>
      <c r="GU3" s="68"/>
      <c r="GV3" s="67"/>
      <c r="GW3" s="67"/>
      <c r="GX3" s="67"/>
      <c r="GY3" s="67"/>
      <c r="GZ3" s="67"/>
      <c r="HA3" s="67"/>
      <c r="HB3" s="67"/>
      <c r="HC3" s="68"/>
      <c r="HD3" s="67"/>
      <c r="HE3" s="67"/>
      <c r="HF3" s="67"/>
      <c r="HG3" s="67"/>
      <c r="HH3" s="67"/>
      <c r="HI3" s="67"/>
      <c r="HJ3" s="67"/>
      <c r="HK3" s="68"/>
      <c r="HL3" s="67"/>
      <c r="HM3" s="67"/>
      <c r="HN3" s="67"/>
      <c r="HO3" s="67"/>
      <c r="HP3" s="67"/>
      <c r="HQ3" s="67"/>
      <c r="HR3" s="67"/>
      <c r="HS3" s="68"/>
      <c r="HT3" s="67"/>
      <c r="HU3" s="67"/>
      <c r="HV3" s="67"/>
      <c r="HW3" s="67"/>
      <c r="HX3" s="67"/>
      <c r="HY3" s="67"/>
      <c r="HZ3" s="67"/>
      <c r="IA3" s="68"/>
    </row>
    <row r="4" spans="2:235" s="66" customFormat="1" ht="15.95" customHeight="1" x14ac:dyDescent="0.2">
      <c r="B4" s="182" t="s">
        <v>15</v>
      </c>
      <c r="C4" s="182"/>
      <c r="D4" s="182"/>
      <c r="E4" s="182"/>
      <c r="F4" s="182"/>
      <c r="G4" s="182"/>
      <c r="H4" s="182"/>
      <c r="I4" s="67"/>
      <c r="J4" s="67"/>
      <c r="K4" s="68"/>
      <c r="L4" s="67"/>
      <c r="M4" s="67"/>
      <c r="N4" s="67"/>
      <c r="O4" s="67"/>
      <c r="P4" s="67"/>
      <c r="Q4" s="67"/>
      <c r="R4" s="67"/>
      <c r="S4" s="68"/>
      <c r="T4" s="67"/>
      <c r="U4" s="67"/>
      <c r="V4" s="67"/>
      <c r="W4" s="67"/>
      <c r="X4" s="67"/>
      <c r="Y4" s="67"/>
      <c r="Z4" s="67"/>
      <c r="AA4" s="68"/>
      <c r="AB4" s="67"/>
      <c r="AC4" s="67"/>
      <c r="AD4" s="67"/>
      <c r="AE4" s="67"/>
      <c r="AF4" s="67"/>
      <c r="AG4" s="67"/>
      <c r="AH4" s="67"/>
      <c r="AI4" s="68"/>
      <c r="AJ4" s="67"/>
      <c r="AK4" s="67"/>
      <c r="AL4" s="67"/>
      <c r="AM4" s="67"/>
      <c r="AN4" s="67"/>
      <c r="AO4" s="67"/>
      <c r="AP4" s="67"/>
      <c r="AQ4" s="68"/>
      <c r="AR4" s="67"/>
      <c r="AS4" s="67"/>
      <c r="AT4" s="67"/>
      <c r="AU4" s="67"/>
      <c r="AV4" s="67"/>
      <c r="AW4" s="67"/>
      <c r="AX4" s="67"/>
      <c r="AY4" s="68"/>
      <c r="AZ4" s="67"/>
      <c r="BA4" s="67"/>
      <c r="BB4" s="67"/>
      <c r="BC4" s="67"/>
      <c r="BD4" s="67"/>
      <c r="BE4" s="67"/>
      <c r="BF4" s="67"/>
      <c r="BG4" s="68"/>
      <c r="BH4" s="67"/>
      <c r="BI4" s="67"/>
      <c r="BJ4" s="67"/>
      <c r="BK4" s="67"/>
      <c r="BL4" s="67"/>
      <c r="BM4" s="67"/>
      <c r="BN4" s="67"/>
      <c r="BO4" s="68"/>
      <c r="BP4" s="67"/>
      <c r="BQ4" s="67"/>
      <c r="BR4" s="67"/>
      <c r="BS4" s="67"/>
      <c r="BT4" s="67"/>
      <c r="BU4" s="67"/>
      <c r="BV4" s="67"/>
      <c r="BW4" s="68"/>
      <c r="BX4" s="67"/>
      <c r="BY4" s="67"/>
      <c r="BZ4" s="67"/>
      <c r="CA4" s="67"/>
      <c r="CB4" s="67"/>
      <c r="CC4" s="67"/>
      <c r="CD4" s="67"/>
      <c r="CE4" s="68"/>
      <c r="CF4" s="67"/>
      <c r="CG4" s="67"/>
      <c r="CH4" s="67"/>
      <c r="CI4" s="67"/>
      <c r="CJ4" s="67"/>
      <c r="CK4" s="67"/>
      <c r="CL4" s="67"/>
      <c r="CM4" s="68"/>
      <c r="CN4" s="67"/>
      <c r="CO4" s="67"/>
      <c r="CP4" s="67"/>
      <c r="CQ4" s="67"/>
      <c r="CR4" s="67"/>
      <c r="CS4" s="67"/>
      <c r="CT4" s="67"/>
      <c r="CU4" s="68"/>
      <c r="CV4" s="67"/>
      <c r="CW4" s="67"/>
      <c r="CX4" s="67"/>
      <c r="CY4" s="67"/>
      <c r="CZ4" s="67"/>
      <c r="DA4" s="67"/>
      <c r="DB4" s="67"/>
      <c r="DC4" s="68"/>
      <c r="DD4" s="67"/>
      <c r="DE4" s="67"/>
      <c r="DF4" s="67"/>
      <c r="DG4" s="67"/>
      <c r="DH4" s="67"/>
      <c r="DI4" s="67"/>
      <c r="DJ4" s="67"/>
      <c r="DK4" s="68"/>
      <c r="DL4" s="67"/>
      <c r="DM4" s="67"/>
      <c r="DN4" s="67"/>
      <c r="DO4" s="67"/>
      <c r="DP4" s="67"/>
      <c r="DQ4" s="67"/>
      <c r="DR4" s="67"/>
      <c r="DS4" s="68"/>
      <c r="DT4" s="67"/>
      <c r="DU4" s="67"/>
      <c r="DV4" s="67"/>
      <c r="DW4" s="67"/>
      <c r="DX4" s="67"/>
      <c r="DY4" s="67"/>
      <c r="DZ4" s="67"/>
      <c r="EA4" s="68"/>
      <c r="EB4" s="67"/>
      <c r="EC4" s="67"/>
      <c r="ED4" s="67"/>
      <c r="EE4" s="67"/>
      <c r="EF4" s="67"/>
      <c r="EG4" s="67"/>
      <c r="EH4" s="67"/>
      <c r="EI4" s="68"/>
      <c r="EJ4" s="67"/>
      <c r="EK4" s="67"/>
      <c r="EL4" s="67"/>
      <c r="EM4" s="67"/>
      <c r="EN4" s="67"/>
      <c r="EO4" s="67"/>
      <c r="EP4" s="67"/>
      <c r="EQ4" s="68"/>
      <c r="ER4" s="67"/>
      <c r="ES4" s="67"/>
      <c r="ET4" s="67"/>
      <c r="EU4" s="67"/>
      <c r="EV4" s="67"/>
      <c r="EW4" s="67"/>
      <c r="EX4" s="67"/>
      <c r="EY4" s="68"/>
      <c r="EZ4" s="67"/>
      <c r="FA4" s="67"/>
      <c r="FB4" s="67"/>
      <c r="FC4" s="67"/>
      <c r="FD4" s="67"/>
      <c r="FE4" s="67"/>
      <c r="FF4" s="67"/>
      <c r="FG4" s="68"/>
      <c r="FH4" s="67"/>
      <c r="FI4" s="67"/>
      <c r="FJ4" s="67"/>
      <c r="FK4" s="67"/>
      <c r="FL4" s="67"/>
      <c r="FM4" s="67"/>
      <c r="FN4" s="67"/>
      <c r="FO4" s="68"/>
      <c r="FP4" s="67"/>
      <c r="FQ4" s="67"/>
      <c r="FR4" s="67"/>
      <c r="FS4" s="67"/>
      <c r="FT4" s="67"/>
      <c r="FU4" s="67"/>
      <c r="FV4" s="67"/>
      <c r="FW4" s="68"/>
      <c r="FX4" s="67"/>
      <c r="FY4" s="67"/>
      <c r="FZ4" s="67"/>
      <c r="GA4" s="67"/>
      <c r="GB4" s="67"/>
      <c r="GC4" s="67"/>
      <c r="GD4" s="67"/>
      <c r="GE4" s="68"/>
      <c r="GF4" s="67"/>
      <c r="GG4" s="67"/>
      <c r="GH4" s="67"/>
      <c r="GI4" s="67"/>
      <c r="GJ4" s="67"/>
      <c r="GK4" s="67"/>
      <c r="GL4" s="67"/>
      <c r="GM4" s="68"/>
      <c r="GN4" s="67"/>
      <c r="GO4" s="67"/>
      <c r="GP4" s="67"/>
      <c r="GQ4" s="67"/>
      <c r="GR4" s="67"/>
      <c r="GS4" s="67"/>
      <c r="GT4" s="67"/>
      <c r="GU4" s="68"/>
      <c r="GV4" s="67"/>
      <c r="GW4" s="67"/>
      <c r="GX4" s="67"/>
      <c r="GY4" s="67"/>
      <c r="GZ4" s="67"/>
      <c r="HA4" s="67"/>
      <c r="HB4" s="67"/>
      <c r="HC4" s="68"/>
      <c r="HD4" s="67"/>
      <c r="HE4" s="67"/>
      <c r="HF4" s="67"/>
      <c r="HG4" s="67"/>
      <c r="HH4" s="67"/>
      <c r="HI4" s="67"/>
      <c r="HJ4" s="67"/>
      <c r="HK4" s="68"/>
      <c r="HL4" s="67"/>
      <c r="HM4" s="67"/>
      <c r="HN4" s="67"/>
      <c r="HO4" s="67"/>
      <c r="HP4" s="67"/>
      <c r="HQ4" s="67"/>
      <c r="HR4" s="67"/>
      <c r="HS4" s="68"/>
      <c r="HT4" s="67"/>
      <c r="HU4" s="67"/>
      <c r="HV4" s="67"/>
      <c r="HW4" s="67"/>
      <c r="HX4" s="67"/>
      <c r="HY4" s="67"/>
      <c r="HZ4" s="67"/>
      <c r="IA4" s="68"/>
    </row>
    <row r="5" spans="2:235" s="69" customFormat="1" ht="30" customHeight="1" x14ac:dyDescent="0.2">
      <c r="B5" s="199" t="s">
        <v>256</v>
      </c>
      <c r="C5" s="199"/>
      <c r="D5" s="199"/>
      <c r="E5" s="199"/>
      <c r="F5" s="199"/>
      <c r="G5" s="199"/>
      <c r="H5" s="199"/>
      <c r="I5" s="70"/>
      <c r="J5" s="70"/>
      <c r="K5" s="71"/>
      <c r="L5" s="70"/>
      <c r="M5" s="70"/>
      <c r="N5" s="70"/>
      <c r="O5" s="70"/>
      <c r="P5" s="70"/>
      <c r="Q5" s="70"/>
      <c r="R5" s="70"/>
      <c r="S5" s="71"/>
      <c r="T5" s="70"/>
      <c r="U5" s="70"/>
      <c r="V5" s="70"/>
      <c r="W5" s="70"/>
      <c r="X5" s="70"/>
      <c r="Y5" s="70"/>
      <c r="Z5" s="70"/>
      <c r="AA5" s="71"/>
      <c r="AB5" s="70"/>
      <c r="AC5" s="70"/>
      <c r="AD5" s="70"/>
      <c r="AE5" s="70"/>
      <c r="AF5" s="70"/>
      <c r="AG5" s="70"/>
      <c r="AH5" s="70"/>
      <c r="AI5" s="71"/>
      <c r="AJ5" s="70"/>
      <c r="AK5" s="70"/>
      <c r="AL5" s="70"/>
      <c r="AM5" s="70"/>
      <c r="AN5" s="70"/>
      <c r="AO5" s="70"/>
      <c r="AP5" s="70"/>
      <c r="AQ5" s="71"/>
      <c r="AR5" s="70"/>
      <c r="AS5" s="70"/>
      <c r="AT5" s="70"/>
      <c r="AU5" s="70"/>
      <c r="AV5" s="70"/>
      <c r="AW5" s="70"/>
      <c r="AX5" s="70"/>
      <c r="AY5" s="71"/>
      <c r="AZ5" s="70"/>
      <c r="BA5" s="70"/>
      <c r="BB5" s="70"/>
      <c r="BC5" s="70"/>
      <c r="BD5" s="70"/>
      <c r="BE5" s="70"/>
      <c r="BF5" s="70"/>
      <c r="BG5" s="71"/>
      <c r="BH5" s="70"/>
      <c r="BI5" s="70"/>
      <c r="BJ5" s="70"/>
      <c r="BK5" s="70"/>
      <c r="BL5" s="70"/>
      <c r="BM5" s="70"/>
      <c r="BN5" s="70"/>
      <c r="BO5" s="71"/>
      <c r="BP5" s="70"/>
      <c r="BQ5" s="70"/>
      <c r="BR5" s="70"/>
      <c r="BS5" s="70"/>
      <c r="BT5" s="70"/>
      <c r="BU5" s="70"/>
      <c r="BV5" s="70"/>
      <c r="BW5" s="71"/>
      <c r="BX5" s="70"/>
      <c r="BY5" s="70"/>
      <c r="BZ5" s="70"/>
      <c r="CA5" s="70"/>
      <c r="CB5" s="70"/>
      <c r="CC5" s="70"/>
      <c r="CD5" s="70"/>
      <c r="CE5" s="71"/>
      <c r="CF5" s="70"/>
      <c r="CG5" s="70"/>
      <c r="CH5" s="70"/>
      <c r="CI5" s="70"/>
      <c r="CJ5" s="70"/>
      <c r="CK5" s="70"/>
      <c r="CL5" s="70"/>
      <c r="CM5" s="71"/>
      <c r="CN5" s="70"/>
      <c r="CO5" s="70"/>
      <c r="CP5" s="70"/>
      <c r="CQ5" s="70"/>
      <c r="CR5" s="70"/>
      <c r="CS5" s="70"/>
      <c r="CT5" s="70"/>
      <c r="CU5" s="71"/>
      <c r="CV5" s="70"/>
      <c r="CW5" s="70"/>
      <c r="CX5" s="70"/>
      <c r="CY5" s="70"/>
      <c r="CZ5" s="70"/>
      <c r="DA5" s="70"/>
      <c r="DB5" s="70"/>
      <c r="DC5" s="71"/>
      <c r="DD5" s="70"/>
      <c r="DE5" s="70"/>
      <c r="DF5" s="70"/>
      <c r="DG5" s="70"/>
      <c r="DH5" s="70"/>
      <c r="DI5" s="70"/>
      <c r="DJ5" s="70"/>
      <c r="DK5" s="71"/>
      <c r="DL5" s="70"/>
      <c r="DM5" s="70"/>
      <c r="DN5" s="70"/>
      <c r="DO5" s="70"/>
      <c r="DP5" s="70"/>
      <c r="DQ5" s="70"/>
      <c r="DR5" s="70"/>
      <c r="DS5" s="71"/>
      <c r="DT5" s="70"/>
      <c r="DU5" s="70"/>
      <c r="DV5" s="70"/>
      <c r="DW5" s="70"/>
      <c r="DX5" s="70"/>
      <c r="DY5" s="70"/>
      <c r="DZ5" s="70"/>
      <c r="EA5" s="71"/>
      <c r="EB5" s="70"/>
      <c r="EC5" s="70"/>
      <c r="ED5" s="70"/>
      <c r="EE5" s="70"/>
      <c r="EF5" s="70"/>
      <c r="EG5" s="70"/>
      <c r="EH5" s="70"/>
      <c r="EI5" s="71"/>
      <c r="EJ5" s="70"/>
      <c r="EK5" s="70"/>
      <c r="EL5" s="70"/>
      <c r="EM5" s="70"/>
      <c r="EN5" s="70"/>
      <c r="EO5" s="70"/>
      <c r="EP5" s="70"/>
      <c r="EQ5" s="71"/>
      <c r="ER5" s="70"/>
      <c r="ES5" s="70"/>
      <c r="ET5" s="70"/>
      <c r="EU5" s="70"/>
      <c r="EV5" s="70"/>
      <c r="EW5" s="70"/>
      <c r="EX5" s="70"/>
      <c r="EY5" s="71"/>
      <c r="EZ5" s="70"/>
      <c r="FA5" s="70"/>
      <c r="FB5" s="70"/>
      <c r="FC5" s="70"/>
      <c r="FD5" s="70"/>
      <c r="FE5" s="70"/>
      <c r="FF5" s="70"/>
      <c r="FG5" s="71"/>
      <c r="FH5" s="70"/>
      <c r="FI5" s="70"/>
      <c r="FJ5" s="70"/>
      <c r="FK5" s="70"/>
      <c r="FL5" s="70"/>
      <c r="FM5" s="70"/>
      <c r="FN5" s="70"/>
      <c r="FO5" s="71"/>
      <c r="FP5" s="70"/>
      <c r="FQ5" s="70"/>
      <c r="FR5" s="70"/>
      <c r="FS5" s="70"/>
      <c r="FT5" s="70"/>
      <c r="FU5" s="70"/>
      <c r="FV5" s="70"/>
      <c r="FW5" s="71"/>
      <c r="FX5" s="70"/>
      <c r="FY5" s="70"/>
      <c r="FZ5" s="70"/>
      <c r="GA5" s="70"/>
      <c r="GB5" s="70"/>
      <c r="GC5" s="70"/>
      <c r="GD5" s="70"/>
      <c r="GE5" s="71"/>
      <c r="GF5" s="70"/>
      <c r="GG5" s="70"/>
      <c r="GH5" s="70"/>
      <c r="GI5" s="70"/>
      <c r="GJ5" s="70"/>
      <c r="GK5" s="70"/>
      <c r="GL5" s="70"/>
      <c r="GM5" s="71"/>
      <c r="GN5" s="70"/>
      <c r="GO5" s="70"/>
      <c r="GP5" s="70"/>
      <c r="GQ5" s="70"/>
      <c r="GR5" s="70"/>
      <c r="GS5" s="70"/>
      <c r="GT5" s="70"/>
      <c r="GU5" s="71"/>
      <c r="GV5" s="70"/>
      <c r="GW5" s="70"/>
      <c r="GX5" s="70"/>
      <c r="GY5" s="70"/>
      <c r="GZ5" s="70"/>
      <c r="HA5" s="70"/>
      <c r="HB5" s="70"/>
      <c r="HC5" s="71"/>
      <c r="HD5" s="70"/>
      <c r="HE5" s="70"/>
      <c r="HF5" s="70"/>
      <c r="HG5" s="70"/>
      <c r="HH5" s="70"/>
      <c r="HI5" s="70"/>
      <c r="HJ5" s="70"/>
      <c r="HK5" s="71"/>
      <c r="HL5" s="70"/>
      <c r="HM5" s="70"/>
      <c r="HN5" s="70"/>
      <c r="HO5" s="70"/>
      <c r="HP5" s="70"/>
      <c r="HQ5" s="70"/>
      <c r="HR5" s="70"/>
      <c r="HS5" s="71"/>
      <c r="HT5" s="70"/>
      <c r="HU5" s="70"/>
      <c r="HV5" s="70"/>
      <c r="HW5" s="70"/>
      <c r="HX5" s="70"/>
      <c r="HY5" s="70"/>
      <c r="HZ5" s="70"/>
      <c r="IA5" s="71"/>
    </row>
    <row r="6" spans="2:235" ht="18" customHeight="1" x14ac:dyDescent="0.2">
      <c r="B6" s="168" t="s">
        <v>24</v>
      </c>
      <c r="C6" s="168"/>
      <c r="D6" s="168"/>
      <c r="E6" s="168"/>
      <c r="F6" s="168"/>
      <c r="G6" s="168"/>
      <c r="H6" s="168"/>
      <c r="I6" s="5"/>
      <c r="J6" s="5"/>
      <c r="K6" s="5"/>
      <c r="L6" s="5"/>
      <c r="M6" s="5"/>
      <c r="N6" s="6"/>
      <c r="O6" s="5"/>
      <c r="P6" s="5"/>
      <c r="Q6" s="5"/>
      <c r="R6" s="5"/>
      <c r="S6" s="5"/>
      <c r="T6" s="5"/>
      <c r="U6" s="5"/>
      <c r="V6" s="6"/>
      <c r="W6" s="5"/>
      <c r="X6" s="5"/>
      <c r="Y6" s="5"/>
      <c r="Z6" s="5"/>
      <c r="AA6" s="5"/>
      <c r="AB6" s="5"/>
      <c r="AC6" s="5"/>
      <c r="AD6" s="6"/>
      <c r="AE6" s="5"/>
      <c r="AF6" s="5"/>
      <c r="AG6" s="5"/>
      <c r="AH6" s="5"/>
      <c r="AI6" s="5"/>
      <c r="AJ6" s="5"/>
      <c r="AK6" s="5"/>
      <c r="AL6" s="6"/>
      <c r="AM6" s="5"/>
      <c r="AN6" s="5"/>
      <c r="AO6" s="5"/>
      <c r="AP6" s="5"/>
      <c r="AQ6" s="5"/>
      <c r="AR6" s="5"/>
      <c r="AS6" s="5"/>
      <c r="AT6" s="6"/>
      <c r="AU6" s="5"/>
      <c r="AV6" s="5"/>
      <c r="AW6" s="5"/>
      <c r="AX6" s="5"/>
      <c r="AY6" s="5"/>
      <c r="AZ6" s="5"/>
      <c r="BA6" s="5"/>
      <c r="BB6" s="6"/>
      <c r="BC6" s="5"/>
      <c r="BD6" s="5"/>
      <c r="BE6" s="5"/>
      <c r="BF6" s="5"/>
      <c r="BG6" s="5"/>
      <c r="BH6" s="5"/>
      <c r="BI6" s="5"/>
      <c r="BJ6" s="6"/>
      <c r="BK6" s="5"/>
      <c r="BL6" s="5"/>
      <c r="BM6" s="5"/>
      <c r="BN6" s="5"/>
      <c r="BO6" s="5"/>
      <c r="BP6" s="5"/>
      <c r="BQ6" s="5"/>
      <c r="BR6" s="6"/>
      <c r="BS6" s="5"/>
      <c r="BT6" s="5"/>
      <c r="BU6" s="5"/>
      <c r="BV6" s="5"/>
      <c r="BW6" s="5"/>
      <c r="BX6" s="5"/>
      <c r="BY6" s="5"/>
      <c r="BZ6" s="6"/>
      <c r="CA6" s="5"/>
      <c r="CB6" s="5"/>
      <c r="CC6" s="5"/>
      <c r="CD6" s="5"/>
      <c r="CE6" s="5"/>
      <c r="CF6" s="5"/>
      <c r="CG6" s="5"/>
      <c r="CH6" s="6"/>
      <c r="CI6" s="5"/>
      <c r="CJ6" s="5"/>
      <c r="CK6" s="5"/>
      <c r="CL6" s="5"/>
      <c r="CM6" s="5"/>
      <c r="CN6" s="5"/>
      <c r="CO6" s="5"/>
      <c r="CP6" s="6"/>
      <c r="CQ6" s="5"/>
      <c r="CR6" s="5"/>
      <c r="CS6" s="5"/>
      <c r="CT6" s="5"/>
      <c r="CU6" s="5"/>
      <c r="CV6" s="5"/>
      <c r="CW6" s="5"/>
      <c r="CX6" s="6"/>
      <c r="CY6" s="5"/>
      <c r="CZ6" s="5"/>
      <c r="DA6" s="5"/>
      <c r="DB6" s="5"/>
      <c r="DC6" s="5"/>
      <c r="DD6" s="5"/>
      <c r="DE6" s="5"/>
      <c r="DF6" s="6"/>
      <c r="DG6" s="5"/>
      <c r="DH6" s="5"/>
      <c r="DI6" s="5"/>
      <c r="DJ6" s="5"/>
      <c r="DK6" s="5"/>
      <c r="DL6" s="5"/>
      <c r="DM6" s="5"/>
      <c r="DN6" s="6"/>
      <c r="DO6" s="5"/>
      <c r="DP6" s="5"/>
      <c r="DQ6" s="5"/>
      <c r="DR6" s="5"/>
      <c r="DS6" s="5"/>
      <c r="DT6" s="5"/>
      <c r="DU6" s="5"/>
      <c r="DV6" s="6"/>
      <c r="DW6" s="5"/>
      <c r="DX6" s="5"/>
      <c r="DY6" s="5"/>
      <c r="DZ6" s="5"/>
      <c r="EA6" s="5"/>
      <c r="EB6" s="5"/>
      <c r="EC6" s="5"/>
      <c r="ED6" s="6"/>
      <c r="EE6" s="5"/>
      <c r="EF6" s="5"/>
      <c r="EG6" s="5"/>
      <c r="EH6" s="5"/>
      <c r="EI6" s="5"/>
      <c r="EJ6" s="5"/>
      <c r="EK6" s="5"/>
      <c r="EL6" s="6"/>
      <c r="EM6" s="5"/>
      <c r="EN6" s="5"/>
      <c r="EO6" s="5"/>
      <c r="EP6" s="5"/>
      <c r="EQ6" s="5"/>
      <c r="ER6" s="5"/>
      <c r="ES6" s="5"/>
      <c r="ET6" s="6"/>
      <c r="EU6" s="5"/>
      <c r="EV6" s="5"/>
      <c r="EW6" s="5"/>
      <c r="EX6" s="5"/>
      <c r="EY6" s="5"/>
      <c r="EZ6" s="5"/>
      <c r="FA6" s="5"/>
      <c r="FB6" s="6"/>
      <c r="FC6" s="5"/>
      <c r="FD6" s="5"/>
      <c r="FE6" s="5"/>
      <c r="FF6" s="5"/>
      <c r="FG6" s="5"/>
      <c r="FH6" s="5"/>
      <c r="FI6" s="5"/>
      <c r="FJ6" s="6"/>
      <c r="FK6" s="5"/>
      <c r="FL6" s="5"/>
      <c r="FM6" s="5"/>
      <c r="FN6" s="5"/>
      <c r="FO6" s="5"/>
      <c r="FP6" s="5"/>
      <c r="FQ6" s="5"/>
      <c r="FR6" s="6"/>
      <c r="FS6" s="5"/>
      <c r="FT6" s="5"/>
      <c r="FU6" s="5"/>
      <c r="FV6" s="5"/>
      <c r="FW6" s="5"/>
      <c r="FX6" s="5"/>
      <c r="FY6" s="5"/>
      <c r="FZ6" s="6"/>
      <c r="GA6" s="5"/>
      <c r="GB6" s="5"/>
      <c r="GC6" s="5"/>
      <c r="GD6" s="5"/>
      <c r="GE6" s="5"/>
      <c r="GF6" s="5"/>
      <c r="GG6" s="5"/>
      <c r="GH6" s="6"/>
      <c r="GI6" s="5"/>
      <c r="GJ6" s="5"/>
      <c r="GK6" s="5"/>
      <c r="GL6" s="5"/>
      <c r="GM6" s="5"/>
      <c r="GN6" s="5"/>
      <c r="GO6" s="5"/>
      <c r="GP6" s="6"/>
      <c r="GQ6" s="5"/>
      <c r="GR6" s="5"/>
      <c r="GS6" s="5"/>
      <c r="GT6" s="5"/>
      <c r="GU6" s="5"/>
      <c r="GV6" s="5"/>
      <c r="GW6" s="5"/>
      <c r="GX6" s="6"/>
      <c r="GY6" s="5"/>
      <c r="GZ6" s="5"/>
      <c r="HA6" s="5"/>
      <c r="HB6" s="5"/>
      <c r="HC6" s="5"/>
      <c r="HD6" s="5"/>
      <c r="HE6" s="5"/>
      <c r="HF6" s="6"/>
      <c r="HG6" s="5"/>
      <c r="HH6" s="5"/>
      <c r="HI6" s="5"/>
      <c r="HJ6" s="5"/>
      <c r="HK6" s="5"/>
      <c r="HL6" s="5"/>
      <c r="HM6" s="5"/>
      <c r="HN6" s="6"/>
      <c r="HO6" s="5"/>
      <c r="HP6" s="5"/>
      <c r="HQ6" s="5"/>
      <c r="HR6" s="5"/>
      <c r="HS6" s="5"/>
      <c r="HT6" s="5"/>
      <c r="HU6" s="5"/>
      <c r="HV6" s="6"/>
    </row>
    <row r="7" spans="2:235" s="11" customFormat="1" ht="63.75" customHeight="1" x14ac:dyDescent="0.2">
      <c r="B7" s="172" t="s">
        <v>4</v>
      </c>
      <c r="C7" s="173"/>
      <c r="D7" s="174"/>
      <c r="E7" s="172" t="s">
        <v>1</v>
      </c>
      <c r="F7" s="173"/>
      <c r="G7" s="175" t="s">
        <v>3</v>
      </c>
      <c r="H7" s="121" t="s">
        <v>19</v>
      </c>
    </row>
    <row r="8" spans="2:235" s="11" customFormat="1" ht="27.75" customHeight="1" x14ac:dyDescent="0.2">
      <c r="B8" s="10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176"/>
      <c r="H8" s="121" t="s">
        <v>0</v>
      </c>
    </row>
    <row r="9" spans="2:235" ht="15.95" customHeight="1" x14ac:dyDescent="0.2">
      <c r="B9" s="169" t="s">
        <v>10</v>
      </c>
      <c r="C9" s="170"/>
      <c r="D9" s="170"/>
      <c r="E9" s="170"/>
      <c r="F9" s="170"/>
      <c r="G9" s="171"/>
      <c r="H9" s="36">
        <f>+H10+H88</f>
        <v>0</v>
      </c>
    </row>
    <row r="10" spans="2:235" ht="20.25" customHeight="1" x14ac:dyDescent="0.2">
      <c r="B10" s="169" t="s">
        <v>18</v>
      </c>
      <c r="C10" s="170"/>
      <c r="D10" s="170"/>
      <c r="E10" s="170"/>
      <c r="F10" s="170"/>
      <c r="G10" s="171"/>
      <c r="H10" s="36">
        <f>+H11</f>
        <v>2791000</v>
      </c>
      <c r="J10" s="44"/>
    </row>
    <row r="11" spans="2:235" ht="15.95" customHeight="1" x14ac:dyDescent="0.2">
      <c r="B11" s="31" t="s">
        <v>12</v>
      </c>
      <c r="C11" s="27"/>
      <c r="D11" s="27"/>
      <c r="E11" s="27"/>
      <c r="F11" s="27"/>
      <c r="G11" s="7" t="s">
        <v>13</v>
      </c>
      <c r="H11" s="36">
        <f>+H13+H45+H71</f>
        <v>2791000</v>
      </c>
    </row>
    <row r="12" spans="2:235" ht="15.95" customHeight="1" x14ac:dyDescent="0.2">
      <c r="B12" s="27"/>
      <c r="C12" s="27"/>
      <c r="D12" s="27"/>
      <c r="E12" s="27"/>
      <c r="F12" s="27"/>
      <c r="G12" s="8" t="s">
        <v>2</v>
      </c>
      <c r="H12" s="37"/>
    </row>
    <row r="13" spans="2:235" s="12" customFormat="1" x14ac:dyDescent="0.2">
      <c r="B13" s="50"/>
      <c r="C13" s="119" t="s">
        <v>206</v>
      </c>
      <c r="D13" s="50"/>
      <c r="E13" s="50"/>
      <c r="F13" s="50"/>
      <c r="G13" s="118" t="s">
        <v>207</v>
      </c>
      <c r="H13" s="62">
        <f>+H15+H30</f>
        <v>1277000</v>
      </c>
    </row>
    <row r="14" spans="2:235" s="12" customFormat="1" x14ac:dyDescent="0.2">
      <c r="B14" s="50"/>
      <c r="C14" s="50"/>
      <c r="D14" s="50"/>
      <c r="E14" s="50"/>
      <c r="F14" s="50"/>
      <c r="G14" s="123" t="s">
        <v>55</v>
      </c>
      <c r="H14" s="50"/>
    </row>
    <row r="15" spans="2:235" s="12" customFormat="1" x14ac:dyDescent="0.2">
      <c r="B15" s="50"/>
      <c r="C15" s="50"/>
      <c r="D15" s="119" t="s">
        <v>106</v>
      </c>
      <c r="E15" s="50"/>
      <c r="F15" s="50"/>
      <c r="G15" s="118" t="s">
        <v>208</v>
      </c>
      <c r="H15" s="62">
        <f>+H19</f>
        <v>1261000</v>
      </c>
    </row>
    <row r="16" spans="2:235" s="12" customFormat="1" x14ac:dyDescent="0.2">
      <c r="B16" s="50"/>
      <c r="C16" s="50"/>
      <c r="D16" s="50"/>
      <c r="E16" s="50"/>
      <c r="F16" s="50"/>
      <c r="G16" s="123" t="s">
        <v>55</v>
      </c>
      <c r="H16" s="50"/>
    </row>
    <row r="17" spans="2:10" ht="15.95" customHeight="1" x14ac:dyDescent="0.2">
      <c r="B17" s="31"/>
      <c r="C17" s="31"/>
      <c r="D17" s="31"/>
      <c r="E17" s="32"/>
      <c r="F17" s="32"/>
      <c r="G17" s="7" t="s">
        <v>11</v>
      </c>
      <c r="H17" s="38">
        <f>+H19</f>
        <v>1261000</v>
      </c>
    </row>
    <row r="18" spans="2:10" ht="15.95" customHeight="1" x14ac:dyDescent="0.2">
      <c r="B18" s="31"/>
      <c r="C18" s="31"/>
      <c r="D18" s="31"/>
      <c r="E18" s="32"/>
      <c r="F18" s="32"/>
      <c r="G18" s="8" t="s">
        <v>2</v>
      </c>
      <c r="H18" s="37"/>
    </row>
    <row r="19" spans="2:10" x14ac:dyDescent="0.2">
      <c r="B19" s="27"/>
      <c r="C19" s="27"/>
      <c r="D19" s="27"/>
      <c r="E19" s="10">
        <v>1099</v>
      </c>
      <c r="F19" s="27"/>
      <c r="G19" s="118" t="s">
        <v>216</v>
      </c>
      <c r="H19" s="36">
        <f>+H21</f>
        <v>1261000</v>
      </c>
      <c r="J19" s="44"/>
    </row>
    <row r="20" spans="2:10" ht="15.95" customHeight="1" x14ac:dyDescent="0.2">
      <c r="B20" s="27"/>
      <c r="C20" s="27"/>
      <c r="D20" s="27"/>
      <c r="E20" s="27"/>
      <c r="F20" s="27"/>
      <c r="G20" s="8" t="s">
        <v>2</v>
      </c>
      <c r="H20" s="37"/>
    </row>
    <row r="21" spans="2:10" s="12" customFormat="1" x14ac:dyDescent="0.2">
      <c r="B21" s="50"/>
      <c r="C21" s="50"/>
      <c r="D21" s="50"/>
      <c r="E21" s="50"/>
      <c r="F21" s="119" t="s">
        <v>143</v>
      </c>
      <c r="G21" s="118" t="s">
        <v>209</v>
      </c>
      <c r="H21" s="17">
        <f>+H23</f>
        <v>1261000</v>
      </c>
    </row>
    <row r="22" spans="2:10" x14ac:dyDescent="0.2">
      <c r="B22" s="27"/>
      <c r="C22" s="27"/>
      <c r="D22" s="27"/>
      <c r="E22" s="27"/>
      <c r="F22" s="27"/>
      <c r="G22" s="8" t="s">
        <v>25</v>
      </c>
      <c r="H22" s="37"/>
    </row>
    <row r="23" spans="2:10" s="4" customFormat="1" x14ac:dyDescent="0.2">
      <c r="B23" s="34"/>
      <c r="C23" s="34"/>
      <c r="D23" s="34"/>
      <c r="E23" s="34"/>
      <c r="F23" s="34"/>
      <c r="G23" s="83" t="s">
        <v>18</v>
      </c>
      <c r="H23" s="84">
        <f t="shared" ref="H23" si="0">+H25</f>
        <v>1261000</v>
      </c>
    </row>
    <row r="24" spans="2:10" x14ac:dyDescent="0.2">
      <c r="B24" s="27"/>
      <c r="C24" s="27"/>
      <c r="D24" s="27"/>
      <c r="E24" s="27"/>
      <c r="F24" s="27"/>
      <c r="G24" s="8" t="s">
        <v>17</v>
      </c>
      <c r="H24" s="37"/>
    </row>
    <row r="25" spans="2:10" x14ac:dyDescent="0.2">
      <c r="B25" s="27"/>
      <c r="C25" s="27"/>
      <c r="D25" s="27"/>
      <c r="E25" s="27"/>
      <c r="F25" s="27"/>
      <c r="G25" s="8" t="s">
        <v>14</v>
      </c>
      <c r="H25" s="37">
        <f t="shared" ref="H25:H27" si="1">+H26</f>
        <v>1261000</v>
      </c>
    </row>
    <row r="26" spans="2:10" x14ac:dyDescent="0.2">
      <c r="B26" s="27"/>
      <c r="C26" s="27"/>
      <c r="D26" s="27"/>
      <c r="E26" s="27"/>
      <c r="F26" s="27"/>
      <c r="G26" s="8" t="s">
        <v>26</v>
      </c>
      <c r="H26" s="37">
        <f t="shared" si="1"/>
        <v>1261000</v>
      </c>
    </row>
    <row r="27" spans="2:10" x14ac:dyDescent="0.2">
      <c r="B27" s="27"/>
      <c r="C27" s="27"/>
      <c r="D27" s="27"/>
      <c r="E27" s="27"/>
      <c r="F27" s="27"/>
      <c r="G27" s="8" t="s">
        <v>52</v>
      </c>
      <c r="H27" s="37">
        <f t="shared" si="1"/>
        <v>1261000</v>
      </c>
    </row>
    <row r="28" spans="2:10" x14ac:dyDescent="0.2">
      <c r="B28" s="27"/>
      <c r="C28" s="27"/>
      <c r="D28" s="27"/>
      <c r="E28" s="27"/>
      <c r="F28" s="27"/>
      <c r="G28" s="8" t="s">
        <v>53</v>
      </c>
      <c r="H28" s="37">
        <f>+H29</f>
        <v>1261000</v>
      </c>
    </row>
    <row r="29" spans="2:10" x14ac:dyDescent="0.2">
      <c r="B29" s="27"/>
      <c r="C29" s="27"/>
      <c r="D29" s="27"/>
      <c r="E29" s="27"/>
      <c r="F29" s="27"/>
      <c r="G29" s="8" t="s">
        <v>54</v>
      </c>
      <c r="H29" s="39">
        <f>+'2'!H12</f>
        <v>1261000</v>
      </c>
    </row>
    <row r="30" spans="2:10" s="12" customFormat="1" x14ac:dyDescent="0.2">
      <c r="B30" s="50"/>
      <c r="C30" s="50"/>
      <c r="D30" s="119" t="s">
        <v>206</v>
      </c>
      <c r="E30" s="50"/>
      <c r="F30" s="50"/>
      <c r="G30" s="118" t="s">
        <v>210</v>
      </c>
      <c r="H30" s="62">
        <f>+H34</f>
        <v>16000</v>
      </c>
    </row>
    <row r="31" spans="2:10" s="12" customFormat="1" x14ac:dyDescent="0.2">
      <c r="B31" s="50"/>
      <c r="C31" s="50"/>
      <c r="D31" s="50"/>
      <c r="E31" s="50"/>
      <c r="F31" s="50"/>
      <c r="G31" s="123" t="s">
        <v>55</v>
      </c>
      <c r="H31" s="50"/>
    </row>
    <row r="32" spans="2:10" s="4" customFormat="1" ht="15.95" customHeight="1" x14ac:dyDescent="0.2">
      <c r="B32" s="33"/>
      <c r="C32" s="33"/>
      <c r="D32" s="33"/>
      <c r="E32" s="43"/>
      <c r="F32" s="43"/>
      <c r="G32" s="83" t="s">
        <v>11</v>
      </c>
      <c r="H32" s="84">
        <f>+H34</f>
        <v>16000</v>
      </c>
    </row>
    <row r="33" spans="2:8" ht="15.95" customHeight="1" x14ac:dyDescent="0.2">
      <c r="B33" s="31"/>
      <c r="C33" s="31"/>
      <c r="D33" s="31"/>
      <c r="E33" s="32"/>
      <c r="F33" s="32"/>
      <c r="G33" s="8" t="s">
        <v>2</v>
      </c>
      <c r="H33" s="37"/>
    </row>
    <row r="34" spans="2:8" x14ac:dyDescent="0.2">
      <c r="B34" s="27"/>
      <c r="C34" s="27"/>
      <c r="D34" s="27"/>
      <c r="E34" s="10">
        <v>1099</v>
      </c>
      <c r="F34" s="27"/>
      <c r="G34" s="118" t="s">
        <v>216</v>
      </c>
      <c r="H34" s="36">
        <f>+H36</f>
        <v>16000</v>
      </c>
    </row>
    <row r="35" spans="2:8" ht="15.95" customHeight="1" x14ac:dyDescent="0.2">
      <c r="B35" s="27"/>
      <c r="C35" s="27"/>
      <c r="D35" s="27"/>
      <c r="E35" s="27"/>
      <c r="F35" s="27"/>
      <c r="G35" s="8" t="s">
        <v>2</v>
      </c>
      <c r="H35" s="37"/>
    </row>
    <row r="36" spans="2:8" s="12" customFormat="1" ht="40.5" x14ac:dyDescent="0.2">
      <c r="B36" s="50"/>
      <c r="C36" s="50"/>
      <c r="D36" s="50"/>
      <c r="E36" s="50"/>
      <c r="F36" s="119" t="s">
        <v>133</v>
      </c>
      <c r="G36" s="118" t="s">
        <v>211</v>
      </c>
      <c r="H36" s="17">
        <f>+H38</f>
        <v>16000</v>
      </c>
    </row>
    <row r="37" spans="2:8" x14ac:dyDescent="0.2">
      <c r="B37" s="27"/>
      <c r="C37" s="27"/>
      <c r="D37" s="27"/>
      <c r="E37" s="27"/>
      <c r="F37" s="27"/>
      <c r="G37" s="8" t="s">
        <v>25</v>
      </c>
      <c r="H37" s="37"/>
    </row>
    <row r="38" spans="2:8" s="4" customFormat="1" x14ac:dyDescent="0.2">
      <c r="B38" s="34"/>
      <c r="C38" s="34"/>
      <c r="D38" s="34"/>
      <c r="E38" s="34"/>
      <c r="F38" s="34"/>
      <c r="G38" s="83" t="s">
        <v>18</v>
      </c>
      <c r="H38" s="84">
        <f t="shared" ref="H38" si="2">+H40</f>
        <v>16000</v>
      </c>
    </row>
    <row r="39" spans="2:8" x14ac:dyDescent="0.2">
      <c r="B39" s="27"/>
      <c r="C39" s="27"/>
      <c r="D39" s="27"/>
      <c r="E39" s="27"/>
      <c r="F39" s="27"/>
      <c r="G39" s="8" t="s">
        <v>17</v>
      </c>
      <c r="H39" s="37"/>
    </row>
    <row r="40" spans="2:8" x14ac:dyDescent="0.2">
      <c r="B40" s="27"/>
      <c r="C40" s="27"/>
      <c r="D40" s="27"/>
      <c r="E40" s="27"/>
      <c r="F40" s="27"/>
      <c r="G40" s="8" t="s">
        <v>14</v>
      </c>
      <c r="H40" s="37">
        <f t="shared" ref="H40:H42" si="3">+H41</f>
        <v>16000</v>
      </c>
    </row>
    <row r="41" spans="2:8" x14ac:dyDescent="0.2">
      <c r="B41" s="27"/>
      <c r="C41" s="27"/>
      <c r="D41" s="27"/>
      <c r="E41" s="27"/>
      <c r="F41" s="27"/>
      <c r="G41" s="8" t="s">
        <v>26</v>
      </c>
      <c r="H41" s="37">
        <f t="shared" si="3"/>
        <v>16000</v>
      </c>
    </row>
    <row r="42" spans="2:8" x14ac:dyDescent="0.2">
      <c r="B42" s="27"/>
      <c r="C42" s="27"/>
      <c r="D42" s="27"/>
      <c r="E42" s="27"/>
      <c r="F42" s="27"/>
      <c r="G42" s="8" t="s">
        <v>52</v>
      </c>
      <c r="H42" s="37">
        <f t="shared" si="3"/>
        <v>16000</v>
      </c>
    </row>
    <row r="43" spans="2:8" x14ac:dyDescent="0.2">
      <c r="B43" s="27"/>
      <c r="C43" s="27"/>
      <c r="D43" s="27"/>
      <c r="E43" s="27"/>
      <c r="F43" s="27"/>
      <c r="G43" s="8" t="s">
        <v>53</v>
      </c>
      <c r="H43" s="37">
        <f>+H44</f>
        <v>16000</v>
      </c>
    </row>
    <row r="44" spans="2:8" x14ac:dyDescent="0.2">
      <c r="B44" s="27"/>
      <c r="C44" s="27"/>
      <c r="D44" s="27"/>
      <c r="E44" s="27"/>
      <c r="F44" s="27"/>
      <c r="G44" s="8" t="s">
        <v>54</v>
      </c>
      <c r="H44" s="39">
        <f>+'2'!H13</f>
        <v>16000</v>
      </c>
    </row>
    <row r="45" spans="2:8" ht="15.95" customHeight="1" x14ac:dyDescent="0.2">
      <c r="B45" s="27"/>
      <c r="C45" s="31" t="s">
        <v>78</v>
      </c>
      <c r="D45" s="27"/>
      <c r="E45" s="27"/>
      <c r="F45" s="27"/>
      <c r="G45" s="7" t="s">
        <v>79</v>
      </c>
      <c r="H45" s="38">
        <f>+H47</f>
        <v>1366000</v>
      </c>
    </row>
    <row r="46" spans="2:8" ht="15.95" customHeight="1" x14ac:dyDescent="0.2">
      <c r="B46" s="27"/>
      <c r="C46" s="27"/>
      <c r="D46" s="27"/>
      <c r="E46" s="27"/>
      <c r="F46" s="27"/>
      <c r="G46" s="8" t="s">
        <v>55</v>
      </c>
      <c r="H46" s="37"/>
    </row>
    <row r="47" spans="2:8" ht="15.95" customHeight="1" x14ac:dyDescent="0.2">
      <c r="B47" s="31"/>
      <c r="C47" s="27"/>
      <c r="D47" s="10" t="s">
        <v>78</v>
      </c>
      <c r="E47" s="10"/>
      <c r="F47" s="10"/>
      <c r="G47" s="7" t="s">
        <v>80</v>
      </c>
      <c r="H47" s="38">
        <f>+H51</f>
        <v>1366000</v>
      </c>
    </row>
    <row r="48" spans="2:8" ht="15.95" customHeight="1" x14ac:dyDescent="0.2">
      <c r="B48" s="31"/>
      <c r="C48" s="27"/>
      <c r="D48" s="10"/>
      <c r="E48" s="10"/>
      <c r="F48" s="10"/>
      <c r="G48" s="8" t="s">
        <v>55</v>
      </c>
      <c r="H48" s="36"/>
    </row>
    <row r="49" spans="2:8" s="4" customFormat="1" ht="15.95" customHeight="1" x14ac:dyDescent="0.2">
      <c r="B49" s="33"/>
      <c r="C49" s="33"/>
      <c r="D49" s="33"/>
      <c r="E49" s="43"/>
      <c r="F49" s="43"/>
      <c r="G49" s="83" t="s">
        <v>11</v>
      </c>
      <c r="H49" s="84">
        <f>+H51</f>
        <v>1366000</v>
      </c>
    </row>
    <row r="50" spans="2:8" ht="15.95" customHeight="1" x14ac:dyDescent="0.2">
      <c r="B50" s="31"/>
      <c r="C50" s="31"/>
      <c r="D50" s="31"/>
      <c r="E50" s="32"/>
      <c r="F50" s="32"/>
      <c r="G50" s="8" t="s">
        <v>2</v>
      </c>
      <c r="H50" s="37"/>
    </row>
    <row r="51" spans="2:8" ht="20.25" customHeight="1" x14ac:dyDescent="0.2">
      <c r="B51" s="31"/>
      <c r="C51" s="27"/>
      <c r="D51" s="10"/>
      <c r="E51" s="10">
        <v>1200</v>
      </c>
      <c r="F51" s="10"/>
      <c r="G51" s="118" t="s">
        <v>81</v>
      </c>
      <c r="H51" s="36">
        <f>+H53+H62</f>
        <v>1366000</v>
      </c>
    </row>
    <row r="52" spans="2:8" ht="15.95" customHeight="1" x14ac:dyDescent="0.2">
      <c r="B52" s="31"/>
      <c r="C52" s="27"/>
      <c r="D52" s="10"/>
      <c r="E52" s="10"/>
      <c r="F52" s="10"/>
      <c r="G52" s="8" t="s">
        <v>2</v>
      </c>
      <c r="H52" s="37"/>
    </row>
    <row r="53" spans="2:8" x14ac:dyDescent="0.2">
      <c r="B53" s="31"/>
      <c r="C53" s="27"/>
      <c r="D53" s="10"/>
      <c r="E53" s="10"/>
      <c r="F53" s="10">
        <v>11003</v>
      </c>
      <c r="G53" s="23" t="s">
        <v>82</v>
      </c>
      <c r="H53" s="38">
        <f>+H55</f>
        <v>1002000</v>
      </c>
    </row>
    <row r="54" spans="2:8" ht="15.95" customHeight="1" x14ac:dyDescent="0.2">
      <c r="B54" s="31"/>
      <c r="C54" s="27"/>
      <c r="D54" s="10"/>
      <c r="E54" s="10"/>
      <c r="F54" s="10"/>
      <c r="G54" s="8" t="s">
        <v>25</v>
      </c>
      <c r="H54" s="37"/>
    </row>
    <row r="55" spans="2:8" s="4" customFormat="1" ht="15.95" customHeight="1" x14ac:dyDescent="0.2">
      <c r="B55" s="33"/>
      <c r="C55" s="34"/>
      <c r="D55" s="34"/>
      <c r="E55" s="34"/>
      <c r="F55" s="34"/>
      <c r="G55" s="83" t="s">
        <v>18</v>
      </c>
      <c r="H55" s="84">
        <f t="shared" ref="H55" si="4">+H57</f>
        <v>1002000</v>
      </c>
    </row>
    <row r="56" spans="2:8" ht="15.95" customHeight="1" x14ac:dyDescent="0.2">
      <c r="B56" s="31"/>
      <c r="C56" s="27"/>
      <c r="D56" s="27"/>
      <c r="E56" s="27"/>
      <c r="F56" s="27"/>
      <c r="G56" s="8" t="s">
        <v>17</v>
      </c>
      <c r="H56" s="37"/>
    </row>
    <row r="57" spans="2:8" ht="15.95" customHeight="1" x14ac:dyDescent="0.2">
      <c r="B57" s="31"/>
      <c r="C57" s="27"/>
      <c r="D57" s="27"/>
      <c r="E57" s="27"/>
      <c r="F57" s="27"/>
      <c r="G57" s="7" t="s">
        <v>14</v>
      </c>
      <c r="H57" s="38">
        <f t="shared" ref="H57:H59" si="5">+H58</f>
        <v>1002000</v>
      </c>
    </row>
    <row r="58" spans="2:8" ht="15.95" customHeight="1" x14ac:dyDescent="0.2">
      <c r="B58" s="31"/>
      <c r="C58" s="27"/>
      <c r="D58" s="27"/>
      <c r="E58" s="27"/>
      <c r="F58" s="27"/>
      <c r="G58" s="7" t="s">
        <v>26</v>
      </c>
      <c r="H58" s="38">
        <f t="shared" si="5"/>
        <v>1002000</v>
      </c>
    </row>
    <row r="59" spans="2:8" ht="15.95" customHeight="1" x14ac:dyDescent="0.2">
      <c r="B59" s="31"/>
      <c r="C59" s="27"/>
      <c r="D59" s="27"/>
      <c r="E59" s="27"/>
      <c r="F59" s="27"/>
      <c r="G59" s="7" t="s">
        <v>52</v>
      </c>
      <c r="H59" s="38">
        <f t="shared" si="5"/>
        <v>1002000</v>
      </c>
    </row>
    <row r="60" spans="2:8" ht="15.95" customHeight="1" x14ac:dyDescent="0.2">
      <c r="B60" s="31"/>
      <c r="C60" s="27"/>
      <c r="D60" s="27"/>
      <c r="E60" s="27"/>
      <c r="F60" s="27"/>
      <c r="G60" s="8" t="s">
        <v>53</v>
      </c>
      <c r="H60" s="37">
        <f>+H61</f>
        <v>1002000</v>
      </c>
    </row>
    <row r="61" spans="2:8" ht="15.95" customHeight="1" x14ac:dyDescent="0.2">
      <c r="B61" s="31"/>
      <c r="C61" s="27"/>
      <c r="D61" s="27"/>
      <c r="E61" s="27"/>
      <c r="F61" s="27"/>
      <c r="G61" s="8" t="s">
        <v>54</v>
      </c>
      <c r="H61" s="39">
        <f>+'2'!H18</f>
        <v>1002000</v>
      </c>
    </row>
    <row r="62" spans="2:8" ht="27" x14ac:dyDescent="0.2">
      <c r="B62" s="31"/>
      <c r="C62" s="27"/>
      <c r="D62" s="10"/>
      <c r="E62" s="10"/>
      <c r="F62" s="10" t="s">
        <v>138</v>
      </c>
      <c r="G62" s="23" t="s">
        <v>139</v>
      </c>
      <c r="H62" s="38">
        <f>+H64</f>
        <v>364000</v>
      </c>
    </row>
    <row r="63" spans="2:8" ht="15.95" customHeight="1" x14ac:dyDescent="0.2">
      <c r="B63" s="31"/>
      <c r="C63" s="27"/>
      <c r="D63" s="10"/>
      <c r="E63" s="10"/>
      <c r="F63" s="10"/>
      <c r="G63" s="8" t="s">
        <v>25</v>
      </c>
      <c r="H63" s="37"/>
    </row>
    <row r="64" spans="2:8" s="4" customFormat="1" ht="15.95" customHeight="1" x14ac:dyDescent="0.2">
      <c r="B64" s="33"/>
      <c r="C64" s="34"/>
      <c r="D64" s="34"/>
      <c r="E64" s="34"/>
      <c r="F64" s="34"/>
      <c r="G64" s="83" t="s">
        <v>18</v>
      </c>
      <c r="H64" s="84">
        <f t="shared" ref="H64" si="6">+H66</f>
        <v>364000</v>
      </c>
    </row>
    <row r="65" spans="2:10" ht="15.95" customHeight="1" x14ac:dyDescent="0.2">
      <c r="B65" s="31"/>
      <c r="C65" s="27"/>
      <c r="D65" s="27"/>
      <c r="E65" s="27"/>
      <c r="F65" s="27"/>
      <c r="G65" s="8" t="s">
        <v>17</v>
      </c>
      <c r="H65" s="37"/>
    </row>
    <row r="66" spans="2:10" ht="15.95" customHeight="1" x14ac:dyDescent="0.2">
      <c r="B66" s="85"/>
      <c r="C66" s="27"/>
      <c r="D66" s="27"/>
      <c r="E66" s="27"/>
      <c r="F66" s="27"/>
      <c r="G66" s="8" t="s">
        <v>14</v>
      </c>
      <c r="H66" s="37">
        <f t="shared" ref="H66:H68" si="7">+H67</f>
        <v>364000</v>
      </c>
    </row>
    <row r="67" spans="2:10" ht="15.95" customHeight="1" x14ac:dyDescent="0.2">
      <c r="B67" s="85"/>
      <c r="C67" s="27"/>
      <c r="D67" s="27"/>
      <c r="E67" s="27"/>
      <c r="F67" s="27"/>
      <c r="G67" s="8" t="s">
        <v>26</v>
      </c>
      <c r="H67" s="37">
        <f t="shared" si="7"/>
        <v>364000</v>
      </c>
    </row>
    <row r="68" spans="2:10" ht="15.95" customHeight="1" x14ac:dyDescent="0.2">
      <c r="B68" s="85"/>
      <c r="C68" s="27"/>
      <c r="D68" s="27"/>
      <c r="E68" s="27"/>
      <c r="F68" s="27"/>
      <c r="G68" s="8" t="s">
        <v>52</v>
      </c>
      <c r="H68" s="37">
        <f t="shared" si="7"/>
        <v>364000</v>
      </c>
    </row>
    <row r="69" spans="2:10" ht="15.95" customHeight="1" x14ac:dyDescent="0.2">
      <c r="B69" s="31"/>
      <c r="C69" s="27"/>
      <c r="D69" s="27"/>
      <c r="E69" s="27"/>
      <c r="F69" s="27"/>
      <c r="G69" s="8" t="s">
        <v>53</v>
      </c>
      <c r="H69" s="37">
        <f>+H70</f>
        <v>364000</v>
      </c>
    </row>
    <row r="70" spans="2:10" ht="15.95" customHeight="1" x14ac:dyDescent="0.2">
      <c r="B70" s="31"/>
      <c r="C70" s="27"/>
      <c r="D70" s="27"/>
      <c r="E70" s="27"/>
      <c r="F70" s="27"/>
      <c r="G70" s="8" t="s">
        <v>54</v>
      </c>
      <c r="H70" s="39">
        <v>364000</v>
      </c>
      <c r="J70" s="200"/>
    </row>
    <row r="71" spans="2:10" ht="15.95" customHeight="1" x14ac:dyDescent="0.2">
      <c r="B71" s="31"/>
      <c r="C71" s="31" t="s">
        <v>140</v>
      </c>
      <c r="D71" s="31"/>
      <c r="E71" s="32"/>
      <c r="F71" s="32"/>
      <c r="G71" s="7" t="s">
        <v>141</v>
      </c>
      <c r="H71" s="38">
        <f>+H73</f>
        <v>148000</v>
      </c>
    </row>
    <row r="72" spans="2:10" ht="15.95" customHeight="1" x14ac:dyDescent="0.2">
      <c r="B72" s="31"/>
      <c r="C72" s="31"/>
      <c r="D72" s="31"/>
      <c r="E72" s="32"/>
      <c r="F72" s="32"/>
      <c r="G72" s="8" t="s">
        <v>55</v>
      </c>
      <c r="H72" s="37"/>
    </row>
    <row r="73" spans="2:10" ht="15.95" customHeight="1" x14ac:dyDescent="0.2">
      <c r="B73" s="31"/>
      <c r="C73" s="31"/>
      <c r="D73" s="31" t="s">
        <v>106</v>
      </c>
      <c r="E73" s="32"/>
      <c r="F73" s="32"/>
      <c r="G73" s="7" t="s">
        <v>142</v>
      </c>
      <c r="H73" s="38">
        <f>+H75</f>
        <v>148000</v>
      </c>
    </row>
    <row r="74" spans="2:10" ht="15.95" customHeight="1" x14ac:dyDescent="0.2">
      <c r="B74" s="31"/>
      <c r="C74" s="31"/>
      <c r="D74" s="31"/>
      <c r="E74" s="32"/>
      <c r="F74" s="32"/>
      <c r="G74" s="8" t="s">
        <v>55</v>
      </c>
      <c r="H74" s="36"/>
    </row>
    <row r="75" spans="2:10" s="4" customFormat="1" ht="15.95" customHeight="1" x14ac:dyDescent="0.2">
      <c r="B75" s="33"/>
      <c r="C75" s="33"/>
      <c r="D75" s="33"/>
      <c r="E75" s="43"/>
      <c r="F75" s="43"/>
      <c r="G75" s="83" t="s">
        <v>11</v>
      </c>
      <c r="H75" s="84">
        <f>+H77</f>
        <v>148000</v>
      </c>
    </row>
    <row r="76" spans="2:10" ht="15.95" customHeight="1" x14ac:dyDescent="0.2">
      <c r="B76" s="31"/>
      <c r="C76" s="31"/>
      <c r="D76" s="31"/>
      <c r="E76" s="32"/>
      <c r="F76" s="32"/>
      <c r="G76" s="8" t="s">
        <v>2</v>
      </c>
      <c r="H76" s="37"/>
    </row>
    <row r="77" spans="2:10" x14ac:dyDescent="0.2">
      <c r="B77" s="31"/>
      <c r="C77" s="31"/>
      <c r="D77" s="31"/>
      <c r="E77" s="32">
        <v>1142</v>
      </c>
      <c r="F77" s="32"/>
      <c r="G77" s="118" t="s">
        <v>145</v>
      </c>
      <c r="H77" s="36">
        <f>+H79</f>
        <v>148000</v>
      </c>
    </row>
    <row r="78" spans="2:10" x14ac:dyDescent="0.2">
      <c r="B78" s="31"/>
      <c r="C78" s="31"/>
      <c r="D78" s="31"/>
      <c r="E78" s="32"/>
      <c r="F78" s="32"/>
      <c r="G78" s="8" t="s">
        <v>2</v>
      </c>
      <c r="H78" s="37"/>
    </row>
    <row r="79" spans="2:10" ht="27" x14ac:dyDescent="0.2">
      <c r="B79" s="31"/>
      <c r="C79" s="31"/>
      <c r="D79" s="31"/>
      <c r="E79" s="32"/>
      <c r="F79" s="32" t="s">
        <v>143</v>
      </c>
      <c r="G79" s="23" t="s">
        <v>144</v>
      </c>
      <c r="H79" s="38">
        <f>+H81</f>
        <v>148000</v>
      </c>
    </row>
    <row r="80" spans="2:10" ht="15.95" customHeight="1" x14ac:dyDescent="0.2">
      <c r="B80" s="31"/>
      <c r="C80" s="31"/>
      <c r="D80" s="31"/>
      <c r="E80" s="32"/>
      <c r="F80" s="32"/>
      <c r="G80" s="8" t="s">
        <v>25</v>
      </c>
      <c r="H80" s="37"/>
    </row>
    <row r="81" spans="2:8" s="4" customFormat="1" ht="15.95" customHeight="1" x14ac:dyDescent="0.2">
      <c r="B81" s="33"/>
      <c r="C81" s="33"/>
      <c r="D81" s="33"/>
      <c r="E81" s="43"/>
      <c r="F81" s="43"/>
      <c r="G81" s="83" t="s">
        <v>18</v>
      </c>
      <c r="H81" s="84">
        <f>+H83</f>
        <v>148000</v>
      </c>
    </row>
    <row r="82" spans="2:8" ht="15.95" customHeight="1" x14ac:dyDescent="0.2">
      <c r="B82" s="31"/>
      <c r="C82" s="31"/>
      <c r="D82" s="31"/>
      <c r="E82" s="32"/>
      <c r="F82" s="32"/>
      <c r="G82" s="8" t="s">
        <v>17</v>
      </c>
      <c r="H82" s="37"/>
    </row>
    <row r="83" spans="2:8" ht="15.95" customHeight="1" x14ac:dyDescent="0.2">
      <c r="B83" s="85"/>
      <c r="C83" s="85"/>
      <c r="D83" s="85"/>
      <c r="E83" s="86"/>
      <c r="F83" s="86"/>
      <c r="G83" s="8" t="s">
        <v>14</v>
      </c>
      <c r="H83" s="37">
        <f t="shared" ref="H83:H85" si="8">+H84</f>
        <v>148000</v>
      </c>
    </row>
    <row r="84" spans="2:8" ht="15.95" customHeight="1" x14ac:dyDescent="0.2">
      <c r="B84" s="85"/>
      <c r="C84" s="85"/>
      <c r="D84" s="85"/>
      <c r="E84" s="86"/>
      <c r="F84" s="86"/>
      <c r="G84" s="8" t="s">
        <v>26</v>
      </c>
      <c r="H84" s="37">
        <f t="shared" si="8"/>
        <v>148000</v>
      </c>
    </row>
    <row r="85" spans="2:8" ht="15.95" customHeight="1" x14ac:dyDescent="0.2">
      <c r="B85" s="85"/>
      <c r="C85" s="85"/>
      <c r="D85" s="85"/>
      <c r="E85" s="86"/>
      <c r="F85" s="86"/>
      <c r="G85" s="8" t="s">
        <v>52</v>
      </c>
      <c r="H85" s="37">
        <f t="shared" si="8"/>
        <v>148000</v>
      </c>
    </row>
    <row r="86" spans="2:8" ht="15.95" customHeight="1" x14ac:dyDescent="0.2">
      <c r="B86" s="31"/>
      <c r="C86" s="31"/>
      <c r="D86" s="31"/>
      <c r="E86" s="32"/>
      <c r="F86" s="32"/>
      <c r="G86" s="8" t="s">
        <v>53</v>
      </c>
      <c r="H86" s="37">
        <f>+H87</f>
        <v>148000</v>
      </c>
    </row>
    <row r="87" spans="2:8" s="4" customFormat="1" ht="15.95" customHeight="1" x14ac:dyDescent="0.2">
      <c r="B87" s="33"/>
      <c r="C87" s="33"/>
      <c r="D87" s="33"/>
      <c r="E87" s="43"/>
      <c r="F87" s="43"/>
      <c r="G87" s="35" t="s">
        <v>54</v>
      </c>
      <c r="H87" s="40">
        <f>+'2'!H15</f>
        <v>148000</v>
      </c>
    </row>
    <row r="88" spans="2:8" s="69" customFormat="1" x14ac:dyDescent="0.2">
      <c r="B88" s="121" t="s">
        <v>201</v>
      </c>
      <c r="C88" s="122"/>
      <c r="D88" s="122"/>
      <c r="E88" s="121"/>
      <c r="F88" s="121"/>
      <c r="G88" s="120" t="s">
        <v>202</v>
      </c>
      <c r="H88" s="36">
        <f>+H90+H107+H124</f>
        <v>-2791000</v>
      </c>
    </row>
    <row r="89" spans="2:8" x14ac:dyDescent="0.2">
      <c r="B89" s="119"/>
      <c r="C89" s="50"/>
      <c r="D89" s="50"/>
      <c r="E89" s="119"/>
      <c r="F89" s="119"/>
      <c r="G89" s="123" t="s">
        <v>55</v>
      </c>
      <c r="H89" s="58"/>
    </row>
    <row r="90" spans="2:8" x14ac:dyDescent="0.2">
      <c r="B90" s="119"/>
      <c r="C90" s="119" t="s">
        <v>106</v>
      </c>
      <c r="D90" s="50"/>
      <c r="E90" s="119"/>
      <c r="F90" s="119"/>
      <c r="G90" s="118" t="s">
        <v>203</v>
      </c>
      <c r="H90" s="59">
        <f>+H92</f>
        <v>-2791000</v>
      </c>
    </row>
    <row r="91" spans="2:8" x14ac:dyDescent="0.2">
      <c r="B91" s="119"/>
      <c r="C91" s="119"/>
      <c r="D91" s="50"/>
      <c r="E91" s="119"/>
      <c r="F91" s="119"/>
      <c r="G91" s="123" t="s">
        <v>55</v>
      </c>
      <c r="H91" s="58"/>
    </row>
    <row r="92" spans="2:8" x14ac:dyDescent="0.2">
      <c r="B92" s="119"/>
      <c r="C92" s="119"/>
      <c r="D92" s="119" t="s">
        <v>106</v>
      </c>
      <c r="E92" s="119"/>
      <c r="F92" s="119"/>
      <c r="G92" s="118" t="s">
        <v>204</v>
      </c>
      <c r="H92" s="59">
        <f>+H96</f>
        <v>-2791000</v>
      </c>
    </row>
    <row r="93" spans="2:8" x14ac:dyDescent="0.2">
      <c r="B93" s="119"/>
      <c r="C93" s="119"/>
      <c r="D93" s="119"/>
      <c r="E93" s="119"/>
      <c r="F93" s="119"/>
      <c r="G93" s="123" t="s">
        <v>55</v>
      </c>
      <c r="H93" s="60"/>
    </row>
    <row r="94" spans="2:8" x14ac:dyDescent="0.2">
      <c r="B94" s="119"/>
      <c r="C94" s="119"/>
      <c r="D94" s="119"/>
      <c r="E94" s="119">
        <v>1139</v>
      </c>
      <c r="F94" s="119"/>
      <c r="G94" s="118" t="s">
        <v>204</v>
      </c>
      <c r="H94" s="59">
        <f>+H96</f>
        <v>-2791000</v>
      </c>
    </row>
    <row r="95" spans="2:8" x14ac:dyDescent="0.2">
      <c r="B95" s="119"/>
      <c r="C95" s="119"/>
      <c r="D95" s="119"/>
      <c r="E95" s="119"/>
      <c r="F95" s="119"/>
      <c r="G95" s="123" t="s">
        <v>55</v>
      </c>
      <c r="H95" s="58"/>
    </row>
    <row r="96" spans="2:8" x14ac:dyDescent="0.2">
      <c r="B96" s="119"/>
      <c r="C96" s="119"/>
      <c r="D96" s="119"/>
      <c r="E96" s="119"/>
      <c r="F96" s="119">
        <v>11001</v>
      </c>
      <c r="G96" s="118" t="s">
        <v>190</v>
      </c>
      <c r="H96" s="57">
        <f>+H103</f>
        <v>-2791000</v>
      </c>
    </row>
    <row r="97" spans="2:8" x14ac:dyDescent="0.2">
      <c r="B97" s="119"/>
      <c r="C97" s="119"/>
      <c r="D97" s="119"/>
      <c r="E97" s="119"/>
      <c r="F97" s="119"/>
      <c r="G97" s="123" t="s">
        <v>249</v>
      </c>
      <c r="H97" s="58"/>
    </row>
    <row r="98" spans="2:8" x14ac:dyDescent="0.2">
      <c r="B98" s="119"/>
      <c r="C98" s="119"/>
      <c r="D98" s="119"/>
      <c r="E98" s="119"/>
      <c r="F98" s="119"/>
      <c r="G98" s="61" t="s">
        <v>250</v>
      </c>
      <c r="H98" s="59">
        <f t="shared" ref="H98" si="9">+H100</f>
        <v>-2791000</v>
      </c>
    </row>
    <row r="99" spans="2:8" x14ac:dyDescent="0.2">
      <c r="B99" s="119"/>
      <c r="C99" s="119"/>
      <c r="D99" s="119"/>
      <c r="E99" s="119"/>
      <c r="F99" s="119"/>
      <c r="G99" s="123" t="s">
        <v>251</v>
      </c>
      <c r="H99" s="58"/>
    </row>
    <row r="100" spans="2:8" x14ac:dyDescent="0.2">
      <c r="B100" s="50"/>
      <c r="C100" s="50"/>
      <c r="D100" s="50"/>
      <c r="E100" s="50"/>
      <c r="F100" s="50"/>
      <c r="G100" s="65" t="s">
        <v>252</v>
      </c>
      <c r="H100" s="37">
        <f t="shared" ref="H100:H102" si="10">+H101</f>
        <v>-2791000</v>
      </c>
    </row>
    <row r="101" spans="2:8" x14ac:dyDescent="0.2">
      <c r="B101" s="50"/>
      <c r="C101" s="50"/>
      <c r="D101" s="50"/>
      <c r="E101" s="50"/>
      <c r="F101" s="50"/>
      <c r="G101" s="65" t="s">
        <v>253</v>
      </c>
      <c r="H101" s="37">
        <f t="shared" si="10"/>
        <v>-2791000</v>
      </c>
    </row>
    <row r="102" spans="2:8" x14ac:dyDescent="0.2">
      <c r="B102" s="50"/>
      <c r="C102" s="50"/>
      <c r="D102" s="50"/>
      <c r="E102" s="50"/>
      <c r="F102" s="50"/>
      <c r="G102" s="65" t="s">
        <v>254</v>
      </c>
      <c r="H102" s="37">
        <f t="shared" si="10"/>
        <v>-2791000</v>
      </c>
    </row>
    <row r="103" spans="2:8" x14ac:dyDescent="0.2">
      <c r="B103" s="119"/>
      <c r="C103" s="119"/>
      <c r="D103" s="119"/>
      <c r="E103" s="119"/>
      <c r="F103" s="119"/>
      <c r="G103" s="65" t="s">
        <v>255</v>
      </c>
      <c r="H103" s="39">
        <f>+'2'!H38</f>
        <v>-2791000</v>
      </c>
    </row>
  </sheetData>
  <mergeCells count="11">
    <mergeCell ref="B6:H6"/>
    <mergeCell ref="B1:H1"/>
    <mergeCell ref="B2:H2"/>
    <mergeCell ref="B3:H3"/>
    <mergeCell ref="B4:H4"/>
    <mergeCell ref="B5:H5"/>
    <mergeCell ref="B7:D7"/>
    <mergeCell ref="E7:F7"/>
    <mergeCell ref="G7:G8"/>
    <mergeCell ref="B9:G9"/>
    <mergeCell ref="B10:G10"/>
  </mergeCells>
  <pageMargins left="0.23622047244094491" right="0.23622047244094491" top="0.15748031496062992" bottom="0.15748031496062992" header="0.15748031496062992" footer="0.15748031496062992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'3'!Print_Titles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Ruzanna Khanaganyan</cp:lastModifiedBy>
  <cp:lastPrinted>2025-12-03T13:52:53Z</cp:lastPrinted>
  <dcterms:created xsi:type="dcterms:W3CDTF">1996-10-14T23:33:28Z</dcterms:created>
  <dcterms:modified xsi:type="dcterms:W3CDTF">2025-12-04T05:56:22Z</dcterms:modified>
</cp:coreProperties>
</file>