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ՈՐՈՇՈՒՄ\Որոշում տրանսպորտp\Ամենավերջին\"/>
    </mc:Choice>
  </mc:AlternateContent>
  <bookViews>
    <workbookView xWindow="0" yWindow="0" windowWidth="24000" windowHeight="9135" activeTab="3"/>
  </bookViews>
  <sheets>
    <sheet name="Հավելված 1" sheetId="4" r:id="rId1"/>
    <sheet name="Հավելված 2" sheetId="5" r:id="rId2"/>
    <sheet name="Հավելված 3" sheetId="7" r:id="rId3"/>
    <sheet name="Հավելված 4" sheetId="1" r:id="rId4"/>
    <sheet name="Հավելված 5" sheetId="10" r:id="rId5"/>
  </sheets>
  <definedNames>
    <definedName name="_xlnm._FilterDatabase" localSheetId="1" hidden="1">'Հավելված 2'!$A$1:$G$121</definedName>
    <definedName name="_xlnm._FilterDatabase" localSheetId="3" hidden="1">'Հավելված 4'!$A$1:$J$165</definedName>
  </definedNames>
  <calcPr calcId="152511"/>
</workbook>
</file>

<file path=xl/calcChain.xml><?xml version="1.0" encoding="utf-8"?>
<calcChain xmlns="http://schemas.openxmlformats.org/spreadsheetml/2006/main">
  <c r="J94" i="1" l="1"/>
  <c r="J97" i="1"/>
  <c r="G94" i="10" l="1"/>
  <c r="G103" i="10"/>
  <c r="G111" i="10"/>
  <c r="G110" i="10" s="1"/>
  <c r="G109" i="10" s="1"/>
  <c r="G108" i="10" s="1"/>
  <c r="G106" i="10" s="1"/>
  <c r="G104" i="10" s="1"/>
  <c r="G119" i="10"/>
  <c r="G118" i="10"/>
  <c r="G117" i="10" s="1"/>
  <c r="G116" i="10" s="1"/>
  <c r="G114" i="10" s="1"/>
  <c r="G112" i="10" s="1"/>
  <c r="G102" i="10"/>
  <c r="G101" i="10" s="1"/>
  <c r="G100" i="10" s="1"/>
  <c r="G98" i="10" s="1"/>
  <c r="G96" i="10" s="1"/>
  <c r="G28" i="10" l="1"/>
  <c r="J8" i="1" l="1"/>
  <c r="J165" i="1"/>
  <c r="G89" i="5" l="1"/>
  <c r="G88" i="5" s="1"/>
  <c r="G87" i="5" s="1"/>
  <c r="G86" i="5" s="1"/>
  <c r="G85" i="5" s="1"/>
  <c r="G83" i="5" s="1"/>
  <c r="G35" i="10" l="1"/>
  <c r="G42" i="10"/>
  <c r="G49" i="10"/>
  <c r="G56" i="10"/>
  <c r="G63" i="10"/>
  <c r="G70" i="10"/>
  <c r="G77" i="10"/>
  <c r="G84" i="10"/>
  <c r="J127" i="1"/>
  <c r="J126" i="1" s="1"/>
  <c r="G83" i="10" l="1"/>
  <c r="G82" i="10" s="1"/>
  <c r="G81" i="10" s="1"/>
  <c r="G80" i="10" s="1"/>
  <c r="G78" i="10" s="1"/>
  <c r="G76" i="10"/>
  <c r="G75" i="10" s="1"/>
  <c r="G74" i="10" s="1"/>
  <c r="G73" i="10" s="1"/>
  <c r="G71" i="10" s="1"/>
  <c r="G69" i="10"/>
  <c r="G68" i="10" s="1"/>
  <c r="G67" i="10" s="1"/>
  <c r="G66" i="10" s="1"/>
  <c r="G64" i="10" s="1"/>
  <c r="G62" i="10"/>
  <c r="G61" i="10" s="1"/>
  <c r="G60" i="10" s="1"/>
  <c r="G59" i="10" s="1"/>
  <c r="G57" i="10" s="1"/>
  <c r="G55" i="10"/>
  <c r="G54" i="10" s="1"/>
  <c r="G53" i="10" s="1"/>
  <c r="G52" i="10" s="1"/>
  <c r="G50" i="10" s="1"/>
  <c r="G41" i="10"/>
  <c r="G40" i="10" s="1"/>
  <c r="G39" i="10" s="1"/>
  <c r="G38" i="10" s="1"/>
  <c r="G36" i="10" s="1"/>
  <c r="G27" i="10"/>
  <c r="G26" i="10" s="1"/>
  <c r="G25" i="10" s="1"/>
  <c r="G24" i="10" s="1"/>
  <c r="G22" i="10" s="1"/>
  <c r="J15" i="7"/>
  <c r="J16" i="7"/>
  <c r="J17" i="7"/>
  <c r="J18" i="7"/>
  <c r="J19" i="7"/>
  <c r="J20" i="7"/>
  <c r="J21" i="7"/>
  <c r="J10" i="1" l="1"/>
  <c r="J9" i="1" s="1"/>
  <c r="G26" i="5" l="1"/>
  <c r="G25" i="5" s="1"/>
  <c r="G24" i="5" s="1"/>
  <c r="G23" i="5" s="1"/>
  <c r="G22" i="5" s="1"/>
  <c r="G20" i="5" s="1"/>
  <c r="J88" i="1"/>
  <c r="J87" i="1" s="1"/>
  <c r="G68" i="5" s="1"/>
  <c r="G67" i="5" s="1"/>
  <c r="G66" i="5" s="1"/>
  <c r="G65" i="5" s="1"/>
  <c r="G64" i="5" s="1"/>
  <c r="G62" i="5" s="1"/>
  <c r="J75" i="1"/>
  <c r="J74" i="1" s="1"/>
  <c r="G61" i="5" s="1"/>
  <c r="G60" i="5" s="1"/>
  <c r="G59" i="5" s="1"/>
  <c r="G58" i="5" s="1"/>
  <c r="G57" i="5" s="1"/>
  <c r="G55" i="5" s="1"/>
  <c r="J62" i="1"/>
  <c r="J61" i="1" s="1"/>
  <c r="G54" i="5" s="1"/>
  <c r="G53" i="5" s="1"/>
  <c r="G52" i="5" s="1"/>
  <c r="G51" i="5" s="1"/>
  <c r="G50" i="5" s="1"/>
  <c r="G48" i="5" s="1"/>
  <c r="J49" i="1"/>
  <c r="J48" i="1" s="1"/>
  <c r="J36" i="1"/>
  <c r="J35" i="1" s="1"/>
  <c r="G40" i="5" s="1"/>
  <c r="G39" i="5" s="1"/>
  <c r="G38" i="5" s="1"/>
  <c r="G37" i="5" s="1"/>
  <c r="G36" i="5" s="1"/>
  <c r="G34" i="5" s="1"/>
  <c r="J114" i="1"/>
  <c r="J113" i="1" s="1"/>
  <c r="G82" i="5" s="1"/>
  <c r="G81" i="5" s="1"/>
  <c r="G80" i="5" s="1"/>
  <c r="G79" i="5" s="1"/>
  <c r="G78" i="5" s="1"/>
  <c r="G76" i="5" s="1"/>
  <c r="G48" i="10" l="1"/>
  <c r="G47" i="10" s="1"/>
  <c r="G46" i="10" s="1"/>
  <c r="G45" i="10" s="1"/>
  <c r="G43" i="10" s="1"/>
  <c r="G47" i="5"/>
  <c r="G46" i="5" s="1"/>
  <c r="G45" i="5" s="1"/>
  <c r="G44" i="5" s="1"/>
  <c r="G43" i="5" s="1"/>
  <c r="G41" i="5" s="1"/>
  <c r="J101" i="1"/>
  <c r="J100" i="1" s="1"/>
  <c r="G75" i="5" s="1"/>
  <c r="G74" i="5" s="1"/>
  <c r="G73" i="5" s="1"/>
  <c r="G72" i="5" s="1"/>
  <c r="G71" i="5" s="1"/>
  <c r="G69" i="5" s="1"/>
  <c r="J23" i="1"/>
  <c r="J22" i="1" s="1"/>
  <c r="J11" i="7" s="1"/>
  <c r="J10" i="7" s="1"/>
  <c r="J9" i="7" s="1"/>
  <c r="G11" i="4" s="1"/>
  <c r="G34" i="10" l="1"/>
  <c r="G33" i="10" s="1"/>
  <c r="G32" i="10" s="1"/>
  <c r="G31" i="10" s="1"/>
  <c r="G29" i="10" s="1"/>
  <c r="G20" i="10" s="1"/>
  <c r="G33" i="5"/>
  <c r="G32" i="5" s="1"/>
  <c r="G31" i="5" s="1"/>
  <c r="G30" i="5" s="1"/>
  <c r="G29" i="5" s="1"/>
  <c r="G27" i="5" s="1"/>
  <c r="G18" i="5" s="1"/>
  <c r="G10" i="4"/>
  <c r="G9" i="4" s="1"/>
  <c r="G16" i="5" l="1"/>
  <c r="G14" i="5" s="1"/>
  <c r="G12" i="5" s="1"/>
  <c r="G10" i="5" s="1"/>
  <c r="G18" i="10"/>
  <c r="G16" i="10" s="1"/>
  <c r="G14" i="10" s="1"/>
  <c r="G12" i="10" s="1"/>
  <c r="G10" i="10" s="1"/>
  <c r="J162" i="1"/>
  <c r="J32" i="7" s="1"/>
  <c r="G16" i="4" s="1"/>
  <c r="G15" i="4" s="1"/>
  <c r="G14" i="4" s="1"/>
  <c r="G13" i="4" s="1"/>
  <c r="G12" i="4" s="1"/>
  <c r="G8" i="4" s="1"/>
  <c r="G121" i="5"/>
  <c r="G120" i="5" s="1"/>
  <c r="G119" i="5" s="1"/>
  <c r="G118" i="5" s="1"/>
  <c r="G116" i="5" s="1"/>
  <c r="G114" i="5" s="1"/>
  <c r="G92" i="10"/>
  <c r="G90" i="10" s="1"/>
  <c r="G88" i="10" s="1"/>
  <c r="G86" i="10" s="1"/>
  <c r="G85" i="10" s="1"/>
  <c r="G8" i="10" s="1"/>
  <c r="J161" i="1"/>
  <c r="J158" i="1" s="1"/>
  <c r="J28" i="7" s="1"/>
  <c r="J157" i="1" l="1"/>
  <c r="G113" i="5"/>
  <c r="G112" i="5" s="1"/>
  <c r="G111" i="5" s="1"/>
  <c r="G110" i="5" s="1"/>
  <c r="G108" i="5" s="1"/>
  <c r="G106" i="5" s="1"/>
  <c r="J154" i="1" l="1"/>
  <c r="G105" i="5"/>
  <c r="G104" i="5" s="1"/>
  <c r="G103" i="5" s="1"/>
  <c r="G102" i="5" s="1"/>
  <c r="G100" i="5" s="1"/>
  <c r="G98" i="5" s="1"/>
  <c r="G96" i="5" s="1"/>
  <c r="G94" i="5" s="1"/>
  <c r="G92" i="5" s="1"/>
  <c r="G90" i="5" s="1"/>
  <c r="G8" i="5" s="1"/>
  <c r="J24" i="7" l="1"/>
  <c r="J23" i="7" s="1"/>
  <c r="J22" i="7" s="1"/>
  <c r="J8" i="7" s="1"/>
  <c r="J153" i="1"/>
  <c r="J152" i="1" s="1"/>
</calcChain>
</file>

<file path=xl/sharedStrings.xml><?xml version="1.0" encoding="utf-8"?>
<sst xmlns="http://schemas.openxmlformats.org/spreadsheetml/2006/main" count="569" uniqueCount="145">
  <si>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</si>
  <si>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</si>
  <si>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</si>
  <si>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</si>
  <si>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</si>
  <si>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</si>
  <si>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</si>
  <si>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</si>
  <si>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</si>
  <si>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Տրանսֆերտների տրամադրում </t>
  </si>
  <si>
    <t xml:space="preserve"> Ծառայությունների մատուցում </t>
  </si>
  <si>
    <t xml:space="preserve"> 1146 </t>
  </si>
  <si>
    <t xml:space="preserve"> Հանրակրթության ծրագիր </t>
  </si>
  <si>
    <t>տղա</t>
  </si>
  <si>
    <t>աղջիկ</t>
  </si>
  <si>
    <t>տղամարդ</t>
  </si>
  <si>
    <t>կին</t>
  </si>
  <si>
    <t xml:space="preserve"> ՀՀ  կրթության , գիտության, մշակույթի և սպորտի նախարարություն </t>
  </si>
  <si>
    <t xml:space="preserve"> 1146 - 12002 </t>
  </si>
  <si>
    <t>Հանրակրթական դպրոցների մանկավարժներին և դպրոցահասակ երեխաներին տրանսպորտային ծախսերի փոխհատուցում</t>
  </si>
  <si>
    <t xml:space="preserve"> Հանրակրթական դպրոցների մանկավարժներին և դպրոցահասակ երեխաներին տրանսպորտային ծախսերի փոխհատուցման ապահովում </t>
  </si>
  <si>
    <t xml:space="preserve"> Շահառուների ընտրության չափորոշիչները` Շահառուների ընտրության չափորոշիչները սահմանված են ԿԳՄՍ նախարարի հրամանով </t>
  </si>
  <si>
    <t>Հանրակրթական դպրոցների թիվը, հատ</t>
  </si>
  <si>
    <t>Տրանսպորտային ծախսերի փոխհատուցում  ստացող դպրոցահասակ երեխաների թիվը /մարդ/, որից՛</t>
  </si>
  <si>
    <t>Տրանսպորտային ծախսերի փոխհատուցում  ստացող մանկավարժների թիվը /մարդ/, որից՛</t>
  </si>
  <si>
    <t xml:space="preserve"> ՀՀ Արագածոտնի  մարզպետի աշխատակազմ </t>
  </si>
  <si>
    <t xml:space="preserve"> ՀՀ  Արարատի  մարզպետի աշխատակազմ </t>
  </si>
  <si>
    <t xml:space="preserve"> ՀՀ  Արմավիրի մարզպետի աշխատակազմ </t>
  </si>
  <si>
    <t xml:space="preserve"> ՀՀ Գեղարքունիքի մարզպետի աշխատակազմ </t>
  </si>
  <si>
    <t xml:space="preserve"> ՀՀ Լոռու մարզպետի աշխատակազմ </t>
  </si>
  <si>
    <t xml:space="preserve"> ՀՀ Կոտայքի մարզպետի աշխատակազմ </t>
  </si>
  <si>
    <t xml:space="preserve"> ՀՀ Շիրակի մարզպետի աշխատակազմ </t>
  </si>
  <si>
    <t xml:space="preserve"> ՀՀ Սյունիքի մարզպետի աշխատակազմ </t>
  </si>
  <si>
    <t xml:space="preserve"> ՀՀ Վայոց ձորի մարզպետի աշխատակազմ </t>
  </si>
  <si>
    <t xml:space="preserve"> ՀՀ Տավուշի մարզպետի աշխատակազմ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</si>
  <si>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</si>
  <si>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</si>
  <si>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</si>
  <si>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</si>
  <si>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</si>
  <si>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</si>
  <si>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</si>
  <si>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1139 - 11003 </t>
  </si>
  <si>
    <t>Հարկաբյուջետային ռիսկերի կառավարման պահուստ</t>
  </si>
  <si>
    <t xml:space="preserve"> Հարկաբյուջետային ռիսկերի կառավարման նպատակով նախատեսված միջոցներ </t>
  </si>
  <si>
    <t xml:space="preserve"> Ծառայությունը մատուցողի անվանումը`  ՀՀ կառավարություն </t>
  </si>
  <si>
    <t>հազար դրամներով</t>
  </si>
  <si>
    <t xml:space="preserve">Դասիչը </t>
  </si>
  <si>
    <t xml:space="preserve">Անվանումը </t>
  </si>
  <si>
    <t xml:space="preserve">Նկարագրությունը </t>
  </si>
  <si>
    <t xml:space="preserve"> Գործառական դասիչը</t>
  </si>
  <si>
    <t>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</si>
  <si>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</si>
  <si>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</si>
  <si>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>Բաժին</t>
  </si>
  <si>
    <t>Խումբ</t>
  </si>
  <si>
    <t xml:space="preserve"> Դաս</t>
  </si>
  <si>
    <t>Ծրագիր</t>
  </si>
  <si>
    <t>Միջոցառում</t>
  </si>
  <si>
    <t xml:space="preserve"> ԸՆԴԱՄԵՆԸ ԾԱԽՍԵՐ</t>
  </si>
  <si>
    <t xml:space="preserve"> այդ թվում`</t>
  </si>
  <si>
    <t xml:space="preserve"> 09</t>
  </si>
  <si>
    <t xml:space="preserve"> ԿՐԹՈՒԹՅՈՒՆ</t>
  </si>
  <si>
    <t xml:space="preserve"> 06</t>
  </si>
  <si>
    <t xml:space="preserve"> Կրթությանը տրամադրվող օժանդակ ծառայություններ</t>
  </si>
  <si>
    <t xml:space="preserve"> 01</t>
  </si>
  <si>
    <t xml:space="preserve"> 1146</t>
  </si>
  <si>
    <t xml:space="preserve"> 12002</t>
  </si>
  <si>
    <t xml:space="preserve"> Հանրակրթական դպրոցների մանկավարժներին և դպրոցահասակ երեխաներին տրանսպորտային ծախսերի փոխհատուցում</t>
  </si>
  <si>
    <t xml:space="preserve"> ՀՀ  կրթության , գիտության, մշակույթի և սպորտի նախարարություն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</si>
  <si>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</si>
  <si>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</si>
  <si>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</si>
  <si>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</si>
  <si>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</si>
  <si>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11003</t>
  </si>
  <si>
    <t xml:space="preserve"> Հարկաբյուջետային ռիսկերի կառավարման պահուստ</t>
  </si>
  <si>
    <t xml:space="preserve"> ԲԳԿ </t>
  </si>
  <si>
    <t xml:space="preserve"> Ծրագրային դասիչը</t>
  </si>
  <si>
    <t xml:space="preserve"> Հանրակրթության 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</si>
  <si>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</si>
  <si>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</si>
  <si>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</si>
  <si>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</si>
  <si>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</si>
  <si>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</si>
  <si>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Արագածոտնի  մարզպետի աշխատակազմ</t>
  </si>
  <si>
    <t xml:space="preserve"> ՀՀ  Արարատի  մարզպետի աշխատակազմ</t>
  </si>
  <si>
    <t xml:space="preserve"> ՀՀ  Արմավիրի մարզպետի աշխատակազմ</t>
  </si>
  <si>
    <t xml:space="preserve"> ՀՀ Գեղարքունիքի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</si>
  <si>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</si>
  <si>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</si>
  <si>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</si>
  <si>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</si>
  <si>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ՀՀ Վայոց ձորի մարզպետի աշխատակազմ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</si>
  <si>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</si>
  <si>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</si>
  <si>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</si>
  <si>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</si>
  <si>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</si>
  <si>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1146</t>
  </si>
  <si>
    <t>Հանրակրթության ծրագիր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</si>
  <si>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</si>
  <si>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</si>
  <si>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1146 - 12002</t>
  </si>
  <si>
    <t>Հանրակրթական դպրոցների մանկավարժներին և դպրոցահասակ երեխաներին տրանսպորտային ծախսերի փոխհատուցման ապահովում</t>
  </si>
  <si>
    <t>Տրանսֆերտների տրամադրում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</si>
  <si>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</si>
  <si>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</si>
  <si>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</si>
  <si>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</si>
  <si>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</si>
  <si>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</si>
  <si>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</si>
  <si>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1139 - 11003</t>
  </si>
  <si>
    <t>Հարկաբյուջետային ռիսկերի կառավարման նպատակով նախատեսված միջոցներ</t>
  </si>
  <si>
    <t>Հավելված N 1</t>
  </si>
  <si>
    <t xml:space="preserve">ՀՀ կառավարության  2025 թվականի </t>
  </si>
  <si>
    <t>__________ ի    ___Ն որոշման</t>
  </si>
  <si>
    <t xml:space="preserve"> Ցուցանիշների փոփոխություն (ավելացումները նշված են դրական նշանով, իսկ  նվազեցումները՝ փակագծերում)</t>
  </si>
  <si>
    <t>Տարի</t>
  </si>
  <si>
    <t>Հավելված N 2</t>
  </si>
  <si>
    <t>______________ ի    ___Ն որոշման</t>
  </si>
  <si>
    <t xml:space="preserve">ՀԱՅԱՍՏԱՆԻ ՀԱՆՐԱՊԵՏՈՒԹՅԱՆ ԿԱՌԱՎԱՐՈՒԹՅԱՆ 2024 ԹՎԱԿԱՆԻ ԴԵԿՏԵՄԲԵՐԻ 27-Ի N 2060-Ն ՈՐՈՇՄԱՆ N 3 ԵՎ N 4  ՀԱՎԵԼՎԱԾՆԵՐՈՒՄ  ԿԱՏԱՐՎՈՂ   ՓՈՓՈԽՈՒԹՅՈՒՆՆԵՐԸ </t>
  </si>
  <si>
    <t xml:space="preserve">ՀԱՅԱՍՏԱՆԻ ՀԱՆՐԱՊԵՏՈՒԹՅԱՆ ԿԱՌԱՎԱՐՈՒԹՅԱՆ 2024 ԹՎԱԿԱՆԻ ԴԵԿՏԵՄԲԵՐԻ 27-Ի N 2060-Ն ՈՐՈՇՄԱՆ N 9.1 ՀԱՎԵԼՎԱԾՈՒՄ ԿԱՏԱՐՎՈՂ  ՓՈՓՈԽՈՒԹՅՈՒՆՆԵՐԸ </t>
  </si>
  <si>
    <t>Հավելված N 5</t>
  </si>
  <si>
    <t xml:space="preserve">ՀԱՅԱՍՏԱՆԻ ՀԱՆՐԱՊԵՏՈՒԹՅԱՆ ԿԱՌԱՎԱՐՈՒԹՅԱՆ 2024 ԹՎԱԿԱՆԻ ԴԵԿՏԵՄԲԵՐԻ 27-Ի N 2060-Ն ՈՐՈՇՄԱՆ N 9 ՀԱՎԵԼՎԱԾՈՒՄ ԿԱՏԱՐՎՈՂ  ՓՈՓՈԽՈՒԹՅՈՒՆՆԵՐԸ </t>
  </si>
  <si>
    <t>Ցուցանիշների փոփոխություն (ավելացումները նշված են դրական նշանով, իսկ  նվազեցումները՝ փակագծերում)</t>
  </si>
  <si>
    <t xml:space="preserve"> Անվանումը </t>
  </si>
  <si>
    <t xml:space="preserve">նկարագրությունը </t>
  </si>
  <si>
    <t xml:space="preserve">Ծառայությունը մատուցողի անվանումը` ՀՀ կառավարություն </t>
  </si>
  <si>
    <t xml:space="preserve"> 1139 - 11003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</si>
  <si>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</si>
  <si>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>Ցուցանիշների փոփոխություն (ավելացումները նշված են դրական նշանով, իսկ նվազեցումները՝ փակագծերում)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</si>
  <si>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</si>
  <si>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</si>
  <si>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</si>
  <si>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ԱՅԼ  ԾԱԽՍԵՐ</t>
  </si>
  <si>
    <t xml:space="preserve"> Պահուստային միջոցներ</t>
  </si>
  <si>
    <t>Հավելված N 3</t>
  </si>
  <si>
    <t>Հավելված N 4</t>
  </si>
  <si>
    <t xml:space="preserve"> ՀՀ  կրթության, գիտության, մշակույթի և սպորտի նախարարություն</t>
  </si>
  <si>
    <t>ՀՀ  կրթության, գիտության, մշակույթի և սպորտի նախարարություն</t>
  </si>
  <si>
    <t xml:space="preserve"> ՀՀ  կրթության, գիտության, մշակույթի և սպորտի նախարարություն </t>
  </si>
  <si>
    <t xml:space="preserve">«ՀԱՅԱՍՏԱՆԻ ՀԱՆՐԱՊԵՏՈՒԹՅԱՆ 2025 ԹՎԱԿԱՆԻ ՊԵՏԱԿԱՆ ԲՅՈՒՋԵԻ ՄԱՍԻՆ» ՕՐԵՆՔԻ N 1 ՀԱՎԵԼՎԱԾԻ N 2 ԱՂՅՈՒՍԱԿՈՒՄ ԿԱՏԱՐՎՈՂ ՎԵՐԱԲԱՇԽՈՒՄԸ, ՓՈՓՈԽՈՒԹՅՈՒՆՆԵՐԸ ԵՎ ՀԱՅԱՍՏԱՆԻ ՀԱՆՐԱՊԵՏՈՒԹՅԱՆ ԿԱՌԱՎԱՐՈՒԹՅԱՆ 2024 ԹՎԱԿԱՆԻ ԴԵԿՏԵՄԲԵՐԻ 27-Ի  N  2060-Ն ՈՐՈՇՄԱՆ  N 5 ՀԱՎԵԼՎԱԾԻ N 1 ԱՂՅՈՒՍԱԿՈՒՄ ԿԱՏԱՐՎՈՂ 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</si>
</sst>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0.0"/>
    <numFmt numFmtId="167" formatCode="#,##0.0_);\(#,##0.0\)"/>
    <numFmt numFmtId="168" formatCode="#,##0.00000000000_);\(#,##0.00000000000\)"/>
    <numFmt numFmtId="169" formatCode="#,##0.000_);\(#,##0.000\)"/>
  </numFmts>
  <fonts count="43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9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i/>
      <sz val="8"/>
      <name val="GHEA Grapalat"/>
      <family val="2"/>
    </font>
    <font>
      <sz val="11"/>
      <name val="GHEA Grapalat"/>
      <family val="2"/>
    </font>
    <font>
      <b/>
      <sz val="11"/>
      <name val="GHEA Grapalat"/>
      <family val="2"/>
    </font>
    <font>
      <sz val="10"/>
      <name val="GHEA Grapalat"/>
      <family val="2"/>
    </font>
    <font>
      <sz val="12"/>
      <color rgb="FFFF0000"/>
      <name val="GHEA Grapalat"/>
      <family val="2"/>
    </font>
    <font>
      <sz val="12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2"/>
    </font>
    <font>
      <b/>
      <i/>
      <sz val="11"/>
      <name val="GHEA Grapalat"/>
      <family val="3"/>
    </font>
    <font>
      <sz val="8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</font>
    <font>
      <sz val="10"/>
      <color rgb="FF000000"/>
      <name val="Times New Roman"/>
      <family val="1"/>
    </font>
    <font>
      <sz val="11"/>
      <color theme="1"/>
      <name val="GHEA Grapalat"/>
      <family val="3"/>
    </font>
    <font>
      <b/>
      <i/>
      <sz val="12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164" fontId="25" fillId="0" borderId="0" applyFill="0" applyBorder="0" applyProtection="0">
      <alignment horizontal="right" vertical="top"/>
    </xf>
    <xf numFmtId="43" fontId="20" fillId="0" borderId="0" applyFont="0" applyFill="0" applyBorder="0" applyAlignment="0" applyProtection="0"/>
    <xf numFmtId="0" fontId="31" fillId="0" borderId="0"/>
    <xf numFmtId="0" fontId="2" fillId="0" borderId="0"/>
    <xf numFmtId="164" fontId="21" fillId="0" borderId="0" applyFill="0" applyBorder="0" applyProtection="0">
      <alignment horizontal="right" vertical="top"/>
    </xf>
    <xf numFmtId="0" fontId="1" fillId="0" borderId="0"/>
    <xf numFmtId="0" fontId="20" fillId="0" borderId="0">
      <alignment horizontal="left" vertical="top" wrapText="1"/>
    </xf>
    <xf numFmtId="0" fontId="39" fillId="0" borderId="0"/>
    <xf numFmtId="0" fontId="1" fillId="0" borderId="0"/>
    <xf numFmtId="0" fontId="31" fillId="0" borderId="0"/>
    <xf numFmtId="0" fontId="40" fillId="0" borderId="0"/>
  </cellStyleXfs>
  <cellXfs count="150">
    <xf numFmtId="0" fontId="0" fillId="0" borderId="0" xfId="0">
      <alignment horizontal="left" vertical="top" wrapText="1"/>
    </xf>
    <xf numFmtId="0" fontId="22" fillId="0" borderId="0" xfId="0" applyFo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164" fontId="24" fillId="0" borderId="10" xfId="43" applyNumberFormat="1" applyFont="1" applyBorder="1" applyAlignment="1">
      <alignment horizontal="right" vertical="top"/>
    </xf>
    <xf numFmtId="0" fontId="22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center" wrapText="1"/>
    </xf>
    <xf numFmtId="0" fontId="22" fillId="0" borderId="10" xfId="0" applyFont="1" applyBorder="1">
      <alignment horizontal="left" vertical="top" wrapText="1"/>
    </xf>
    <xf numFmtId="0" fontId="22" fillId="0" borderId="10" xfId="0" applyFont="1" applyBorder="1" applyAlignment="1">
      <alignment horizontal="right" vertical="top" wrapText="1"/>
    </xf>
    <xf numFmtId="0" fontId="26" fillId="0" borderId="0" xfId="0" applyFont="1">
      <alignment horizontal="left" vertical="top" wrapText="1"/>
    </xf>
    <xf numFmtId="0" fontId="26" fillId="0" borderId="0" xfId="0" applyFont="1" applyAlignment="1">
      <alignment horizontal="center" vertical="top" wrapText="1"/>
    </xf>
    <xf numFmtId="0" fontId="27" fillId="0" borderId="10" xfId="0" applyFont="1" applyBorder="1" applyAlignment="1">
      <alignment horizontal="center" vertical="center" wrapText="1"/>
    </xf>
    <xf numFmtId="164" fontId="27" fillId="0" borderId="10" xfId="43" applyNumberFormat="1" applyFont="1" applyBorder="1" applyAlignment="1">
      <alignment horizontal="right" vertical="top"/>
    </xf>
    <xf numFmtId="0" fontId="26" fillId="0" borderId="10" xfId="0" applyFont="1" applyBorder="1">
      <alignment horizontal="left" vertical="top" wrapText="1"/>
    </xf>
    <xf numFmtId="0" fontId="27" fillId="0" borderId="10" xfId="0" applyFont="1" applyBorder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164" fontId="26" fillId="0" borderId="10" xfId="42" applyNumberFormat="1" applyFont="1" applyBorder="1" applyAlignment="1">
      <alignment horizontal="right" vertical="top"/>
    </xf>
    <xf numFmtId="0" fontId="28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9" fillId="0" borderId="0" xfId="0" applyFont="1">
      <alignment horizontal="left" vertical="top" wrapTex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33" borderId="0" xfId="0" applyFont="1" applyFill="1" applyAlignment="1">
      <alignment vertical="top" wrapText="1"/>
    </xf>
    <xf numFmtId="0" fontId="32" fillId="0" borderId="0" xfId="46" applyFont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30" fillId="33" borderId="0" xfId="0" applyFont="1" applyFill="1" applyAlignment="1"/>
    <xf numFmtId="0" fontId="30" fillId="33" borderId="0" xfId="0" applyFont="1" applyFill="1" applyAlignment="1">
      <alignment horizontal="center"/>
    </xf>
    <xf numFmtId="0" fontId="34" fillId="33" borderId="0" xfId="0" applyFont="1" applyFill="1" applyAlignment="1">
      <alignment horizontal="center" wrapText="1"/>
    </xf>
    <xf numFmtId="0" fontId="30" fillId="0" borderId="0" xfId="0" applyFont="1" applyAlignment="1"/>
    <xf numFmtId="0" fontId="29" fillId="0" borderId="0" xfId="0" applyFont="1" applyAlignment="1"/>
    <xf numFmtId="165" fontId="35" fillId="0" borderId="0" xfId="45" applyNumberFormat="1" applyFont="1" applyFill="1" applyAlignment="1"/>
    <xf numFmtId="0" fontId="22" fillId="0" borderId="0" xfId="0" applyFont="1" applyFill="1" applyBorder="1">
      <alignment horizontal="left" vertical="top" wrapText="1"/>
    </xf>
    <xf numFmtId="0" fontId="23" fillId="0" borderId="0" xfId="0" applyFont="1" applyFill="1" applyBorder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right" wrapText="1"/>
    </xf>
    <xf numFmtId="0" fontId="22" fillId="0" borderId="10" xfId="0" applyFont="1" applyFill="1" applyBorder="1" applyAlignment="1">
      <alignment horizontal="center" vertical="center" wrapText="1"/>
    </xf>
    <xf numFmtId="164" fontId="36" fillId="0" borderId="10" xfId="48" applyFont="1" applyFill="1" applyBorder="1" applyAlignment="1">
      <alignment horizontal="right" vertical="top"/>
    </xf>
    <xf numFmtId="0" fontId="22" fillId="0" borderId="0" xfId="0" applyFont="1" applyAlignment="1">
      <alignment vertical="top"/>
    </xf>
    <xf numFmtId="0" fontId="24" fillId="0" borderId="10" xfId="47" applyFont="1" applyBorder="1" applyAlignment="1">
      <alignment vertical="top"/>
    </xf>
    <xf numFmtId="0" fontId="24" fillId="0" borderId="10" xfId="47" applyFont="1" applyBorder="1" applyAlignment="1">
      <alignment horizontal="center" vertical="top" wrapText="1"/>
    </xf>
    <xf numFmtId="0" fontId="24" fillId="0" borderId="10" xfId="47" applyFont="1" applyFill="1" applyBorder="1" applyAlignment="1">
      <alignment vertical="top"/>
    </xf>
    <xf numFmtId="0" fontId="24" fillId="0" borderId="10" xfId="47" applyFont="1" applyFill="1" applyBorder="1" applyAlignment="1">
      <alignment horizontal="center" vertical="top" wrapText="1"/>
    </xf>
    <xf numFmtId="0" fontId="24" fillId="0" borderId="10" xfId="47" applyFont="1" applyFill="1" applyBorder="1" applyAlignment="1">
      <alignment horizontal="left" vertical="top" wrapText="1"/>
    </xf>
    <xf numFmtId="0" fontId="24" fillId="0" borderId="10" xfId="47" applyFont="1" applyFill="1" applyBorder="1" applyAlignment="1">
      <alignment vertical="top" wrapText="1"/>
    </xf>
    <xf numFmtId="0" fontId="22" fillId="0" borderId="0" xfId="0" applyFont="1" applyFill="1" applyAlignment="1">
      <alignment vertical="top"/>
    </xf>
    <xf numFmtId="0" fontId="22" fillId="0" borderId="10" xfId="47" applyFont="1" applyFill="1" applyBorder="1" applyAlignment="1">
      <alignment vertical="top"/>
    </xf>
    <xf numFmtId="164" fontId="23" fillId="0" borderId="10" xfId="48" applyFont="1" applyFill="1" applyBorder="1" applyAlignment="1">
      <alignment horizontal="right" vertical="top"/>
    </xf>
    <xf numFmtId="164" fontId="24" fillId="34" borderId="10" xfId="43" applyNumberFormat="1" applyFont="1" applyFill="1" applyBorder="1" applyAlignment="1">
      <alignment horizontal="right" vertical="top"/>
    </xf>
    <xf numFmtId="0" fontId="22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37" fontId="22" fillId="33" borderId="10" xfId="0" applyNumberFormat="1" applyFont="1" applyFill="1" applyBorder="1" applyAlignment="1">
      <alignment horizontal="right" vertical="top" wrapText="1"/>
    </xf>
    <xf numFmtId="0" fontId="22" fillId="33" borderId="10" xfId="0" applyFont="1" applyFill="1" applyBorder="1" applyAlignment="1">
      <alignment horizontal="left" vertical="top" wrapText="1"/>
    </xf>
    <xf numFmtId="0" fontId="22" fillId="33" borderId="10" xfId="0" applyFont="1" applyFill="1" applyBorder="1" applyAlignment="1">
      <alignment horizontal="right" vertical="top" wrapText="1"/>
    </xf>
    <xf numFmtId="167" fontId="22" fillId="0" borderId="0" xfId="0" applyNumberFormat="1" applyFont="1">
      <alignment horizontal="left" vertical="top" wrapText="1"/>
    </xf>
    <xf numFmtId="0" fontId="22" fillId="0" borderId="10" xfId="0" applyFont="1" applyFill="1" applyBorder="1" applyAlignment="1">
      <alignment horizontal="left" vertical="top" wrapText="1"/>
    </xf>
    <xf numFmtId="0" fontId="22" fillId="0" borderId="10" xfId="0" applyFont="1" applyFill="1" applyBorder="1" applyAlignment="1">
      <alignment horizontal="right" vertical="top" wrapText="1"/>
    </xf>
    <xf numFmtId="164" fontId="24" fillId="0" borderId="10" xfId="43" applyNumberFormat="1" applyFont="1" applyFill="1" applyBorder="1" applyAlignment="1">
      <alignment horizontal="right" vertical="top"/>
    </xf>
    <xf numFmtId="0" fontId="22" fillId="0" borderId="0" xfId="0" applyFont="1" applyFill="1">
      <alignment horizontal="left" vertical="top" wrapText="1"/>
    </xf>
    <xf numFmtId="0" fontId="22" fillId="0" borderId="10" xfId="0" applyFont="1" applyFill="1" applyBorder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37" fontId="22" fillId="0" borderId="10" xfId="0" applyNumberFormat="1" applyFont="1" applyFill="1" applyBorder="1" applyAlignment="1">
      <alignment horizontal="right" vertical="top" wrapText="1"/>
    </xf>
    <xf numFmtId="168" fontId="22" fillId="0" borderId="0" xfId="0" applyNumberFormat="1" applyFont="1">
      <alignment horizontal="left" vertical="top" wrapText="1"/>
    </xf>
    <xf numFmtId="164" fontId="23" fillId="0" borderId="10" xfId="44" applyFont="1" applyBorder="1">
      <alignment horizontal="right" vertical="top"/>
    </xf>
    <xf numFmtId="164" fontId="22" fillId="0" borderId="10" xfId="42" applyFont="1" applyBorder="1">
      <alignment horizontal="right" vertical="top"/>
    </xf>
    <xf numFmtId="0" fontId="23" fillId="34" borderId="10" xfId="0" applyFont="1" applyFill="1" applyBorder="1">
      <alignment horizontal="left" vertical="top" wrapText="1"/>
    </xf>
    <xf numFmtId="164" fontId="26" fillId="0" borderId="10" xfId="42" applyNumberFormat="1" applyFont="1" applyFill="1" applyBorder="1" applyAlignment="1">
      <alignment horizontal="right" vertical="top"/>
    </xf>
    <xf numFmtId="0" fontId="30" fillId="0" borderId="0" xfId="0" applyFont="1" applyFill="1" applyAlignment="1"/>
    <xf numFmtId="0" fontId="30" fillId="0" borderId="0" xfId="0" applyFont="1" applyFill="1" applyAlignment="1">
      <alignment horizontal="center"/>
    </xf>
    <xf numFmtId="0" fontId="37" fillId="0" borderId="0" xfId="0" applyFont="1" applyFill="1">
      <alignment horizontal="left" vertical="top" wrapText="1"/>
    </xf>
    <xf numFmtId="0" fontId="34" fillId="0" borderId="0" xfId="0" applyFont="1" applyFill="1" applyAlignment="1">
      <alignment horizontal="center" wrapText="1"/>
    </xf>
    <xf numFmtId="0" fontId="22" fillId="33" borderId="0" xfId="0" applyFont="1" applyFill="1" applyAlignment="1">
      <alignment horizontal="left" vertical="top" wrapText="1"/>
    </xf>
    <xf numFmtId="164" fontId="23" fillId="33" borderId="10" xfId="43" applyFont="1" applyFill="1" applyBorder="1" applyAlignment="1">
      <alignment horizontal="right" vertical="top"/>
    </xf>
    <xf numFmtId="164" fontId="36" fillId="0" borderId="10" xfId="43" applyFont="1" applyFill="1" applyBorder="1" applyAlignment="1">
      <alignment horizontal="right" vertical="top"/>
    </xf>
    <xf numFmtId="164" fontId="23" fillId="0" borderId="10" xfId="43" applyFont="1" applyFill="1" applyBorder="1" applyAlignment="1">
      <alignment horizontal="right" vertical="top"/>
    </xf>
    <xf numFmtId="49" fontId="24" fillId="0" borderId="10" xfId="53" applyNumberFormat="1" applyFont="1" applyBorder="1" applyAlignment="1">
      <alignment horizontal="center" vertical="top" wrapText="1"/>
    </xf>
    <xf numFmtId="0" fontId="24" fillId="33" borderId="10" xfId="53" applyFont="1" applyFill="1" applyBorder="1" applyAlignment="1">
      <alignment horizontal="center" vertical="top" wrapText="1"/>
    </xf>
    <xf numFmtId="49" fontId="24" fillId="0" borderId="10" xfId="53" applyNumberFormat="1" applyFont="1" applyBorder="1" applyAlignment="1">
      <alignment vertical="top" wrapText="1"/>
    </xf>
    <xf numFmtId="49" fontId="24" fillId="0" borderId="10" xfId="53" applyNumberFormat="1" applyFont="1" applyBorder="1" applyAlignment="1">
      <alignment horizontal="left" vertical="top" wrapText="1"/>
    </xf>
    <xf numFmtId="0" fontId="41" fillId="0" borderId="13" xfId="52" applyFont="1" applyBorder="1" applyAlignment="1">
      <alignment horizontal="left" vertical="top" wrapText="1"/>
    </xf>
    <xf numFmtId="0" fontId="22" fillId="33" borderId="13" xfId="53" applyFont="1" applyFill="1" applyBorder="1" applyAlignment="1">
      <alignment vertical="top" wrapText="1"/>
    </xf>
    <xf numFmtId="49" fontId="24" fillId="0" borderId="10" xfId="53" applyNumberFormat="1" applyFont="1" applyFill="1" applyBorder="1" applyAlignment="1">
      <alignment vertical="top" wrapText="1"/>
    </xf>
    <xf numFmtId="49" fontId="24" fillId="0" borderId="10" xfId="53" applyNumberFormat="1" applyFont="1" applyFill="1" applyBorder="1" applyAlignment="1">
      <alignment horizontal="center" vertical="top" wrapText="1"/>
    </xf>
    <xf numFmtId="0" fontId="24" fillId="0" borderId="10" xfId="53" applyFont="1" applyFill="1" applyBorder="1" applyAlignment="1">
      <alignment horizontal="left" vertical="top" wrapText="1"/>
    </xf>
    <xf numFmtId="164" fontId="36" fillId="0" borderId="10" xfId="43" applyFont="1" applyFill="1" applyBorder="1" applyAlignment="1">
      <alignment horizontal="left" vertical="top"/>
    </xf>
    <xf numFmtId="0" fontId="22" fillId="0" borderId="0" xfId="0" applyFont="1" applyFill="1" applyAlignment="1">
      <alignment horizontal="left" vertical="top" wrapText="1"/>
    </xf>
    <xf numFmtId="0" fontId="24" fillId="0" borderId="10" xfId="53" applyFont="1" applyFill="1" applyBorder="1" applyAlignment="1">
      <alignment horizontal="center" vertical="top" wrapText="1"/>
    </xf>
    <xf numFmtId="0" fontId="23" fillId="0" borderId="10" xfId="0" applyFont="1" applyFill="1" applyBorder="1" applyAlignment="1">
      <alignment horizontal="left" vertical="top" wrapText="1"/>
    </xf>
    <xf numFmtId="164" fontId="36" fillId="0" borderId="10" xfId="43" applyFont="1" applyFill="1" applyBorder="1" applyAlignment="1">
      <alignment horizontal="left" vertical="top" wrapText="1"/>
    </xf>
    <xf numFmtId="37" fontId="22" fillId="0" borderId="10" xfId="0" applyNumberFormat="1" applyFont="1" applyBorder="1" applyAlignment="1">
      <alignment horizontal="right" vertical="top" wrapText="1"/>
    </xf>
    <xf numFmtId="0" fontId="37" fillId="0" borderId="10" xfId="0" applyFont="1" applyFill="1" applyBorder="1">
      <alignment horizontal="left" vertical="top" wrapText="1"/>
    </xf>
    <xf numFmtId="0" fontId="34" fillId="0" borderId="11" xfId="52" applyFont="1" applyFill="1" applyBorder="1" applyAlignment="1">
      <alignment vertical="center" wrapText="1"/>
    </xf>
    <xf numFmtId="164" fontId="42" fillId="0" borderId="10" xfId="43" applyFont="1" applyFill="1" applyBorder="1">
      <alignment horizontal="right" vertical="top"/>
    </xf>
    <xf numFmtId="49" fontId="34" fillId="0" borderId="10" xfId="53" applyNumberFormat="1" applyFont="1" applyFill="1" applyBorder="1" applyAlignment="1">
      <alignment horizontal="left" vertical="top" wrapText="1"/>
    </xf>
    <xf numFmtId="0" fontId="34" fillId="0" borderId="10" xfId="53" applyFont="1" applyFill="1" applyBorder="1" applyAlignment="1">
      <alignment vertical="top" wrapText="1"/>
    </xf>
    <xf numFmtId="49" fontId="34" fillId="0" borderId="10" xfId="53" applyNumberFormat="1" applyFont="1" applyFill="1" applyBorder="1" applyAlignment="1">
      <alignment vertical="top" wrapText="1"/>
    </xf>
    <xf numFmtId="0" fontId="34" fillId="0" borderId="10" xfId="53" applyFont="1" applyFill="1" applyBorder="1" applyAlignment="1">
      <alignment vertical="center" wrapText="1"/>
    </xf>
    <xf numFmtId="0" fontId="34" fillId="0" borderId="13" xfId="54" applyFont="1" applyFill="1" applyBorder="1" applyAlignment="1">
      <alignment horizontal="left" vertical="top" wrapText="1"/>
    </xf>
    <xf numFmtId="49" fontId="34" fillId="0" borderId="10" xfId="53" applyNumberFormat="1" applyFont="1" applyFill="1" applyBorder="1" applyAlignment="1">
      <alignment horizontal="center" vertical="top" wrapText="1"/>
    </xf>
    <xf numFmtId="0" fontId="30" fillId="0" borderId="13" xfId="54" applyFont="1" applyFill="1" applyBorder="1" applyAlignment="1">
      <alignment horizontal="left" vertical="top" wrapText="1"/>
    </xf>
    <xf numFmtId="164" fontId="38" fillId="0" borderId="10" xfId="43" applyFont="1" applyFill="1" applyBorder="1">
      <alignment horizontal="right" vertical="top"/>
    </xf>
    <xf numFmtId="0" fontId="38" fillId="0" borderId="0" xfId="52" applyFont="1" applyFill="1" applyAlignment="1">
      <alignment horizontal="left" vertical="top" wrapText="1"/>
    </xf>
    <xf numFmtId="49" fontId="34" fillId="0" borderId="10" xfId="53" applyNumberFormat="1" applyFont="1" applyFill="1" applyBorder="1" applyAlignment="1">
      <alignment horizontal="right" vertical="top" wrapText="1"/>
    </xf>
    <xf numFmtId="0" fontId="34" fillId="0" borderId="13" xfId="52" applyFont="1" applyFill="1" applyBorder="1" applyAlignment="1">
      <alignment horizontal="left" vertical="top" wrapText="1"/>
    </xf>
    <xf numFmtId="0" fontId="30" fillId="0" borderId="13" xfId="53" applyFont="1" applyFill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top" wrapText="1"/>
    </xf>
    <xf numFmtId="0" fontId="23" fillId="33" borderId="10" xfId="50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166" fontId="27" fillId="0" borderId="10" xfId="43" applyNumberFormat="1" applyFont="1" applyBorder="1" applyAlignment="1">
      <alignment horizontal="right" vertical="top"/>
    </xf>
    <xf numFmtId="37" fontId="22" fillId="0" borderId="0" xfId="0" applyNumberFormat="1" applyFont="1">
      <alignment horizontal="left" vertical="top" wrapText="1"/>
    </xf>
    <xf numFmtId="166" fontId="24" fillId="0" borderId="10" xfId="43" applyNumberFormat="1" applyFont="1" applyBorder="1" applyAlignment="1">
      <alignment horizontal="right" vertical="top"/>
    </xf>
    <xf numFmtId="0" fontId="30" fillId="0" borderId="0" xfId="0" applyFont="1">
      <alignment horizontal="left" vertical="top" wrapText="1"/>
    </xf>
    <xf numFmtId="169" fontId="22" fillId="0" borderId="0" xfId="0" applyNumberFormat="1" applyFont="1">
      <alignment horizontal="left" vertical="top" wrapText="1"/>
    </xf>
    <xf numFmtId="0" fontId="22" fillId="0" borderId="10" xfId="0" applyFont="1" applyBorder="1" applyAlignment="1">
      <alignment horizontal="center" vertical="center" wrapText="1"/>
    </xf>
    <xf numFmtId="164" fontId="36" fillId="34" borderId="10" xfId="48" applyFont="1" applyFill="1" applyBorder="1" applyAlignment="1">
      <alignment horizontal="right" vertical="top"/>
    </xf>
    <xf numFmtId="0" fontId="33" fillId="0" borderId="0" xfId="0" applyFont="1" applyAlignment="1">
      <alignment horizontal="center" vertical="center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center"/>
    </xf>
    <xf numFmtId="0" fontId="30" fillId="33" borderId="0" xfId="0" applyFont="1" applyFill="1" applyAlignment="1">
      <alignment horizontal="right" vertical="top" wrapText="1"/>
    </xf>
    <xf numFmtId="0" fontId="32" fillId="0" borderId="0" xfId="46" applyFont="1" applyAlignment="1">
      <alignment horizontal="right" vertical="center" wrapText="1"/>
    </xf>
    <xf numFmtId="0" fontId="27" fillId="0" borderId="10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left" vertical="top" wrapText="1"/>
    </xf>
    <xf numFmtId="0" fontId="27" fillId="0" borderId="12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34" fillId="33" borderId="0" xfId="0" applyFont="1" applyFill="1" applyAlignment="1">
      <alignment horizontal="center" vertical="center" wrapText="1"/>
    </xf>
    <xf numFmtId="0" fontId="30" fillId="0" borderId="14" xfId="0" applyFont="1" applyBorder="1" applyAlignment="1">
      <alignment horizontal="right" vertical="top"/>
    </xf>
    <xf numFmtId="0" fontId="24" fillId="0" borderId="10" xfId="0" applyFont="1" applyBorder="1" applyAlignment="1">
      <alignment horizontal="left" vertical="top" wrapText="1"/>
    </xf>
    <xf numFmtId="165" fontId="35" fillId="0" borderId="0" xfId="45" applyNumberFormat="1" applyFont="1" applyFill="1" applyAlignment="1">
      <alignment horizontal="right"/>
    </xf>
    <xf numFmtId="0" fontId="24" fillId="0" borderId="10" xfId="0" applyFont="1" applyBorder="1" applyAlignment="1">
      <alignment horizontal="left" vertical="top"/>
    </xf>
    <xf numFmtId="0" fontId="24" fillId="34" borderId="10" xfId="0" applyFont="1" applyFill="1" applyBorder="1" applyAlignment="1">
      <alignment horizontal="left" vertical="top"/>
    </xf>
    <xf numFmtId="0" fontId="22" fillId="0" borderId="10" xfId="47" applyFont="1" applyFill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0" xfId="47" applyFont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24" fillId="0" borderId="11" xfId="0" applyFont="1" applyFill="1" applyBorder="1" applyAlignment="1">
      <alignment horizontal="left" vertical="top" wrapText="1"/>
    </xf>
    <xf numFmtId="0" fontId="24" fillId="0" borderId="12" xfId="0" applyFont="1" applyFill="1" applyBorder="1" applyAlignment="1">
      <alignment horizontal="left" vertical="top" wrapText="1"/>
    </xf>
    <xf numFmtId="0" fontId="24" fillId="0" borderId="13" xfId="0" applyFont="1" applyFill="1" applyBorder="1" applyAlignment="1">
      <alignment horizontal="left" vertical="top" wrapText="1"/>
    </xf>
    <xf numFmtId="0" fontId="24" fillId="0" borderId="10" xfId="47" applyFont="1" applyFill="1" applyBorder="1" applyAlignment="1">
      <alignment horizontal="left" vertical="top" wrapText="1"/>
    </xf>
    <xf numFmtId="0" fontId="30" fillId="0" borderId="0" xfId="0" applyFont="1" applyFill="1" applyAlignment="1">
      <alignment horizontal="right" vertical="top" wrapText="1"/>
    </xf>
    <xf numFmtId="0" fontId="34" fillId="0" borderId="0" xfId="49" applyFont="1" applyFill="1" applyAlignment="1">
      <alignment horizontal="center" vertical="center" wrapText="1"/>
    </xf>
    <xf numFmtId="0" fontId="23" fillId="33" borderId="10" xfId="5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right" wrapText="1"/>
    </xf>
  </cellXfs>
  <cellStyles count="5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5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3 3 3" xfId="54"/>
    <cellStyle name="Normal 2" xfId="51"/>
    <cellStyle name="Normal 5" xfId="46"/>
    <cellStyle name="Normal 76" xfId="52"/>
    <cellStyle name="Normal 79" xfId="47"/>
    <cellStyle name="Normal 8" xfId="50"/>
    <cellStyle name="Normal 8 3 9" xfId="53"/>
    <cellStyle name="Normal 80" xfId="49"/>
    <cellStyle name="Note" xfId="15" builtinId="10" customBuiltin="1"/>
    <cellStyle name="Output" xfId="10" builtinId="21" customBuiltin="1"/>
    <cellStyle name="SN_241" xfId="42"/>
    <cellStyle name="SN_b" xfId="43"/>
    <cellStyle name="SN_b 2" xfId="48"/>
    <cellStyle name="SN_it" xfId="44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="85" zoomScaleNormal="85" workbookViewId="0">
      <selection activeCell="A4" sqref="A4:G4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5" width="51.42578125" style="19" customWidth="1"/>
    <col min="6" max="6" width="48.28515625" style="19" customWidth="1"/>
    <col min="7" max="7" width="20.5703125" style="19" customWidth="1"/>
  </cols>
  <sheetData>
    <row r="1" spans="1:7" s="23" customFormat="1" ht="18" customHeight="1" x14ac:dyDescent="0.25">
      <c r="D1" s="24"/>
      <c r="E1" s="25"/>
      <c r="F1" s="121" t="s">
        <v>116</v>
      </c>
      <c r="G1" s="121"/>
    </row>
    <row r="2" spans="1:7" s="23" customFormat="1" ht="21.6" customHeight="1" x14ac:dyDescent="0.25">
      <c r="C2" s="122"/>
      <c r="D2" s="122"/>
      <c r="E2" s="26"/>
      <c r="F2" s="122" t="s">
        <v>117</v>
      </c>
      <c r="G2" s="122"/>
    </row>
    <row r="3" spans="1:7" s="23" customFormat="1" ht="21.6" customHeight="1" x14ac:dyDescent="0.25">
      <c r="C3" s="122"/>
      <c r="D3" s="122"/>
      <c r="E3" s="27"/>
      <c r="F3" s="123" t="s">
        <v>118</v>
      </c>
      <c r="G3" s="123"/>
    </row>
    <row r="4" spans="1:7" s="23" customFormat="1" ht="66.95" customHeight="1" x14ac:dyDescent="0.25">
      <c r="A4" s="119" t="s">
        <v>144</v>
      </c>
      <c r="B4" s="119"/>
      <c r="C4" s="119"/>
      <c r="D4" s="119"/>
      <c r="E4" s="119"/>
      <c r="F4" s="119"/>
      <c r="G4" s="119"/>
    </row>
    <row r="5" spans="1:7" s="23" customFormat="1" ht="17.45" customHeight="1" x14ac:dyDescent="0.25">
      <c r="A5" s="10"/>
      <c r="B5" s="10"/>
      <c r="C5" s="10"/>
      <c r="D5" s="10"/>
      <c r="E5" s="10"/>
      <c r="F5" s="120" t="s">
        <v>46</v>
      </c>
      <c r="G5" s="120"/>
    </row>
    <row r="6" spans="1:7" s="9" customFormat="1" ht="120.75" customHeight="1" x14ac:dyDescent="0.25">
      <c r="A6" s="128" t="s">
        <v>95</v>
      </c>
      <c r="B6" s="128" t="s">
        <v>78</v>
      </c>
      <c r="C6" s="128"/>
      <c r="D6" s="128" t="s">
        <v>96</v>
      </c>
      <c r="E6" s="128" t="s">
        <v>97</v>
      </c>
      <c r="F6" s="128" t="s">
        <v>98</v>
      </c>
      <c r="G6" s="28" t="s">
        <v>119</v>
      </c>
    </row>
    <row r="7" spans="1:7" s="9" customFormat="1" ht="18" customHeight="1" x14ac:dyDescent="0.25">
      <c r="A7" s="128"/>
      <c r="B7" s="11" t="s">
        <v>57</v>
      </c>
      <c r="C7" s="11" t="s">
        <v>58</v>
      </c>
      <c r="D7" s="128"/>
      <c r="E7" s="128"/>
      <c r="F7" s="128"/>
      <c r="G7" s="28" t="s">
        <v>120</v>
      </c>
    </row>
    <row r="8" spans="1:7" ht="18" customHeight="1" x14ac:dyDescent="0.25">
      <c r="A8" s="124" t="s">
        <v>99</v>
      </c>
      <c r="B8" s="124"/>
      <c r="C8" s="124"/>
      <c r="D8" s="124"/>
      <c r="E8" s="124"/>
      <c r="F8" s="124"/>
      <c r="G8" s="112">
        <f>G9+G12</f>
        <v>0</v>
      </c>
    </row>
    <row r="9" spans="1:7" ht="18" customHeight="1" x14ac:dyDescent="0.25">
      <c r="A9" s="124" t="s">
        <v>142</v>
      </c>
      <c r="B9" s="124"/>
      <c r="C9" s="124"/>
      <c r="D9" s="124"/>
      <c r="E9" s="124"/>
      <c r="F9" s="124"/>
      <c r="G9" s="12">
        <f>G10</f>
        <v>311348.09999999998</v>
      </c>
    </row>
    <row r="10" spans="1:7" ht="105" customHeight="1" x14ac:dyDescent="0.25">
      <c r="A10" s="13"/>
      <c r="B10" s="14" t="s">
        <v>100</v>
      </c>
      <c r="C10" s="13"/>
      <c r="D10" s="15" t="s">
        <v>101</v>
      </c>
      <c r="E10" s="15" t="s">
        <v>102</v>
      </c>
      <c r="F10" s="15" t="s">
        <v>103</v>
      </c>
      <c r="G10" s="12">
        <f>G11</f>
        <v>311348.09999999998</v>
      </c>
    </row>
    <row r="11" spans="1:7" ht="51" customHeight="1" x14ac:dyDescent="0.25">
      <c r="A11" s="13"/>
      <c r="B11" s="13"/>
      <c r="C11" s="16" t="s">
        <v>104</v>
      </c>
      <c r="D11" s="17" t="s">
        <v>19</v>
      </c>
      <c r="E11" s="17" t="s">
        <v>105</v>
      </c>
      <c r="F11" s="17" t="s">
        <v>106</v>
      </c>
      <c r="G11" s="69">
        <f>'Հավելված 3'!J9</f>
        <v>311348.09999999998</v>
      </c>
    </row>
    <row r="12" spans="1:7" ht="18" customHeight="1" x14ac:dyDescent="0.25">
      <c r="A12" s="125" t="s">
        <v>108</v>
      </c>
      <c r="B12" s="126"/>
      <c r="C12" s="126"/>
      <c r="D12" s="126"/>
      <c r="E12" s="126"/>
      <c r="F12" s="127"/>
      <c r="G12" s="12">
        <f>G13</f>
        <v>-311348.09999999998</v>
      </c>
    </row>
    <row r="13" spans="1:7" ht="51" customHeight="1" x14ac:dyDescent="0.25">
      <c r="A13" s="13"/>
      <c r="B13" s="14" t="s">
        <v>109</v>
      </c>
      <c r="C13" s="13"/>
      <c r="D13" s="15" t="s">
        <v>39</v>
      </c>
      <c r="E13" s="15" t="s">
        <v>110</v>
      </c>
      <c r="F13" s="15" t="s">
        <v>111</v>
      </c>
      <c r="G13" s="12">
        <f>G14+G15+G16</f>
        <v>-311348.09999999998</v>
      </c>
    </row>
    <row r="14" spans="1:7" ht="84.95" customHeight="1" x14ac:dyDescent="0.25">
      <c r="A14" s="13"/>
      <c r="B14" s="13"/>
      <c r="C14" s="16" t="s">
        <v>112</v>
      </c>
      <c r="D14" s="17" t="s">
        <v>39</v>
      </c>
      <c r="E14" s="17" t="s">
        <v>113</v>
      </c>
      <c r="F14" s="17" t="s">
        <v>107</v>
      </c>
      <c r="G14" s="18">
        <f>-G15</f>
        <v>311348.09999999998</v>
      </c>
    </row>
    <row r="15" spans="1:7" ht="84.95" customHeight="1" x14ac:dyDescent="0.25">
      <c r="A15" s="13"/>
      <c r="B15" s="13"/>
      <c r="C15" s="16" t="s">
        <v>112</v>
      </c>
      <c r="D15" s="17" t="s">
        <v>39</v>
      </c>
      <c r="E15" s="17" t="s">
        <v>113</v>
      </c>
      <c r="F15" s="17" t="s">
        <v>107</v>
      </c>
      <c r="G15" s="18">
        <f>G16</f>
        <v>-311348.09999999998</v>
      </c>
    </row>
    <row r="16" spans="1:7" ht="35.1" customHeight="1" x14ac:dyDescent="0.25">
      <c r="A16" s="13"/>
      <c r="B16" s="13"/>
      <c r="C16" s="16" t="s">
        <v>114</v>
      </c>
      <c r="D16" s="17" t="s">
        <v>43</v>
      </c>
      <c r="E16" s="17" t="s">
        <v>115</v>
      </c>
      <c r="F16" s="17" t="s">
        <v>107</v>
      </c>
      <c r="G16" s="18">
        <f>'Հավելված 3'!J32</f>
        <v>-311348.09999999998</v>
      </c>
    </row>
  </sheetData>
  <mergeCells count="15">
    <mergeCell ref="A8:F8"/>
    <mergeCell ref="A9:F9"/>
    <mergeCell ref="A12:F12"/>
    <mergeCell ref="A6:A7"/>
    <mergeCell ref="B6:C6"/>
    <mergeCell ref="D6:D7"/>
    <mergeCell ref="E6:E7"/>
    <mergeCell ref="F6:F7"/>
    <mergeCell ref="A4:G4"/>
    <mergeCell ref="F5:G5"/>
    <mergeCell ref="F1:G1"/>
    <mergeCell ref="C2:D2"/>
    <mergeCell ref="F2:G2"/>
    <mergeCell ref="C3:D3"/>
    <mergeCell ref="F3:G3"/>
  </mergeCells>
  <pageMargins left="0.45" right="0.45" top="0.5" bottom="0.25" header="0.3" footer="0.3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opLeftCell="A93" workbookViewId="0">
      <selection activeCell="G96" sqref="G96"/>
    </sheetView>
  </sheetViews>
  <sheetFormatPr defaultRowHeight="16.5" x14ac:dyDescent="0.25"/>
  <cols>
    <col min="1" max="1" width="8.140625" style="20" customWidth="1"/>
    <col min="2" max="3" width="7.7109375" style="20" customWidth="1"/>
    <col min="4" max="4" width="9.5703125" style="20" customWidth="1"/>
    <col min="5" max="5" width="12.85546875" style="20" customWidth="1"/>
    <col min="6" max="6" width="76.140625" style="2" customWidth="1"/>
    <col min="7" max="7" width="21.7109375" style="2" bestFit="1" customWidth="1"/>
    <col min="8" max="16384" width="9.140625" style="1"/>
  </cols>
  <sheetData>
    <row r="1" spans="1:7" s="29" customFormat="1" ht="18" customHeight="1" x14ac:dyDescent="0.3">
      <c r="D1" s="30"/>
      <c r="F1" s="122" t="s">
        <v>121</v>
      </c>
      <c r="G1" s="122"/>
    </row>
    <row r="2" spans="1:7" s="29" customFormat="1" ht="17.25" x14ac:dyDescent="0.3">
      <c r="D2" s="30"/>
      <c r="F2" s="122" t="s">
        <v>117</v>
      </c>
      <c r="G2" s="122"/>
    </row>
    <row r="3" spans="1:7" s="29" customFormat="1" ht="17.25" x14ac:dyDescent="0.3">
      <c r="D3" s="30"/>
      <c r="F3" s="122" t="s">
        <v>122</v>
      </c>
      <c r="G3" s="122"/>
    </row>
    <row r="4" spans="1:7" s="29" customFormat="1" ht="61.5" customHeight="1" x14ac:dyDescent="0.3">
      <c r="A4" s="130" t="s">
        <v>123</v>
      </c>
      <c r="B4" s="130"/>
      <c r="C4" s="130"/>
      <c r="D4" s="130"/>
      <c r="E4" s="130"/>
      <c r="F4" s="130"/>
      <c r="G4" s="130"/>
    </row>
    <row r="5" spans="1:7" s="29" customFormat="1" ht="19.149999999999999" customHeight="1" x14ac:dyDescent="0.3">
      <c r="A5" s="31"/>
      <c r="B5" s="31"/>
      <c r="C5" s="31"/>
      <c r="D5" s="31"/>
      <c r="E5" s="31"/>
      <c r="F5" s="131" t="s">
        <v>46</v>
      </c>
      <c r="G5" s="131"/>
    </row>
    <row r="6" spans="1:7" ht="115.5" x14ac:dyDescent="0.25">
      <c r="A6" s="129" t="s">
        <v>50</v>
      </c>
      <c r="B6" s="129"/>
      <c r="C6" s="129"/>
      <c r="D6" s="129" t="s">
        <v>51</v>
      </c>
      <c r="E6" s="129"/>
      <c r="F6" s="129" t="s">
        <v>52</v>
      </c>
      <c r="G6" s="39" t="s">
        <v>119</v>
      </c>
    </row>
    <row r="7" spans="1:7" ht="33" x14ac:dyDescent="0.25">
      <c r="A7" s="52" t="s">
        <v>54</v>
      </c>
      <c r="B7" s="52" t="s">
        <v>55</v>
      </c>
      <c r="C7" s="52" t="s">
        <v>56</v>
      </c>
      <c r="D7" s="52" t="s">
        <v>57</v>
      </c>
      <c r="E7" s="52" t="s">
        <v>58</v>
      </c>
      <c r="F7" s="129"/>
      <c r="G7" s="39" t="s">
        <v>120</v>
      </c>
    </row>
    <row r="8" spans="1:7" ht="18.95" customHeight="1" x14ac:dyDescent="0.25">
      <c r="A8" s="52"/>
      <c r="B8" s="52"/>
      <c r="C8" s="52"/>
      <c r="D8" s="52"/>
      <c r="E8" s="52"/>
      <c r="F8" s="53" t="s">
        <v>59</v>
      </c>
      <c r="G8" s="112">
        <f>G10+G90</f>
        <v>0</v>
      </c>
    </row>
    <row r="9" spans="1:7" ht="18.95" customHeight="1" x14ac:dyDescent="0.25">
      <c r="A9" s="52"/>
      <c r="B9" s="52"/>
      <c r="C9" s="52"/>
      <c r="D9" s="52"/>
      <c r="E9" s="52"/>
      <c r="F9" s="5" t="s">
        <v>60</v>
      </c>
      <c r="G9" s="5"/>
    </row>
    <row r="10" spans="1:7" ht="18.95" customHeight="1" x14ac:dyDescent="0.25">
      <c r="A10" s="6" t="s">
        <v>61</v>
      </c>
      <c r="B10" s="52"/>
      <c r="C10" s="52"/>
      <c r="D10" s="52"/>
      <c r="E10" s="52"/>
      <c r="F10" s="63" t="s">
        <v>62</v>
      </c>
      <c r="G10" s="4">
        <f>G12</f>
        <v>311348.09999999998</v>
      </c>
    </row>
    <row r="11" spans="1:7" ht="18.95" customHeight="1" x14ac:dyDescent="0.25">
      <c r="A11" s="52"/>
      <c r="B11" s="52"/>
      <c r="C11" s="52"/>
      <c r="D11" s="52"/>
      <c r="E11" s="52"/>
      <c r="F11" s="5" t="s">
        <v>60</v>
      </c>
      <c r="G11" s="5"/>
    </row>
    <row r="12" spans="1:7" ht="18.95" customHeight="1" x14ac:dyDescent="0.25">
      <c r="A12" s="52"/>
      <c r="B12" s="6" t="s">
        <v>63</v>
      </c>
      <c r="C12" s="52"/>
      <c r="D12" s="52"/>
      <c r="E12" s="52"/>
      <c r="F12" s="53" t="s">
        <v>64</v>
      </c>
      <c r="G12" s="4">
        <f>G14</f>
        <v>311348.09999999998</v>
      </c>
    </row>
    <row r="13" spans="1:7" ht="18.95" customHeight="1" x14ac:dyDescent="0.25">
      <c r="A13" s="52"/>
      <c r="B13" s="52"/>
      <c r="C13" s="52"/>
      <c r="D13" s="52"/>
      <c r="E13" s="52"/>
      <c r="F13" s="5" t="s">
        <v>60</v>
      </c>
      <c r="G13" s="5"/>
    </row>
    <row r="14" spans="1:7" ht="18.95" customHeight="1" x14ac:dyDescent="0.25">
      <c r="A14" s="52"/>
      <c r="B14" s="52"/>
      <c r="C14" s="6" t="s">
        <v>65</v>
      </c>
      <c r="D14" s="52"/>
      <c r="E14" s="52"/>
      <c r="F14" s="53" t="s">
        <v>64</v>
      </c>
      <c r="G14" s="4">
        <f>G16</f>
        <v>311348.09999999998</v>
      </c>
    </row>
    <row r="15" spans="1:7" ht="18.95" customHeight="1" x14ac:dyDescent="0.25">
      <c r="A15" s="52"/>
      <c r="B15" s="52"/>
      <c r="C15" s="52"/>
      <c r="D15" s="52"/>
      <c r="E15" s="52"/>
      <c r="F15" s="5" t="s">
        <v>60</v>
      </c>
      <c r="G15" s="5"/>
    </row>
    <row r="16" spans="1:7" ht="18.95" customHeight="1" x14ac:dyDescent="0.25">
      <c r="A16" s="52"/>
      <c r="B16" s="52"/>
      <c r="C16" s="52"/>
      <c r="D16" s="7" t="s">
        <v>66</v>
      </c>
      <c r="E16" s="7"/>
      <c r="F16" s="7" t="s">
        <v>79</v>
      </c>
      <c r="G16" s="67">
        <f>G18</f>
        <v>311348.09999999998</v>
      </c>
    </row>
    <row r="17" spans="1:7" ht="18.95" customHeight="1" x14ac:dyDescent="0.25">
      <c r="A17" s="52"/>
      <c r="B17" s="52"/>
      <c r="C17" s="52"/>
      <c r="D17" s="7"/>
      <c r="E17" s="7"/>
      <c r="F17" s="7" t="s">
        <v>60</v>
      </c>
      <c r="G17" s="7"/>
    </row>
    <row r="18" spans="1:7" ht="18.95" customHeight="1" x14ac:dyDescent="0.25">
      <c r="A18" s="52"/>
      <c r="B18" s="52"/>
      <c r="C18" s="52"/>
      <c r="D18" s="7"/>
      <c r="E18" s="7" t="s">
        <v>67</v>
      </c>
      <c r="F18" s="7" t="s">
        <v>68</v>
      </c>
      <c r="G18" s="67">
        <f>G20+G27+G34+G41+G48+G55+G62+G69+G76+G83</f>
        <v>311348.09999999998</v>
      </c>
    </row>
    <row r="19" spans="1:7" ht="18.95" customHeight="1" x14ac:dyDescent="0.25">
      <c r="A19" s="52"/>
      <c r="B19" s="52"/>
      <c r="C19" s="52"/>
      <c r="D19" s="7"/>
      <c r="E19" s="7"/>
      <c r="F19" s="7" t="s">
        <v>80</v>
      </c>
      <c r="G19" s="7"/>
    </row>
    <row r="20" spans="1:7" ht="18.95" customHeight="1" x14ac:dyDescent="0.25">
      <c r="A20" s="52"/>
      <c r="B20" s="52"/>
      <c r="C20" s="52"/>
      <c r="D20" s="7"/>
      <c r="E20" s="7"/>
      <c r="F20" s="68" t="s">
        <v>141</v>
      </c>
      <c r="G20" s="66">
        <f>G22</f>
        <v>1562.4</v>
      </c>
    </row>
    <row r="21" spans="1:7" ht="18.95" customHeight="1" x14ac:dyDescent="0.25">
      <c r="A21" s="52"/>
      <c r="B21" s="52"/>
      <c r="C21" s="52"/>
      <c r="D21" s="7"/>
      <c r="E21" s="7"/>
      <c r="F21" s="7" t="s">
        <v>81</v>
      </c>
      <c r="G21" s="7"/>
    </row>
    <row r="22" spans="1:7" ht="18.95" customHeight="1" x14ac:dyDescent="0.25">
      <c r="A22" s="52"/>
      <c r="B22" s="52"/>
      <c r="C22" s="52"/>
      <c r="D22" s="7"/>
      <c r="E22" s="7"/>
      <c r="F22" s="7" t="s">
        <v>59</v>
      </c>
      <c r="G22" s="67">
        <f>G23</f>
        <v>1562.4</v>
      </c>
    </row>
    <row r="23" spans="1:7" ht="18.95" customHeight="1" x14ac:dyDescent="0.25">
      <c r="A23" s="52"/>
      <c r="B23" s="52"/>
      <c r="C23" s="52"/>
      <c r="D23" s="7"/>
      <c r="E23" s="7"/>
      <c r="F23" s="7" t="s">
        <v>82</v>
      </c>
      <c r="G23" s="67">
        <f>G24</f>
        <v>1562.4</v>
      </c>
    </row>
    <row r="24" spans="1:7" ht="18.95" customHeight="1" x14ac:dyDescent="0.25">
      <c r="A24" s="52"/>
      <c r="B24" s="52"/>
      <c r="C24" s="52"/>
      <c r="D24" s="7"/>
      <c r="E24" s="7"/>
      <c r="F24" s="7" t="s">
        <v>83</v>
      </c>
      <c r="G24" s="67">
        <f>G25</f>
        <v>1562.4</v>
      </c>
    </row>
    <row r="25" spans="1:7" ht="18.95" customHeight="1" x14ac:dyDescent="0.25">
      <c r="A25" s="52"/>
      <c r="B25" s="52"/>
      <c r="C25" s="52"/>
      <c r="D25" s="7"/>
      <c r="E25" s="7"/>
      <c r="F25" s="7" t="s">
        <v>84</v>
      </c>
      <c r="G25" s="67">
        <f>G26</f>
        <v>1562.4</v>
      </c>
    </row>
    <row r="26" spans="1:7" ht="18.95" customHeight="1" x14ac:dyDescent="0.25">
      <c r="A26" s="52"/>
      <c r="B26" s="52"/>
      <c r="C26" s="52"/>
      <c r="D26" s="7"/>
      <c r="E26" s="7"/>
      <c r="F26" s="7" t="s">
        <v>85</v>
      </c>
      <c r="G26" s="67">
        <f>'Հավելված 4'!J9</f>
        <v>1562.4</v>
      </c>
    </row>
    <row r="27" spans="1:7" ht="18.95" customHeight="1" x14ac:dyDescent="0.25">
      <c r="A27" s="52"/>
      <c r="B27" s="52"/>
      <c r="C27" s="52"/>
      <c r="D27" s="7"/>
      <c r="E27" s="7"/>
      <c r="F27" s="68" t="s">
        <v>86</v>
      </c>
      <c r="G27" s="66">
        <f>G29</f>
        <v>25680.5</v>
      </c>
    </row>
    <row r="28" spans="1:7" ht="18.95" customHeight="1" x14ac:dyDescent="0.25">
      <c r="A28" s="52"/>
      <c r="B28" s="52"/>
      <c r="C28" s="52"/>
      <c r="D28" s="7"/>
      <c r="E28" s="7"/>
      <c r="F28" s="7" t="s">
        <v>81</v>
      </c>
      <c r="G28" s="7"/>
    </row>
    <row r="29" spans="1:7" ht="18.95" customHeight="1" x14ac:dyDescent="0.25">
      <c r="A29" s="52"/>
      <c r="B29" s="52"/>
      <c r="C29" s="52"/>
      <c r="D29" s="7"/>
      <c r="E29" s="7"/>
      <c r="F29" s="7" t="s">
        <v>59</v>
      </c>
      <c r="G29" s="67">
        <f>G30</f>
        <v>25680.5</v>
      </c>
    </row>
    <row r="30" spans="1:7" ht="18.95" customHeight="1" x14ac:dyDescent="0.25">
      <c r="A30" s="52"/>
      <c r="B30" s="52"/>
      <c r="C30" s="52"/>
      <c r="D30" s="7"/>
      <c r="E30" s="7"/>
      <c r="F30" s="7" t="s">
        <v>82</v>
      </c>
      <c r="G30" s="67">
        <f>G31</f>
        <v>25680.5</v>
      </c>
    </row>
    <row r="31" spans="1:7" ht="18.95" customHeight="1" x14ac:dyDescent="0.25">
      <c r="A31" s="52"/>
      <c r="B31" s="52"/>
      <c r="C31" s="52"/>
      <c r="D31" s="7"/>
      <c r="E31" s="7"/>
      <c r="F31" s="7" t="s">
        <v>83</v>
      </c>
      <c r="G31" s="67">
        <f>G32</f>
        <v>25680.5</v>
      </c>
    </row>
    <row r="32" spans="1:7" ht="18.95" customHeight="1" x14ac:dyDescent="0.25">
      <c r="A32" s="52"/>
      <c r="B32" s="52"/>
      <c r="C32" s="52"/>
      <c r="D32" s="7"/>
      <c r="E32" s="7"/>
      <c r="F32" s="7" t="s">
        <v>84</v>
      </c>
      <c r="G32" s="67">
        <f>G33</f>
        <v>25680.5</v>
      </c>
    </row>
    <row r="33" spans="1:7" ht="18.95" customHeight="1" x14ac:dyDescent="0.25">
      <c r="A33" s="52"/>
      <c r="B33" s="52"/>
      <c r="C33" s="52"/>
      <c r="D33" s="7"/>
      <c r="E33" s="7"/>
      <c r="F33" s="7" t="s">
        <v>85</v>
      </c>
      <c r="G33" s="67">
        <f>'Հավելված 4'!J22</f>
        <v>25680.5</v>
      </c>
    </row>
    <row r="34" spans="1:7" ht="18.95" customHeight="1" x14ac:dyDescent="0.25">
      <c r="A34" s="52"/>
      <c r="B34" s="52"/>
      <c r="C34" s="52"/>
      <c r="D34" s="7"/>
      <c r="E34" s="7"/>
      <c r="F34" s="68" t="s">
        <v>87</v>
      </c>
      <c r="G34" s="66">
        <f>G36</f>
        <v>64665.599999999999</v>
      </c>
    </row>
    <row r="35" spans="1:7" ht="18.95" customHeight="1" x14ac:dyDescent="0.25">
      <c r="A35" s="52"/>
      <c r="B35" s="52"/>
      <c r="C35" s="52"/>
      <c r="D35" s="7"/>
      <c r="E35" s="7"/>
      <c r="F35" s="7" t="s">
        <v>81</v>
      </c>
      <c r="G35" s="7"/>
    </row>
    <row r="36" spans="1:7" ht="18.95" customHeight="1" x14ac:dyDescent="0.25">
      <c r="A36" s="52"/>
      <c r="B36" s="52"/>
      <c r="C36" s="52"/>
      <c r="D36" s="7"/>
      <c r="E36" s="7"/>
      <c r="F36" s="7" t="s">
        <v>59</v>
      </c>
      <c r="G36" s="67">
        <f>G37</f>
        <v>64665.599999999999</v>
      </c>
    </row>
    <row r="37" spans="1:7" ht="18.95" customHeight="1" x14ac:dyDescent="0.25">
      <c r="A37" s="52"/>
      <c r="B37" s="52"/>
      <c r="C37" s="52"/>
      <c r="D37" s="7"/>
      <c r="E37" s="7"/>
      <c r="F37" s="7" t="s">
        <v>82</v>
      </c>
      <c r="G37" s="67">
        <f>G38</f>
        <v>64665.599999999999</v>
      </c>
    </row>
    <row r="38" spans="1:7" ht="18.95" customHeight="1" x14ac:dyDescent="0.25">
      <c r="A38" s="52"/>
      <c r="B38" s="52"/>
      <c r="C38" s="52"/>
      <c r="D38" s="7"/>
      <c r="E38" s="7"/>
      <c r="F38" s="7" t="s">
        <v>83</v>
      </c>
      <c r="G38" s="67">
        <f>G39</f>
        <v>64665.599999999999</v>
      </c>
    </row>
    <row r="39" spans="1:7" ht="18.95" customHeight="1" x14ac:dyDescent="0.25">
      <c r="A39" s="52"/>
      <c r="B39" s="52"/>
      <c r="C39" s="52"/>
      <c r="D39" s="7"/>
      <c r="E39" s="7"/>
      <c r="F39" s="7" t="s">
        <v>84</v>
      </c>
      <c r="G39" s="67">
        <f>G40</f>
        <v>64665.599999999999</v>
      </c>
    </row>
    <row r="40" spans="1:7" ht="18.95" customHeight="1" x14ac:dyDescent="0.25">
      <c r="A40" s="52"/>
      <c r="B40" s="52"/>
      <c r="C40" s="52"/>
      <c r="D40" s="7"/>
      <c r="E40" s="7"/>
      <c r="F40" s="7" t="s">
        <v>85</v>
      </c>
      <c r="G40" s="67">
        <f>'Հավելված 4'!J35</f>
        <v>64665.599999999999</v>
      </c>
    </row>
    <row r="41" spans="1:7" ht="18.95" customHeight="1" x14ac:dyDescent="0.25">
      <c r="A41" s="52"/>
      <c r="B41" s="52"/>
      <c r="C41" s="52"/>
      <c r="D41" s="7"/>
      <c r="E41" s="7"/>
      <c r="F41" s="68" t="s">
        <v>88</v>
      </c>
      <c r="G41" s="66">
        <f>G43</f>
        <v>65540.600000000006</v>
      </c>
    </row>
    <row r="42" spans="1:7" ht="18.95" customHeight="1" x14ac:dyDescent="0.25">
      <c r="A42" s="52"/>
      <c r="B42" s="52"/>
      <c r="C42" s="52"/>
      <c r="D42" s="7"/>
      <c r="E42" s="7"/>
      <c r="F42" s="7" t="s">
        <v>81</v>
      </c>
      <c r="G42" s="7"/>
    </row>
    <row r="43" spans="1:7" ht="18.95" customHeight="1" x14ac:dyDescent="0.25">
      <c r="A43" s="52"/>
      <c r="B43" s="52"/>
      <c r="C43" s="52"/>
      <c r="D43" s="7"/>
      <c r="E43" s="7"/>
      <c r="F43" s="7" t="s">
        <v>59</v>
      </c>
      <c r="G43" s="67">
        <f>G44</f>
        <v>65540.600000000006</v>
      </c>
    </row>
    <row r="44" spans="1:7" ht="18.95" customHeight="1" x14ac:dyDescent="0.25">
      <c r="A44" s="52"/>
      <c r="B44" s="52"/>
      <c r="C44" s="52"/>
      <c r="D44" s="7"/>
      <c r="E44" s="7"/>
      <c r="F44" s="7" t="s">
        <v>82</v>
      </c>
      <c r="G44" s="67">
        <f>G45</f>
        <v>65540.600000000006</v>
      </c>
    </row>
    <row r="45" spans="1:7" ht="18.95" customHeight="1" x14ac:dyDescent="0.25">
      <c r="A45" s="52"/>
      <c r="B45" s="52"/>
      <c r="C45" s="52"/>
      <c r="D45" s="7"/>
      <c r="E45" s="7"/>
      <c r="F45" s="7" t="s">
        <v>83</v>
      </c>
      <c r="G45" s="67">
        <f>G46</f>
        <v>65540.600000000006</v>
      </c>
    </row>
    <row r="46" spans="1:7" ht="18.95" customHeight="1" x14ac:dyDescent="0.25">
      <c r="A46" s="52"/>
      <c r="B46" s="52"/>
      <c r="C46" s="52"/>
      <c r="D46" s="7"/>
      <c r="E46" s="7"/>
      <c r="F46" s="7" t="s">
        <v>84</v>
      </c>
      <c r="G46" s="67">
        <f>G47</f>
        <v>65540.600000000006</v>
      </c>
    </row>
    <row r="47" spans="1:7" ht="18.95" customHeight="1" x14ac:dyDescent="0.25">
      <c r="A47" s="52"/>
      <c r="B47" s="52"/>
      <c r="C47" s="52"/>
      <c r="D47" s="7"/>
      <c r="E47" s="7"/>
      <c r="F47" s="7" t="s">
        <v>85</v>
      </c>
      <c r="G47" s="67">
        <f>'Հավելված 4'!J48</f>
        <v>65540.600000000006</v>
      </c>
    </row>
    <row r="48" spans="1:7" ht="18.95" customHeight="1" x14ac:dyDescent="0.25">
      <c r="A48" s="52"/>
      <c r="B48" s="52"/>
      <c r="C48" s="52"/>
      <c r="D48" s="7"/>
      <c r="E48" s="7"/>
      <c r="F48" s="68" t="s">
        <v>89</v>
      </c>
      <c r="G48" s="66">
        <f>G50</f>
        <v>11758.5</v>
      </c>
    </row>
    <row r="49" spans="1:7" ht="18.95" customHeight="1" x14ac:dyDescent="0.25">
      <c r="A49" s="52"/>
      <c r="B49" s="52"/>
      <c r="C49" s="52"/>
      <c r="D49" s="7"/>
      <c r="E49" s="7"/>
      <c r="F49" s="7" t="s">
        <v>81</v>
      </c>
      <c r="G49" s="7"/>
    </row>
    <row r="50" spans="1:7" ht="18.95" customHeight="1" x14ac:dyDescent="0.25">
      <c r="A50" s="52"/>
      <c r="B50" s="52"/>
      <c r="C50" s="52"/>
      <c r="D50" s="7"/>
      <c r="E50" s="7"/>
      <c r="F50" s="7" t="s">
        <v>59</v>
      </c>
      <c r="G50" s="67">
        <f>G51</f>
        <v>11758.5</v>
      </c>
    </row>
    <row r="51" spans="1:7" ht="18.95" customHeight="1" x14ac:dyDescent="0.25">
      <c r="A51" s="52"/>
      <c r="B51" s="52"/>
      <c r="C51" s="52"/>
      <c r="D51" s="7"/>
      <c r="E51" s="7"/>
      <c r="F51" s="7" t="s">
        <v>82</v>
      </c>
      <c r="G51" s="67">
        <f>G52</f>
        <v>11758.5</v>
      </c>
    </row>
    <row r="52" spans="1:7" ht="18.95" customHeight="1" x14ac:dyDescent="0.25">
      <c r="A52" s="52"/>
      <c r="B52" s="52"/>
      <c r="C52" s="52"/>
      <c r="D52" s="7"/>
      <c r="E52" s="7"/>
      <c r="F52" s="7" t="s">
        <v>83</v>
      </c>
      <c r="G52" s="67">
        <f>G53</f>
        <v>11758.5</v>
      </c>
    </row>
    <row r="53" spans="1:7" ht="18.95" customHeight="1" x14ac:dyDescent="0.25">
      <c r="A53" s="52"/>
      <c r="B53" s="52"/>
      <c r="C53" s="52"/>
      <c r="D53" s="7"/>
      <c r="E53" s="7"/>
      <c r="F53" s="7" t="s">
        <v>84</v>
      </c>
      <c r="G53" s="67">
        <f>G54</f>
        <v>11758.5</v>
      </c>
    </row>
    <row r="54" spans="1:7" ht="18.95" customHeight="1" x14ac:dyDescent="0.25">
      <c r="A54" s="52"/>
      <c r="B54" s="52"/>
      <c r="C54" s="52"/>
      <c r="D54" s="7"/>
      <c r="E54" s="7"/>
      <c r="F54" s="7" t="s">
        <v>85</v>
      </c>
      <c r="G54" s="67">
        <f>'Հավելված 4'!J61</f>
        <v>11758.5</v>
      </c>
    </row>
    <row r="55" spans="1:7" ht="18.95" customHeight="1" x14ac:dyDescent="0.25">
      <c r="A55" s="52"/>
      <c r="B55" s="52"/>
      <c r="C55" s="52"/>
      <c r="D55" s="7"/>
      <c r="E55" s="7"/>
      <c r="F55" s="68" t="s">
        <v>90</v>
      </c>
      <c r="G55" s="66">
        <f>G57</f>
        <v>6707.4</v>
      </c>
    </row>
    <row r="56" spans="1:7" ht="18.95" customHeight="1" x14ac:dyDescent="0.25">
      <c r="A56" s="52"/>
      <c r="B56" s="52"/>
      <c r="C56" s="52"/>
      <c r="D56" s="7"/>
      <c r="E56" s="7"/>
      <c r="F56" s="7" t="s">
        <v>81</v>
      </c>
      <c r="G56" s="7"/>
    </row>
    <row r="57" spans="1:7" ht="18.95" customHeight="1" x14ac:dyDescent="0.25">
      <c r="A57" s="52"/>
      <c r="B57" s="52"/>
      <c r="C57" s="52"/>
      <c r="D57" s="7"/>
      <c r="E57" s="7"/>
      <c r="F57" s="7" t="s">
        <v>59</v>
      </c>
      <c r="G57" s="67">
        <f>G58</f>
        <v>6707.4</v>
      </c>
    </row>
    <row r="58" spans="1:7" ht="18.95" customHeight="1" x14ac:dyDescent="0.25">
      <c r="A58" s="52"/>
      <c r="B58" s="52"/>
      <c r="C58" s="52"/>
      <c r="D58" s="7"/>
      <c r="E58" s="7"/>
      <c r="F58" s="7" t="s">
        <v>82</v>
      </c>
      <c r="G58" s="67">
        <f>G59</f>
        <v>6707.4</v>
      </c>
    </row>
    <row r="59" spans="1:7" ht="18.95" customHeight="1" x14ac:dyDescent="0.25">
      <c r="A59" s="52"/>
      <c r="B59" s="52"/>
      <c r="C59" s="52"/>
      <c r="D59" s="7"/>
      <c r="E59" s="7"/>
      <c r="F59" s="7" t="s">
        <v>83</v>
      </c>
      <c r="G59" s="67">
        <f>G60</f>
        <v>6707.4</v>
      </c>
    </row>
    <row r="60" spans="1:7" ht="18.95" customHeight="1" x14ac:dyDescent="0.25">
      <c r="A60" s="52"/>
      <c r="B60" s="52"/>
      <c r="C60" s="52"/>
      <c r="D60" s="7"/>
      <c r="E60" s="7"/>
      <c r="F60" s="7" t="s">
        <v>84</v>
      </c>
      <c r="G60" s="67">
        <f>G61</f>
        <v>6707.4</v>
      </c>
    </row>
    <row r="61" spans="1:7" ht="18.95" customHeight="1" x14ac:dyDescent="0.25">
      <c r="A61" s="52"/>
      <c r="B61" s="52"/>
      <c r="C61" s="52"/>
      <c r="D61" s="7"/>
      <c r="E61" s="7"/>
      <c r="F61" s="7" t="s">
        <v>85</v>
      </c>
      <c r="G61" s="67">
        <f>'Հավելված 4'!J74</f>
        <v>6707.4</v>
      </c>
    </row>
    <row r="62" spans="1:7" ht="18.95" customHeight="1" x14ac:dyDescent="0.25">
      <c r="A62" s="52"/>
      <c r="B62" s="52"/>
      <c r="C62" s="52"/>
      <c r="D62" s="7"/>
      <c r="E62" s="7"/>
      <c r="F62" s="68" t="s">
        <v>91</v>
      </c>
      <c r="G62" s="66">
        <f>G64</f>
        <v>104889.3</v>
      </c>
    </row>
    <row r="63" spans="1:7" ht="18.95" customHeight="1" x14ac:dyDescent="0.25">
      <c r="A63" s="52"/>
      <c r="B63" s="52"/>
      <c r="C63" s="52"/>
      <c r="D63" s="7"/>
      <c r="E63" s="7"/>
      <c r="F63" s="7" t="s">
        <v>81</v>
      </c>
      <c r="G63" s="7"/>
    </row>
    <row r="64" spans="1:7" ht="18.95" customHeight="1" x14ac:dyDescent="0.25">
      <c r="A64" s="52"/>
      <c r="B64" s="52"/>
      <c r="C64" s="52"/>
      <c r="D64" s="7"/>
      <c r="E64" s="7"/>
      <c r="F64" s="7" t="s">
        <v>59</v>
      </c>
      <c r="G64" s="67">
        <f>G65</f>
        <v>104889.3</v>
      </c>
    </row>
    <row r="65" spans="1:7" ht="18.95" customHeight="1" x14ac:dyDescent="0.25">
      <c r="A65" s="52"/>
      <c r="B65" s="52"/>
      <c r="C65" s="52"/>
      <c r="D65" s="7"/>
      <c r="E65" s="7"/>
      <c r="F65" s="7" t="s">
        <v>82</v>
      </c>
      <c r="G65" s="67">
        <f>G66</f>
        <v>104889.3</v>
      </c>
    </row>
    <row r="66" spans="1:7" ht="18.95" customHeight="1" x14ac:dyDescent="0.25">
      <c r="A66" s="52"/>
      <c r="B66" s="52"/>
      <c r="C66" s="52"/>
      <c r="D66" s="7"/>
      <c r="E66" s="7"/>
      <c r="F66" s="7" t="s">
        <v>83</v>
      </c>
      <c r="G66" s="67">
        <f>G67</f>
        <v>104889.3</v>
      </c>
    </row>
    <row r="67" spans="1:7" ht="18.95" customHeight="1" x14ac:dyDescent="0.25">
      <c r="A67" s="52"/>
      <c r="B67" s="52"/>
      <c r="C67" s="52"/>
      <c r="D67" s="7"/>
      <c r="E67" s="7"/>
      <c r="F67" s="7" t="s">
        <v>84</v>
      </c>
      <c r="G67" s="67">
        <f>G68</f>
        <v>104889.3</v>
      </c>
    </row>
    <row r="68" spans="1:7" ht="18.95" customHeight="1" x14ac:dyDescent="0.25">
      <c r="A68" s="52"/>
      <c r="B68" s="52"/>
      <c r="C68" s="52"/>
      <c r="D68" s="7"/>
      <c r="E68" s="7"/>
      <c r="F68" s="7" t="s">
        <v>85</v>
      </c>
      <c r="G68" s="67">
        <f>'Հավելված 4'!J87</f>
        <v>104889.3</v>
      </c>
    </row>
    <row r="69" spans="1:7" ht="18.95" customHeight="1" x14ac:dyDescent="0.25">
      <c r="A69" s="52"/>
      <c r="B69" s="52"/>
      <c r="C69" s="52"/>
      <c r="D69" s="7"/>
      <c r="E69" s="7"/>
      <c r="F69" s="68" t="s">
        <v>92</v>
      </c>
      <c r="G69" s="66">
        <f>G71</f>
        <v>12586.5</v>
      </c>
    </row>
    <row r="70" spans="1:7" ht="18.95" customHeight="1" x14ac:dyDescent="0.25">
      <c r="A70" s="52"/>
      <c r="B70" s="52"/>
      <c r="C70" s="52"/>
      <c r="D70" s="7"/>
      <c r="E70" s="7"/>
      <c r="F70" s="7" t="s">
        <v>81</v>
      </c>
      <c r="G70" s="7"/>
    </row>
    <row r="71" spans="1:7" ht="18.95" customHeight="1" x14ac:dyDescent="0.25">
      <c r="A71" s="52"/>
      <c r="B71" s="52"/>
      <c r="C71" s="52"/>
      <c r="D71" s="7"/>
      <c r="E71" s="7"/>
      <c r="F71" s="7" t="s">
        <v>59</v>
      </c>
      <c r="G71" s="67">
        <f>G72</f>
        <v>12586.5</v>
      </c>
    </row>
    <row r="72" spans="1:7" ht="18.95" customHeight="1" x14ac:dyDescent="0.25">
      <c r="A72" s="52"/>
      <c r="B72" s="52"/>
      <c r="C72" s="52"/>
      <c r="D72" s="7"/>
      <c r="E72" s="7"/>
      <c r="F72" s="7" t="s">
        <v>82</v>
      </c>
      <c r="G72" s="67">
        <f>G73</f>
        <v>12586.5</v>
      </c>
    </row>
    <row r="73" spans="1:7" ht="18.95" customHeight="1" x14ac:dyDescent="0.25">
      <c r="A73" s="52"/>
      <c r="B73" s="52"/>
      <c r="C73" s="52"/>
      <c r="D73" s="7"/>
      <c r="E73" s="7"/>
      <c r="F73" s="7" t="s">
        <v>83</v>
      </c>
      <c r="G73" s="67">
        <f>G74</f>
        <v>12586.5</v>
      </c>
    </row>
    <row r="74" spans="1:7" ht="18.95" customHeight="1" x14ac:dyDescent="0.25">
      <c r="A74" s="52"/>
      <c r="B74" s="52"/>
      <c r="C74" s="52"/>
      <c r="D74" s="7"/>
      <c r="E74" s="7"/>
      <c r="F74" s="7" t="s">
        <v>84</v>
      </c>
      <c r="G74" s="67">
        <f>G75</f>
        <v>12586.5</v>
      </c>
    </row>
    <row r="75" spans="1:7" ht="18.95" customHeight="1" x14ac:dyDescent="0.25">
      <c r="A75" s="52"/>
      <c r="B75" s="52"/>
      <c r="C75" s="52"/>
      <c r="D75" s="7"/>
      <c r="E75" s="7"/>
      <c r="F75" s="7" t="s">
        <v>85</v>
      </c>
      <c r="G75" s="67">
        <f>'Հավելված 4'!J100</f>
        <v>12586.5</v>
      </c>
    </row>
    <row r="76" spans="1:7" ht="18.95" customHeight="1" x14ac:dyDescent="0.25">
      <c r="A76" s="52"/>
      <c r="B76" s="52"/>
      <c r="C76" s="52"/>
      <c r="D76" s="7"/>
      <c r="E76" s="7"/>
      <c r="F76" s="68" t="s">
        <v>93</v>
      </c>
      <c r="G76" s="66">
        <f>G78</f>
        <v>18921.8</v>
      </c>
    </row>
    <row r="77" spans="1:7" ht="18.95" customHeight="1" x14ac:dyDescent="0.25">
      <c r="A77" s="52"/>
      <c r="B77" s="52"/>
      <c r="C77" s="52"/>
      <c r="D77" s="7"/>
      <c r="E77" s="7"/>
      <c r="F77" s="7" t="s">
        <v>81</v>
      </c>
      <c r="G77" s="7"/>
    </row>
    <row r="78" spans="1:7" ht="18.95" customHeight="1" x14ac:dyDescent="0.25">
      <c r="A78" s="52"/>
      <c r="B78" s="52"/>
      <c r="C78" s="52"/>
      <c r="D78" s="7"/>
      <c r="E78" s="7"/>
      <c r="F78" s="7" t="s">
        <v>59</v>
      </c>
      <c r="G78" s="67">
        <f>G79</f>
        <v>18921.8</v>
      </c>
    </row>
    <row r="79" spans="1:7" ht="18.95" customHeight="1" x14ac:dyDescent="0.25">
      <c r="A79" s="52"/>
      <c r="B79" s="52"/>
      <c r="C79" s="52"/>
      <c r="D79" s="7"/>
      <c r="E79" s="7"/>
      <c r="F79" s="7" t="s">
        <v>82</v>
      </c>
      <c r="G79" s="67">
        <f>G80</f>
        <v>18921.8</v>
      </c>
    </row>
    <row r="80" spans="1:7" ht="18.95" customHeight="1" x14ac:dyDescent="0.25">
      <c r="A80" s="52"/>
      <c r="B80" s="52"/>
      <c r="C80" s="52"/>
      <c r="D80" s="7"/>
      <c r="E80" s="7"/>
      <c r="F80" s="7" t="s">
        <v>83</v>
      </c>
      <c r="G80" s="67">
        <f>G81</f>
        <v>18921.8</v>
      </c>
    </row>
    <row r="81" spans="1:7" ht="18.95" customHeight="1" x14ac:dyDescent="0.25">
      <c r="A81" s="52"/>
      <c r="B81" s="52"/>
      <c r="C81" s="52"/>
      <c r="D81" s="7"/>
      <c r="E81" s="7"/>
      <c r="F81" s="7" t="s">
        <v>84</v>
      </c>
      <c r="G81" s="67">
        <f>G82</f>
        <v>18921.8</v>
      </c>
    </row>
    <row r="82" spans="1:7" ht="18.95" customHeight="1" x14ac:dyDescent="0.25">
      <c r="A82" s="52"/>
      <c r="B82" s="52"/>
      <c r="C82" s="52"/>
      <c r="D82" s="7"/>
      <c r="E82" s="7"/>
      <c r="F82" s="7" t="s">
        <v>85</v>
      </c>
      <c r="G82" s="67">
        <f>'Հավելված 4'!J113</f>
        <v>18921.8</v>
      </c>
    </row>
    <row r="83" spans="1:7" ht="18.95" customHeight="1" x14ac:dyDescent="0.25">
      <c r="A83" s="117"/>
      <c r="B83" s="117"/>
      <c r="C83" s="117"/>
      <c r="D83" s="7"/>
      <c r="E83" s="7"/>
      <c r="F83" s="68" t="s">
        <v>94</v>
      </c>
      <c r="G83" s="66">
        <f>G85</f>
        <v>-964.5</v>
      </c>
    </row>
    <row r="84" spans="1:7" ht="18.95" customHeight="1" x14ac:dyDescent="0.25">
      <c r="A84" s="117"/>
      <c r="B84" s="117"/>
      <c r="C84" s="117"/>
      <c r="D84" s="7"/>
      <c r="E84" s="7"/>
      <c r="F84" s="7" t="s">
        <v>81</v>
      </c>
      <c r="G84" s="7"/>
    </row>
    <row r="85" spans="1:7" ht="18.95" customHeight="1" x14ac:dyDescent="0.25">
      <c r="A85" s="117"/>
      <c r="B85" s="117"/>
      <c r="C85" s="117"/>
      <c r="D85" s="7"/>
      <c r="E85" s="7"/>
      <c r="F85" s="7" t="s">
        <v>59</v>
      </c>
      <c r="G85" s="67">
        <f>G86</f>
        <v>-964.5</v>
      </c>
    </row>
    <row r="86" spans="1:7" ht="18.95" customHeight="1" x14ac:dyDescent="0.25">
      <c r="A86" s="117"/>
      <c r="B86" s="117"/>
      <c r="C86" s="117"/>
      <c r="D86" s="7"/>
      <c r="E86" s="7"/>
      <c r="F86" s="7" t="s">
        <v>82</v>
      </c>
      <c r="G86" s="67">
        <f>G87</f>
        <v>-964.5</v>
      </c>
    </row>
    <row r="87" spans="1:7" ht="18.95" customHeight="1" x14ac:dyDescent="0.25">
      <c r="A87" s="117"/>
      <c r="B87" s="117"/>
      <c r="C87" s="117"/>
      <c r="D87" s="7"/>
      <c r="E87" s="7"/>
      <c r="F87" s="7" t="s">
        <v>83</v>
      </c>
      <c r="G87" s="67">
        <f>G88</f>
        <v>-964.5</v>
      </c>
    </row>
    <row r="88" spans="1:7" ht="18.95" customHeight="1" x14ac:dyDescent="0.25">
      <c r="A88" s="117"/>
      <c r="B88" s="117"/>
      <c r="C88" s="117"/>
      <c r="D88" s="7"/>
      <c r="E88" s="7"/>
      <c r="F88" s="7" t="s">
        <v>84</v>
      </c>
      <c r="G88" s="67">
        <f>G89</f>
        <v>-964.5</v>
      </c>
    </row>
    <row r="89" spans="1:7" ht="18.95" customHeight="1" x14ac:dyDescent="0.25">
      <c r="A89" s="117"/>
      <c r="B89" s="117"/>
      <c r="C89" s="117"/>
      <c r="D89" s="7"/>
      <c r="E89" s="7"/>
      <c r="F89" s="7" t="s">
        <v>85</v>
      </c>
      <c r="G89" s="67">
        <f>'Հավելված 4'!J128</f>
        <v>-964.5</v>
      </c>
    </row>
    <row r="90" spans="1:7" ht="18.95" customHeight="1" x14ac:dyDescent="0.25">
      <c r="A90" s="6" t="s">
        <v>70</v>
      </c>
      <c r="B90" s="52"/>
      <c r="C90" s="52"/>
      <c r="D90" s="52"/>
      <c r="E90" s="52"/>
      <c r="F90" s="53" t="s">
        <v>71</v>
      </c>
      <c r="G90" s="4">
        <f>G92</f>
        <v>-311348.09999999998</v>
      </c>
    </row>
    <row r="91" spans="1:7" ht="18.95" customHeight="1" x14ac:dyDescent="0.25">
      <c r="A91" s="52"/>
      <c r="B91" s="52"/>
      <c r="C91" s="52"/>
      <c r="D91" s="52"/>
      <c r="E91" s="52"/>
      <c r="F91" s="5" t="s">
        <v>60</v>
      </c>
      <c r="G91" s="5"/>
    </row>
    <row r="92" spans="1:7" ht="18.95" customHeight="1" x14ac:dyDescent="0.25">
      <c r="A92" s="52"/>
      <c r="B92" s="6" t="s">
        <v>65</v>
      </c>
      <c r="C92" s="52"/>
      <c r="D92" s="52"/>
      <c r="E92" s="52"/>
      <c r="F92" s="53" t="s">
        <v>72</v>
      </c>
      <c r="G92" s="4">
        <f>G94</f>
        <v>-311348.09999999998</v>
      </c>
    </row>
    <row r="93" spans="1:7" ht="18.95" customHeight="1" x14ac:dyDescent="0.25">
      <c r="A93" s="52"/>
      <c r="B93" s="52"/>
      <c r="C93" s="52"/>
      <c r="D93" s="52"/>
      <c r="E93" s="52"/>
      <c r="F93" s="5" t="s">
        <v>60</v>
      </c>
      <c r="G93" s="5"/>
    </row>
    <row r="94" spans="1:7" ht="18.95" customHeight="1" x14ac:dyDescent="0.25">
      <c r="A94" s="52"/>
      <c r="B94" s="52"/>
      <c r="C94" s="6" t="s">
        <v>65</v>
      </c>
      <c r="D94" s="52"/>
      <c r="E94" s="52"/>
      <c r="F94" s="53" t="s">
        <v>73</v>
      </c>
      <c r="G94" s="4">
        <f>G96</f>
        <v>-311348.09999999998</v>
      </c>
    </row>
    <row r="95" spans="1:7" ht="18.95" customHeight="1" x14ac:dyDescent="0.25">
      <c r="A95" s="52"/>
      <c r="B95" s="52"/>
      <c r="C95" s="52"/>
      <c r="D95" s="52"/>
      <c r="E95" s="52"/>
      <c r="F95" s="5" t="s">
        <v>60</v>
      </c>
      <c r="G95" s="5"/>
    </row>
    <row r="96" spans="1:7" s="74" customFormat="1" ht="17.45" customHeight="1" x14ac:dyDescent="0.25">
      <c r="A96" s="80"/>
      <c r="B96" s="78"/>
      <c r="C96" s="78"/>
      <c r="D96" s="81" t="s">
        <v>109</v>
      </c>
      <c r="E96" s="79"/>
      <c r="F96" s="82" t="s">
        <v>39</v>
      </c>
      <c r="G96" s="75">
        <f>G98+G106+G114</f>
        <v>-311348.09999999998</v>
      </c>
    </row>
    <row r="97" spans="1:7" s="74" customFormat="1" ht="17.45" customHeight="1" x14ac:dyDescent="0.25">
      <c r="A97" s="80"/>
      <c r="B97" s="78"/>
      <c r="C97" s="78"/>
      <c r="D97" s="78"/>
      <c r="E97" s="79"/>
      <c r="F97" s="83" t="s">
        <v>60</v>
      </c>
      <c r="G97" s="75"/>
    </row>
    <row r="98" spans="1:7" s="88" customFormat="1" x14ac:dyDescent="0.25">
      <c r="A98" s="84"/>
      <c r="B98" s="85"/>
      <c r="C98" s="85"/>
      <c r="D98" s="85"/>
      <c r="E98" s="86">
        <v>11001</v>
      </c>
      <c r="F98" s="87" t="s">
        <v>73</v>
      </c>
      <c r="G98" s="76">
        <f>G100</f>
        <v>311348.09999999998</v>
      </c>
    </row>
    <row r="99" spans="1:7" s="88" customFormat="1" ht="17.45" customHeight="1" x14ac:dyDescent="0.25">
      <c r="A99" s="84"/>
      <c r="B99" s="85"/>
      <c r="C99" s="85"/>
      <c r="D99" s="85"/>
      <c r="E99" s="89"/>
      <c r="F99" s="58" t="s">
        <v>80</v>
      </c>
      <c r="G99" s="77"/>
    </row>
    <row r="100" spans="1:7" s="88" customFormat="1" ht="17.45" customHeight="1" x14ac:dyDescent="0.25">
      <c r="A100" s="84"/>
      <c r="B100" s="85"/>
      <c r="C100" s="85"/>
      <c r="D100" s="85"/>
      <c r="E100" s="89"/>
      <c r="F100" s="90" t="s">
        <v>74</v>
      </c>
      <c r="G100" s="77">
        <f>G102</f>
        <v>311348.09999999998</v>
      </c>
    </row>
    <row r="101" spans="1:7" s="88" customFormat="1" ht="19.5" customHeight="1" x14ac:dyDescent="0.25">
      <c r="A101" s="84"/>
      <c r="B101" s="85"/>
      <c r="C101" s="85"/>
      <c r="D101" s="85"/>
      <c r="E101" s="89"/>
      <c r="F101" s="58" t="s">
        <v>81</v>
      </c>
      <c r="G101" s="77"/>
    </row>
    <row r="102" spans="1:7" s="88" customFormat="1" ht="17.45" customHeight="1" x14ac:dyDescent="0.25">
      <c r="A102" s="84"/>
      <c r="B102" s="85"/>
      <c r="C102" s="85"/>
      <c r="D102" s="85"/>
      <c r="E102" s="89"/>
      <c r="F102" s="58" t="s">
        <v>59</v>
      </c>
      <c r="G102" s="77">
        <f>G103</f>
        <v>311348.09999999998</v>
      </c>
    </row>
    <row r="103" spans="1:7" s="88" customFormat="1" ht="17.45" customHeight="1" x14ac:dyDescent="0.25">
      <c r="A103" s="84"/>
      <c r="B103" s="85"/>
      <c r="C103" s="85"/>
      <c r="D103" s="85"/>
      <c r="E103" s="89"/>
      <c r="F103" s="58" t="s">
        <v>82</v>
      </c>
      <c r="G103" s="77">
        <f>G104</f>
        <v>311348.09999999998</v>
      </c>
    </row>
    <row r="104" spans="1:7" s="88" customFormat="1" ht="17.45" customHeight="1" x14ac:dyDescent="0.25">
      <c r="A104" s="84"/>
      <c r="B104" s="85"/>
      <c r="C104" s="85"/>
      <c r="D104" s="85"/>
      <c r="E104" s="89"/>
      <c r="F104" s="58" t="s">
        <v>137</v>
      </c>
      <c r="G104" s="77">
        <f>G105</f>
        <v>311348.09999999998</v>
      </c>
    </row>
    <row r="105" spans="1:7" s="88" customFormat="1" ht="17.45" customHeight="1" x14ac:dyDescent="0.25">
      <c r="A105" s="84"/>
      <c r="B105" s="85"/>
      <c r="C105" s="85"/>
      <c r="D105" s="85"/>
      <c r="E105" s="89"/>
      <c r="F105" s="58" t="s">
        <v>138</v>
      </c>
      <c r="G105" s="77">
        <f>'Հավելված 4'!J157</f>
        <v>311348.09999999998</v>
      </c>
    </row>
    <row r="106" spans="1:7" s="88" customFormat="1" x14ac:dyDescent="0.25">
      <c r="A106" s="84"/>
      <c r="B106" s="85"/>
      <c r="C106" s="85"/>
      <c r="D106" s="85"/>
      <c r="E106" s="86">
        <v>11001</v>
      </c>
      <c r="F106" s="87" t="s">
        <v>73</v>
      </c>
      <c r="G106" s="76">
        <f>G108</f>
        <v>-311348.09999999998</v>
      </c>
    </row>
    <row r="107" spans="1:7" s="88" customFormat="1" ht="17.45" customHeight="1" x14ac:dyDescent="0.25">
      <c r="A107" s="84"/>
      <c r="B107" s="85"/>
      <c r="C107" s="85"/>
      <c r="D107" s="85"/>
      <c r="E107" s="89"/>
      <c r="F107" s="58" t="s">
        <v>80</v>
      </c>
      <c r="G107" s="77"/>
    </row>
    <row r="108" spans="1:7" s="88" customFormat="1" ht="17.45" customHeight="1" x14ac:dyDescent="0.25">
      <c r="A108" s="84"/>
      <c r="B108" s="85"/>
      <c r="C108" s="85"/>
      <c r="D108" s="85"/>
      <c r="E108" s="89"/>
      <c r="F108" s="90" t="s">
        <v>74</v>
      </c>
      <c r="G108" s="77">
        <f>G110</f>
        <v>-311348.09999999998</v>
      </c>
    </row>
    <row r="109" spans="1:7" s="88" customFormat="1" ht="33" customHeight="1" x14ac:dyDescent="0.25">
      <c r="A109" s="84"/>
      <c r="B109" s="85"/>
      <c r="C109" s="85"/>
      <c r="D109" s="85"/>
      <c r="E109" s="89"/>
      <c r="F109" s="58" t="s">
        <v>81</v>
      </c>
      <c r="G109" s="77"/>
    </row>
    <row r="110" spans="1:7" s="88" customFormat="1" ht="17.45" customHeight="1" x14ac:dyDescent="0.25">
      <c r="A110" s="84"/>
      <c r="B110" s="85"/>
      <c r="C110" s="85"/>
      <c r="D110" s="85"/>
      <c r="E110" s="89"/>
      <c r="F110" s="58" t="s">
        <v>59</v>
      </c>
      <c r="G110" s="77">
        <f>G111</f>
        <v>-311348.09999999998</v>
      </c>
    </row>
    <row r="111" spans="1:7" s="88" customFormat="1" ht="17.45" customHeight="1" x14ac:dyDescent="0.25">
      <c r="A111" s="84"/>
      <c r="B111" s="85"/>
      <c r="C111" s="85"/>
      <c r="D111" s="85"/>
      <c r="E111" s="89"/>
      <c r="F111" s="58" t="s">
        <v>82</v>
      </c>
      <c r="G111" s="77">
        <f>G112</f>
        <v>-311348.09999999998</v>
      </c>
    </row>
    <row r="112" spans="1:7" s="88" customFormat="1" ht="17.45" customHeight="1" x14ac:dyDescent="0.25">
      <c r="A112" s="84"/>
      <c r="B112" s="85"/>
      <c r="C112" s="85"/>
      <c r="D112" s="85"/>
      <c r="E112" s="89"/>
      <c r="F112" s="58" t="s">
        <v>137</v>
      </c>
      <c r="G112" s="77">
        <f>G113</f>
        <v>-311348.09999999998</v>
      </c>
    </row>
    <row r="113" spans="1:7" s="88" customFormat="1" ht="17.45" customHeight="1" x14ac:dyDescent="0.25">
      <c r="A113" s="84"/>
      <c r="B113" s="85"/>
      <c r="C113" s="85"/>
      <c r="D113" s="85"/>
      <c r="E113" s="89"/>
      <c r="F113" s="58" t="s">
        <v>138</v>
      </c>
      <c r="G113" s="77">
        <f>'Հավելված 4'!J161</f>
        <v>-311348.09999999998</v>
      </c>
    </row>
    <row r="114" spans="1:7" s="88" customFormat="1" x14ac:dyDescent="0.25">
      <c r="A114" s="84"/>
      <c r="B114" s="85"/>
      <c r="C114" s="85"/>
      <c r="D114" s="85"/>
      <c r="E114" s="86" t="s">
        <v>75</v>
      </c>
      <c r="F114" s="91" t="s">
        <v>76</v>
      </c>
      <c r="G114" s="76">
        <f>G116</f>
        <v>-311348.09999999998</v>
      </c>
    </row>
    <row r="115" spans="1:7" s="88" customFormat="1" ht="17.45" customHeight="1" x14ac:dyDescent="0.25">
      <c r="A115" s="84"/>
      <c r="B115" s="85"/>
      <c r="C115" s="85"/>
      <c r="D115" s="85"/>
      <c r="E115" s="89"/>
      <c r="F115" s="58" t="s">
        <v>80</v>
      </c>
      <c r="G115" s="77"/>
    </row>
    <row r="116" spans="1:7" s="88" customFormat="1" ht="17.45" customHeight="1" x14ac:dyDescent="0.25">
      <c r="A116" s="84"/>
      <c r="B116" s="85"/>
      <c r="C116" s="85"/>
      <c r="D116" s="85"/>
      <c r="E116" s="89"/>
      <c r="F116" s="90" t="s">
        <v>74</v>
      </c>
      <c r="G116" s="77">
        <f>G118</f>
        <v>-311348.09999999998</v>
      </c>
    </row>
    <row r="117" spans="1:7" s="88" customFormat="1" ht="33" customHeight="1" x14ac:dyDescent="0.25">
      <c r="A117" s="84"/>
      <c r="B117" s="85"/>
      <c r="C117" s="85"/>
      <c r="D117" s="85"/>
      <c r="E117" s="89"/>
      <c r="F117" s="58" t="s">
        <v>81</v>
      </c>
      <c r="G117" s="77"/>
    </row>
    <row r="118" spans="1:7" s="88" customFormat="1" ht="17.45" customHeight="1" x14ac:dyDescent="0.25">
      <c r="A118" s="84"/>
      <c r="B118" s="85"/>
      <c r="C118" s="85"/>
      <c r="D118" s="85"/>
      <c r="E118" s="89"/>
      <c r="F118" s="58" t="s">
        <v>59</v>
      </c>
      <c r="G118" s="77">
        <f>G119</f>
        <v>-311348.09999999998</v>
      </c>
    </row>
    <row r="119" spans="1:7" s="88" customFormat="1" ht="17.45" customHeight="1" x14ac:dyDescent="0.25">
      <c r="A119" s="84"/>
      <c r="B119" s="85"/>
      <c r="C119" s="85"/>
      <c r="D119" s="85"/>
      <c r="E119" s="89"/>
      <c r="F119" s="58" t="s">
        <v>82</v>
      </c>
      <c r="G119" s="77">
        <f>G120</f>
        <v>-311348.09999999998</v>
      </c>
    </row>
    <row r="120" spans="1:7" s="88" customFormat="1" ht="17.45" customHeight="1" x14ac:dyDescent="0.25">
      <c r="A120" s="84"/>
      <c r="B120" s="85"/>
      <c r="C120" s="85"/>
      <c r="D120" s="85"/>
      <c r="E120" s="89"/>
      <c r="F120" s="58" t="s">
        <v>137</v>
      </c>
      <c r="G120" s="77">
        <f>G121</f>
        <v>-311348.09999999998</v>
      </c>
    </row>
    <row r="121" spans="1:7" s="88" customFormat="1" ht="17.45" customHeight="1" x14ac:dyDescent="0.25">
      <c r="A121" s="84"/>
      <c r="B121" s="85"/>
      <c r="C121" s="85"/>
      <c r="D121" s="85"/>
      <c r="E121" s="89"/>
      <c r="F121" s="58" t="s">
        <v>138</v>
      </c>
      <c r="G121" s="77">
        <f>'Հավելված 4'!J165</f>
        <v>-311348.09999999998</v>
      </c>
    </row>
  </sheetData>
  <autoFilter ref="A1:G121">
    <filterColumn colId="5" showButton="0"/>
  </autoFilter>
  <mergeCells count="8">
    <mergeCell ref="A6:C6"/>
    <mergeCell ref="D6:E6"/>
    <mergeCell ref="F6:F7"/>
    <mergeCell ref="F1:G1"/>
    <mergeCell ref="F2:G2"/>
    <mergeCell ref="F3:G3"/>
    <mergeCell ref="A4:G4"/>
    <mergeCell ref="F5:G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0" workbookViewId="0">
      <selection activeCell="I20" sqref="I20"/>
    </sheetView>
  </sheetViews>
  <sheetFormatPr defaultRowHeight="16.5" x14ac:dyDescent="0.25"/>
  <cols>
    <col min="1" max="1" width="5.7109375" style="1" customWidth="1"/>
    <col min="2" max="2" width="8.5703125" style="1" customWidth="1"/>
    <col min="3" max="3" width="13.7109375" style="2" customWidth="1"/>
    <col min="4" max="4" width="20.5703125" style="2" customWidth="1"/>
    <col min="5" max="5" width="12.28515625" style="2" customWidth="1"/>
    <col min="6" max="6" width="19.140625" style="2" customWidth="1"/>
    <col min="7" max="7" width="9.5703125" style="2" customWidth="1"/>
    <col min="8" max="8" width="20.7109375" style="2" customWidth="1"/>
    <col min="9" max="9" width="68.42578125" style="2" customWidth="1"/>
    <col min="10" max="10" width="20.7109375" style="1" customWidth="1"/>
    <col min="11" max="11" width="9.140625" style="1"/>
    <col min="12" max="12" width="10.140625" style="1" bestFit="1" customWidth="1"/>
    <col min="13" max="16384" width="9.140625" style="1"/>
  </cols>
  <sheetData>
    <row r="1" spans="1:10" s="32" customFormat="1" ht="17.25" x14ac:dyDescent="0.3">
      <c r="G1" s="122"/>
      <c r="H1" s="122"/>
      <c r="I1" s="122" t="s">
        <v>139</v>
      </c>
      <c r="J1" s="122"/>
    </row>
    <row r="2" spans="1:10" s="32" customFormat="1" ht="23.45" customHeight="1" x14ac:dyDescent="0.3">
      <c r="A2" s="33"/>
      <c r="B2" s="34"/>
      <c r="C2" s="34"/>
      <c r="D2" s="34"/>
      <c r="E2" s="34"/>
      <c r="F2" s="33"/>
      <c r="G2" s="122"/>
      <c r="H2" s="122"/>
      <c r="I2" s="122" t="s">
        <v>117</v>
      </c>
      <c r="J2" s="122"/>
    </row>
    <row r="3" spans="1:10" s="32" customFormat="1" ht="17.45" customHeight="1" x14ac:dyDescent="0.3">
      <c r="A3" s="33"/>
      <c r="B3" s="133"/>
      <c r="C3" s="133"/>
      <c r="D3" s="133"/>
      <c r="E3" s="133"/>
      <c r="F3" s="33"/>
      <c r="G3" s="122"/>
      <c r="H3" s="122"/>
      <c r="I3" s="122" t="s">
        <v>122</v>
      </c>
      <c r="J3" s="122"/>
    </row>
    <row r="4" spans="1:10" s="32" customFormat="1" ht="43.9" customHeight="1" x14ac:dyDescent="0.3">
      <c r="A4" s="119" t="s">
        <v>126</v>
      </c>
      <c r="B4" s="119"/>
      <c r="C4" s="119"/>
      <c r="D4" s="119"/>
      <c r="E4" s="119"/>
      <c r="F4" s="119"/>
      <c r="G4" s="119"/>
      <c r="H4" s="119"/>
      <c r="I4" s="119"/>
      <c r="J4" s="119"/>
    </row>
    <row r="5" spans="1:10" s="32" customFormat="1" ht="22.1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8"/>
    </row>
    <row r="6" spans="1:10" ht="115.5" x14ac:dyDescent="0.25">
      <c r="A6" s="129" t="s">
        <v>77</v>
      </c>
      <c r="B6" s="129" t="s">
        <v>1</v>
      </c>
      <c r="C6" s="129"/>
      <c r="D6" s="129" t="s">
        <v>2</v>
      </c>
      <c r="E6" s="129"/>
      <c r="F6" s="129"/>
      <c r="G6" s="129"/>
      <c r="H6" s="129" t="s">
        <v>3</v>
      </c>
      <c r="I6" s="129" t="s">
        <v>4</v>
      </c>
      <c r="J6" s="39" t="s">
        <v>127</v>
      </c>
    </row>
    <row r="7" spans="1:10" ht="30" customHeight="1" x14ac:dyDescent="0.25">
      <c r="A7" s="129"/>
      <c r="B7" s="21" t="s">
        <v>47</v>
      </c>
      <c r="C7" s="21" t="s">
        <v>128</v>
      </c>
      <c r="D7" s="21" t="s">
        <v>5</v>
      </c>
      <c r="E7" s="21" t="s">
        <v>48</v>
      </c>
      <c r="F7" s="21" t="s">
        <v>129</v>
      </c>
      <c r="G7" s="21" t="s">
        <v>6</v>
      </c>
      <c r="H7" s="129"/>
      <c r="I7" s="129"/>
      <c r="J7" s="39" t="s">
        <v>7</v>
      </c>
    </row>
    <row r="8" spans="1:10" ht="24" customHeight="1" x14ac:dyDescent="0.25">
      <c r="A8" s="134" t="s">
        <v>8</v>
      </c>
      <c r="B8" s="134"/>
      <c r="C8" s="134"/>
      <c r="D8" s="134"/>
      <c r="E8" s="134"/>
      <c r="F8" s="134"/>
      <c r="G8" s="134"/>
      <c r="H8" s="134"/>
      <c r="I8" s="134"/>
      <c r="J8" s="112">
        <f>J9+J22</f>
        <v>0</v>
      </c>
    </row>
    <row r="9" spans="1:10" ht="24" customHeight="1" x14ac:dyDescent="0.25">
      <c r="A9" s="135" t="s">
        <v>17</v>
      </c>
      <c r="B9" s="135"/>
      <c r="C9" s="135"/>
      <c r="D9" s="135"/>
      <c r="E9" s="135"/>
      <c r="F9" s="135"/>
      <c r="G9" s="135"/>
      <c r="H9" s="135"/>
      <c r="I9" s="135"/>
      <c r="J9" s="4">
        <f>J10</f>
        <v>311348.09999999998</v>
      </c>
    </row>
    <row r="10" spans="1:10" ht="24" customHeight="1" x14ac:dyDescent="0.25">
      <c r="A10" s="7"/>
      <c r="B10" s="3" t="s">
        <v>11</v>
      </c>
      <c r="C10" s="132" t="s">
        <v>12</v>
      </c>
      <c r="D10" s="132"/>
      <c r="E10" s="132"/>
      <c r="F10" s="132"/>
      <c r="G10" s="132"/>
      <c r="H10" s="132"/>
      <c r="I10" s="132"/>
      <c r="J10" s="4">
        <f>J11</f>
        <v>311348.09999999998</v>
      </c>
    </row>
    <row r="11" spans="1:10" ht="35.1" customHeight="1" x14ac:dyDescent="0.25">
      <c r="A11" s="7"/>
      <c r="B11" s="7"/>
      <c r="C11" s="5"/>
      <c r="D11" s="3" t="s">
        <v>18</v>
      </c>
      <c r="E11" s="132" t="s">
        <v>19</v>
      </c>
      <c r="F11" s="132"/>
      <c r="G11" s="132"/>
      <c r="H11" s="132"/>
      <c r="I11" s="132"/>
      <c r="J11" s="4">
        <f>'Հավելված 4'!J9+'Հավելված 4'!J22+'Հավելված 4'!J35+'Հավելված 4'!J48+'Հավելված 4'!J61+'Հավելված 4'!J74+'Հավելված 4'!J87+'Հավելված 4'!J100+'Հավելված 4'!J113+'Հավելված 4'!J126+'Հավելված 4'!J139</f>
        <v>311348.09999999998</v>
      </c>
    </row>
    <row r="12" spans="1:10" ht="35.1" customHeight="1" x14ac:dyDescent="0.25">
      <c r="A12" s="7"/>
      <c r="B12" s="7"/>
      <c r="C12" s="5"/>
      <c r="D12" s="5"/>
      <c r="E12" s="5"/>
      <c r="F12" s="132" t="s">
        <v>20</v>
      </c>
      <c r="G12" s="132"/>
      <c r="H12" s="132"/>
      <c r="I12" s="132"/>
      <c r="J12" s="132"/>
    </row>
    <row r="13" spans="1:10" ht="24" customHeight="1" x14ac:dyDescent="0.25">
      <c r="A13" s="7"/>
      <c r="B13" s="7"/>
      <c r="C13" s="5"/>
      <c r="D13" s="5"/>
      <c r="E13" s="5"/>
      <c r="F13" s="5"/>
      <c r="G13" s="132" t="s">
        <v>9</v>
      </c>
      <c r="H13" s="132"/>
      <c r="I13" s="132"/>
      <c r="J13" s="132"/>
    </row>
    <row r="14" spans="1:10" ht="35.1" customHeight="1" x14ac:dyDescent="0.25">
      <c r="A14" s="7"/>
      <c r="B14" s="7"/>
      <c r="C14" s="5"/>
      <c r="D14" s="5"/>
      <c r="E14" s="5"/>
      <c r="F14" s="5"/>
      <c r="G14" s="5"/>
      <c r="H14" s="132" t="s">
        <v>21</v>
      </c>
      <c r="I14" s="132"/>
      <c r="J14" s="132"/>
    </row>
    <row r="15" spans="1:10" ht="20.100000000000001" customHeight="1" x14ac:dyDescent="0.25">
      <c r="A15" s="7"/>
      <c r="B15" s="7"/>
      <c r="C15" s="5"/>
      <c r="D15" s="5"/>
      <c r="E15" s="5"/>
      <c r="F15" s="5"/>
      <c r="G15" s="5"/>
      <c r="H15" s="5"/>
      <c r="I15" s="5" t="s">
        <v>22</v>
      </c>
      <c r="J15" s="92">
        <f>'Հավելված 4'!J145+'Հավելված 4'!J132+'Հավելված 4'!J119+'Հավելված 4'!J106+'Հավելված 4'!J93+'Հավելված 4'!J80+'Հավելված 4'!J67+'Հավելված 4'!J54+'Հավելված 4'!J41+'Հավելված 4'!J28+'Հավելված 4'!J15</f>
        <v>-5</v>
      </c>
    </row>
    <row r="16" spans="1:10" ht="33" customHeight="1" x14ac:dyDescent="0.25">
      <c r="A16" s="7"/>
      <c r="B16" s="7"/>
      <c r="C16" s="5"/>
      <c r="D16" s="5"/>
      <c r="E16" s="5"/>
      <c r="F16" s="5"/>
      <c r="G16" s="5"/>
      <c r="H16" s="5"/>
      <c r="I16" s="5" t="s">
        <v>23</v>
      </c>
      <c r="J16" s="92">
        <f>'Հավելված 4'!J146+'Հավելված 4'!J133+'Հավելված 4'!J120+'Հավելված 4'!J107+'Հավելված 4'!J94+'Հավելված 4'!J81+'Հավելված 4'!J68+'Հավելված 4'!J55+'Հավելված 4'!J42+'Հավելված 4'!J29+'Հավելված 4'!J16</f>
        <v>6061</v>
      </c>
    </row>
    <row r="17" spans="1:10" ht="20.100000000000001" customHeight="1" x14ac:dyDescent="0.25">
      <c r="A17" s="7"/>
      <c r="B17" s="7"/>
      <c r="C17" s="5"/>
      <c r="D17" s="5"/>
      <c r="E17" s="5"/>
      <c r="F17" s="5"/>
      <c r="G17" s="5"/>
      <c r="H17" s="5"/>
      <c r="I17" s="5" t="s">
        <v>13</v>
      </c>
      <c r="J17" s="92">
        <f>'Հավելված 4'!J147+'Հավելված 4'!J134+'Հավելված 4'!J121+'Հավելված 4'!J108+'Հավելված 4'!J95+'Հավելված 4'!J82+'Հավելված 4'!J69+'Հավելված 4'!J56+'Հավելված 4'!J43+'Հավելված 4'!J30+'Հավելված 4'!J17</f>
        <v>2745</v>
      </c>
    </row>
    <row r="18" spans="1:10" ht="20.100000000000001" customHeight="1" x14ac:dyDescent="0.25">
      <c r="A18" s="7"/>
      <c r="B18" s="7"/>
      <c r="C18" s="5"/>
      <c r="D18" s="5"/>
      <c r="E18" s="5"/>
      <c r="F18" s="5"/>
      <c r="G18" s="5"/>
      <c r="H18" s="5"/>
      <c r="I18" s="5" t="s">
        <v>14</v>
      </c>
      <c r="J18" s="92">
        <f>'Հավելված 4'!J148+'Հավելված 4'!J135+'Հավելված 4'!J122+'Հավելված 4'!J109+'Հավելված 4'!J96+'Հավելված 4'!J83+'Հավելված 4'!J70+'Հավելված 4'!J57+'Հավելված 4'!J44+'Հավելված 4'!J31+'Հավելված 4'!J18</f>
        <v>3316</v>
      </c>
    </row>
    <row r="19" spans="1:10" ht="33" customHeight="1" x14ac:dyDescent="0.25">
      <c r="A19" s="7"/>
      <c r="B19" s="7"/>
      <c r="C19" s="5"/>
      <c r="D19" s="5"/>
      <c r="E19" s="5"/>
      <c r="F19" s="5"/>
      <c r="G19" s="5"/>
      <c r="H19" s="5"/>
      <c r="I19" s="5" t="s">
        <v>24</v>
      </c>
      <c r="J19" s="92">
        <f>'Հավելված 4'!J149+'Հավելված 4'!J136+'Հավելված 4'!J123+'Հավելված 4'!J110+'Հավելված 4'!J97+'Հավելված 4'!J84+'Հավելված 4'!J71+'Հավելված 4'!J58+'Հավելված 4'!J45+'Հավելված 4'!J32+'Հավելված 4'!J19</f>
        <v>1328</v>
      </c>
    </row>
    <row r="20" spans="1:10" ht="20.100000000000001" customHeight="1" x14ac:dyDescent="0.25">
      <c r="A20" s="7"/>
      <c r="B20" s="7"/>
      <c r="C20" s="5"/>
      <c r="D20" s="5"/>
      <c r="E20" s="5"/>
      <c r="F20" s="5"/>
      <c r="G20" s="5"/>
      <c r="H20" s="5"/>
      <c r="I20" s="5" t="s">
        <v>15</v>
      </c>
      <c r="J20" s="92">
        <f>'Հավելված 4'!J150+'Հավելված 4'!J137+'Հավելված 4'!J124+'Հավելված 4'!J111+'Հավելված 4'!J98+'Հավելված 4'!J85+'Հավելված 4'!J72+'Հավելված 4'!J59+'Հավելված 4'!J46+'Հավելված 4'!J33+'Հավելված 4'!J20</f>
        <v>-390</v>
      </c>
    </row>
    <row r="21" spans="1:10" ht="20.100000000000001" customHeight="1" x14ac:dyDescent="0.25">
      <c r="A21" s="7"/>
      <c r="B21" s="7"/>
      <c r="C21" s="5"/>
      <c r="D21" s="5"/>
      <c r="E21" s="5"/>
      <c r="F21" s="5"/>
      <c r="G21" s="5"/>
      <c r="H21" s="5"/>
      <c r="I21" s="5" t="s">
        <v>16</v>
      </c>
      <c r="J21" s="92">
        <f>'Հավելված 4'!J151+'Հավելված 4'!J138+'Հավելված 4'!J125+'Հավելված 4'!J112+'Հավելված 4'!J99+'Հավելված 4'!J86+'Հավելված 4'!J73+'Հավելված 4'!J60+'Հավելված 4'!J47+'Հավելված 4'!J34+'Հավելված 4'!J21</f>
        <v>1718</v>
      </c>
    </row>
    <row r="22" spans="1:10" ht="24" customHeight="1" x14ac:dyDescent="0.25">
      <c r="A22" s="135" t="s">
        <v>35</v>
      </c>
      <c r="B22" s="135"/>
      <c r="C22" s="135"/>
      <c r="D22" s="135"/>
      <c r="E22" s="135"/>
      <c r="F22" s="135"/>
      <c r="G22" s="135"/>
      <c r="H22" s="135"/>
      <c r="I22" s="135"/>
      <c r="J22" s="4">
        <f>J23</f>
        <v>-311348.09999999998</v>
      </c>
    </row>
    <row r="23" spans="1:10" ht="24" customHeight="1" x14ac:dyDescent="0.25">
      <c r="A23" s="7"/>
      <c r="B23" s="3" t="s">
        <v>36</v>
      </c>
      <c r="C23" s="132" t="s">
        <v>37</v>
      </c>
      <c r="D23" s="132"/>
      <c r="E23" s="132"/>
      <c r="F23" s="132"/>
      <c r="G23" s="132"/>
      <c r="H23" s="132"/>
      <c r="I23" s="132"/>
      <c r="J23" s="4">
        <f>J24+J28+J32</f>
        <v>-311348.09999999998</v>
      </c>
    </row>
    <row r="24" spans="1:10" ht="24" customHeight="1" x14ac:dyDescent="0.25">
      <c r="A24" s="7"/>
      <c r="B24" s="7"/>
      <c r="C24" s="5"/>
      <c r="D24" s="22" t="s">
        <v>38</v>
      </c>
      <c r="E24" s="132" t="s">
        <v>39</v>
      </c>
      <c r="F24" s="132"/>
      <c r="G24" s="132"/>
      <c r="H24" s="132"/>
      <c r="I24" s="132"/>
      <c r="J24" s="4">
        <f>'Հավելված 4'!J154</f>
        <v>311348.09999999998</v>
      </c>
    </row>
    <row r="25" spans="1:10" ht="33" customHeight="1" x14ac:dyDescent="0.25">
      <c r="A25" s="7"/>
      <c r="B25" s="7"/>
      <c r="C25" s="5"/>
      <c r="D25" s="5"/>
      <c r="E25" s="5"/>
      <c r="F25" s="132" t="s">
        <v>40</v>
      </c>
      <c r="G25" s="132"/>
      <c r="H25" s="132"/>
      <c r="I25" s="132"/>
      <c r="J25" s="132"/>
    </row>
    <row r="26" spans="1:10" ht="24" customHeight="1" x14ac:dyDescent="0.25">
      <c r="A26" s="7"/>
      <c r="B26" s="7"/>
      <c r="C26" s="5"/>
      <c r="D26" s="5"/>
      <c r="E26" s="5"/>
      <c r="F26" s="5"/>
      <c r="G26" s="132" t="s">
        <v>10</v>
      </c>
      <c r="H26" s="132"/>
      <c r="I26" s="132"/>
      <c r="J26" s="132"/>
    </row>
    <row r="27" spans="1:10" ht="24" customHeight="1" x14ac:dyDescent="0.25">
      <c r="A27" s="7"/>
      <c r="B27" s="7"/>
      <c r="C27" s="5"/>
      <c r="D27" s="5"/>
      <c r="E27" s="5"/>
      <c r="F27" s="5"/>
      <c r="G27" s="5"/>
      <c r="H27" s="132" t="s">
        <v>41</v>
      </c>
      <c r="I27" s="132"/>
      <c r="J27" s="132"/>
    </row>
    <row r="28" spans="1:10" ht="24" customHeight="1" x14ac:dyDescent="0.25">
      <c r="A28" s="7"/>
      <c r="B28" s="7"/>
      <c r="C28" s="5"/>
      <c r="D28" s="3" t="s">
        <v>38</v>
      </c>
      <c r="E28" s="132" t="s">
        <v>39</v>
      </c>
      <c r="F28" s="132"/>
      <c r="G28" s="132"/>
      <c r="H28" s="132"/>
      <c r="I28" s="132"/>
      <c r="J28" s="4">
        <f>'Հավելված 4'!J158</f>
        <v>-311348.09999999998</v>
      </c>
    </row>
    <row r="29" spans="1:10" ht="33" customHeight="1" x14ac:dyDescent="0.25">
      <c r="A29" s="7"/>
      <c r="B29" s="7"/>
      <c r="C29" s="5"/>
      <c r="D29" s="5"/>
      <c r="E29" s="5"/>
      <c r="F29" s="132" t="s">
        <v>40</v>
      </c>
      <c r="G29" s="132"/>
      <c r="H29" s="132"/>
      <c r="I29" s="132"/>
      <c r="J29" s="132"/>
    </row>
    <row r="30" spans="1:10" ht="24" customHeight="1" x14ac:dyDescent="0.25">
      <c r="A30" s="7"/>
      <c r="B30" s="7"/>
      <c r="C30" s="5"/>
      <c r="D30" s="5"/>
      <c r="E30" s="5"/>
      <c r="F30" s="5"/>
      <c r="G30" s="132" t="s">
        <v>10</v>
      </c>
      <c r="H30" s="132"/>
      <c r="I30" s="132"/>
      <c r="J30" s="132"/>
    </row>
    <row r="31" spans="1:10" ht="24" customHeight="1" x14ac:dyDescent="0.25">
      <c r="A31" s="7"/>
      <c r="B31" s="7"/>
      <c r="C31" s="5"/>
      <c r="D31" s="5"/>
      <c r="E31" s="5"/>
      <c r="F31" s="5"/>
      <c r="G31" s="5"/>
      <c r="H31" s="132" t="s">
        <v>41</v>
      </c>
      <c r="I31" s="132"/>
      <c r="J31" s="132"/>
    </row>
    <row r="32" spans="1:10" ht="24" customHeight="1" x14ac:dyDescent="0.25">
      <c r="A32" s="7"/>
      <c r="B32" s="7"/>
      <c r="C32" s="5"/>
      <c r="D32" s="3" t="s">
        <v>42</v>
      </c>
      <c r="E32" s="132" t="s">
        <v>43</v>
      </c>
      <c r="F32" s="132"/>
      <c r="G32" s="132"/>
      <c r="H32" s="132"/>
      <c r="I32" s="132"/>
      <c r="J32" s="4">
        <f>'Հավելված 4'!J162</f>
        <v>-311348.09999999998</v>
      </c>
    </row>
    <row r="33" spans="1:10" ht="24" customHeight="1" x14ac:dyDescent="0.25">
      <c r="A33" s="7"/>
      <c r="B33" s="7"/>
      <c r="C33" s="5"/>
      <c r="D33" s="5"/>
      <c r="E33" s="5"/>
      <c r="F33" s="132" t="s">
        <v>44</v>
      </c>
      <c r="G33" s="132"/>
      <c r="H33" s="132"/>
      <c r="I33" s="132"/>
      <c r="J33" s="132"/>
    </row>
    <row r="34" spans="1:10" ht="24" customHeight="1" x14ac:dyDescent="0.25">
      <c r="A34" s="7"/>
      <c r="B34" s="7"/>
      <c r="C34" s="5"/>
      <c r="D34" s="5"/>
      <c r="E34" s="5"/>
      <c r="F34" s="5"/>
      <c r="G34" s="132" t="s">
        <v>10</v>
      </c>
      <c r="H34" s="132"/>
      <c r="I34" s="132"/>
      <c r="J34" s="132"/>
    </row>
    <row r="35" spans="1:10" ht="24" customHeight="1" x14ac:dyDescent="0.25">
      <c r="A35" s="7"/>
      <c r="B35" s="7"/>
      <c r="C35" s="5"/>
      <c r="D35" s="5"/>
      <c r="E35" s="5"/>
      <c r="F35" s="5"/>
      <c r="G35" s="5"/>
      <c r="H35" s="132" t="s">
        <v>45</v>
      </c>
      <c r="I35" s="132"/>
      <c r="J35" s="132"/>
    </row>
  </sheetData>
  <mergeCells count="34">
    <mergeCell ref="G30:J30"/>
    <mergeCell ref="A8:I8"/>
    <mergeCell ref="A9:I9"/>
    <mergeCell ref="C10:I10"/>
    <mergeCell ref="E11:I11"/>
    <mergeCell ref="F12:J12"/>
    <mergeCell ref="G13:J13"/>
    <mergeCell ref="H14:J14"/>
    <mergeCell ref="A22:I22"/>
    <mergeCell ref="C23:I23"/>
    <mergeCell ref="E28:I28"/>
    <mergeCell ref="F29:J29"/>
    <mergeCell ref="H31:J31"/>
    <mergeCell ref="E32:I32"/>
    <mergeCell ref="F33:J33"/>
    <mergeCell ref="G34:J34"/>
    <mergeCell ref="H35:J35"/>
    <mergeCell ref="G1:H1"/>
    <mergeCell ref="I1:J1"/>
    <mergeCell ref="G2:H2"/>
    <mergeCell ref="I2:J2"/>
    <mergeCell ref="B3:E3"/>
    <mergeCell ref="G3:H3"/>
    <mergeCell ref="I3:J3"/>
    <mergeCell ref="A4:J4"/>
    <mergeCell ref="E24:I24"/>
    <mergeCell ref="F25:J25"/>
    <mergeCell ref="G26:J26"/>
    <mergeCell ref="H27:J27"/>
    <mergeCell ref="A6:A7"/>
    <mergeCell ref="B6:C6"/>
    <mergeCell ref="D6:G6"/>
    <mergeCell ref="H6:H7"/>
    <mergeCell ref="I6:I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abSelected="1" topLeftCell="I85" workbookViewId="0">
      <selection activeCell="L93" sqref="L93:L99"/>
    </sheetView>
  </sheetViews>
  <sheetFormatPr defaultRowHeight="16.5" x14ac:dyDescent="0.25"/>
  <cols>
    <col min="1" max="1" width="5.7109375" style="1" customWidth="1"/>
    <col min="2" max="2" width="8.5703125" style="1" customWidth="1"/>
    <col min="3" max="3" width="13.7109375" style="2" customWidth="1"/>
    <col min="4" max="4" width="20.5703125" style="2" customWidth="1"/>
    <col min="5" max="5" width="12.28515625" style="2" customWidth="1"/>
    <col min="6" max="6" width="19.140625" style="2" customWidth="1"/>
    <col min="7" max="7" width="9.5703125" style="2" customWidth="1"/>
    <col min="8" max="8" width="20.7109375" style="2" customWidth="1"/>
    <col min="9" max="9" width="68.42578125" style="2" customWidth="1"/>
    <col min="10" max="10" width="20.7109375" style="1" customWidth="1"/>
    <col min="11" max="11" width="9.85546875" style="1" bestFit="1" customWidth="1"/>
    <col min="12" max="12" width="22" style="1" bestFit="1" customWidth="1"/>
    <col min="13" max="13" width="14.28515625" style="1" bestFit="1" customWidth="1"/>
    <col min="14" max="16384" width="9.140625" style="1"/>
  </cols>
  <sheetData>
    <row r="1" spans="1:10" s="32" customFormat="1" ht="17.25" x14ac:dyDescent="0.3">
      <c r="G1" s="122"/>
      <c r="H1" s="122"/>
      <c r="I1" s="122" t="s">
        <v>140</v>
      </c>
      <c r="J1" s="122"/>
    </row>
    <row r="2" spans="1:10" s="32" customFormat="1" ht="23.45" customHeight="1" x14ac:dyDescent="0.3">
      <c r="A2" s="33"/>
      <c r="B2" s="34"/>
      <c r="C2" s="34"/>
      <c r="D2" s="34"/>
      <c r="E2" s="34"/>
      <c r="F2" s="33"/>
      <c r="G2" s="122"/>
      <c r="H2" s="122"/>
      <c r="I2" s="122" t="s">
        <v>117</v>
      </c>
      <c r="J2" s="122"/>
    </row>
    <row r="3" spans="1:10" s="32" customFormat="1" ht="17.45" customHeight="1" x14ac:dyDescent="0.3">
      <c r="A3" s="33"/>
      <c r="B3" s="133"/>
      <c r="C3" s="133"/>
      <c r="D3" s="133"/>
      <c r="E3" s="133"/>
      <c r="F3" s="33"/>
      <c r="G3" s="122"/>
      <c r="H3" s="122"/>
      <c r="I3" s="122" t="s">
        <v>122</v>
      </c>
      <c r="J3" s="122"/>
    </row>
    <row r="4" spans="1:10" s="32" customFormat="1" ht="43.9" customHeight="1" x14ac:dyDescent="0.3">
      <c r="A4" s="119" t="s">
        <v>124</v>
      </c>
      <c r="B4" s="119"/>
      <c r="C4" s="119"/>
      <c r="D4" s="119"/>
      <c r="E4" s="119"/>
      <c r="F4" s="119"/>
      <c r="G4" s="119"/>
      <c r="H4" s="119"/>
      <c r="I4" s="119"/>
      <c r="J4" s="119"/>
    </row>
    <row r="5" spans="1:10" s="35" customFormat="1" x14ac:dyDescent="0.25">
      <c r="J5" s="36" t="s">
        <v>46</v>
      </c>
    </row>
    <row r="6" spans="1:10" ht="115.5" x14ac:dyDescent="0.25">
      <c r="A6" s="129" t="s">
        <v>0</v>
      </c>
      <c r="B6" s="129" t="s">
        <v>1</v>
      </c>
      <c r="C6" s="129"/>
      <c r="D6" s="129" t="s">
        <v>2</v>
      </c>
      <c r="E6" s="129"/>
      <c r="F6" s="129"/>
      <c r="G6" s="129"/>
      <c r="H6" s="129" t="s">
        <v>3</v>
      </c>
      <c r="I6" s="129" t="s">
        <v>4</v>
      </c>
      <c r="J6" s="39" t="s">
        <v>127</v>
      </c>
    </row>
    <row r="7" spans="1:10" ht="30" customHeight="1" x14ac:dyDescent="0.25">
      <c r="A7" s="129"/>
      <c r="B7" s="21" t="s">
        <v>47</v>
      </c>
      <c r="C7" s="21" t="s">
        <v>48</v>
      </c>
      <c r="D7" s="21" t="s">
        <v>5</v>
      </c>
      <c r="E7" s="21" t="s">
        <v>48</v>
      </c>
      <c r="F7" s="21" t="s">
        <v>49</v>
      </c>
      <c r="G7" s="21" t="s">
        <v>6</v>
      </c>
      <c r="H7" s="129"/>
      <c r="I7" s="129"/>
      <c r="J7" s="39" t="s">
        <v>7</v>
      </c>
    </row>
    <row r="8" spans="1:10" ht="24" customHeight="1" x14ac:dyDescent="0.25">
      <c r="A8" s="134" t="s">
        <v>8</v>
      </c>
      <c r="B8" s="134"/>
      <c r="C8" s="134"/>
      <c r="D8" s="134"/>
      <c r="E8" s="134"/>
      <c r="F8" s="134"/>
      <c r="G8" s="134"/>
      <c r="H8" s="134"/>
      <c r="I8" s="134"/>
      <c r="J8" s="114">
        <f>J9+J22+J35+J48+J61+J74+J87+J100+J113+J126+J139+J152</f>
        <v>0</v>
      </c>
    </row>
    <row r="9" spans="1:10" ht="24" customHeight="1" x14ac:dyDescent="0.25">
      <c r="A9" s="135" t="s">
        <v>143</v>
      </c>
      <c r="B9" s="135"/>
      <c r="C9" s="135"/>
      <c r="D9" s="135"/>
      <c r="E9" s="135"/>
      <c r="F9" s="135"/>
      <c r="G9" s="135"/>
      <c r="H9" s="135"/>
      <c r="I9" s="135"/>
      <c r="J9" s="51">
        <f>J10</f>
        <v>1562.4</v>
      </c>
    </row>
    <row r="10" spans="1:10" ht="24" customHeight="1" x14ac:dyDescent="0.25">
      <c r="A10" s="7"/>
      <c r="B10" s="3" t="s">
        <v>11</v>
      </c>
      <c r="C10" s="132" t="s">
        <v>12</v>
      </c>
      <c r="D10" s="132"/>
      <c r="E10" s="132"/>
      <c r="F10" s="132"/>
      <c r="G10" s="132"/>
      <c r="H10" s="132"/>
      <c r="I10" s="132"/>
      <c r="J10" s="4">
        <f>J11</f>
        <v>1562.4</v>
      </c>
    </row>
    <row r="11" spans="1:10" ht="35.1" customHeight="1" x14ac:dyDescent="0.25">
      <c r="A11" s="7"/>
      <c r="B11" s="7"/>
      <c r="C11" s="5"/>
      <c r="D11" s="3" t="s">
        <v>18</v>
      </c>
      <c r="E11" s="132" t="s">
        <v>19</v>
      </c>
      <c r="F11" s="132"/>
      <c r="G11" s="132"/>
      <c r="H11" s="132"/>
      <c r="I11" s="132"/>
      <c r="J11" s="4">
        <v>1562.4</v>
      </c>
    </row>
    <row r="12" spans="1:10" ht="35.1" customHeight="1" x14ac:dyDescent="0.25">
      <c r="A12" s="7"/>
      <c r="B12" s="7"/>
      <c r="C12" s="5"/>
      <c r="D12" s="5"/>
      <c r="E12" s="5"/>
      <c r="F12" s="132" t="s">
        <v>20</v>
      </c>
      <c r="G12" s="132"/>
      <c r="H12" s="132"/>
      <c r="I12" s="132"/>
      <c r="J12" s="132"/>
    </row>
    <row r="13" spans="1:10" ht="24" customHeight="1" x14ac:dyDescent="0.25">
      <c r="A13" s="7"/>
      <c r="B13" s="7"/>
      <c r="C13" s="5"/>
      <c r="D13" s="5"/>
      <c r="E13" s="5"/>
      <c r="F13" s="5"/>
      <c r="G13" s="132" t="s">
        <v>9</v>
      </c>
      <c r="H13" s="132"/>
      <c r="I13" s="132"/>
      <c r="J13" s="132"/>
    </row>
    <row r="14" spans="1:10" ht="35.1" customHeight="1" x14ac:dyDescent="0.25">
      <c r="A14" s="7"/>
      <c r="B14" s="7"/>
      <c r="C14" s="5"/>
      <c r="D14" s="5"/>
      <c r="E14" s="5"/>
      <c r="F14" s="5"/>
      <c r="G14" s="5"/>
      <c r="H14" s="132" t="s">
        <v>21</v>
      </c>
      <c r="I14" s="132"/>
      <c r="J14" s="132"/>
    </row>
    <row r="15" spans="1:10" ht="20.100000000000001" customHeight="1" x14ac:dyDescent="0.25">
      <c r="A15" s="7"/>
      <c r="B15" s="7"/>
      <c r="C15" s="5"/>
      <c r="D15" s="5"/>
      <c r="E15" s="5"/>
      <c r="F15" s="5"/>
      <c r="G15" s="5"/>
      <c r="H15" s="5"/>
      <c r="I15" s="5" t="s">
        <v>22</v>
      </c>
      <c r="J15" s="54">
        <v>-7</v>
      </c>
    </row>
    <row r="16" spans="1:10" ht="33" customHeight="1" x14ac:dyDescent="0.25">
      <c r="A16" s="7"/>
      <c r="B16" s="7"/>
      <c r="C16" s="5"/>
      <c r="D16" s="5"/>
      <c r="E16" s="5"/>
      <c r="F16" s="5"/>
      <c r="G16" s="5"/>
      <c r="H16" s="5"/>
      <c r="I16" s="5" t="s">
        <v>23</v>
      </c>
      <c r="J16" s="54">
        <v>-179</v>
      </c>
    </row>
    <row r="17" spans="1:12" ht="20.100000000000001" customHeight="1" x14ac:dyDescent="0.25">
      <c r="A17" s="7"/>
      <c r="B17" s="7"/>
      <c r="C17" s="5"/>
      <c r="D17" s="5"/>
      <c r="E17" s="5"/>
      <c r="F17" s="5"/>
      <c r="G17" s="5"/>
      <c r="H17" s="5"/>
      <c r="I17" s="5" t="s">
        <v>13</v>
      </c>
      <c r="J17" s="54">
        <v>-105</v>
      </c>
    </row>
    <row r="18" spans="1:12" ht="20.100000000000001" customHeight="1" x14ac:dyDescent="0.25">
      <c r="A18" s="7"/>
      <c r="B18" s="7"/>
      <c r="C18" s="5"/>
      <c r="D18" s="5"/>
      <c r="E18" s="5"/>
      <c r="F18" s="5"/>
      <c r="G18" s="5"/>
      <c r="H18" s="5"/>
      <c r="I18" s="5" t="s">
        <v>14</v>
      </c>
      <c r="J18" s="54">
        <v>-74</v>
      </c>
    </row>
    <row r="19" spans="1:12" ht="33" customHeight="1" x14ac:dyDescent="0.25">
      <c r="A19" s="7"/>
      <c r="B19" s="7"/>
      <c r="C19" s="5"/>
      <c r="D19" s="5"/>
      <c r="E19" s="5"/>
      <c r="F19" s="5"/>
      <c r="G19" s="5"/>
      <c r="H19" s="5"/>
      <c r="I19" s="5" t="s">
        <v>24</v>
      </c>
      <c r="J19" s="54">
        <v>-30</v>
      </c>
    </row>
    <row r="20" spans="1:12" ht="20.100000000000001" customHeight="1" x14ac:dyDescent="0.25">
      <c r="A20" s="7"/>
      <c r="B20" s="7"/>
      <c r="C20" s="5"/>
      <c r="D20" s="5"/>
      <c r="E20" s="5"/>
      <c r="F20" s="5"/>
      <c r="G20" s="5"/>
      <c r="H20" s="5"/>
      <c r="I20" s="5" t="s">
        <v>15</v>
      </c>
      <c r="J20" s="54">
        <v>-15</v>
      </c>
    </row>
    <row r="21" spans="1:12" ht="20.100000000000001" customHeight="1" x14ac:dyDescent="0.25">
      <c r="A21" s="7"/>
      <c r="B21" s="7"/>
      <c r="C21" s="5"/>
      <c r="D21" s="5"/>
      <c r="E21" s="5"/>
      <c r="F21" s="5"/>
      <c r="G21" s="5"/>
      <c r="H21" s="5"/>
      <c r="I21" s="5" t="s">
        <v>16</v>
      </c>
      <c r="J21" s="54">
        <v>-15</v>
      </c>
    </row>
    <row r="22" spans="1:12" ht="24" customHeight="1" x14ac:dyDescent="0.25">
      <c r="A22" s="135" t="s">
        <v>25</v>
      </c>
      <c r="B22" s="135"/>
      <c r="C22" s="135"/>
      <c r="D22" s="135"/>
      <c r="E22" s="135"/>
      <c r="F22" s="135"/>
      <c r="G22" s="135"/>
      <c r="H22" s="135"/>
      <c r="I22" s="135"/>
      <c r="J22" s="51">
        <f>J23</f>
        <v>25680.5</v>
      </c>
    </row>
    <row r="23" spans="1:12" ht="24" customHeight="1" x14ac:dyDescent="0.25">
      <c r="A23" s="7"/>
      <c r="B23" s="3" t="s">
        <v>11</v>
      </c>
      <c r="C23" s="132" t="s">
        <v>12</v>
      </c>
      <c r="D23" s="132"/>
      <c r="E23" s="132"/>
      <c r="F23" s="132"/>
      <c r="G23" s="132"/>
      <c r="H23" s="132"/>
      <c r="I23" s="132"/>
      <c r="J23" s="4">
        <f>J24</f>
        <v>25680.5</v>
      </c>
    </row>
    <row r="24" spans="1:12" ht="35.1" customHeight="1" x14ac:dyDescent="0.25">
      <c r="A24" s="7"/>
      <c r="B24" s="7"/>
      <c r="C24" s="5"/>
      <c r="D24" s="3" t="s">
        <v>18</v>
      </c>
      <c r="E24" s="132" t="s">
        <v>19</v>
      </c>
      <c r="F24" s="132"/>
      <c r="G24" s="132"/>
      <c r="H24" s="132"/>
      <c r="I24" s="132"/>
      <c r="J24" s="4">
        <v>25680.5</v>
      </c>
    </row>
    <row r="25" spans="1:12" ht="35.1" customHeight="1" x14ac:dyDescent="0.25">
      <c r="A25" s="7"/>
      <c r="B25" s="7"/>
      <c r="C25" s="5"/>
      <c r="D25" s="5"/>
      <c r="E25" s="5"/>
      <c r="F25" s="132" t="s">
        <v>20</v>
      </c>
      <c r="G25" s="132"/>
      <c r="H25" s="132"/>
      <c r="I25" s="132"/>
      <c r="J25" s="132"/>
      <c r="L25" s="57"/>
    </row>
    <row r="26" spans="1:12" ht="24" customHeight="1" x14ac:dyDescent="0.25">
      <c r="A26" s="7"/>
      <c r="B26" s="7"/>
      <c r="C26" s="5"/>
      <c r="D26" s="5"/>
      <c r="E26" s="5"/>
      <c r="F26" s="5"/>
      <c r="G26" s="137" t="s">
        <v>9</v>
      </c>
      <c r="H26" s="138"/>
      <c r="I26" s="138"/>
      <c r="J26" s="139"/>
    </row>
    <row r="27" spans="1:12" ht="35.1" customHeight="1" x14ac:dyDescent="0.25">
      <c r="A27" s="7"/>
      <c r="B27" s="7"/>
      <c r="C27" s="5"/>
      <c r="D27" s="5"/>
      <c r="E27" s="5"/>
      <c r="F27" s="5"/>
      <c r="G27" s="5"/>
      <c r="H27" s="132" t="s">
        <v>21</v>
      </c>
      <c r="I27" s="132"/>
      <c r="J27" s="132"/>
    </row>
    <row r="28" spans="1:12" ht="20.100000000000001" customHeight="1" x14ac:dyDescent="0.25">
      <c r="A28" s="7"/>
      <c r="B28" s="7"/>
      <c r="C28" s="5"/>
      <c r="D28" s="5"/>
      <c r="E28" s="5"/>
      <c r="F28" s="5"/>
      <c r="G28" s="5"/>
      <c r="H28" s="58"/>
      <c r="I28" s="58" t="s">
        <v>22</v>
      </c>
      <c r="J28" s="59">
        <v>1</v>
      </c>
    </row>
    <row r="29" spans="1:12" ht="33" customHeight="1" x14ac:dyDescent="0.25">
      <c r="A29" s="7"/>
      <c r="B29" s="7"/>
      <c r="C29" s="5"/>
      <c r="D29" s="5"/>
      <c r="E29" s="5"/>
      <c r="F29" s="5"/>
      <c r="G29" s="5"/>
      <c r="H29" s="58"/>
      <c r="I29" s="58" t="s">
        <v>23</v>
      </c>
      <c r="J29" s="59">
        <v>843</v>
      </c>
    </row>
    <row r="30" spans="1:12" ht="20.100000000000001" customHeight="1" x14ac:dyDescent="0.25">
      <c r="A30" s="7"/>
      <c r="B30" s="7"/>
      <c r="C30" s="5"/>
      <c r="D30" s="5"/>
      <c r="E30" s="5"/>
      <c r="F30" s="5"/>
      <c r="G30" s="5"/>
      <c r="H30" s="58"/>
      <c r="I30" s="58" t="s">
        <v>13</v>
      </c>
      <c r="J30" s="59">
        <v>231</v>
      </c>
    </row>
    <row r="31" spans="1:12" ht="20.100000000000001" customHeight="1" x14ac:dyDescent="0.25">
      <c r="A31" s="7"/>
      <c r="B31" s="7"/>
      <c r="C31" s="5"/>
      <c r="D31" s="5"/>
      <c r="E31" s="5"/>
      <c r="F31" s="5"/>
      <c r="G31" s="5"/>
      <c r="H31" s="58"/>
      <c r="I31" s="58" t="s">
        <v>14</v>
      </c>
      <c r="J31" s="59">
        <v>612</v>
      </c>
    </row>
    <row r="32" spans="1:12" ht="33" customHeight="1" x14ac:dyDescent="0.25">
      <c r="A32" s="7"/>
      <c r="B32" s="7"/>
      <c r="C32" s="5"/>
      <c r="D32" s="5"/>
      <c r="E32" s="5"/>
      <c r="F32" s="5"/>
      <c r="G32" s="5"/>
      <c r="H32" s="58"/>
      <c r="I32" s="58" t="s">
        <v>24</v>
      </c>
      <c r="J32" s="59">
        <v>6</v>
      </c>
    </row>
    <row r="33" spans="1:12" ht="20.100000000000001" customHeight="1" x14ac:dyDescent="0.25">
      <c r="A33" s="7"/>
      <c r="B33" s="7"/>
      <c r="C33" s="5"/>
      <c r="D33" s="5"/>
      <c r="E33" s="5"/>
      <c r="F33" s="5"/>
      <c r="G33" s="5"/>
      <c r="H33" s="58"/>
      <c r="I33" s="58" t="s">
        <v>15</v>
      </c>
      <c r="J33" s="59">
        <v>3</v>
      </c>
    </row>
    <row r="34" spans="1:12" ht="20.100000000000001" customHeight="1" x14ac:dyDescent="0.25">
      <c r="A34" s="7"/>
      <c r="B34" s="7"/>
      <c r="C34" s="5"/>
      <c r="D34" s="5"/>
      <c r="E34" s="5"/>
      <c r="F34" s="5"/>
      <c r="G34" s="5"/>
      <c r="H34" s="58"/>
      <c r="I34" s="58" t="s">
        <v>16</v>
      </c>
      <c r="J34" s="59">
        <v>3</v>
      </c>
    </row>
    <row r="35" spans="1:12" ht="24" customHeight="1" x14ac:dyDescent="0.25">
      <c r="A35" s="135" t="s">
        <v>26</v>
      </c>
      <c r="B35" s="135"/>
      <c r="C35" s="135"/>
      <c r="D35" s="135"/>
      <c r="E35" s="135"/>
      <c r="F35" s="135"/>
      <c r="G35" s="135"/>
      <c r="H35" s="135"/>
      <c r="I35" s="135"/>
      <c r="J35" s="51">
        <f>J36</f>
        <v>64665.599999999999</v>
      </c>
    </row>
    <row r="36" spans="1:12" ht="24" customHeight="1" x14ac:dyDescent="0.25">
      <c r="A36" s="7"/>
      <c r="B36" s="3" t="s">
        <v>11</v>
      </c>
      <c r="C36" s="132" t="s">
        <v>12</v>
      </c>
      <c r="D36" s="132"/>
      <c r="E36" s="132"/>
      <c r="F36" s="132"/>
      <c r="G36" s="132"/>
      <c r="H36" s="132"/>
      <c r="I36" s="132"/>
      <c r="J36" s="4">
        <f>J37</f>
        <v>64665.599999999999</v>
      </c>
    </row>
    <row r="37" spans="1:12" ht="35.1" customHeight="1" x14ac:dyDescent="0.25">
      <c r="A37" s="7"/>
      <c r="B37" s="7"/>
      <c r="C37" s="5"/>
      <c r="D37" s="3" t="s">
        <v>18</v>
      </c>
      <c r="E37" s="132" t="s">
        <v>19</v>
      </c>
      <c r="F37" s="132"/>
      <c r="G37" s="132"/>
      <c r="H37" s="132"/>
      <c r="I37" s="132"/>
      <c r="J37" s="4">
        <v>64665.599999999999</v>
      </c>
      <c r="L37" s="57"/>
    </row>
    <row r="38" spans="1:12" ht="35.1" customHeight="1" x14ac:dyDescent="0.25">
      <c r="A38" s="7"/>
      <c r="B38" s="7"/>
      <c r="C38" s="5"/>
      <c r="D38" s="5"/>
      <c r="E38" s="5"/>
      <c r="F38" s="132" t="s">
        <v>20</v>
      </c>
      <c r="G38" s="132"/>
      <c r="H38" s="132"/>
      <c r="I38" s="132"/>
      <c r="J38" s="132"/>
    </row>
    <row r="39" spans="1:12" ht="24" customHeight="1" x14ac:dyDescent="0.25">
      <c r="A39" s="7"/>
      <c r="B39" s="7"/>
      <c r="C39" s="5"/>
      <c r="D39" s="5"/>
      <c r="E39" s="5"/>
      <c r="F39" s="5"/>
      <c r="G39" s="137" t="s">
        <v>9</v>
      </c>
      <c r="H39" s="138"/>
      <c r="I39" s="138"/>
      <c r="J39" s="139"/>
    </row>
    <row r="40" spans="1:12" ht="35.1" customHeight="1" x14ac:dyDescent="0.25">
      <c r="A40" s="7"/>
      <c r="B40" s="7"/>
      <c r="C40" s="5"/>
      <c r="D40" s="5"/>
      <c r="E40" s="5"/>
      <c r="F40" s="5"/>
      <c r="G40" s="5"/>
      <c r="H40" s="132" t="s">
        <v>21</v>
      </c>
      <c r="I40" s="132"/>
      <c r="J40" s="132"/>
    </row>
    <row r="41" spans="1:12" ht="20.100000000000001" customHeight="1" x14ac:dyDescent="0.25">
      <c r="A41" s="7"/>
      <c r="B41" s="7"/>
      <c r="C41" s="5"/>
      <c r="D41" s="5"/>
      <c r="E41" s="5"/>
      <c r="F41" s="5"/>
      <c r="G41" s="5"/>
      <c r="H41" s="58"/>
      <c r="I41" s="58" t="s">
        <v>22</v>
      </c>
      <c r="J41" s="54">
        <v>-4</v>
      </c>
    </row>
    <row r="42" spans="1:12" ht="33" customHeight="1" x14ac:dyDescent="0.25">
      <c r="A42" s="7"/>
      <c r="B42" s="7"/>
      <c r="C42" s="5"/>
      <c r="D42" s="5"/>
      <c r="E42" s="5"/>
      <c r="F42" s="5"/>
      <c r="G42" s="5"/>
      <c r="H42" s="58"/>
      <c r="I42" s="58" t="s">
        <v>23</v>
      </c>
      <c r="J42" s="54">
        <v>1108</v>
      </c>
    </row>
    <row r="43" spans="1:12" ht="20.100000000000001" customHeight="1" x14ac:dyDescent="0.25">
      <c r="A43" s="7"/>
      <c r="B43" s="7"/>
      <c r="C43" s="5"/>
      <c r="D43" s="5"/>
      <c r="E43" s="5"/>
      <c r="F43" s="5"/>
      <c r="G43" s="5"/>
      <c r="H43" s="58"/>
      <c r="I43" s="58" t="s">
        <v>13</v>
      </c>
      <c r="J43" s="54">
        <v>586</v>
      </c>
    </row>
    <row r="44" spans="1:12" ht="20.100000000000001" customHeight="1" x14ac:dyDescent="0.25">
      <c r="A44" s="7"/>
      <c r="B44" s="7"/>
      <c r="C44" s="5"/>
      <c r="D44" s="5"/>
      <c r="E44" s="5"/>
      <c r="F44" s="5"/>
      <c r="G44" s="5"/>
      <c r="H44" s="58"/>
      <c r="I44" s="58" t="s">
        <v>14</v>
      </c>
      <c r="J44" s="54">
        <v>522</v>
      </c>
    </row>
    <row r="45" spans="1:12" ht="33" customHeight="1" x14ac:dyDescent="0.25">
      <c r="A45" s="7"/>
      <c r="B45" s="7"/>
      <c r="C45" s="5"/>
      <c r="D45" s="5"/>
      <c r="E45" s="5"/>
      <c r="F45" s="5"/>
      <c r="G45" s="5"/>
      <c r="H45" s="58"/>
      <c r="I45" s="58" t="s">
        <v>24</v>
      </c>
      <c r="J45" s="54">
        <v>194</v>
      </c>
    </row>
    <row r="46" spans="1:12" ht="20.100000000000001" customHeight="1" x14ac:dyDescent="0.25">
      <c r="A46" s="7"/>
      <c r="B46" s="7"/>
      <c r="C46" s="5"/>
      <c r="D46" s="5"/>
      <c r="E46" s="5"/>
      <c r="F46" s="5"/>
      <c r="G46" s="5"/>
      <c r="H46" s="58"/>
      <c r="I46" s="58" t="s">
        <v>15</v>
      </c>
      <c r="J46" s="54">
        <v>27</v>
      </c>
    </row>
    <row r="47" spans="1:12" ht="20.100000000000001" customHeight="1" x14ac:dyDescent="0.25">
      <c r="A47" s="7"/>
      <c r="B47" s="7"/>
      <c r="C47" s="5"/>
      <c r="D47" s="5"/>
      <c r="E47" s="5"/>
      <c r="F47" s="5"/>
      <c r="G47" s="5"/>
      <c r="H47" s="58"/>
      <c r="I47" s="58" t="s">
        <v>16</v>
      </c>
      <c r="J47" s="54">
        <v>167</v>
      </c>
    </row>
    <row r="48" spans="1:12" ht="24" customHeight="1" x14ac:dyDescent="0.25">
      <c r="A48" s="135" t="s">
        <v>27</v>
      </c>
      <c r="B48" s="135"/>
      <c r="C48" s="135"/>
      <c r="D48" s="135"/>
      <c r="E48" s="135"/>
      <c r="F48" s="135"/>
      <c r="G48" s="135"/>
      <c r="H48" s="135"/>
      <c r="I48" s="135"/>
      <c r="J48" s="51">
        <f>J49</f>
        <v>65540.600000000006</v>
      </c>
    </row>
    <row r="49" spans="1:12" ht="24" customHeight="1" x14ac:dyDescent="0.25">
      <c r="A49" s="7"/>
      <c r="B49" s="3" t="s">
        <v>11</v>
      </c>
      <c r="C49" s="132" t="s">
        <v>12</v>
      </c>
      <c r="D49" s="132"/>
      <c r="E49" s="132"/>
      <c r="F49" s="132"/>
      <c r="G49" s="132"/>
      <c r="H49" s="132"/>
      <c r="I49" s="132"/>
      <c r="J49" s="4">
        <f>J50</f>
        <v>65540.600000000006</v>
      </c>
    </row>
    <row r="50" spans="1:12" ht="35.1" customHeight="1" x14ac:dyDescent="0.25">
      <c r="A50" s="7"/>
      <c r="B50" s="7"/>
      <c r="C50" s="5"/>
      <c r="D50" s="3" t="s">
        <v>18</v>
      </c>
      <c r="E50" s="132" t="s">
        <v>19</v>
      </c>
      <c r="F50" s="132"/>
      <c r="G50" s="132"/>
      <c r="H50" s="132"/>
      <c r="I50" s="132"/>
      <c r="J50" s="4">
        <v>65540.600000000006</v>
      </c>
    </row>
    <row r="51" spans="1:12" ht="35.1" customHeight="1" x14ac:dyDescent="0.25">
      <c r="A51" s="7"/>
      <c r="B51" s="7"/>
      <c r="C51" s="5"/>
      <c r="D51" s="5"/>
      <c r="E51" s="5"/>
      <c r="F51" s="132" t="s">
        <v>20</v>
      </c>
      <c r="G51" s="132"/>
      <c r="H51" s="132"/>
      <c r="I51" s="132"/>
      <c r="J51" s="132"/>
      <c r="L51" s="57"/>
    </row>
    <row r="52" spans="1:12" ht="24" customHeight="1" x14ac:dyDescent="0.25">
      <c r="A52" s="7"/>
      <c r="B52" s="7"/>
      <c r="C52" s="5"/>
      <c r="D52" s="5"/>
      <c r="E52" s="5"/>
      <c r="F52" s="5"/>
      <c r="G52" s="137" t="s">
        <v>9</v>
      </c>
      <c r="H52" s="138"/>
      <c r="I52" s="138"/>
      <c r="J52" s="139"/>
      <c r="L52" s="115"/>
    </row>
    <row r="53" spans="1:12" ht="35.1" customHeight="1" x14ac:dyDescent="0.25">
      <c r="A53" s="7"/>
      <c r="B53" s="7"/>
      <c r="C53" s="5"/>
      <c r="D53" s="5"/>
      <c r="E53" s="5"/>
      <c r="F53" s="5"/>
      <c r="G53" s="5"/>
      <c r="H53" s="132" t="s">
        <v>21</v>
      </c>
      <c r="I53" s="132"/>
      <c r="J53" s="132"/>
    </row>
    <row r="54" spans="1:12" ht="20.100000000000001" customHeight="1" x14ac:dyDescent="0.25">
      <c r="A54" s="7"/>
      <c r="B54" s="7"/>
      <c r="C54" s="5"/>
      <c r="D54" s="5"/>
      <c r="E54" s="5"/>
      <c r="F54" s="5"/>
      <c r="G54" s="58"/>
      <c r="H54" s="58"/>
      <c r="I54" s="58" t="s">
        <v>22</v>
      </c>
      <c r="J54" s="59"/>
    </row>
    <row r="55" spans="1:12" ht="33" customHeight="1" x14ac:dyDescent="0.25">
      <c r="A55" s="7"/>
      <c r="B55" s="7"/>
      <c r="C55" s="5"/>
      <c r="D55" s="5"/>
      <c r="E55" s="5"/>
      <c r="F55" s="5"/>
      <c r="G55" s="58"/>
      <c r="H55" s="58"/>
      <c r="I55" s="58" t="s">
        <v>23</v>
      </c>
      <c r="J55" s="59">
        <v>2534</v>
      </c>
    </row>
    <row r="56" spans="1:12" ht="20.100000000000001" customHeight="1" x14ac:dyDescent="0.25">
      <c r="A56" s="7"/>
      <c r="B56" s="7"/>
      <c r="C56" s="5"/>
      <c r="D56" s="5"/>
      <c r="E56" s="5"/>
      <c r="F56" s="5"/>
      <c r="G56" s="58"/>
      <c r="H56" s="58"/>
      <c r="I56" s="58" t="s">
        <v>13</v>
      </c>
      <c r="J56" s="59">
        <v>1096</v>
      </c>
    </row>
    <row r="57" spans="1:12" ht="20.100000000000001" customHeight="1" x14ac:dyDescent="0.25">
      <c r="A57" s="7"/>
      <c r="B57" s="7"/>
      <c r="C57" s="5"/>
      <c r="D57" s="5"/>
      <c r="E57" s="5"/>
      <c r="F57" s="5"/>
      <c r="G57" s="58"/>
      <c r="H57" s="58"/>
      <c r="I57" s="58" t="s">
        <v>14</v>
      </c>
      <c r="J57" s="59">
        <v>1438</v>
      </c>
    </row>
    <row r="58" spans="1:12" ht="33" customHeight="1" x14ac:dyDescent="0.25">
      <c r="A58" s="7"/>
      <c r="B58" s="7"/>
      <c r="C58" s="5"/>
      <c r="D58" s="5"/>
      <c r="E58" s="5"/>
      <c r="F58" s="5"/>
      <c r="G58" s="58"/>
      <c r="H58" s="58"/>
      <c r="I58" s="58" t="s">
        <v>24</v>
      </c>
      <c r="J58" s="59">
        <v>356</v>
      </c>
    </row>
    <row r="59" spans="1:12" ht="20.100000000000001" customHeight="1" x14ac:dyDescent="0.25">
      <c r="A59" s="7"/>
      <c r="B59" s="7"/>
      <c r="C59" s="5"/>
      <c r="D59" s="5"/>
      <c r="E59" s="5"/>
      <c r="F59" s="5"/>
      <c r="G59" s="58"/>
      <c r="H59" s="58"/>
      <c r="I59" s="58" t="s">
        <v>15</v>
      </c>
      <c r="J59" s="64">
        <v>24</v>
      </c>
    </row>
    <row r="60" spans="1:12" ht="20.100000000000001" customHeight="1" x14ac:dyDescent="0.25">
      <c r="A60" s="7"/>
      <c r="B60" s="7"/>
      <c r="C60" s="5"/>
      <c r="D60" s="5"/>
      <c r="E60" s="5"/>
      <c r="F60" s="5"/>
      <c r="G60" s="58"/>
      <c r="H60" s="58"/>
      <c r="I60" s="58" t="s">
        <v>16</v>
      </c>
      <c r="J60" s="59">
        <v>332</v>
      </c>
    </row>
    <row r="61" spans="1:12" ht="24" customHeight="1" x14ac:dyDescent="0.25">
      <c r="A61" s="135" t="s">
        <v>28</v>
      </c>
      <c r="B61" s="135"/>
      <c r="C61" s="135"/>
      <c r="D61" s="135"/>
      <c r="E61" s="135"/>
      <c r="F61" s="135"/>
      <c r="G61" s="135"/>
      <c r="H61" s="135"/>
      <c r="I61" s="135"/>
      <c r="J61" s="51">
        <f>J62</f>
        <v>11758.5</v>
      </c>
    </row>
    <row r="62" spans="1:12" ht="24" customHeight="1" x14ac:dyDescent="0.25">
      <c r="A62" s="7"/>
      <c r="B62" s="3" t="s">
        <v>11</v>
      </c>
      <c r="C62" s="132" t="s">
        <v>12</v>
      </c>
      <c r="D62" s="132"/>
      <c r="E62" s="132"/>
      <c r="F62" s="132"/>
      <c r="G62" s="132"/>
      <c r="H62" s="132"/>
      <c r="I62" s="132"/>
      <c r="J62" s="4">
        <f>J63</f>
        <v>11758.5</v>
      </c>
    </row>
    <row r="63" spans="1:12" ht="35.1" customHeight="1" x14ac:dyDescent="0.25">
      <c r="A63" s="7"/>
      <c r="B63" s="7"/>
      <c r="C63" s="5"/>
      <c r="D63" s="3" t="s">
        <v>18</v>
      </c>
      <c r="E63" s="132" t="s">
        <v>19</v>
      </c>
      <c r="F63" s="132"/>
      <c r="G63" s="132"/>
      <c r="H63" s="132"/>
      <c r="I63" s="132"/>
      <c r="J63" s="4">
        <v>11758.5</v>
      </c>
      <c r="L63" s="57"/>
    </row>
    <row r="64" spans="1:12" ht="35.1" customHeight="1" x14ac:dyDescent="0.25">
      <c r="A64" s="7"/>
      <c r="B64" s="7"/>
      <c r="C64" s="5"/>
      <c r="D64" s="5"/>
      <c r="E64" s="5"/>
      <c r="F64" s="132" t="s">
        <v>20</v>
      </c>
      <c r="G64" s="132"/>
      <c r="H64" s="132"/>
      <c r="I64" s="132"/>
      <c r="J64" s="132"/>
    </row>
    <row r="65" spans="1:12" ht="24" customHeight="1" x14ac:dyDescent="0.25">
      <c r="A65" s="7"/>
      <c r="B65" s="7"/>
      <c r="C65" s="5"/>
      <c r="D65" s="5"/>
      <c r="E65" s="5"/>
      <c r="F65" s="5"/>
      <c r="G65" s="137" t="s">
        <v>9</v>
      </c>
      <c r="H65" s="138"/>
      <c r="I65" s="138"/>
      <c r="J65" s="139"/>
    </row>
    <row r="66" spans="1:12" ht="35.1" customHeight="1" x14ac:dyDescent="0.25">
      <c r="A66" s="7"/>
      <c r="B66" s="7"/>
      <c r="C66" s="5"/>
      <c r="D66" s="5"/>
      <c r="E66" s="5"/>
      <c r="F66" s="5"/>
      <c r="G66" s="5"/>
      <c r="H66" s="132" t="s">
        <v>21</v>
      </c>
      <c r="I66" s="132"/>
      <c r="J66" s="132"/>
    </row>
    <row r="67" spans="1:12" ht="20.100000000000001" customHeight="1" x14ac:dyDescent="0.25">
      <c r="A67" s="7"/>
      <c r="B67" s="7"/>
      <c r="C67" s="5"/>
      <c r="D67" s="5"/>
      <c r="E67" s="5"/>
      <c r="F67" s="5"/>
      <c r="G67" s="5"/>
      <c r="H67" s="58"/>
      <c r="I67" s="58" t="s">
        <v>22</v>
      </c>
      <c r="J67" s="59">
        <v>4</v>
      </c>
    </row>
    <row r="68" spans="1:12" ht="33" customHeight="1" x14ac:dyDescent="0.25">
      <c r="A68" s="7"/>
      <c r="B68" s="7"/>
      <c r="C68" s="5"/>
      <c r="D68" s="5"/>
      <c r="E68" s="5"/>
      <c r="F68" s="5"/>
      <c r="G68" s="5"/>
      <c r="H68" s="58"/>
      <c r="I68" s="58" t="s">
        <v>23</v>
      </c>
      <c r="J68" s="59">
        <v>13</v>
      </c>
    </row>
    <row r="69" spans="1:12" ht="20.100000000000001" customHeight="1" x14ac:dyDescent="0.25">
      <c r="A69" s="7"/>
      <c r="B69" s="7"/>
      <c r="C69" s="5"/>
      <c r="D69" s="5"/>
      <c r="E69" s="5"/>
      <c r="F69" s="5"/>
      <c r="G69" s="5"/>
      <c r="H69" s="58"/>
      <c r="I69" s="58" t="s">
        <v>13</v>
      </c>
      <c r="J69" s="59">
        <v>9</v>
      </c>
    </row>
    <row r="70" spans="1:12" ht="20.100000000000001" customHeight="1" x14ac:dyDescent="0.25">
      <c r="A70" s="7"/>
      <c r="B70" s="7"/>
      <c r="C70" s="5"/>
      <c r="D70" s="5"/>
      <c r="E70" s="5"/>
      <c r="F70" s="5"/>
      <c r="G70" s="5"/>
      <c r="H70" s="58"/>
      <c r="I70" s="58" t="s">
        <v>14</v>
      </c>
      <c r="J70" s="59">
        <v>4</v>
      </c>
    </row>
    <row r="71" spans="1:12" ht="33" customHeight="1" x14ac:dyDescent="0.25">
      <c r="A71" s="7"/>
      <c r="B71" s="7"/>
      <c r="C71" s="5"/>
      <c r="D71" s="5"/>
      <c r="E71" s="5"/>
      <c r="F71" s="5"/>
      <c r="G71" s="5"/>
      <c r="H71" s="58"/>
      <c r="I71" s="58" t="s">
        <v>24</v>
      </c>
      <c r="J71" s="59">
        <v>168</v>
      </c>
    </row>
    <row r="72" spans="1:12" ht="20.100000000000001" customHeight="1" x14ac:dyDescent="0.25">
      <c r="A72" s="7"/>
      <c r="B72" s="7"/>
      <c r="C72" s="5"/>
      <c r="D72" s="5"/>
      <c r="E72" s="5"/>
      <c r="F72" s="5"/>
      <c r="G72" s="5"/>
      <c r="H72" s="58"/>
      <c r="I72" s="58" t="s">
        <v>15</v>
      </c>
      <c r="J72" s="59">
        <v>14</v>
      </c>
    </row>
    <row r="73" spans="1:12" ht="20.100000000000001" customHeight="1" x14ac:dyDescent="0.25">
      <c r="A73" s="7"/>
      <c r="B73" s="7"/>
      <c r="C73" s="5"/>
      <c r="D73" s="5"/>
      <c r="E73" s="5"/>
      <c r="F73" s="5"/>
      <c r="G73" s="5"/>
      <c r="H73" s="58"/>
      <c r="I73" s="58" t="s">
        <v>16</v>
      </c>
      <c r="J73" s="59">
        <v>154</v>
      </c>
    </row>
    <row r="74" spans="1:12" ht="24" customHeight="1" x14ac:dyDescent="0.25">
      <c r="A74" s="135" t="s">
        <v>29</v>
      </c>
      <c r="B74" s="135"/>
      <c r="C74" s="135"/>
      <c r="D74" s="135"/>
      <c r="E74" s="135"/>
      <c r="F74" s="135"/>
      <c r="G74" s="135"/>
      <c r="H74" s="135"/>
      <c r="I74" s="135"/>
      <c r="J74" s="51">
        <f>J75</f>
        <v>6707.4</v>
      </c>
    </row>
    <row r="75" spans="1:12" ht="24" customHeight="1" x14ac:dyDescent="0.25">
      <c r="A75" s="7"/>
      <c r="B75" s="3" t="s">
        <v>11</v>
      </c>
      <c r="C75" s="132" t="s">
        <v>12</v>
      </c>
      <c r="D75" s="132"/>
      <c r="E75" s="132"/>
      <c r="F75" s="132"/>
      <c r="G75" s="132"/>
      <c r="H75" s="132"/>
      <c r="I75" s="132"/>
      <c r="J75" s="4">
        <f>J76</f>
        <v>6707.4</v>
      </c>
    </row>
    <row r="76" spans="1:12" ht="35.1" customHeight="1" x14ac:dyDescent="0.25">
      <c r="A76" s="7"/>
      <c r="B76" s="7"/>
      <c r="C76" s="5"/>
      <c r="D76" s="3" t="s">
        <v>18</v>
      </c>
      <c r="E76" s="132" t="s">
        <v>19</v>
      </c>
      <c r="F76" s="132"/>
      <c r="G76" s="132"/>
      <c r="H76" s="132"/>
      <c r="I76" s="132"/>
      <c r="J76" s="4">
        <v>6707.4</v>
      </c>
      <c r="L76" s="65"/>
    </row>
    <row r="77" spans="1:12" ht="35.1" customHeight="1" x14ac:dyDescent="0.25">
      <c r="A77" s="7"/>
      <c r="B77" s="7"/>
      <c r="C77" s="5"/>
      <c r="D77" s="5"/>
      <c r="E77" s="5"/>
      <c r="F77" s="132" t="s">
        <v>20</v>
      </c>
      <c r="G77" s="132"/>
      <c r="H77" s="132"/>
      <c r="I77" s="132"/>
      <c r="J77" s="132"/>
    </row>
    <row r="78" spans="1:12" ht="24" customHeight="1" x14ac:dyDescent="0.25">
      <c r="A78" s="7"/>
      <c r="B78" s="7"/>
      <c r="C78" s="5"/>
      <c r="D78" s="5"/>
      <c r="E78" s="5"/>
      <c r="F78" s="5"/>
      <c r="G78" s="137" t="s">
        <v>9</v>
      </c>
      <c r="H78" s="138"/>
      <c r="I78" s="138"/>
      <c r="J78" s="139"/>
    </row>
    <row r="79" spans="1:12" ht="35.1" customHeight="1" x14ac:dyDescent="0.25">
      <c r="A79" s="7"/>
      <c r="B79" s="7"/>
      <c r="C79" s="5"/>
      <c r="D79" s="5"/>
      <c r="E79" s="5"/>
      <c r="F79" s="5"/>
      <c r="G79" s="5"/>
      <c r="H79" s="132" t="s">
        <v>21</v>
      </c>
      <c r="I79" s="132"/>
      <c r="J79" s="132"/>
    </row>
    <row r="80" spans="1:12" ht="20.100000000000001" customHeight="1" x14ac:dyDescent="0.25">
      <c r="A80" s="7"/>
      <c r="B80" s="7"/>
      <c r="C80" s="5"/>
      <c r="D80" s="5"/>
      <c r="E80" s="5"/>
      <c r="F80" s="5"/>
      <c r="G80" s="5"/>
      <c r="H80" s="58"/>
      <c r="I80" s="58" t="s">
        <v>22</v>
      </c>
      <c r="J80" s="59">
        <v>3</v>
      </c>
    </row>
    <row r="81" spans="1:12" ht="33" customHeight="1" x14ac:dyDescent="0.25">
      <c r="A81" s="7"/>
      <c r="B81" s="7"/>
      <c r="C81" s="5"/>
      <c r="D81" s="5"/>
      <c r="E81" s="5"/>
      <c r="F81" s="5"/>
      <c r="G81" s="5"/>
      <c r="H81" s="58"/>
      <c r="I81" s="58" t="s">
        <v>23</v>
      </c>
      <c r="J81" s="54">
        <v>-18</v>
      </c>
    </row>
    <row r="82" spans="1:12" ht="20.100000000000001" customHeight="1" x14ac:dyDescent="0.25">
      <c r="A82" s="7"/>
      <c r="B82" s="7"/>
      <c r="C82" s="5"/>
      <c r="D82" s="5"/>
      <c r="E82" s="5"/>
      <c r="F82" s="5"/>
      <c r="G82" s="5"/>
      <c r="H82" s="58"/>
      <c r="I82" s="58" t="s">
        <v>13</v>
      </c>
      <c r="J82" s="54">
        <v>-30</v>
      </c>
    </row>
    <row r="83" spans="1:12" ht="20.100000000000001" customHeight="1" x14ac:dyDescent="0.25">
      <c r="A83" s="7"/>
      <c r="B83" s="7"/>
      <c r="C83" s="5"/>
      <c r="D83" s="5"/>
      <c r="E83" s="5"/>
      <c r="F83" s="5"/>
      <c r="G83" s="5"/>
      <c r="H83" s="58"/>
      <c r="I83" s="58" t="s">
        <v>14</v>
      </c>
      <c r="J83" s="59">
        <v>12</v>
      </c>
    </row>
    <row r="84" spans="1:12" ht="33" customHeight="1" x14ac:dyDescent="0.25">
      <c r="A84" s="7"/>
      <c r="B84" s="7"/>
      <c r="C84" s="5"/>
      <c r="D84" s="5"/>
      <c r="E84" s="5"/>
      <c r="F84" s="5"/>
      <c r="G84" s="5"/>
      <c r="H84" s="58"/>
      <c r="I84" s="58" t="s">
        <v>24</v>
      </c>
      <c r="J84" s="59">
        <v>124</v>
      </c>
    </row>
    <row r="85" spans="1:12" ht="20.100000000000001" customHeight="1" x14ac:dyDescent="0.25">
      <c r="A85" s="7"/>
      <c r="B85" s="7"/>
      <c r="C85" s="5"/>
      <c r="D85" s="5"/>
      <c r="E85" s="5"/>
      <c r="F85" s="5"/>
      <c r="G85" s="5"/>
      <c r="H85" s="58"/>
      <c r="I85" s="58" t="s">
        <v>15</v>
      </c>
      <c r="J85" s="59">
        <v>10</v>
      </c>
    </row>
    <row r="86" spans="1:12" ht="20.100000000000001" customHeight="1" x14ac:dyDescent="0.25">
      <c r="A86" s="7"/>
      <c r="B86" s="7"/>
      <c r="C86" s="5"/>
      <c r="D86" s="5"/>
      <c r="E86" s="5"/>
      <c r="F86" s="5"/>
      <c r="G86" s="5"/>
      <c r="H86" s="58"/>
      <c r="I86" s="58" t="s">
        <v>16</v>
      </c>
      <c r="J86" s="59">
        <v>114</v>
      </c>
    </row>
    <row r="87" spans="1:12" ht="24" customHeight="1" x14ac:dyDescent="0.25">
      <c r="A87" s="135" t="s">
        <v>30</v>
      </c>
      <c r="B87" s="135"/>
      <c r="C87" s="135"/>
      <c r="D87" s="135"/>
      <c r="E87" s="135"/>
      <c r="F87" s="135"/>
      <c r="G87" s="135"/>
      <c r="H87" s="135"/>
      <c r="I87" s="135"/>
      <c r="J87" s="51">
        <f>J88</f>
        <v>104889.3</v>
      </c>
    </row>
    <row r="88" spans="1:12" ht="24" customHeight="1" x14ac:dyDescent="0.25">
      <c r="A88" s="7"/>
      <c r="B88" s="3" t="s">
        <v>11</v>
      </c>
      <c r="C88" s="132" t="s">
        <v>12</v>
      </c>
      <c r="D88" s="132"/>
      <c r="E88" s="132"/>
      <c r="F88" s="132"/>
      <c r="G88" s="132"/>
      <c r="H88" s="132"/>
      <c r="I88" s="132"/>
      <c r="J88" s="4">
        <f>J89</f>
        <v>104889.3</v>
      </c>
    </row>
    <row r="89" spans="1:12" ht="35.1" customHeight="1" x14ac:dyDescent="0.25">
      <c r="A89" s="7"/>
      <c r="B89" s="7"/>
      <c r="C89" s="5"/>
      <c r="D89" s="3" t="s">
        <v>18</v>
      </c>
      <c r="E89" s="132" t="s">
        <v>19</v>
      </c>
      <c r="F89" s="132"/>
      <c r="G89" s="132"/>
      <c r="H89" s="132"/>
      <c r="I89" s="132"/>
      <c r="J89" s="4">
        <v>104889.3</v>
      </c>
    </row>
    <row r="90" spans="1:12" ht="35.1" customHeight="1" x14ac:dyDescent="0.25">
      <c r="A90" s="7"/>
      <c r="B90" s="7"/>
      <c r="C90" s="5"/>
      <c r="D90" s="5"/>
      <c r="E90" s="5"/>
      <c r="F90" s="132" t="s">
        <v>20</v>
      </c>
      <c r="G90" s="132"/>
      <c r="H90" s="132"/>
      <c r="I90" s="132"/>
      <c r="J90" s="132"/>
      <c r="L90" s="57"/>
    </row>
    <row r="91" spans="1:12" ht="24" customHeight="1" x14ac:dyDescent="0.25">
      <c r="A91" s="7"/>
      <c r="B91" s="7"/>
      <c r="C91" s="5"/>
      <c r="D91" s="5"/>
      <c r="E91" s="5"/>
      <c r="F91" s="5"/>
      <c r="G91" s="137" t="s">
        <v>9</v>
      </c>
      <c r="H91" s="138"/>
      <c r="I91" s="138"/>
      <c r="J91" s="139"/>
    </row>
    <row r="92" spans="1:12" ht="35.1" customHeight="1" x14ac:dyDescent="0.25">
      <c r="A92" s="7"/>
      <c r="B92" s="7"/>
      <c r="C92" s="5"/>
      <c r="D92" s="5"/>
      <c r="E92" s="5"/>
      <c r="F92" s="5"/>
      <c r="G92" s="5"/>
      <c r="H92" s="132" t="s">
        <v>21</v>
      </c>
      <c r="I92" s="132"/>
      <c r="J92" s="132"/>
    </row>
    <row r="93" spans="1:12" ht="20.100000000000001" customHeight="1" x14ac:dyDescent="0.25">
      <c r="A93" s="7"/>
      <c r="B93" s="7"/>
      <c r="C93" s="5"/>
      <c r="D93" s="5"/>
      <c r="E93" s="5"/>
      <c r="F93" s="5"/>
      <c r="G93" s="5"/>
      <c r="H93" s="5"/>
      <c r="I93" s="58" t="s">
        <v>22</v>
      </c>
      <c r="J93" s="64">
        <v>-2</v>
      </c>
    </row>
    <row r="94" spans="1:12" ht="33" customHeight="1" x14ac:dyDescent="0.25">
      <c r="A94" s="7"/>
      <c r="B94" s="7"/>
      <c r="C94" s="5"/>
      <c r="D94" s="5"/>
      <c r="E94" s="5"/>
      <c r="F94" s="5"/>
      <c r="G94" s="5"/>
      <c r="H94" s="5"/>
      <c r="I94" s="58" t="s">
        <v>23</v>
      </c>
      <c r="J94" s="59">
        <f>J95+J96</f>
        <v>1826</v>
      </c>
    </row>
    <row r="95" spans="1:12" ht="20.100000000000001" customHeight="1" x14ac:dyDescent="0.25">
      <c r="A95" s="7"/>
      <c r="B95" s="7"/>
      <c r="C95" s="5"/>
      <c r="D95" s="5"/>
      <c r="E95" s="5"/>
      <c r="F95" s="5"/>
      <c r="G95" s="5"/>
      <c r="H95" s="5"/>
      <c r="I95" s="58" t="s">
        <v>13</v>
      </c>
      <c r="J95" s="59">
        <v>1010</v>
      </c>
    </row>
    <row r="96" spans="1:12" ht="20.100000000000001" customHeight="1" x14ac:dyDescent="0.25">
      <c r="A96" s="7"/>
      <c r="B96" s="7"/>
      <c r="C96" s="5"/>
      <c r="D96" s="5"/>
      <c r="E96" s="5"/>
      <c r="F96" s="5"/>
      <c r="G96" s="5"/>
      <c r="H96" s="5"/>
      <c r="I96" s="58" t="s">
        <v>14</v>
      </c>
      <c r="J96" s="59">
        <v>816</v>
      </c>
    </row>
    <row r="97" spans="1:12" ht="33" customHeight="1" x14ac:dyDescent="0.25">
      <c r="A97" s="7"/>
      <c r="B97" s="7"/>
      <c r="C97" s="5"/>
      <c r="D97" s="5"/>
      <c r="E97" s="5"/>
      <c r="F97" s="5"/>
      <c r="G97" s="5"/>
      <c r="H97" s="5"/>
      <c r="I97" s="58" t="s">
        <v>24</v>
      </c>
      <c r="J97" s="64">
        <f>J98+J99</f>
        <v>125</v>
      </c>
    </row>
    <row r="98" spans="1:12" ht="20.100000000000001" customHeight="1" x14ac:dyDescent="0.25">
      <c r="A98" s="7"/>
      <c r="B98" s="7"/>
      <c r="C98" s="5"/>
      <c r="D98" s="5"/>
      <c r="E98" s="5"/>
      <c r="F98" s="5"/>
      <c r="G98" s="5"/>
      <c r="H98" s="5"/>
      <c r="I98" s="58" t="s">
        <v>15</v>
      </c>
      <c r="J98" s="64">
        <v>-597</v>
      </c>
    </row>
    <row r="99" spans="1:12" ht="20.100000000000001" customHeight="1" x14ac:dyDescent="0.25">
      <c r="A99" s="7"/>
      <c r="B99" s="7"/>
      <c r="C99" s="5"/>
      <c r="D99" s="5"/>
      <c r="E99" s="5"/>
      <c r="F99" s="5"/>
      <c r="G99" s="5"/>
      <c r="H99" s="5"/>
      <c r="I99" s="58" t="s">
        <v>16</v>
      </c>
      <c r="J99" s="59">
        <v>722</v>
      </c>
    </row>
    <row r="100" spans="1:12" ht="24" customHeight="1" x14ac:dyDescent="0.25">
      <c r="A100" s="135" t="s">
        <v>31</v>
      </c>
      <c r="B100" s="135"/>
      <c r="C100" s="135"/>
      <c r="D100" s="135"/>
      <c r="E100" s="135"/>
      <c r="F100" s="135"/>
      <c r="G100" s="135"/>
      <c r="H100" s="135"/>
      <c r="I100" s="135"/>
      <c r="J100" s="51">
        <f>J101</f>
        <v>12586.5</v>
      </c>
    </row>
    <row r="101" spans="1:12" ht="24" customHeight="1" x14ac:dyDescent="0.25">
      <c r="A101" s="7"/>
      <c r="B101" s="3" t="s">
        <v>11</v>
      </c>
      <c r="C101" s="132" t="s">
        <v>12</v>
      </c>
      <c r="D101" s="132"/>
      <c r="E101" s="132"/>
      <c r="F101" s="132"/>
      <c r="G101" s="132"/>
      <c r="H101" s="132"/>
      <c r="I101" s="132"/>
      <c r="J101" s="4">
        <f>J102</f>
        <v>12586.5</v>
      </c>
    </row>
    <row r="102" spans="1:12" ht="35.1" customHeight="1" x14ac:dyDescent="0.25">
      <c r="A102" s="7"/>
      <c r="B102" s="7"/>
      <c r="C102" s="5"/>
      <c r="D102" s="3" t="s">
        <v>18</v>
      </c>
      <c r="E102" s="132" t="s">
        <v>19</v>
      </c>
      <c r="F102" s="132"/>
      <c r="G102" s="132"/>
      <c r="H102" s="132"/>
      <c r="I102" s="132"/>
      <c r="J102" s="4">
        <v>12586.5</v>
      </c>
    </row>
    <row r="103" spans="1:12" ht="35.1" customHeight="1" x14ac:dyDescent="0.25">
      <c r="A103" s="7"/>
      <c r="B103" s="7"/>
      <c r="C103" s="5"/>
      <c r="D103" s="5"/>
      <c r="E103" s="5"/>
      <c r="F103" s="132" t="s">
        <v>20</v>
      </c>
      <c r="G103" s="132"/>
      <c r="H103" s="132"/>
      <c r="I103" s="132"/>
      <c r="J103" s="132"/>
      <c r="L103" s="57"/>
    </row>
    <row r="104" spans="1:12" ht="24" customHeight="1" x14ac:dyDescent="0.25">
      <c r="A104" s="7"/>
      <c r="B104" s="7"/>
      <c r="C104" s="5"/>
      <c r="D104" s="5"/>
      <c r="E104" s="5"/>
      <c r="F104" s="5"/>
      <c r="G104" s="137" t="s">
        <v>9</v>
      </c>
      <c r="H104" s="138"/>
      <c r="I104" s="138"/>
      <c r="J104" s="139"/>
    </row>
    <row r="105" spans="1:12" ht="35.1" customHeight="1" x14ac:dyDescent="0.25">
      <c r="A105" s="7"/>
      <c r="B105" s="7"/>
      <c r="C105" s="5"/>
      <c r="D105" s="5"/>
      <c r="E105" s="5"/>
      <c r="F105" s="5"/>
      <c r="G105" s="5"/>
      <c r="H105" s="132" t="s">
        <v>21</v>
      </c>
      <c r="I105" s="132"/>
      <c r="J105" s="132"/>
    </row>
    <row r="106" spans="1:12" ht="20.100000000000001" customHeight="1" x14ac:dyDescent="0.25">
      <c r="A106" s="7"/>
      <c r="B106" s="7"/>
      <c r="C106" s="5"/>
      <c r="D106" s="5"/>
      <c r="E106" s="5"/>
      <c r="F106" s="5"/>
      <c r="G106" s="5"/>
      <c r="H106" s="5"/>
      <c r="I106" s="58" t="s">
        <v>22</v>
      </c>
      <c r="J106" s="64">
        <v>-8</v>
      </c>
    </row>
    <row r="107" spans="1:12" ht="33" customHeight="1" x14ac:dyDescent="0.25">
      <c r="A107" s="7"/>
      <c r="B107" s="7"/>
      <c r="C107" s="5"/>
      <c r="D107" s="5"/>
      <c r="E107" s="5"/>
      <c r="F107" s="5"/>
      <c r="G107" s="5"/>
      <c r="H107" s="5"/>
      <c r="I107" s="58" t="s">
        <v>23</v>
      </c>
      <c r="J107" s="64">
        <v>15</v>
      </c>
    </row>
    <row r="108" spans="1:12" ht="20.100000000000001" customHeight="1" x14ac:dyDescent="0.25">
      <c r="A108" s="7"/>
      <c r="B108" s="7"/>
      <c r="C108" s="5"/>
      <c r="D108" s="5"/>
      <c r="E108" s="5"/>
      <c r="F108" s="5"/>
      <c r="G108" s="5"/>
      <c r="H108" s="5"/>
      <c r="I108" s="58" t="s">
        <v>13</v>
      </c>
      <c r="J108" s="64">
        <v>7</v>
      </c>
    </row>
    <row r="109" spans="1:12" ht="20.100000000000001" customHeight="1" x14ac:dyDescent="0.25">
      <c r="A109" s="7"/>
      <c r="B109" s="7"/>
      <c r="C109" s="5"/>
      <c r="D109" s="5"/>
      <c r="E109" s="5"/>
      <c r="F109" s="5"/>
      <c r="G109" s="5"/>
      <c r="H109" s="5"/>
      <c r="I109" s="58" t="s">
        <v>14</v>
      </c>
      <c r="J109" s="64">
        <v>8</v>
      </c>
    </row>
    <row r="110" spans="1:12" ht="33" customHeight="1" x14ac:dyDescent="0.25">
      <c r="A110" s="7"/>
      <c r="B110" s="7"/>
      <c r="C110" s="5"/>
      <c r="D110" s="5"/>
      <c r="E110" s="5"/>
      <c r="F110" s="5"/>
      <c r="G110" s="5"/>
      <c r="H110" s="5"/>
      <c r="I110" s="58" t="s">
        <v>24</v>
      </c>
      <c r="J110" s="64">
        <v>129</v>
      </c>
    </row>
    <row r="111" spans="1:12" ht="20.100000000000001" customHeight="1" x14ac:dyDescent="0.25">
      <c r="A111" s="7"/>
      <c r="B111" s="7"/>
      <c r="C111" s="5"/>
      <c r="D111" s="5"/>
      <c r="E111" s="5"/>
      <c r="F111" s="5"/>
      <c r="G111" s="5"/>
      <c r="H111" s="5"/>
      <c r="I111" s="58" t="s">
        <v>15</v>
      </c>
      <c r="J111" s="64">
        <v>37</v>
      </c>
    </row>
    <row r="112" spans="1:12" ht="20.100000000000001" customHeight="1" x14ac:dyDescent="0.25">
      <c r="A112" s="7"/>
      <c r="B112" s="7"/>
      <c r="C112" s="5"/>
      <c r="D112" s="5"/>
      <c r="E112" s="5"/>
      <c r="F112" s="5"/>
      <c r="G112" s="5"/>
      <c r="H112" s="5"/>
      <c r="I112" s="58" t="s">
        <v>16</v>
      </c>
      <c r="J112" s="64">
        <v>92</v>
      </c>
    </row>
    <row r="113" spans="1:12" ht="24" customHeight="1" x14ac:dyDescent="0.25">
      <c r="A113" s="135" t="s">
        <v>32</v>
      </c>
      <c r="B113" s="135"/>
      <c r="C113" s="135"/>
      <c r="D113" s="135"/>
      <c r="E113" s="135"/>
      <c r="F113" s="135"/>
      <c r="G113" s="135"/>
      <c r="H113" s="135"/>
      <c r="I113" s="135"/>
      <c r="J113" s="51">
        <f>J114</f>
        <v>18921.8</v>
      </c>
    </row>
    <row r="114" spans="1:12" ht="24" customHeight="1" x14ac:dyDescent="0.25">
      <c r="A114" s="7"/>
      <c r="B114" s="3" t="s">
        <v>11</v>
      </c>
      <c r="C114" s="132" t="s">
        <v>12</v>
      </c>
      <c r="D114" s="132"/>
      <c r="E114" s="132"/>
      <c r="F114" s="132"/>
      <c r="G114" s="132"/>
      <c r="H114" s="132"/>
      <c r="I114" s="132"/>
      <c r="J114" s="4">
        <f>J115</f>
        <v>18921.8</v>
      </c>
    </row>
    <row r="115" spans="1:12" ht="35.1" customHeight="1" x14ac:dyDescent="0.25">
      <c r="A115" s="7"/>
      <c r="B115" s="7"/>
      <c r="C115" s="5"/>
      <c r="D115" s="3" t="s">
        <v>18</v>
      </c>
      <c r="E115" s="132" t="s">
        <v>19</v>
      </c>
      <c r="F115" s="132"/>
      <c r="G115" s="132"/>
      <c r="H115" s="132"/>
      <c r="I115" s="132"/>
      <c r="J115" s="4">
        <v>18921.8</v>
      </c>
      <c r="L115" s="57"/>
    </row>
    <row r="116" spans="1:12" ht="35.1" customHeight="1" x14ac:dyDescent="0.25">
      <c r="A116" s="7"/>
      <c r="B116" s="7"/>
      <c r="C116" s="5"/>
      <c r="D116" s="5"/>
      <c r="E116" s="5"/>
      <c r="F116" s="132" t="s">
        <v>20</v>
      </c>
      <c r="G116" s="132"/>
      <c r="H116" s="132"/>
      <c r="I116" s="132"/>
      <c r="J116" s="132"/>
    </row>
    <row r="117" spans="1:12" ht="24" customHeight="1" x14ac:dyDescent="0.25">
      <c r="A117" s="7"/>
      <c r="B117" s="7"/>
      <c r="C117" s="5"/>
      <c r="D117" s="5"/>
      <c r="E117" s="5"/>
      <c r="F117" s="5"/>
      <c r="G117" s="137" t="s">
        <v>9</v>
      </c>
      <c r="H117" s="138"/>
      <c r="I117" s="138"/>
      <c r="J117" s="139"/>
    </row>
    <row r="118" spans="1:12" ht="35.1" customHeight="1" x14ac:dyDescent="0.25">
      <c r="A118" s="7"/>
      <c r="B118" s="7"/>
      <c r="C118" s="5"/>
      <c r="D118" s="5"/>
      <c r="E118" s="5"/>
      <c r="F118" s="5"/>
      <c r="G118" s="5"/>
      <c r="H118" s="132" t="s">
        <v>21</v>
      </c>
      <c r="I118" s="132"/>
      <c r="J118" s="132"/>
    </row>
    <row r="119" spans="1:12" ht="20.100000000000001" customHeight="1" x14ac:dyDescent="0.25">
      <c r="A119" s="7"/>
      <c r="B119" s="7"/>
      <c r="C119" s="5"/>
      <c r="D119" s="5"/>
      <c r="E119" s="5"/>
      <c r="F119" s="5"/>
      <c r="G119" s="5"/>
      <c r="H119" s="5"/>
      <c r="I119" s="55" t="s">
        <v>22</v>
      </c>
      <c r="J119" s="54">
        <v>-2</v>
      </c>
    </row>
    <row r="120" spans="1:12" ht="33" customHeight="1" x14ac:dyDescent="0.25">
      <c r="A120" s="7"/>
      <c r="B120" s="7"/>
      <c r="C120" s="5"/>
      <c r="D120" s="5"/>
      <c r="E120" s="5"/>
      <c r="F120" s="5"/>
      <c r="G120" s="5"/>
      <c r="H120" s="5"/>
      <c r="I120" s="55" t="s">
        <v>23</v>
      </c>
      <c r="J120" s="56">
        <v>8</v>
      </c>
    </row>
    <row r="121" spans="1:12" ht="20.100000000000001" customHeight="1" x14ac:dyDescent="0.25">
      <c r="A121" s="7"/>
      <c r="B121" s="7"/>
      <c r="C121" s="5"/>
      <c r="D121" s="5"/>
      <c r="E121" s="5"/>
      <c r="F121" s="5"/>
      <c r="G121" s="5"/>
      <c r="H121" s="5"/>
      <c r="I121" s="55" t="s">
        <v>13</v>
      </c>
      <c r="J121" s="54">
        <v>-10</v>
      </c>
    </row>
    <row r="122" spans="1:12" ht="20.100000000000001" customHeight="1" x14ac:dyDescent="0.25">
      <c r="A122" s="7"/>
      <c r="B122" s="7"/>
      <c r="C122" s="5"/>
      <c r="D122" s="5"/>
      <c r="E122" s="5"/>
      <c r="F122" s="5"/>
      <c r="G122" s="5"/>
      <c r="H122" s="5"/>
      <c r="I122" s="55" t="s">
        <v>14</v>
      </c>
      <c r="J122" s="56">
        <v>18</v>
      </c>
    </row>
    <row r="123" spans="1:12" ht="33" customHeight="1" x14ac:dyDescent="0.25">
      <c r="A123" s="7"/>
      <c r="B123" s="7"/>
      <c r="C123" s="5"/>
      <c r="D123" s="5"/>
      <c r="E123" s="5"/>
      <c r="F123" s="5"/>
      <c r="G123" s="5"/>
      <c r="H123" s="5"/>
      <c r="I123" s="55" t="s">
        <v>24</v>
      </c>
      <c r="J123" s="56">
        <v>60</v>
      </c>
    </row>
    <row r="124" spans="1:12" ht="20.100000000000001" customHeight="1" x14ac:dyDescent="0.25">
      <c r="A124" s="7"/>
      <c r="B124" s="7"/>
      <c r="C124" s="5"/>
      <c r="D124" s="5"/>
      <c r="E124" s="5"/>
      <c r="F124" s="5"/>
      <c r="G124" s="5"/>
      <c r="H124" s="5"/>
      <c r="I124" s="55" t="s">
        <v>15</v>
      </c>
      <c r="J124" s="56">
        <v>48</v>
      </c>
    </row>
    <row r="125" spans="1:12" ht="20.100000000000001" customHeight="1" x14ac:dyDescent="0.25">
      <c r="A125" s="7"/>
      <c r="B125" s="7"/>
      <c r="C125" s="5"/>
      <c r="D125" s="5"/>
      <c r="E125" s="5"/>
      <c r="F125" s="5"/>
      <c r="G125" s="5"/>
      <c r="H125" s="5"/>
      <c r="I125" s="55" t="s">
        <v>16</v>
      </c>
      <c r="J125" s="56">
        <v>12</v>
      </c>
    </row>
    <row r="126" spans="1:12" ht="24" customHeight="1" x14ac:dyDescent="0.25">
      <c r="A126" s="135" t="s">
        <v>33</v>
      </c>
      <c r="B126" s="135"/>
      <c r="C126" s="135"/>
      <c r="D126" s="135"/>
      <c r="E126" s="135"/>
      <c r="F126" s="135"/>
      <c r="G126" s="135"/>
      <c r="H126" s="135"/>
      <c r="I126" s="135"/>
      <c r="J126" s="51">
        <f>J127</f>
        <v>-964.5</v>
      </c>
    </row>
    <row r="127" spans="1:12" ht="24" customHeight="1" x14ac:dyDescent="0.25">
      <c r="A127" s="7"/>
      <c r="B127" s="3" t="s">
        <v>11</v>
      </c>
      <c r="C127" s="132" t="s">
        <v>12</v>
      </c>
      <c r="D127" s="132"/>
      <c r="E127" s="132"/>
      <c r="F127" s="132"/>
      <c r="G127" s="132"/>
      <c r="H127" s="132"/>
      <c r="I127" s="132"/>
      <c r="J127" s="4">
        <f>J128</f>
        <v>-964.5</v>
      </c>
    </row>
    <row r="128" spans="1:12" ht="35.1" customHeight="1" x14ac:dyDescent="0.25">
      <c r="A128" s="7"/>
      <c r="B128" s="7"/>
      <c r="C128" s="5"/>
      <c r="D128" s="3" t="s">
        <v>18</v>
      </c>
      <c r="E128" s="132" t="s">
        <v>19</v>
      </c>
      <c r="F128" s="132"/>
      <c r="G128" s="132"/>
      <c r="H128" s="132"/>
      <c r="I128" s="132"/>
      <c r="J128" s="4">
        <v>-964.5</v>
      </c>
    </row>
    <row r="129" spans="1:10" ht="35.1" customHeight="1" x14ac:dyDescent="0.25">
      <c r="A129" s="7"/>
      <c r="B129" s="7"/>
      <c r="C129" s="5"/>
      <c r="D129" s="5"/>
      <c r="E129" s="5"/>
      <c r="F129" s="132" t="s">
        <v>20</v>
      </c>
      <c r="G129" s="132"/>
      <c r="H129" s="132"/>
      <c r="I129" s="132"/>
      <c r="J129" s="132"/>
    </row>
    <row r="130" spans="1:10" ht="24" customHeight="1" x14ac:dyDescent="0.25">
      <c r="A130" s="7"/>
      <c r="B130" s="7"/>
      <c r="C130" s="5"/>
      <c r="D130" s="5"/>
      <c r="E130" s="5"/>
      <c r="F130" s="5"/>
      <c r="G130" s="137" t="s">
        <v>9</v>
      </c>
      <c r="H130" s="138"/>
      <c r="I130" s="138"/>
      <c r="J130" s="139"/>
    </row>
    <row r="131" spans="1:10" ht="35.1" customHeight="1" x14ac:dyDescent="0.25">
      <c r="A131" s="7"/>
      <c r="B131" s="7"/>
      <c r="C131" s="5"/>
      <c r="D131" s="5"/>
      <c r="E131" s="5"/>
      <c r="F131" s="5"/>
      <c r="G131" s="5"/>
      <c r="H131" s="132" t="s">
        <v>21</v>
      </c>
      <c r="I131" s="132"/>
      <c r="J131" s="132"/>
    </row>
    <row r="132" spans="1:10" ht="20.100000000000001" customHeight="1" x14ac:dyDescent="0.25">
      <c r="A132" s="7"/>
      <c r="B132" s="7"/>
      <c r="C132" s="5"/>
      <c r="D132" s="5"/>
      <c r="E132" s="5"/>
      <c r="F132" s="5"/>
      <c r="G132" s="5"/>
      <c r="H132" s="5"/>
      <c r="I132" s="5" t="s">
        <v>22</v>
      </c>
      <c r="J132" s="8">
        <v>1</v>
      </c>
    </row>
    <row r="133" spans="1:10" ht="33" customHeight="1" x14ac:dyDescent="0.25">
      <c r="A133" s="7"/>
      <c r="B133" s="7"/>
      <c r="C133" s="5"/>
      <c r="D133" s="5"/>
      <c r="E133" s="5"/>
      <c r="F133" s="5"/>
      <c r="G133" s="5"/>
      <c r="H133" s="5"/>
      <c r="I133" s="5" t="s">
        <v>23</v>
      </c>
      <c r="J133" s="54">
        <v>-68</v>
      </c>
    </row>
    <row r="134" spans="1:10" ht="20.100000000000001" customHeight="1" x14ac:dyDescent="0.25">
      <c r="A134" s="7"/>
      <c r="B134" s="7"/>
      <c r="C134" s="5"/>
      <c r="D134" s="5"/>
      <c r="E134" s="5"/>
      <c r="F134" s="5"/>
      <c r="G134" s="5"/>
      <c r="H134" s="5"/>
      <c r="I134" s="5" t="s">
        <v>13</v>
      </c>
      <c r="J134" s="54">
        <v>-37</v>
      </c>
    </row>
    <row r="135" spans="1:10" ht="20.100000000000001" customHeight="1" x14ac:dyDescent="0.25">
      <c r="A135" s="7"/>
      <c r="B135" s="7"/>
      <c r="C135" s="5"/>
      <c r="D135" s="5"/>
      <c r="E135" s="5"/>
      <c r="F135" s="5"/>
      <c r="G135" s="5"/>
      <c r="H135" s="5"/>
      <c r="I135" s="5" t="s">
        <v>14</v>
      </c>
      <c r="J135" s="54">
        <v>-31</v>
      </c>
    </row>
    <row r="136" spans="1:10" ht="33" customHeight="1" x14ac:dyDescent="0.25">
      <c r="A136" s="7"/>
      <c r="B136" s="7"/>
      <c r="C136" s="5"/>
      <c r="D136" s="5"/>
      <c r="E136" s="5"/>
      <c r="F136" s="5"/>
      <c r="G136" s="5"/>
      <c r="H136" s="5"/>
      <c r="I136" s="5" t="s">
        <v>24</v>
      </c>
      <c r="J136" s="8">
        <v>89</v>
      </c>
    </row>
    <row r="137" spans="1:10" ht="20.100000000000001" customHeight="1" x14ac:dyDescent="0.25">
      <c r="A137" s="7"/>
      <c r="B137" s="7"/>
      <c r="C137" s="5"/>
      <c r="D137" s="5"/>
      <c r="E137" s="5"/>
      <c r="F137" s="5"/>
      <c r="G137" s="5"/>
      <c r="H137" s="5"/>
      <c r="I137" s="5" t="s">
        <v>15</v>
      </c>
      <c r="J137" s="8">
        <v>26</v>
      </c>
    </row>
    <row r="138" spans="1:10" ht="20.100000000000001" customHeight="1" x14ac:dyDescent="0.25">
      <c r="A138" s="7"/>
      <c r="B138" s="7"/>
      <c r="C138" s="5"/>
      <c r="D138" s="5"/>
      <c r="E138" s="5"/>
      <c r="F138" s="5"/>
      <c r="G138" s="5"/>
      <c r="H138" s="5"/>
      <c r="I138" s="5" t="s">
        <v>16</v>
      </c>
      <c r="J138" s="8">
        <v>63</v>
      </c>
    </row>
    <row r="139" spans="1:10" s="61" customFormat="1" ht="24" customHeight="1" x14ac:dyDescent="0.25">
      <c r="A139" s="135" t="s">
        <v>34</v>
      </c>
      <c r="B139" s="135"/>
      <c r="C139" s="135"/>
      <c r="D139" s="135"/>
      <c r="E139" s="135"/>
      <c r="F139" s="135"/>
      <c r="G139" s="135"/>
      <c r="H139" s="135"/>
      <c r="I139" s="135"/>
      <c r="J139" s="51"/>
    </row>
    <row r="140" spans="1:10" s="61" customFormat="1" ht="24" customHeight="1" x14ac:dyDescent="0.25">
      <c r="A140" s="62"/>
      <c r="B140" s="63" t="s">
        <v>11</v>
      </c>
      <c r="C140" s="141" t="s">
        <v>12</v>
      </c>
      <c r="D140" s="141"/>
      <c r="E140" s="141"/>
      <c r="F140" s="141"/>
      <c r="G140" s="141"/>
      <c r="H140" s="141"/>
      <c r="I140" s="141"/>
      <c r="J140" s="60"/>
    </row>
    <row r="141" spans="1:10" s="61" customFormat="1" ht="35.1" customHeight="1" x14ac:dyDescent="0.25">
      <c r="A141" s="62"/>
      <c r="B141" s="62"/>
      <c r="C141" s="58"/>
      <c r="D141" s="63" t="s">
        <v>18</v>
      </c>
      <c r="E141" s="141" t="s">
        <v>19</v>
      </c>
      <c r="F141" s="141"/>
      <c r="G141" s="141"/>
      <c r="H141" s="141"/>
      <c r="I141" s="141"/>
      <c r="J141" s="60"/>
    </row>
    <row r="142" spans="1:10" s="61" customFormat="1" ht="35.1" customHeight="1" x14ac:dyDescent="0.25">
      <c r="A142" s="62"/>
      <c r="B142" s="62"/>
      <c r="C142" s="58"/>
      <c r="D142" s="58"/>
      <c r="E142" s="58"/>
      <c r="F142" s="141" t="s">
        <v>20</v>
      </c>
      <c r="G142" s="141"/>
      <c r="H142" s="141"/>
      <c r="I142" s="141"/>
      <c r="J142" s="141"/>
    </row>
    <row r="143" spans="1:10" s="61" customFormat="1" ht="24" customHeight="1" x14ac:dyDescent="0.25">
      <c r="A143" s="62"/>
      <c r="B143" s="62"/>
      <c r="C143" s="58"/>
      <c r="D143" s="58"/>
      <c r="E143" s="58"/>
      <c r="F143" s="58"/>
      <c r="G143" s="142" t="s">
        <v>9</v>
      </c>
      <c r="H143" s="143"/>
      <c r="I143" s="143"/>
      <c r="J143" s="144"/>
    </row>
    <row r="144" spans="1:10" s="61" customFormat="1" ht="35.1" customHeight="1" x14ac:dyDescent="0.25">
      <c r="A144" s="62"/>
      <c r="B144" s="62"/>
      <c r="C144" s="58"/>
      <c r="D144" s="58"/>
      <c r="E144" s="58"/>
      <c r="F144" s="58"/>
      <c r="G144" s="58"/>
      <c r="H144" s="141" t="s">
        <v>21</v>
      </c>
      <c r="I144" s="141"/>
      <c r="J144" s="141"/>
    </row>
    <row r="145" spans="1:10" s="61" customFormat="1" ht="20.100000000000001" customHeight="1" x14ac:dyDescent="0.25">
      <c r="A145" s="62"/>
      <c r="B145" s="62"/>
      <c r="C145" s="58"/>
      <c r="D145" s="58"/>
      <c r="E145" s="58"/>
      <c r="F145" s="58"/>
      <c r="G145" s="58"/>
      <c r="H145" s="58"/>
      <c r="I145" s="58" t="s">
        <v>22</v>
      </c>
      <c r="J145" s="59">
        <v>9</v>
      </c>
    </row>
    <row r="146" spans="1:10" s="61" customFormat="1" ht="33" customHeight="1" x14ac:dyDescent="0.25">
      <c r="A146" s="62"/>
      <c r="B146" s="62"/>
      <c r="C146" s="58"/>
      <c r="D146" s="58"/>
      <c r="E146" s="58"/>
      <c r="F146" s="58"/>
      <c r="G146" s="58"/>
      <c r="H146" s="58"/>
      <c r="I146" s="58" t="s">
        <v>23</v>
      </c>
      <c r="J146" s="64">
        <v>-21</v>
      </c>
    </row>
    <row r="147" spans="1:10" s="61" customFormat="1" ht="20.100000000000001" customHeight="1" x14ac:dyDescent="0.25">
      <c r="A147" s="62"/>
      <c r="B147" s="62"/>
      <c r="C147" s="58"/>
      <c r="D147" s="58"/>
      <c r="E147" s="58"/>
      <c r="F147" s="58"/>
      <c r="G147" s="58"/>
      <c r="H147" s="58"/>
      <c r="I147" s="58" t="s">
        <v>13</v>
      </c>
      <c r="J147" s="64">
        <v>-12</v>
      </c>
    </row>
    <row r="148" spans="1:10" s="61" customFormat="1" ht="20.100000000000001" customHeight="1" x14ac:dyDescent="0.25">
      <c r="A148" s="62"/>
      <c r="B148" s="62"/>
      <c r="C148" s="58"/>
      <c r="D148" s="58"/>
      <c r="E148" s="58"/>
      <c r="F148" s="58"/>
      <c r="G148" s="58"/>
      <c r="H148" s="58"/>
      <c r="I148" s="58" t="s">
        <v>14</v>
      </c>
      <c r="J148" s="64">
        <v>-9</v>
      </c>
    </row>
    <row r="149" spans="1:10" s="61" customFormat="1" ht="33" customHeight="1" x14ac:dyDescent="0.25">
      <c r="A149" s="62"/>
      <c r="B149" s="62"/>
      <c r="C149" s="58"/>
      <c r="D149" s="58"/>
      <c r="E149" s="58"/>
      <c r="F149" s="58"/>
      <c r="G149" s="58"/>
      <c r="H149" s="58"/>
      <c r="I149" s="58" t="s">
        <v>24</v>
      </c>
      <c r="J149" s="59">
        <v>107</v>
      </c>
    </row>
    <row r="150" spans="1:10" s="61" customFormat="1" ht="20.100000000000001" customHeight="1" x14ac:dyDescent="0.25">
      <c r="A150" s="62"/>
      <c r="B150" s="62"/>
      <c r="C150" s="58"/>
      <c r="D150" s="58"/>
      <c r="E150" s="58"/>
      <c r="F150" s="58"/>
      <c r="G150" s="58"/>
      <c r="H150" s="58"/>
      <c r="I150" s="58" t="s">
        <v>15</v>
      </c>
      <c r="J150" s="59">
        <v>33</v>
      </c>
    </row>
    <row r="151" spans="1:10" s="61" customFormat="1" ht="20.100000000000001" customHeight="1" x14ac:dyDescent="0.25">
      <c r="A151" s="62"/>
      <c r="B151" s="62"/>
      <c r="C151" s="58"/>
      <c r="D151" s="58"/>
      <c r="E151" s="58"/>
      <c r="F151" s="58"/>
      <c r="G151" s="58"/>
      <c r="H151" s="58"/>
      <c r="I151" s="58" t="s">
        <v>16</v>
      </c>
      <c r="J151" s="59">
        <v>74</v>
      </c>
    </row>
    <row r="152" spans="1:10" s="41" customFormat="1" ht="24" customHeight="1" x14ac:dyDescent="0.25">
      <c r="A152" s="135" t="s">
        <v>35</v>
      </c>
      <c r="B152" s="135"/>
      <c r="C152" s="135"/>
      <c r="D152" s="135"/>
      <c r="E152" s="135"/>
      <c r="F152" s="135"/>
      <c r="G152" s="135"/>
      <c r="H152" s="135"/>
      <c r="I152" s="135"/>
      <c r="J152" s="118">
        <f>J153</f>
        <v>-311348.09999999998</v>
      </c>
    </row>
    <row r="153" spans="1:10" s="41" customFormat="1" ht="24" customHeight="1" x14ac:dyDescent="0.25">
      <c r="A153" s="42"/>
      <c r="B153" s="43">
        <v>1139</v>
      </c>
      <c r="C153" s="140" t="s">
        <v>37</v>
      </c>
      <c r="D153" s="140"/>
      <c r="E153" s="140"/>
      <c r="F153" s="140"/>
      <c r="G153" s="140"/>
      <c r="H153" s="140"/>
      <c r="I153" s="140"/>
      <c r="J153" s="40">
        <f>J154+J158+J162</f>
        <v>-311348.09999999998</v>
      </c>
    </row>
    <row r="154" spans="1:10" s="48" customFormat="1" ht="24" customHeight="1" x14ac:dyDescent="0.25">
      <c r="A154" s="44"/>
      <c r="B154" s="45"/>
      <c r="C154" s="46"/>
      <c r="D154" s="47" t="s">
        <v>38</v>
      </c>
      <c r="E154" s="145" t="s">
        <v>39</v>
      </c>
      <c r="F154" s="145"/>
      <c r="G154" s="145"/>
      <c r="H154" s="145"/>
      <c r="I154" s="145"/>
      <c r="J154" s="40">
        <f>J157</f>
        <v>311348.09999999998</v>
      </c>
    </row>
    <row r="155" spans="1:10" s="48" customFormat="1" ht="33" customHeight="1" x14ac:dyDescent="0.25">
      <c r="A155" s="44"/>
      <c r="B155" s="45"/>
      <c r="C155" s="46"/>
      <c r="D155" s="47"/>
      <c r="E155" s="47"/>
      <c r="F155" s="136" t="s">
        <v>40</v>
      </c>
      <c r="G155" s="136"/>
      <c r="H155" s="136"/>
      <c r="I155" s="136"/>
      <c r="J155" s="136"/>
    </row>
    <row r="156" spans="1:10" s="48" customFormat="1" ht="20.100000000000001" customHeight="1" x14ac:dyDescent="0.25">
      <c r="A156" s="44"/>
      <c r="B156" s="45"/>
      <c r="C156" s="44"/>
      <c r="D156" s="47"/>
      <c r="E156" s="47"/>
      <c r="F156" s="47"/>
      <c r="G156" s="136" t="s">
        <v>10</v>
      </c>
      <c r="H156" s="136"/>
      <c r="I156" s="136"/>
      <c r="J156" s="136"/>
    </row>
    <row r="157" spans="1:10" s="48" customFormat="1" ht="20.100000000000001" customHeight="1" x14ac:dyDescent="0.25">
      <c r="A157" s="49"/>
      <c r="B157" s="45"/>
      <c r="C157" s="49"/>
      <c r="D157" s="47"/>
      <c r="E157" s="47"/>
      <c r="F157" s="47"/>
      <c r="G157" s="49"/>
      <c r="H157" s="136" t="s">
        <v>130</v>
      </c>
      <c r="I157" s="136"/>
      <c r="J157" s="50">
        <f>-J161</f>
        <v>311348.09999999998</v>
      </c>
    </row>
    <row r="158" spans="1:10" s="48" customFormat="1" ht="24" customHeight="1" x14ac:dyDescent="0.25">
      <c r="A158" s="44"/>
      <c r="B158" s="45"/>
      <c r="C158" s="46"/>
      <c r="D158" s="47" t="s">
        <v>38</v>
      </c>
      <c r="E158" s="145" t="s">
        <v>39</v>
      </c>
      <c r="F158" s="145"/>
      <c r="G158" s="145"/>
      <c r="H158" s="145"/>
      <c r="I158" s="145"/>
      <c r="J158" s="40">
        <f>J161</f>
        <v>-311348.09999999998</v>
      </c>
    </row>
    <row r="159" spans="1:10" s="48" customFormat="1" ht="33" customHeight="1" x14ac:dyDescent="0.25">
      <c r="A159" s="44"/>
      <c r="B159" s="45"/>
      <c r="C159" s="46"/>
      <c r="D159" s="47"/>
      <c r="E159" s="47"/>
      <c r="F159" s="136" t="s">
        <v>40</v>
      </c>
      <c r="G159" s="136"/>
      <c r="H159" s="136"/>
      <c r="I159" s="136"/>
      <c r="J159" s="136"/>
    </row>
    <row r="160" spans="1:10" s="48" customFormat="1" ht="20.100000000000001" customHeight="1" x14ac:dyDescent="0.25">
      <c r="A160" s="44"/>
      <c r="B160" s="45"/>
      <c r="C160" s="44"/>
      <c r="D160" s="47"/>
      <c r="E160" s="47"/>
      <c r="F160" s="46"/>
      <c r="G160" s="136" t="s">
        <v>10</v>
      </c>
      <c r="H160" s="136"/>
      <c r="I160" s="136"/>
      <c r="J160" s="136"/>
    </row>
    <row r="161" spans="1:10" s="48" customFormat="1" ht="20.100000000000001" customHeight="1" x14ac:dyDescent="0.25">
      <c r="A161" s="49"/>
      <c r="B161" s="45"/>
      <c r="C161" s="49"/>
      <c r="D161" s="47"/>
      <c r="E161" s="47"/>
      <c r="F161" s="49"/>
      <c r="G161" s="49"/>
      <c r="H161" s="136" t="s">
        <v>130</v>
      </c>
      <c r="I161" s="136"/>
      <c r="J161" s="50">
        <f>J165</f>
        <v>-311348.09999999998</v>
      </c>
    </row>
    <row r="162" spans="1:10" s="48" customFormat="1" ht="24" customHeight="1" x14ac:dyDescent="0.25">
      <c r="A162" s="44"/>
      <c r="B162" s="45"/>
      <c r="C162" s="46"/>
      <c r="D162" s="47" t="s">
        <v>131</v>
      </c>
      <c r="E162" s="145" t="s">
        <v>43</v>
      </c>
      <c r="F162" s="145"/>
      <c r="G162" s="145"/>
      <c r="H162" s="145"/>
      <c r="I162" s="145"/>
      <c r="J162" s="40">
        <f>J165</f>
        <v>-311348.09999999998</v>
      </c>
    </row>
    <row r="163" spans="1:10" s="48" customFormat="1" ht="33" customHeight="1" x14ac:dyDescent="0.25">
      <c r="A163" s="44"/>
      <c r="B163" s="45"/>
      <c r="C163" s="46"/>
      <c r="D163" s="47"/>
      <c r="E163" s="46"/>
      <c r="F163" s="136" t="s">
        <v>44</v>
      </c>
      <c r="G163" s="136"/>
      <c r="H163" s="136"/>
      <c r="I163" s="136"/>
      <c r="J163" s="136"/>
    </row>
    <row r="164" spans="1:10" s="48" customFormat="1" ht="20.100000000000001" customHeight="1" x14ac:dyDescent="0.25">
      <c r="A164" s="44"/>
      <c r="B164" s="45"/>
      <c r="C164" s="44"/>
      <c r="D164" s="47"/>
      <c r="E164" s="46"/>
      <c r="F164" s="46"/>
      <c r="G164" s="136" t="s">
        <v>10</v>
      </c>
      <c r="H164" s="136"/>
      <c r="I164" s="136"/>
      <c r="J164" s="136"/>
    </row>
    <row r="165" spans="1:10" s="48" customFormat="1" ht="20.100000000000001" customHeight="1" x14ac:dyDescent="0.25">
      <c r="A165" s="49"/>
      <c r="B165" s="45"/>
      <c r="C165" s="49"/>
      <c r="D165" s="47"/>
      <c r="E165" s="49"/>
      <c r="F165" s="49"/>
      <c r="G165" s="49"/>
      <c r="H165" s="136" t="s">
        <v>130</v>
      </c>
      <c r="I165" s="136"/>
      <c r="J165" s="50">
        <f>-(J9+J22++J35+J48+J61+J74+J87+J100+J113+J126+J139)</f>
        <v>-311348.09999999998</v>
      </c>
    </row>
    <row r="169" spans="1:10" x14ac:dyDescent="0.25">
      <c r="J169" s="113"/>
    </row>
    <row r="170" spans="1:10" x14ac:dyDescent="0.25">
      <c r="J170" s="113"/>
    </row>
    <row r="171" spans="1:10" x14ac:dyDescent="0.25">
      <c r="J171" s="113"/>
    </row>
    <row r="172" spans="1:10" x14ac:dyDescent="0.25">
      <c r="J172" s="113"/>
    </row>
    <row r="173" spans="1:10" x14ac:dyDescent="0.25">
      <c r="J173" s="113"/>
    </row>
    <row r="174" spans="1:10" x14ac:dyDescent="0.25">
      <c r="J174" s="113"/>
    </row>
    <row r="175" spans="1:10" x14ac:dyDescent="0.25">
      <c r="J175" s="113"/>
    </row>
    <row r="176" spans="1:10" x14ac:dyDescent="0.25">
      <c r="J176" s="113"/>
    </row>
    <row r="177" spans="10:10" x14ac:dyDescent="0.25">
      <c r="J177" s="113"/>
    </row>
    <row r="178" spans="10:10" x14ac:dyDescent="0.25">
      <c r="J178" s="113"/>
    </row>
  </sheetData>
  <mergeCells count="94">
    <mergeCell ref="A8:I8"/>
    <mergeCell ref="A9:I9"/>
    <mergeCell ref="C10:I10"/>
    <mergeCell ref="E11:I11"/>
    <mergeCell ref="F12:J12"/>
    <mergeCell ref="G13:J13"/>
    <mergeCell ref="H14:J14"/>
    <mergeCell ref="A22:I22"/>
    <mergeCell ref="E24:I24"/>
    <mergeCell ref="F25:J25"/>
    <mergeCell ref="G26:J26"/>
    <mergeCell ref="H27:J27"/>
    <mergeCell ref="C23:I23"/>
    <mergeCell ref="A35:I35"/>
    <mergeCell ref="C36:I36"/>
    <mergeCell ref="G39:J39"/>
    <mergeCell ref="H40:J40"/>
    <mergeCell ref="E37:I37"/>
    <mergeCell ref="F38:J38"/>
    <mergeCell ref="A48:I48"/>
    <mergeCell ref="A61:I61"/>
    <mergeCell ref="E63:I63"/>
    <mergeCell ref="C62:I62"/>
    <mergeCell ref="F64:J64"/>
    <mergeCell ref="C49:I49"/>
    <mergeCell ref="E50:I50"/>
    <mergeCell ref="F51:J51"/>
    <mergeCell ref="G52:J52"/>
    <mergeCell ref="H53:J53"/>
    <mergeCell ref="H66:J66"/>
    <mergeCell ref="A74:I74"/>
    <mergeCell ref="C75:I75"/>
    <mergeCell ref="H79:J79"/>
    <mergeCell ref="E76:I76"/>
    <mergeCell ref="F77:J77"/>
    <mergeCell ref="G78:J78"/>
    <mergeCell ref="A100:I100"/>
    <mergeCell ref="C101:I101"/>
    <mergeCell ref="E102:I102"/>
    <mergeCell ref="F103:J103"/>
    <mergeCell ref="A87:I87"/>
    <mergeCell ref="E89:I89"/>
    <mergeCell ref="F90:J90"/>
    <mergeCell ref="G91:J91"/>
    <mergeCell ref="H92:J92"/>
    <mergeCell ref="C88:I88"/>
    <mergeCell ref="E162:I162"/>
    <mergeCell ref="F163:J163"/>
    <mergeCell ref="G117:J117"/>
    <mergeCell ref="H118:J118"/>
    <mergeCell ref="A126:I126"/>
    <mergeCell ref="C127:I127"/>
    <mergeCell ref="H131:J131"/>
    <mergeCell ref="E128:I128"/>
    <mergeCell ref="F129:J129"/>
    <mergeCell ref="G130:J130"/>
    <mergeCell ref="H157:I157"/>
    <mergeCell ref="E158:I158"/>
    <mergeCell ref="F159:J159"/>
    <mergeCell ref="G160:J160"/>
    <mergeCell ref="H161:I161"/>
    <mergeCell ref="F142:J142"/>
    <mergeCell ref="G143:J143"/>
    <mergeCell ref="E154:I154"/>
    <mergeCell ref="F155:J155"/>
    <mergeCell ref="G156:J156"/>
    <mergeCell ref="G1:H1"/>
    <mergeCell ref="I1:J1"/>
    <mergeCell ref="G2:H2"/>
    <mergeCell ref="I2:J2"/>
    <mergeCell ref="B3:E3"/>
    <mergeCell ref="G3:H3"/>
    <mergeCell ref="I3:J3"/>
    <mergeCell ref="H105:J105"/>
    <mergeCell ref="A113:I113"/>
    <mergeCell ref="C114:I114"/>
    <mergeCell ref="E115:I115"/>
    <mergeCell ref="F116:J116"/>
    <mergeCell ref="G164:J164"/>
    <mergeCell ref="H165:I165"/>
    <mergeCell ref="A4:J4"/>
    <mergeCell ref="G65:J65"/>
    <mergeCell ref="G104:J104"/>
    <mergeCell ref="A152:I152"/>
    <mergeCell ref="C153:I153"/>
    <mergeCell ref="H144:J144"/>
    <mergeCell ref="A6:A7"/>
    <mergeCell ref="B6:C6"/>
    <mergeCell ref="D6:G6"/>
    <mergeCell ref="H6:H7"/>
    <mergeCell ref="I6:I7"/>
    <mergeCell ref="A139:I139"/>
    <mergeCell ref="C140:I140"/>
    <mergeCell ref="E141:I141"/>
  </mergeCells>
  <pageMargins left="0.45" right="0.45" top="0.51" bottom="0.32" header="0.2" footer="0.2"/>
  <pageSetup paperSize="9" scale="7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topLeftCell="A58" workbookViewId="0">
      <selection activeCell="G94" sqref="G94"/>
    </sheetView>
  </sheetViews>
  <sheetFormatPr defaultRowHeight="12.75" x14ac:dyDescent="0.25"/>
  <cols>
    <col min="1" max="1" width="8.140625" customWidth="1"/>
    <col min="2" max="3" width="7.7109375" customWidth="1"/>
    <col min="4" max="4" width="9.5703125" customWidth="1"/>
    <col min="5" max="5" width="13.28515625" customWidth="1"/>
    <col min="6" max="6" width="76.140625" customWidth="1"/>
    <col min="7" max="7" width="21.7109375" customWidth="1"/>
    <col min="9" max="9" width="16.28515625" customWidth="1"/>
  </cols>
  <sheetData>
    <row r="1" spans="1:7" s="72" customFormat="1" ht="17.25" x14ac:dyDescent="0.3">
      <c r="A1" s="70"/>
      <c r="B1" s="70"/>
      <c r="C1" s="70"/>
      <c r="D1" s="71"/>
      <c r="E1" s="70"/>
      <c r="F1" s="146" t="s">
        <v>125</v>
      </c>
      <c r="G1" s="146"/>
    </row>
    <row r="2" spans="1:7" s="72" customFormat="1" ht="17.25" x14ac:dyDescent="0.3">
      <c r="A2" s="70"/>
      <c r="B2" s="70"/>
      <c r="C2" s="70"/>
      <c r="D2" s="71"/>
      <c r="E2" s="70"/>
      <c r="F2" s="146" t="s">
        <v>117</v>
      </c>
      <c r="G2" s="146"/>
    </row>
    <row r="3" spans="1:7" s="72" customFormat="1" ht="23.45" customHeight="1" x14ac:dyDescent="0.3">
      <c r="A3" s="70"/>
      <c r="B3" s="70"/>
      <c r="C3" s="70"/>
      <c r="D3" s="71"/>
      <c r="E3" s="70"/>
      <c r="F3" s="146" t="s">
        <v>122</v>
      </c>
      <c r="G3" s="146"/>
    </row>
    <row r="4" spans="1:7" s="72" customFormat="1" ht="49.5" customHeight="1" x14ac:dyDescent="0.25">
      <c r="A4" s="147" t="s">
        <v>132</v>
      </c>
      <c r="B4" s="147"/>
      <c r="C4" s="147"/>
      <c r="D4" s="147"/>
      <c r="E4" s="147"/>
      <c r="F4" s="147"/>
      <c r="G4" s="147"/>
    </row>
    <row r="5" spans="1:7" s="72" customFormat="1" ht="23.45" customHeight="1" x14ac:dyDescent="0.3">
      <c r="A5" s="73"/>
      <c r="B5" s="73"/>
      <c r="C5" s="73"/>
      <c r="D5" s="73"/>
      <c r="E5" s="73"/>
      <c r="F5" s="149" t="s">
        <v>46</v>
      </c>
      <c r="G5" s="149"/>
    </row>
    <row r="6" spans="1:7" s="74" customFormat="1" ht="114.75" customHeight="1" x14ac:dyDescent="0.25">
      <c r="A6" s="148" t="s">
        <v>50</v>
      </c>
      <c r="B6" s="148"/>
      <c r="C6" s="148"/>
      <c r="D6" s="148" t="s">
        <v>78</v>
      </c>
      <c r="E6" s="148"/>
      <c r="F6" s="148" t="s">
        <v>52</v>
      </c>
      <c r="G6" s="110" t="s">
        <v>133</v>
      </c>
    </row>
    <row r="7" spans="1:7" s="74" customFormat="1" ht="24" customHeight="1" x14ac:dyDescent="0.25">
      <c r="A7" s="110" t="s">
        <v>54</v>
      </c>
      <c r="B7" s="110" t="s">
        <v>55</v>
      </c>
      <c r="C7" s="110" t="s">
        <v>56</v>
      </c>
      <c r="D7" s="110" t="s">
        <v>57</v>
      </c>
      <c r="E7" s="110" t="s">
        <v>58</v>
      </c>
      <c r="F7" s="148"/>
      <c r="G7" s="111" t="s">
        <v>53</v>
      </c>
    </row>
    <row r="8" spans="1:7" s="1" customFormat="1" ht="18.95" customHeight="1" x14ac:dyDescent="0.25">
      <c r="A8" s="52"/>
      <c r="B8" s="52"/>
      <c r="C8" s="52"/>
      <c r="D8" s="52"/>
      <c r="E8" s="52"/>
      <c r="F8" s="53" t="s">
        <v>8</v>
      </c>
      <c r="G8" s="114">
        <f>G10+G85</f>
        <v>0</v>
      </c>
    </row>
    <row r="9" spans="1:7" s="1" customFormat="1" ht="18.95" customHeight="1" x14ac:dyDescent="0.25">
      <c r="A9" s="108"/>
      <c r="B9" s="108"/>
      <c r="C9" s="108"/>
      <c r="D9" s="108"/>
      <c r="E9" s="108"/>
      <c r="F9" s="5" t="s">
        <v>60</v>
      </c>
      <c r="G9" s="5"/>
    </row>
    <row r="10" spans="1:7" s="1" customFormat="1" ht="18.95" customHeight="1" x14ac:dyDescent="0.25">
      <c r="A10" s="6"/>
      <c r="B10" s="108"/>
      <c r="C10" s="108"/>
      <c r="D10" s="108"/>
      <c r="E10" s="108"/>
      <c r="F10" s="109" t="s">
        <v>141</v>
      </c>
      <c r="G10" s="4">
        <f>G12</f>
        <v>311348.09999999998</v>
      </c>
    </row>
    <row r="11" spans="1:7" s="1" customFormat="1" ht="18.95" customHeight="1" x14ac:dyDescent="0.25">
      <c r="A11" s="52"/>
      <c r="B11" s="52"/>
      <c r="C11" s="52"/>
      <c r="D11" s="52"/>
      <c r="E11" s="52"/>
      <c r="F11" s="5" t="s">
        <v>60</v>
      </c>
      <c r="G11" s="5"/>
    </row>
    <row r="12" spans="1:7" s="1" customFormat="1" ht="18.95" customHeight="1" x14ac:dyDescent="0.25">
      <c r="A12" s="6" t="s">
        <v>61</v>
      </c>
      <c r="B12" s="52"/>
      <c r="C12" s="52"/>
      <c r="D12" s="52"/>
      <c r="E12" s="52"/>
      <c r="F12" s="63" t="s">
        <v>62</v>
      </c>
      <c r="G12" s="4">
        <f>G14</f>
        <v>311348.09999999998</v>
      </c>
    </row>
    <row r="13" spans="1:7" s="1" customFormat="1" ht="18.95" customHeight="1" x14ac:dyDescent="0.25">
      <c r="A13" s="52"/>
      <c r="B13" s="52"/>
      <c r="C13" s="52"/>
      <c r="D13" s="52"/>
      <c r="E13" s="52"/>
      <c r="F13" s="5" t="s">
        <v>60</v>
      </c>
      <c r="G13" s="5"/>
    </row>
    <row r="14" spans="1:7" s="1" customFormat="1" ht="18.95" customHeight="1" x14ac:dyDescent="0.25">
      <c r="A14" s="52"/>
      <c r="B14" s="6" t="s">
        <v>63</v>
      </c>
      <c r="C14" s="52"/>
      <c r="D14" s="52"/>
      <c r="E14" s="52"/>
      <c r="F14" s="53" t="s">
        <v>64</v>
      </c>
      <c r="G14" s="4">
        <f>G16</f>
        <v>311348.09999999998</v>
      </c>
    </row>
    <row r="15" spans="1:7" s="1" customFormat="1" ht="18.95" customHeight="1" x14ac:dyDescent="0.25">
      <c r="A15" s="52"/>
      <c r="B15" s="52"/>
      <c r="C15" s="52"/>
      <c r="D15" s="52"/>
      <c r="E15" s="52"/>
      <c r="F15" s="5" t="s">
        <v>60</v>
      </c>
      <c r="G15" s="5"/>
    </row>
    <row r="16" spans="1:7" s="1" customFormat="1" ht="18.95" customHeight="1" x14ac:dyDescent="0.25">
      <c r="A16" s="52"/>
      <c r="B16" s="52"/>
      <c r="C16" s="6" t="s">
        <v>65</v>
      </c>
      <c r="D16" s="52"/>
      <c r="E16" s="52"/>
      <c r="F16" s="53" t="s">
        <v>64</v>
      </c>
      <c r="G16" s="4">
        <f>G18</f>
        <v>311348.09999999998</v>
      </c>
    </row>
    <row r="17" spans="1:7" s="1" customFormat="1" ht="18.95" customHeight="1" x14ac:dyDescent="0.25">
      <c r="A17" s="52"/>
      <c r="B17" s="52"/>
      <c r="C17" s="52"/>
      <c r="D17" s="52"/>
      <c r="E17" s="52"/>
      <c r="F17" s="5" t="s">
        <v>60</v>
      </c>
      <c r="G17" s="5"/>
    </row>
    <row r="18" spans="1:7" s="1" customFormat="1" ht="18.95" customHeight="1" x14ac:dyDescent="0.25">
      <c r="A18" s="52"/>
      <c r="B18" s="52"/>
      <c r="C18" s="52"/>
      <c r="D18" s="7" t="s">
        <v>66</v>
      </c>
      <c r="E18" s="7"/>
      <c r="F18" s="7" t="s">
        <v>79</v>
      </c>
      <c r="G18" s="67">
        <f>G20</f>
        <v>311348.09999999998</v>
      </c>
    </row>
    <row r="19" spans="1:7" s="1" customFormat="1" ht="18.95" customHeight="1" x14ac:dyDescent="0.25">
      <c r="A19" s="52"/>
      <c r="B19" s="52"/>
      <c r="C19" s="52"/>
      <c r="D19" s="7"/>
      <c r="E19" s="7"/>
      <c r="F19" s="7" t="s">
        <v>60</v>
      </c>
      <c r="G19" s="7"/>
    </row>
    <row r="20" spans="1:7" s="1" customFormat="1" ht="18.95" customHeight="1" x14ac:dyDescent="0.25">
      <c r="A20" s="52"/>
      <c r="B20" s="52"/>
      <c r="C20" s="52"/>
      <c r="D20" s="7"/>
      <c r="E20" s="7" t="s">
        <v>67</v>
      </c>
      <c r="F20" s="7" t="s">
        <v>68</v>
      </c>
      <c r="G20" s="67">
        <f>G22+G29+G36+G43+G50+G57+G64+G71+G78</f>
        <v>311348.09999999998</v>
      </c>
    </row>
    <row r="21" spans="1:7" s="1" customFormat="1" ht="18.95" customHeight="1" x14ac:dyDescent="0.25">
      <c r="A21" s="52"/>
      <c r="B21" s="52"/>
      <c r="C21" s="52"/>
      <c r="D21" s="7"/>
      <c r="E21" s="7"/>
      <c r="F21" s="7" t="s">
        <v>80</v>
      </c>
      <c r="G21" s="7"/>
    </row>
    <row r="22" spans="1:7" s="1" customFormat="1" ht="18.95" customHeight="1" x14ac:dyDescent="0.25">
      <c r="A22" s="52"/>
      <c r="B22" s="52"/>
      <c r="C22" s="52"/>
      <c r="D22" s="7"/>
      <c r="E22" s="7"/>
      <c r="F22" s="68" t="s">
        <v>69</v>
      </c>
      <c r="G22" s="66">
        <f>G24</f>
        <v>597.90000000000009</v>
      </c>
    </row>
    <row r="23" spans="1:7" s="1" customFormat="1" ht="18.95" customHeight="1" x14ac:dyDescent="0.25">
      <c r="A23" s="52"/>
      <c r="B23" s="52"/>
      <c r="C23" s="52"/>
      <c r="D23" s="7"/>
      <c r="E23" s="7"/>
      <c r="F23" s="7" t="s">
        <v>81</v>
      </c>
      <c r="G23" s="7"/>
    </row>
    <row r="24" spans="1:7" s="1" customFormat="1" ht="18.95" customHeight="1" x14ac:dyDescent="0.25">
      <c r="A24" s="52"/>
      <c r="B24" s="52"/>
      <c r="C24" s="52"/>
      <c r="D24" s="7"/>
      <c r="E24" s="7"/>
      <c r="F24" s="7" t="s">
        <v>59</v>
      </c>
      <c r="G24" s="67">
        <f>G25</f>
        <v>597.90000000000009</v>
      </c>
    </row>
    <row r="25" spans="1:7" s="1" customFormat="1" ht="18.95" customHeight="1" x14ac:dyDescent="0.25">
      <c r="A25" s="52"/>
      <c r="B25" s="52"/>
      <c r="C25" s="52"/>
      <c r="D25" s="7"/>
      <c r="E25" s="7"/>
      <c r="F25" s="7" t="s">
        <v>82</v>
      </c>
      <c r="G25" s="67">
        <f>G26</f>
        <v>597.90000000000009</v>
      </c>
    </row>
    <row r="26" spans="1:7" s="1" customFormat="1" ht="18.95" customHeight="1" x14ac:dyDescent="0.25">
      <c r="A26" s="52"/>
      <c r="B26" s="52"/>
      <c r="C26" s="52"/>
      <c r="D26" s="7"/>
      <c r="E26" s="7"/>
      <c r="F26" s="7" t="s">
        <v>83</v>
      </c>
      <c r="G26" s="67">
        <f>G27</f>
        <v>597.90000000000009</v>
      </c>
    </row>
    <row r="27" spans="1:7" s="1" customFormat="1" ht="18.95" customHeight="1" x14ac:dyDescent="0.25">
      <c r="A27" s="52"/>
      <c r="B27" s="52"/>
      <c r="C27" s="52"/>
      <c r="D27" s="7"/>
      <c r="E27" s="7"/>
      <c r="F27" s="7" t="s">
        <v>84</v>
      </c>
      <c r="G27" s="67">
        <f>G28</f>
        <v>597.90000000000009</v>
      </c>
    </row>
    <row r="28" spans="1:7" s="1" customFormat="1" ht="18.95" customHeight="1" x14ac:dyDescent="0.25">
      <c r="A28" s="52"/>
      <c r="B28" s="52"/>
      <c r="C28" s="52"/>
      <c r="D28" s="7"/>
      <c r="E28" s="7"/>
      <c r="F28" s="7" t="s">
        <v>85</v>
      </c>
      <c r="G28" s="67">
        <f>'Հավելված 4'!J11-964.5</f>
        <v>597.90000000000009</v>
      </c>
    </row>
    <row r="29" spans="1:7" s="1" customFormat="1" ht="18.95" customHeight="1" x14ac:dyDescent="0.25">
      <c r="A29" s="52"/>
      <c r="B29" s="52"/>
      <c r="C29" s="52"/>
      <c r="D29" s="7"/>
      <c r="E29" s="7"/>
      <c r="F29" s="68" t="s">
        <v>86</v>
      </c>
      <c r="G29" s="66">
        <f>G31</f>
        <v>25680.5</v>
      </c>
    </row>
    <row r="30" spans="1:7" s="1" customFormat="1" ht="18.95" customHeight="1" x14ac:dyDescent="0.25">
      <c r="A30" s="52"/>
      <c r="B30" s="52"/>
      <c r="C30" s="52"/>
      <c r="D30" s="7"/>
      <c r="E30" s="7"/>
      <c r="F30" s="7" t="s">
        <v>81</v>
      </c>
      <c r="G30" s="7"/>
    </row>
    <row r="31" spans="1:7" s="1" customFormat="1" ht="18.95" customHeight="1" x14ac:dyDescent="0.25">
      <c r="A31" s="52"/>
      <c r="B31" s="52"/>
      <c r="C31" s="52"/>
      <c r="D31" s="7"/>
      <c r="E31" s="7"/>
      <c r="F31" s="7" t="s">
        <v>59</v>
      </c>
      <c r="G31" s="67">
        <f>G32</f>
        <v>25680.5</v>
      </c>
    </row>
    <row r="32" spans="1:7" s="1" customFormat="1" ht="18.95" customHeight="1" x14ac:dyDescent="0.25">
      <c r="A32" s="52"/>
      <c r="B32" s="52"/>
      <c r="C32" s="52"/>
      <c r="D32" s="7"/>
      <c r="E32" s="7"/>
      <c r="F32" s="7" t="s">
        <v>82</v>
      </c>
      <c r="G32" s="67">
        <f>G33</f>
        <v>25680.5</v>
      </c>
    </row>
    <row r="33" spans="1:9" s="1" customFormat="1" ht="18.95" customHeight="1" x14ac:dyDescent="0.25">
      <c r="A33" s="52"/>
      <c r="B33" s="52"/>
      <c r="C33" s="52"/>
      <c r="D33" s="7"/>
      <c r="E33" s="7"/>
      <c r="F33" s="7" t="s">
        <v>83</v>
      </c>
      <c r="G33" s="67">
        <f>G34</f>
        <v>25680.5</v>
      </c>
    </row>
    <row r="34" spans="1:9" s="1" customFormat="1" ht="18.95" customHeight="1" x14ac:dyDescent="0.25">
      <c r="A34" s="52"/>
      <c r="B34" s="52"/>
      <c r="C34" s="52"/>
      <c r="D34" s="7"/>
      <c r="E34" s="7"/>
      <c r="F34" s="7" t="s">
        <v>84</v>
      </c>
      <c r="G34" s="67">
        <f>G35</f>
        <v>25680.5</v>
      </c>
    </row>
    <row r="35" spans="1:9" s="1" customFormat="1" ht="18.95" customHeight="1" x14ac:dyDescent="0.25">
      <c r="A35" s="52"/>
      <c r="B35" s="52"/>
      <c r="C35" s="52"/>
      <c r="D35" s="7"/>
      <c r="E35" s="7"/>
      <c r="F35" s="7" t="s">
        <v>85</v>
      </c>
      <c r="G35" s="67">
        <f>'Հավելված 4'!J24</f>
        <v>25680.5</v>
      </c>
    </row>
    <row r="36" spans="1:9" s="1" customFormat="1" ht="18.95" customHeight="1" x14ac:dyDescent="0.25">
      <c r="A36" s="52"/>
      <c r="B36" s="52"/>
      <c r="C36" s="52"/>
      <c r="D36" s="7"/>
      <c r="E36" s="7"/>
      <c r="F36" s="68" t="s">
        <v>87</v>
      </c>
      <c r="G36" s="66">
        <f>G38</f>
        <v>64665.599999999999</v>
      </c>
    </row>
    <row r="37" spans="1:9" s="1" customFormat="1" ht="18.95" customHeight="1" x14ac:dyDescent="0.25">
      <c r="A37" s="52"/>
      <c r="B37" s="52"/>
      <c r="C37" s="52"/>
      <c r="D37" s="7"/>
      <c r="E37" s="7"/>
      <c r="F37" s="7" t="s">
        <v>81</v>
      </c>
      <c r="G37" s="7"/>
      <c r="I37" s="116"/>
    </row>
    <row r="38" spans="1:9" s="1" customFormat="1" ht="18.95" customHeight="1" x14ac:dyDescent="0.25">
      <c r="A38" s="52"/>
      <c r="B38" s="52"/>
      <c r="C38" s="52"/>
      <c r="D38" s="7"/>
      <c r="E38" s="7"/>
      <c r="F38" s="7" t="s">
        <v>59</v>
      </c>
      <c r="G38" s="67">
        <f>G39</f>
        <v>64665.599999999999</v>
      </c>
    </row>
    <row r="39" spans="1:9" s="1" customFormat="1" ht="18.95" customHeight="1" x14ac:dyDescent="0.25">
      <c r="A39" s="52"/>
      <c r="B39" s="52"/>
      <c r="C39" s="52"/>
      <c r="D39" s="7"/>
      <c r="E39" s="7"/>
      <c r="F39" s="7" t="s">
        <v>82</v>
      </c>
      <c r="G39" s="67">
        <f>G40</f>
        <v>64665.599999999999</v>
      </c>
    </row>
    <row r="40" spans="1:9" s="1" customFormat="1" ht="18.95" customHeight="1" x14ac:dyDescent="0.25">
      <c r="A40" s="52"/>
      <c r="B40" s="52"/>
      <c r="C40" s="52"/>
      <c r="D40" s="7"/>
      <c r="E40" s="7"/>
      <c r="F40" s="7" t="s">
        <v>83</v>
      </c>
      <c r="G40" s="67">
        <f>G41</f>
        <v>64665.599999999999</v>
      </c>
    </row>
    <row r="41" spans="1:9" s="1" customFormat="1" ht="18.95" customHeight="1" x14ac:dyDescent="0.25">
      <c r="A41" s="52"/>
      <c r="B41" s="52"/>
      <c r="C41" s="52"/>
      <c r="D41" s="7"/>
      <c r="E41" s="7"/>
      <c r="F41" s="7" t="s">
        <v>84</v>
      </c>
      <c r="G41" s="67">
        <f>G42</f>
        <v>64665.599999999999</v>
      </c>
    </row>
    <row r="42" spans="1:9" s="1" customFormat="1" ht="18.95" customHeight="1" x14ac:dyDescent="0.25">
      <c r="A42" s="52"/>
      <c r="B42" s="52"/>
      <c r="C42" s="52"/>
      <c r="D42" s="7"/>
      <c r="E42" s="7"/>
      <c r="F42" s="7" t="s">
        <v>85</v>
      </c>
      <c r="G42" s="67">
        <f>'Հավելված 4'!J37</f>
        <v>64665.599999999999</v>
      </c>
    </row>
    <row r="43" spans="1:9" s="1" customFormat="1" ht="18.95" customHeight="1" x14ac:dyDescent="0.25">
      <c r="A43" s="52"/>
      <c r="B43" s="52"/>
      <c r="C43" s="52"/>
      <c r="D43" s="7"/>
      <c r="E43" s="7"/>
      <c r="F43" s="68" t="s">
        <v>88</v>
      </c>
      <c r="G43" s="66">
        <f>G45</f>
        <v>65540.600000000006</v>
      </c>
    </row>
    <row r="44" spans="1:9" s="1" customFormat="1" ht="18.95" customHeight="1" x14ac:dyDescent="0.25">
      <c r="A44" s="52"/>
      <c r="B44" s="52"/>
      <c r="C44" s="52"/>
      <c r="D44" s="7"/>
      <c r="E44" s="7"/>
      <c r="F44" s="7" t="s">
        <v>81</v>
      </c>
      <c r="G44" s="7"/>
    </row>
    <row r="45" spans="1:9" s="1" customFormat="1" ht="18.95" customHeight="1" x14ac:dyDescent="0.25">
      <c r="A45" s="52"/>
      <c r="B45" s="52"/>
      <c r="C45" s="52"/>
      <c r="D45" s="7"/>
      <c r="E45" s="7"/>
      <c r="F45" s="7" t="s">
        <v>59</v>
      </c>
      <c r="G45" s="67">
        <f>G46</f>
        <v>65540.600000000006</v>
      </c>
    </row>
    <row r="46" spans="1:9" s="1" customFormat="1" ht="18.95" customHeight="1" x14ac:dyDescent="0.25">
      <c r="A46" s="52"/>
      <c r="B46" s="52"/>
      <c r="C46" s="52"/>
      <c r="D46" s="7"/>
      <c r="E46" s="7"/>
      <c r="F46" s="7" t="s">
        <v>82</v>
      </c>
      <c r="G46" s="67">
        <f>G47</f>
        <v>65540.600000000006</v>
      </c>
    </row>
    <row r="47" spans="1:9" s="1" customFormat="1" ht="18.95" customHeight="1" x14ac:dyDescent="0.25">
      <c r="A47" s="52"/>
      <c r="B47" s="52"/>
      <c r="C47" s="52"/>
      <c r="D47" s="7"/>
      <c r="E47" s="7"/>
      <c r="F47" s="7" t="s">
        <v>83</v>
      </c>
      <c r="G47" s="67">
        <f>G48</f>
        <v>65540.600000000006</v>
      </c>
    </row>
    <row r="48" spans="1:9" s="1" customFormat="1" ht="18.95" customHeight="1" x14ac:dyDescent="0.25">
      <c r="A48" s="52"/>
      <c r="B48" s="52"/>
      <c r="C48" s="52"/>
      <c r="D48" s="7"/>
      <c r="E48" s="7"/>
      <c r="F48" s="7" t="s">
        <v>84</v>
      </c>
      <c r="G48" s="67">
        <f>G49</f>
        <v>65540.600000000006</v>
      </c>
    </row>
    <row r="49" spans="1:7" s="1" customFormat="1" ht="18.95" customHeight="1" x14ac:dyDescent="0.25">
      <c r="A49" s="52"/>
      <c r="B49" s="52"/>
      <c r="C49" s="52"/>
      <c r="D49" s="7"/>
      <c r="E49" s="7"/>
      <c r="F49" s="7" t="s">
        <v>85</v>
      </c>
      <c r="G49" s="67">
        <f>'Հավելված 4'!J50</f>
        <v>65540.600000000006</v>
      </c>
    </row>
    <row r="50" spans="1:7" s="1" customFormat="1" ht="18.95" customHeight="1" x14ac:dyDescent="0.25">
      <c r="A50" s="52"/>
      <c r="B50" s="52"/>
      <c r="C50" s="52"/>
      <c r="D50" s="7"/>
      <c r="E50" s="7"/>
      <c r="F50" s="68" t="s">
        <v>89</v>
      </c>
      <c r="G50" s="66">
        <f>G52</f>
        <v>11758.5</v>
      </c>
    </row>
    <row r="51" spans="1:7" s="1" customFormat="1" ht="18.95" customHeight="1" x14ac:dyDescent="0.25">
      <c r="A51" s="52"/>
      <c r="B51" s="52"/>
      <c r="C51" s="52"/>
      <c r="D51" s="7"/>
      <c r="E51" s="7"/>
      <c r="F51" s="7" t="s">
        <v>81</v>
      </c>
      <c r="G51" s="7"/>
    </row>
    <row r="52" spans="1:7" s="1" customFormat="1" ht="18.95" customHeight="1" x14ac:dyDescent="0.25">
      <c r="A52" s="52"/>
      <c r="B52" s="52"/>
      <c r="C52" s="52"/>
      <c r="D52" s="7"/>
      <c r="E52" s="7"/>
      <c r="F52" s="7" t="s">
        <v>59</v>
      </c>
      <c r="G52" s="67">
        <f>G53</f>
        <v>11758.5</v>
      </c>
    </row>
    <row r="53" spans="1:7" s="1" customFormat="1" ht="18.95" customHeight="1" x14ac:dyDescent="0.25">
      <c r="A53" s="52"/>
      <c r="B53" s="52"/>
      <c r="C53" s="52"/>
      <c r="D53" s="7"/>
      <c r="E53" s="7"/>
      <c r="F53" s="7" t="s">
        <v>82</v>
      </c>
      <c r="G53" s="67">
        <f>G54</f>
        <v>11758.5</v>
      </c>
    </row>
    <row r="54" spans="1:7" s="1" customFormat="1" ht="18.95" customHeight="1" x14ac:dyDescent="0.25">
      <c r="A54" s="52"/>
      <c r="B54" s="52"/>
      <c r="C54" s="52"/>
      <c r="D54" s="7"/>
      <c r="E54" s="7"/>
      <c r="F54" s="7" t="s">
        <v>83</v>
      </c>
      <c r="G54" s="67">
        <f>G55</f>
        <v>11758.5</v>
      </c>
    </row>
    <row r="55" spans="1:7" s="1" customFormat="1" ht="18.95" customHeight="1" x14ac:dyDescent="0.25">
      <c r="A55" s="52"/>
      <c r="B55" s="52"/>
      <c r="C55" s="52"/>
      <c r="D55" s="7"/>
      <c r="E55" s="7"/>
      <c r="F55" s="7" t="s">
        <v>84</v>
      </c>
      <c r="G55" s="67">
        <f>G56</f>
        <v>11758.5</v>
      </c>
    </row>
    <row r="56" spans="1:7" s="1" customFormat="1" ht="18.95" customHeight="1" x14ac:dyDescent="0.25">
      <c r="A56" s="52"/>
      <c r="B56" s="52"/>
      <c r="C56" s="52"/>
      <c r="D56" s="7"/>
      <c r="E56" s="7"/>
      <c r="F56" s="7" t="s">
        <v>85</v>
      </c>
      <c r="G56" s="67">
        <f>'Հավելված 4'!J63</f>
        <v>11758.5</v>
      </c>
    </row>
    <row r="57" spans="1:7" s="1" customFormat="1" ht="18.95" customHeight="1" x14ac:dyDescent="0.25">
      <c r="A57" s="52"/>
      <c r="B57" s="52"/>
      <c r="C57" s="52"/>
      <c r="D57" s="7"/>
      <c r="E57" s="7"/>
      <c r="F57" s="68" t="s">
        <v>90</v>
      </c>
      <c r="G57" s="66">
        <f>G59</f>
        <v>6707.4</v>
      </c>
    </row>
    <row r="58" spans="1:7" s="1" customFormat="1" ht="18.95" customHeight="1" x14ac:dyDescent="0.25">
      <c r="A58" s="52"/>
      <c r="B58" s="52"/>
      <c r="C58" s="52"/>
      <c r="D58" s="7"/>
      <c r="E58" s="7"/>
      <c r="F58" s="7" t="s">
        <v>81</v>
      </c>
      <c r="G58" s="7"/>
    </row>
    <row r="59" spans="1:7" s="1" customFormat="1" ht="18.95" customHeight="1" x14ac:dyDescent="0.25">
      <c r="A59" s="52"/>
      <c r="B59" s="52"/>
      <c r="C59" s="52"/>
      <c r="D59" s="7"/>
      <c r="E59" s="7"/>
      <c r="F59" s="7" t="s">
        <v>59</v>
      </c>
      <c r="G59" s="67">
        <f>G60</f>
        <v>6707.4</v>
      </c>
    </row>
    <row r="60" spans="1:7" s="1" customFormat="1" ht="18.95" customHeight="1" x14ac:dyDescent="0.25">
      <c r="A60" s="52"/>
      <c r="B60" s="52"/>
      <c r="C60" s="52"/>
      <c r="D60" s="7"/>
      <c r="E60" s="7"/>
      <c r="F60" s="7" t="s">
        <v>82</v>
      </c>
      <c r="G60" s="67">
        <f>G61</f>
        <v>6707.4</v>
      </c>
    </row>
    <row r="61" spans="1:7" s="1" customFormat="1" ht="18.95" customHeight="1" x14ac:dyDescent="0.25">
      <c r="A61" s="52"/>
      <c r="B61" s="52"/>
      <c r="C61" s="52"/>
      <c r="D61" s="7"/>
      <c r="E61" s="7"/>
      <c r="F61" s="7" t="s">
        <v>83</v>
      </c>
      <c r="G61" s="67">
        <f>G62</f>
        <v>6707.4</v>
      </c>
    </row>
    <row r="62" spans="1:7" s="1" customFormat="1" ht="18.95" customHeight="1" x14ac:dyDescent="0.25">
      <c r="A62" s="52"/>
      <c r="B62" s="52"/>
      <c r="C62" s="52"/>
      <c r="D62" s="7"/>
      <c r="E62" s="7"/>
      <c r="F62" s="7" t="s">
        <v>84</v>
      </c>
      <c r="G62" s="67">
        <f>G63</f>
        <v>6707.4</v>
      </c>
    </row>
    <row r="63" spans="1:7" s="1" customFormat="1" ht="18.95" customHeight="1" x14ac:dyDescent="0.25">
      <c r="A63" s="52"/>
      <c r="B63" s="52"/>
      <c r="C63" s="52"/>
      <c r="D63" s="7"/>
      <c r="E63" s="7"/>
      <c r="F63" s="7" t="s">
        <v>85</v>
      </c>
      <c r="G63" s="67">
        <f>'Հավելված 4'!J76</f>
        <v>6707.4</v>
      </c>
    </row>
    <row r="64" spans="1:7" s="1" customFormat="1" ht="18.95" customHeight="1" x14ac:dyDescent="0.25">
      <c r="A64" s="52"/>
      <c r="B64" s="52"/>
      <c r="C64" s="52"/>
      <c r="D64" s="7"/>
      <c r="E64" s="7"/>
      <c r="F64" s="68" t="s">
        <v>91</v>
      </c>
      <c r="G64" s="66">
        <f>G66</f>
        <v>104889.3</v>
      </c>
    </row>
    <row r="65" spans="1:7" s="1" customFormat="1" ht="18.95" customHeight="1" x14ac:dyDescent="0.25">
      <c r="A65" s="52"/>
      <c r="B65" s="52"/>
      <c r="C65" s="52"/>
      <c r="D65" s="7"/>
      <c r="E65" s="7"/>
      <c r="F65" s="7" t="s">
        <v>81</v>
      </c>
      <c r="G65" s="7"/>
    </row>
    <row r="66" spans="1:7" s="1" customFormat="1" ht="18.95" customHeight="1" x14ac:dyDescent="0.25">
      <c r="A66" s="52"/>
      <c r="B66" s="52"/>
      <c r="C66" s="52"/>
      <c r="D66" s="7"/>
      <c r="E66" s="7"/>
      <c r="F66" s="7" t="s">
        <v>59</v>
      </c>
      <c r="G66" s="67">
        <f>G67</f>
        <v>104889.3</v>
      </c>
    </row>
    <row r="67" spans="1:7" s="1" customFormat="1" ht="18.95" customHeight="1" x14ac:dyDescent="0.25">
      <c r="A67" s="52"/>
      <c r="B67" s="52"/>
      <c r="C67" s="52"/>
      <c r="D67" s="7"/>
      <c r="E67" s="7"/>
      <c r="F67" s="7" t="s">
        <v>82</v>
      </c>
      <c r="G67" s="67">
        <f>G68</f>
        <v>104889.3</v>
      </c>
    </row>
    <row r="68" spans="1:7" s="1" customFormat="1" ht="18.95" customHeight="1" x14ac:dyDescent="0.25">
      <c r="A68" s="52"/>
      <c r="B68" s="52"/>
      <c r="C68" s="52"/>
      <c r="D68" s="7"/>
      <c r="E68" s="7"/>
      <c r="F68" s="7" t="s">
        <v>83</v>
      </c>
      <c r="G68" s="67">
        <f>G69</f>
        <v>104889.3</v>
      </c>
    </row>
    <row r="69" spans="1:7" s="1" customFormat="1" ht="18.95" customHeight="1" x14ac:dyDescent="0.25">
      <c r="A69" s="52"/>
      <c r="B69" s="52"/>
      <c r="C69" s="52"/>
      <c r="D69" s="7"/>
      <c r="E69" s="7"/>
      <c r="F69" s="7" t="s">
        <v>84</v>
      </c>
      <c r="G69" s="67">
        <f>G70</f>
        <v>104889.3</v>
      </c>
    </row>
    <row r="70" spans="1:7" s="1" customFormat="1" ht="18.95" customHeight="1" x14ac:dyDescent="0.25">
      <c r="A70" s="52"/>
      <c r="B70" s="52"/>
      <c r="C70" s="52"/>
      <c r="D70" s="7"/>
      <c r="E70" s="7"/>
      <c r="F70" s="7" t="s">
        <v>85</v>
      </c>
      <c r="G70" s="67">
        <f>'Հավելված 4'!J89</f>
        <v>104889.3</v>
      </c>
    </row>
    <row r="71" spans="1:7" s="1" customFormat="1" ht="18.95" customHeight="1" x14ac:dyDescent="0.25">
      <c r="A71" s="52"/>
      <c r="B71" s="52"/>
      <c r="C71" s="52"/>
      <c r="D71" s="7"/>
      <c r="E71" s="7"/>
      <c r="F71" s="68" t="s">
        <v>92</v>
      </c>
      <c r="G71" s="66">
        <f>G73</f>
        <v>12586.5</v>
      </c>
    </row>
    <row r="72" spans="1:7" s="1" customFormat="1" ht="18.95" customHeight="1" x14ac:dyDescent="0.25">
      <c r="A72" s="52"/>
      <c r="B72" s="52"/>
      <c r="C72" s="52"/>
      <c r="D72" s="7"/>
      <c r="E72" s="7"/>
      <c r="F72" s="7" t="s">
        <v>81</v>
      </c>
      <c r="G72" s="7"/>
    </row>
    <row r="73" spans="1:7" s="1" customFormat="1" ht="18.95" customHeight="1" x14ac:dyDescent="0.25">
      <c r="A73" s="52"/>
      <c r="B73" s="52"/>
      <c r="C73" s="52"/>
      <c r="D73" s="7"/>
      <c r="E73" s="7"/>
      <c r="F73" s="7" t="s">
        <v>59</v>
      </c>
      <c r="G73" s="67">
        <f>G74</f>
        <v>12586.5</v>
      </c>
    </row>
    <row r="74" spans="1:7" s="1" customFormat="1" ht="18.95" customHeight="1" x14ac:dyDescent="0.25">
      <c r="A74" s="52"/>
      <c r="B74" s="52"/>
      <c r="C74" s="52"/>
      <c r="D74" s="7"/>
      <c r="E74" s="7"/>
      <c r="F74" s="7" t="s">
        <v>82</v>
      </c>
      <c r="G74" s="67">
        <f>G75</f>
        <v>12586.5</v>
      </c>
    </row>
    <row r="75" spans="1:7" s="1" customFormat="1" ht="18.95" customHeight="1" x14ac:dyDescent="0.25">
      <c r="A75" s="52"/>
      <c r="B75" s="52"/>
      <c r="C75" s="52"/>
      <c r="D75" s="7"/>
      <c r="E75" s="7"/>
      <c r="F75" s="7" t="s">
        <v>83</v>
      </c>
      <c r="G75" s="67">
        <f>G76</f>
        <v>12586.5</v>
      </c>
    </row>
    <row r="76" spans="1:7" s="1" customFormat="1" ht="18.95" customHeight="1" x14ac:dyDescent="0.25">
      <c r="A76" s="52"/>
      <c r="B76" s="52"/>
      <c r="C76" s="52"/>
      <c r="D76" s="7"/>
      <c r="E76" s="7"/>
      <c r="F76" s="7" t="s">
        <v>84</v>
      </c>
      <c r="G76" s="67">
        <f>G77</f>
        <v>12586.5</v>
      </c>
    </row>
    <row r="77" spans="1:7" s="1" customFormat="1" ht="18.95" customHeight="1" x14ac:dyDescent="0.25">
      <c r="A77" s="52"/>
      <c r="B77" s="52"/>
      <c r="C77" s="52"/>
      <c r="D77" s="7"/>
      <c r="E77" s="7"/>
      <c r="F77" s="7" t="s">
        <v>85</v>
      </c>
      <c r="G77" s="67">
        <f>'Հավելված 4'!J102</f>
        <v>12586.5</v>
      </c>
    </row>
    <row r="78" spans="1:7" s="1" customFormat="1" ht="18.95" customHeight="1" x14ac:dyDescent="0.25">
      <c r="A78" s="52"/>
      <c r="B78" s="52"/>
      <c r="C78" s="52"/>
      <c r="D78" s="7"/>
      <c r="E78" s="7"/>
      <c r="F78" s="68" t="s">
        <v>93</v>
      </c>
      <c r="G78" s="66">
        <f>G80</f>
        <v>18921.8</v>
      </c>
    </row>
    <row r="79" spans="1:7" s="1" customFormat="1" ht="18.95" customHeight="1" x14ac:dyDescent="0.25">
      <c r="A79" s="52"/>
      <c r="B79" s="52"/>
      <c r="C79" s="52"/>
      <c r="D79" s="7"/>
      <c r="E79" s="7"/>
      <c r="F79" s="7" t="s">
        <v>81</v>
      </c>
      <c r="G79" s="7"/>
    </row>
    <row r="80" spans="1:7" s="1" customFormat="1" ht="18.95" customHeight="1" x14ac:dyDescent="0.25">
      <c r="A80" s="52"/>
      <c r="B80" s="52"/>
      <c r="C80" s="52"/>
      <c r="D80" s="7"/>
      <c r="E80" s="7"/>
      <c r="F80" s="7" t="s">
        <v>59</v>
      </c>
      <c r="G80" s="67">
        <f>G81</f>
        <v>18921.8</v>
      </c>
    </row>
    <row r="81" spans="1:7" s="1" customFormat="1" ht="18.95" customHeight="1" x14ac:dyDescent="0.25">
      <c r="A81" s="52"/>
      <c r="B81" s="52"/>
      <c r="C81" s="52"/>
      <c r="D81" s="7"/>
      <c r="E81" s="7"/>
      <c r="F81" s="7" t="s">
        <v>82</v>
      </c>
      <c r="G81" s="67">
        <f>G82</f>
        <v>18921.8</v>
      </c>
    </row>
    <row r="82" spans="1:7" s="1" customFormat="1" ht="18.95" customHeight="1" x14ac:dyDescent="0.25">
      <c r="A82" s="52"/>
      <c r="B82" s="52"/>
      <c r="C82" s="52"/>
      <c r="D82" s="7"/>
      <c r="E82" s="7"/>
      <c r="F82" s="7" t="s">
        <v>83</v>
      </c>
      <c r="G82" s="67">
        <f>G83</f>
        <v>18921.8</v>
      </c>
    </row>
    <row r="83" spans="1:7" s="1" customFormat="1" ht="18.95" customHeight="1" x14ac:dyDescent="0.25">
      <c r="A83" s="52"/>
      <c r="B83" s="52"/>
      <c r="C83" s="52"/>
      <c r="D83" s="7"/>
      <c r="E83" s="7"/>
      <c r="F83" s="7" t="s">
        <v>84</v>
      </c>
      <c r="G83" s="67">
        <f>G84</f>
        <v>18921.8</v>
      </c>
    </row>
    <row r="84" spans="1:7" s="1" customFormat="1" ht="18.95" customHeight="1" x14ac:dyDescent="0.25">
      <c r="A84" s="52"/>
      <c r="B84" s="52"/>
      <c r="C84" s="52"/>
      <c r="D84" s="7"/>
      <c r="E84" s="7"/>
      <c r="F84" s="7" t="s">
        <v>85</v>
      </c>
      <c r="G84" s="67">
        <f>'Հավելված 4'!J115</f>
        <v>18921.8</v>
      </c>
    </row>
    <row r="85" spans="1:7" ht="17.25" x14ac:dyDescent="0.25">
      <c r="A85" s="93"/>
      <c r="B85" s="93"/>
      <c r="C85" s="93"/>
      <c r="D85" s="93"/>
      <c r="E85" s="93"/>
      <c r="F85" s="94" t="s">
        <v>108</v>
      </c>
      <c r="G85" s="95">
        <f>G86</f>
        <v>-311348.09999999998</v>
      </c>
    </row>
    <row r="86" spans="1:7" ht="17.25" x14ac:dyDescent="0.25">
      <c r="A86" s="96" t="s">
        <v>134</v>
      </c>
      <c r="B86" s="97"/>
      <c r="C86" s="97"/>
      <c r="D86" s="98"/>
      <c r="E86" s="99"/>
      <c r="F86" s="100" t="s">
        <v>135</v>
      </c>
      <c r="G86" s="95">
        <f>G88</f>
        <v>-311348.09999999998</v>
      </c>
    </row>
    <row r="87" spans="1:7" ht="17.25" x14ac:dyDescent="0.25">
      <c r="A87" s="101"/>
      <c r="B87" s="97"/>
      <c r="C87" s="97"/>
      <c r="D87" s="98"/>
      <c r="E87" s="99"/>
      <c r="F87" s="102" t="s">
        <v>60</v>
      </c>
      <c r="G87" s="103"/>
    </row>
    <row r="88" spans="1:7" ht="17.25" x14ac:dyDescent="0.25">
      <c r="A88" s="101"/>
      <c r="B88" s="98" t="s">
        <v>65</v>
      </c>
      <c r="C88" s="97"/>
      <c r="D88" s="98"/>
      <c r="E88" s="99"/>
      <c r="F88" s="100" t="s">
        <v>136</v>
      </c>
      <c r="G88" s="95">
        <f>G90</f>
        <v>-311348.09999999998</v>
      </c>
    </row>
    <row r="89" spans="1:7" ht="17.25" x14ac:dyDescent="0.25">
      <c r="A89" s="101"/>
      <c r="B89" s="98"/>
      <c r="C89" s="97"/>
      <c r="D89" s="98"/>
      <c r="E89" s="99"/>
      <c r="F89" s="102" t="s">
        <v>60</v>
      </c>
      <c r="G89" s="103"/>
    </row>
    <row r="90" spans="1:7" ht="17.25" x14ac:dyDescent="0.25">
      <c r="A90" s="101"/>
      <c r="B90" s="98"/>
      <c r="C90" s="98" t="s">
        <v>65</v>
      </c>
      <c r="D90" s="98"/>
      <c r="E90" s="99"/>
      <c r="F90" s="100" t="s">
        <v>39</v>
      </c>
      <c r="G90" s="95">
        <f>G92</f>
        <v>-311348.09999999998</v>
      </c>
    </row>
    <row r="91" spans="1:7" ht="17.25" x14ac:dyDescent="0.25">
      <c r="A91" s="101"/>
      <c r="B91" s="98"/>
      <c r="C91" s="98"/>
      <c r="D91" s="98"/>
      <c r="E91" s="99"/>
      <c r="F91" s="102" t="s">
        <v>60</v>
      </c>
      <c r="G91" s="103"/>
    </row>
    <row r="92" spans="1:7" ht="17.25" x14ac:dyDescent="0.25">
      <c r="A92" s="101"/>
      <c r="B92" s="98"/>
      <c r="C92" s="98"/>
      <c r="D92" s="98"/>
      <c r="E92" s="99"/>
      <c r="F92" s="104" t="s">
        <v>108</v>
      </c>
      <c r="G92" s="103">
        <f>G94</f>
        <v>-311348.09999999998</v>
      </c>
    </row>
    <row r="93" spans="1:7" ht="17.25" x14ac:dyDescent="0.25">
      <c r="A93" s="101"/>
      <c r="B93" s="98"/>
      <c r="C93" s="98"/>
      <c r="D93" s="98"/>
      <c r="E93" s="99"/>
      <c r="F93" s="102" t="s">
        <v>60</v>
      </c>
      <c r="G93" s="103"/>
    </row>
    <row r="94" spans="1:7" ht="17.25" x14ac:dyDescent="0.25">
      <c r="A94" s="101"/>
      <c r="B94" s="98"/>
      <c r="C94" s="98"/>
      <c r="D94" s="105" t="s">
        <v>109</v>
      </c>
      <c r="E94" s="99"/>
      <c r="F94" s="106" t="s">
        <v>39</v>
      </c>
      <c r="G94" s="95">
        <f>G96+G104+G112</f>
        <v>-311348.09999999998</v>
      </c>
    </row>
    <row r="95" spans="1:7" ht="17.25" x14ac:dyDescent="0.25">
      <c r="A95" s="101"/>
      <c r="B95" s="98"/>
      <c r="C95" s="98"/>
      <c r="D95" s="98"/>
      <c r="E95" s="99"/>
      <c r="F95" s="107" t="s">
        <v>60</v>
      </c>
      <c r="G95" s="103"/>
    </row>
    <row r="96" spans="1:7" s="88" customFormat="1" ht="16.5" x14ac:dyDescent="0.25">
      <c r="A96" s="84"/>
      <c r="B96" s="85"/>
      <c r="C96" s="85"/>
      <c r="D96" s="85"/>
      <c r="E96" s="86">
        <v>11001</v>
      </c>
      <c r="F96" s="87" t="s">
        <v>73</v>
      </c>
      <c r="G96" s="76">
        <f>G98</f>
        <v>311348.09999999998</v>
      </c>
    </row>
    <row r="97" spans="1:7" s="88" customFormat="1" ht="17.45" customHeight="1" x14ac:dyDescent="0.25">
      <c r="A97" s="84"/>
      <c r="B97" s="85"/>
      <c r="C97" s="85"/>
      <c r="D97" s="85"/>
      <c r="E97" s="89"/>
      <c r="F97" s="58" t="s">
        <v>80</v>
      </c>
      <c r="G97" s="77"/>
    </row>
    <row r="98" spans="1:7" s="88" customFormat="1" ht="17.45" customHeight="1" x14ac:dyDescent="0.25">
      <c r="A98" s="84"/>
      <c r="B98" s="85"/>
      <c r="C98" s="85"/>
      <c r="D98" s="85"/>
      <c r="E98" s="89"/>
      <c r="F98" s="90" t="s">
        <v>74</v>
      </c>
      <c r="G98" s="77">
        <f>G100</f>
        <v>311348.09999999998</v>
      </c>
    </row>
    <row r="99" spans="1:7" s="88" customFormat="1" ht="19.5" customHeight="1" x14ac:dyDescent="0.25">
      <c r="A99" s="84"/>
      <c r="B99" s="85"/>
      <c r="C99" s="85"/>
      <c r="D99" s="85"/>
      <c r="E99" s="89"/>
      <c r="F99" s="58" t="s">
        <v>81</v>
      </c>
      <c r="G99" s="77"/>
    </row>
    <row r="100" spans="1:7" s="88" customFormat="1" ht="17.45" customHeight="1" x14ac:dyDescent="0.25">
      <c r="A100" s="84"/>
      <c r="B100" s="85"/>
      <c r="C100" s="85"/>
      <c r="D100" s="85"/>
      <c r="E100" s="89"/>
      <c r="F100" s="58" t="s">
        <v>59</v>
      </c>
      <c r="G100" s="77">
        <f>G101</f>
        <v>311348.09999999998</v>
      </c>
    </row>
    <row r="101" spans="1:7" s="88" customFormat="1" ht="17.45" customHeight="1" x14ac:dyDescent="0.25">
      <c r="A101" s="84"/>
      <c r="B101" s="85"/>
      <c r="C101" s="85"/>
      <c r="D101" s="85"/>
      <c r="E101" s="89"/>
      <c r="F101" s="58" t="s">
        <v>82</v>
      </c>
      <c r="G101" s="77">
        <f>G102</f>
        <v>311348.09999999998</v>
      </c>
    </row>
    <row r="102" spans="1:7" s="88" customFormat="1" ht="17.45" customHeight="1" x14ac:dyDescent="0.25">
      <c r="A102" s="84"/>
      <c r="B102" s="85"/>
      <c r="C102" s="85"/>
      <c r="D102" s="85"/>
      <c r="E102" s="89"/>
      <c r="F102" s="58" t="s">
        <v>137</v>
      </c>
      <c r="G102" s="77">
        <f>G103</f>
        <v>311348.09999999998</v>
      </c>
    </row>
    <row r="103" spans="1:7" s="88" customFormat="1" ht="17.45" customHeight="1" x14ac:dyDescent="0.25">
      <c r="A103" s="84"/>
      <c r="B103" s="85"/>
      <c r="C103" s="85"/>
      <c r="D103" s="85"/>
      <c r="E103" s="89"/>
      <c r="F103" s="58" t="s">
        <v>138</v>
      </c>
      <c r="G103" s="77">
        <f>-G111</f>
        <v>311348.09999999998</v>
      </c>
    </row>
    <row r="104" spans="1:7" s="88" customFormat="1" ht="16.5" x14ac:dyDescent="0.25">
      <c r="A104" s="84"/>
      <c r="B104" s="85"/>
      <c r="C104" s="85"/>
      <c r="D104" s="85"/>
      <c r="E104" s="86">
        <v>11001</v>
      </c>
      <c r="F104" s="87" t="s">
        <v>73</v>
      </c>
      <c r="G104" s="76">
        <f>G106</f>
        <v>-311348.09999999998</v>
      </c>
    </row>
    <row r="105" spans="1:7" s="88" customFormat="1" ht="17.45" customHeight="1" x14ac:dyDescent="0.25">
      <c r="A105" s="84"/>
      <c r="B105" s="85"/>
      <c r="C105" s="85"/>
      <c r="D105" s="85"/>
      <c r="E105" s="89"/>
      <c r="F105" s="58" t="s">
        <v>80</v>
      </c>
      <c r="G105" s="77"/>
    </row>
    <row r="106" spans="1:7" s="88" customFormat="1" ht="17.45" customHeight="1" x14ac:dyDescent="0.25">
      <c r="A106" s="84"/>
      <c r="B106" s="85"/>
      <c r="C106" s="85"/>
      <c r="D106" s="85"/>
      <c r="E106" s="89"/>
      <c r="F106" s="90" t="s">
        <v>74</v>
      </c>
      <c r="G106" s="77">
        <f>G108</f>
        <v>-311348.09999999998</v>
      </c>
    </row>
    <row r="107" spans="1:7" s="88" customFormat="1" ht="33" customHeight="1" x14ac:dyDescent="0.25">
      <c r="A107" s="84"/>
      <c r="B107" s="85"/>
      <c r="C107" s="85"/>
      <c r="D107" s="85"/>
      <c r="E107" s="89"/>
      <c r="F107" s="58" t="s">
        <v>81</v>
      </c>
      <c r="G107" s="77"/>
    </row>
    <row r="108" spans="1:7" s="88" customFormat="1" ht="17.45" customHeight="1" x14ac:dyDescent="0.25">
      <c r="A108" s="84"/>
      <c r="B108" s="85"/>
      <c r="C108" s="85"/>
      <c r="D108" s="85"/>
      <c r="E108" s="89"/>
      <c r="F108" s="58" t="s">
        <v>59</v>
      </c>
      <c r="G108" s="77">
        <f>G109</f>
        <v>-311348.09999999998</v>
      </c>
    </row>
    <row r="109" spans="1:7" s="88" customFormat="1" ht="17.45" customHeight="1" x14ac:dyDescent="0.25">
      <c r="A109" s="84"/>
      <c r="B109" s="85"/>
      <c r="C109" s="85"/>
      <c r="D109" s="85"/>
      <c r="E109" s="89"/>
      <c r="F109" s="58" t="s">
        <v>82</v>
      </c>
      <c r="G109" s="77">
        <f>G110</f>
        <v>-311348.09999999998</v>
      </c>
    </row>
    <row r="110" spans="1:7" s="88" customFormat="1" ht="17.45" customHeight="1" x14ac:dyDescent="0.25">
      <c r="A110" s="84"/>
      <c r="B110" s="85"/>
      <c r="C110" s="85"/>
      <c r="D110" s="85"/>
      <c r="E110" s="89"/>
      <c r="F110" s="58" t="s">
        <v>137</v>
      </c>
      <c r="G110" s="77">
        <f>G111</f>
        <v>-311348.09999999998</v>
      </c>
    </row>
    <row r="111" spans="1:7" s="88" customFormat="1" ht="17.45" customHeight="1" x14ac:dyDescent="0.25">
      <c r="A111" s="84"/>
      <c r="B111" s="85"/>
      <c r="C111" s="85"/>
      <c r="D111" s="85"/>
      <c r="E111" s="89"/>
      <c r="F111" s="58" t="s">
        <v>138</v>
      </c>
      <c r="G111" s="77">
        <f>G119</f>
        <v>-311348.09999999998</v>
      </c>
    </row>
    <row r="112" spans="1:7" s="88" customFormat="1" ht="16.5" x14ac:dyDescent="0.25">
      <c r="A112" s="84"/>
      <c r="B112" s="85"/>
      <c r="C112" s="85"/>
      <c r="D112" s="85"/>
      <c r="E112" s="86" t="s">
        <v>75</v>
      </c>
      <c r="F112" s="91" t="s">
        <v>76</v>
      </c>
      <c r="G112" s="76">
        <f>G114</f>
        <v>-311348.09999999998</v>
      </c>
    </row>
    <row r="113" spans="1:7" s="88" customFormat="1" ht="17.45" customHeight="1" x14ac:dyDescent="0.25">
      <c r="A113" s="84"/>
      <c r="B113" s="85"/>
      <c r="C113" s="85"/>
      <c r="D113" s="85"/>
      <c r="E113" s="89"/>
      <c r="F113" s="58" t="s">
        <v>80</v>
      </c>
      <c r="G113" s="77"/>
    </row>
    <row r="114" spans="1:7" s="88" customFormat="1" ht="17.45" customHeight="1" x14ac:dyDescent="0.25">
      <c r="A114" s="84"/>
      <c r="B114" s="85"/>
      <c r="C114" s="85"/>
      <c r="D114" s="85"/>
      <c r="E114" s="89"/>
      <c r="F114" s="90" t="s">
        <v>74</v>
      </c>
      <c r="G114" s="77">
        <f>G116</f>
        <v>-311348.09999999998</v>
      </c>
    </row>
    <row r="115" spans="1:7" s="88" customFormat="1" ht="33" customHeight="1" x14ac:dyDescent="0.25">
      <c r="A115" s="84"/>
      <c r="B115" s="85"/>
      <c r="C115" s="85"/>
      <c r="D115" s="85"/>
      <c r="E115" s="89"/>
      <c r="F115" s="58" t="s">
        <v>81</v>
      </c>
      <c r="G115" s="77"/>
    </row>
    <row r="116" spans="1:7" s="88" customFormat="1" ht="17.45" customHeight="1" x14ac:dyDescent="0.25">
      <c r="A116" s="84"/>
      <c r="B116" s="85"/>
      <c r="C116" s="85"/>
      <c r="D116" s="85"/>
      <c r="E116" s="89"/>
      <c r="F116" s="58" t="s">
        <v>59</v>
      </c>
      <c r="G116" s="77">
        <f>G117</f>
        <v>-311348.09999999998</v>
      </c>
    </row>
    <row r="117" spans="1:7" s="88" customFormat="1" ht="17.45" customHeight="1" x14ac:dyDescent="0.25">
      <c r="A117" s="84"/>
      <c r="B117" s="85"/>
      <c r="C117" s="85"/>
      <c r="D117" s="85"/>
      <c r="E117" s="89"/>
      <c r="F117" s="58" t="s">
        <v>82</v>
      </c>
      <c r="G117" s="77">
        <f>G118</f>
        <v>-311348.09999999998</v>
      </c>
    </row>
    <row r="118" spans="1:7" s="88" customFormat="1" ht="17.45" customHeight="1" x14ac:dyDescent="0.25">
      <c r="A118" s="84"/>
      <c r="B118" s="85"/>
      <c r="C118" s="85"/>
      <c r="D118" s="85"/>
      <c r="E118" s="89"/>
      <c r="F118" s="58" t="s">
        <v>137</v>
      </c>
      <c r="G118" s="77">
        <f>G119</f>
        <v>-311348.09999999998</v>
      </c>
    </row>
    <row r="119" spans="1:7" s="88" customFormat="1" ht="17.45" customHeight="1" x14ac:dyDescent="0.25">
      <c r="A119" s="84"/>
      <c r="B119" s="85"/>
      <c r="C119" s="85"/>
      <c r="D119" s="85"/>
      <c r="E119" s="89"/>
      <c r="F119" s="58" t="s">
        <v>138</v>
      </c>
      <c r="G119" s="77">
        <f>-G12</f>
        <v>-311348.09999999998</v>
      </c>
    </row>
  </sheetData>
  <mergeCells count="8">
    <mergeCell ref="F1:G1"/>
    <mergeCell ref="F2:G2"/>
    <mergeCell ref="F3:G3"/>
    <mergeCell ref="A4:G4"/>
    <mergeCell ref="A6:C6"/>
    <mergeCell ref="D6:E6"/>
    <mergeCell ref="F6:F7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User</cp:lastModifiedBy>
  <cp:lastPrinted>2025-12-08T05:59:04Z</cp:lastPrinted>
  <dcterms:created xsi:type="dcterms:W3CDTF">2024-12-26T14:27:50Z</dcterms:created>
  <dcterms:modified xsi:type="dcterms:W3CDTF">2025-12-17T10:54:03Z</dcterms:modified>
</cp:coreProperties>
</file>