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D:\subvencia\2025\Finansavorum\19\17․12․2025\"/>
    </mc:Choice>
  </mc:AlternateContent>
  <xr:revisionPtr revIDLastSave="0" documentId="8_{E78C8B89-DD59-4ECA-AD62-667A46AED34A}" xr6:coauthVersionLast="47" xr6:coauthVersionMax="47" xr10:uidLastSave="{00000000-0000-0000-0000-000000000000}"/>
  <bookViews>
    <workbookView xWindow="-120" yWindow="-120" windowWidth="29040" windowHeight="15720" activeTab="3" xr2:uid="{00000000-000D-0000-FFFF-FFFF00000000}"/>
  </bookViews>
  <sheets>
    <sheet name="1" sheetId="16" r:id="rId1"/>
    <sheet name="2" sheetId="2" r:id="rId2"/>
    <sheet name="3" sheetId="30" r:id="rId3"/>
    <sheet name="4" sheetId="40" r:id="rId4"/>
    <sheet name="5" sheetId="7" r:id="rId5"/>
    <sheet name="6" sheetId="8" r:id="rId6"/>
  </sheets>
  <definedNames>
    <definedName name="_xlnm.Print_Area" localSheetId="0">'1'!$A$1:$H$23</definedName>
    <definedName name="_xlnm.Print_Area" localSheetId="1">'2'!$B$1:$H$183</definedName>
    <definedName name="_xlnm.Print_Area" localSheetId="2">'3'!$A$1:$G$87</definedName>
    <definedName name="_xlnm.Print_Area" localSheetId="4">'5'!$A$1:$K$57</definedName>
    <definedName name="_xlnm.Print_Area" localSheetId="5">'6'!$A$1:$K$103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2" i="7" l="1"/>
  <c r="K13" i="7"/>
  <c r="K18" i="7"/>
  <c r="K24" i="7"/>
  <c r="K28" i="7"/>
  <c r="G19" i="30"/>
  <c r="G45" i="30"/>
  <c r="E45" i="30"/>
  <c r="H39" i="2"/>
  <c r="G35" i="40"/>
  <c r="K38" i="7" l="1"/>
  <c r="K12" i="8" l="1"/>
  <c r="G47" i="30"/>
  <c r="E37" i="30"/>
  <c r="E38" i="30"/>
  <c r="G37" i="30"/>
  <c r="G36" i="30" s="1"/>
  <c r="G35" i="30" l="1"/>
  <c r="E36" i="30"/>
  <c r="G34" i="30" l="1"/>
  <c r="E35" i="30"/>
  <c r="E34" i="30" l="1"/>
  <c r="G32" i="30"/>
  <c r="E32" i="30" l="1"/>
  <c r="G30" i="30"/>
  <c r="E30" i="30" s="1"/>
  <c r="K17" i="8" l="1"/>
  <c r="G216" i="40"/>
  <c r="H95" i="2" s="1"/>
  <c r="H94" i="2" s="1"/>
  <c r="H93" i="2" s="1"/>
  <c r="H92" i="2" s="1"/>
  <c r="H91" i="2" s="1"/>
  <c r="H89" i="2" s="1"/>
  <c r="K99" i="8" s="1"/>
  <c r="K98" i="8" s="1"/>
  <c r="K97" i="8" s="1"/>
  <c r="G203" i="40"/>
  <c r="H88" i="2" s="1"/>
  <c r="H87" i="2" s="1"/>
  <c r="H86" i="2" s="1"/>
  <c r="H85" i="2" s="1"/>
  <c r="H84" i="2" s="1"/>
  <c r="H82" i="2" s="1"/>
  <c r="K92" i="8" s="1"/>
  <c r="K91" i="8" s="1"/>
  <c r="K90" i="8" s="1"/>
  <c r="G189" i="40"/>
  <c r="H81" i="2" s="1"/>
  <c r="H80" i="2" s="1"/>
  <c r="H79" i="2" s="1"/>
  <c r="H78" i="2" s="1"/>
  <c r="H77" i="2" s="1"/>
  <c r="H75" i="2" s="1"/>
  <c r="K85" i="8" s="1"/>
  <c r="K84" i="8" s="1"/>
  <c r="K83" i="8" s="1"/>
  <c r="G163" i="40"/>
  <c r="H74" i="2" s="1"/>
  <c r="H73" i="2" s="1"/>
  <c r="H72" i="2" s="1"/>
  <c r="H71" i="2" s="1"/>
  <c r="H70" i="2" s="1"/>
  <c r="H68" i="2" s="1"/>
  <c r="K78" i="8" s="1"/>
  <c r="K77" i="8" s="1"/>
  <c r="K76" i="8" s="1"/>
  <c r="G144" i="40"/>
  <c r="H67" i="2" s="1"/>
  <c r="H66" i="2" s="1"/>
  <c r="H65" i="2" s="1"/>
  <c r="H64" i="2" s="1"/>
  <c r="H63" i="2" s="1"/>
  <c r="H61" i="2" s="1"/>
  <c r="K70" i="8" s="1"/>
  <c r="K69" i="8" s="1"/>
  <c r="K68" i="8" s="1"/>
  <c r="G132" i="40"/>
  <c r="H60" i="2" s="1"/>
  <c r="H59" i="2" s="1"/>
  <c r="H58" i="2" s="1"/>
  <c r="H57" i="2" s="1"/>
  <c r="H56" i="2" s="1"/>
  <c r="H54" i="2" s="1"/>
  <c r="K63" i="8" s="1"/>
  <c r="K62" i="8" s="1"/>
  <c r="K61" i="8" s="1"/>
  <c r="G90" i="40"/>
  <c r="H53" i="2" s="1"/>
  <c r="H52" i="2" s="1"/>
  <c r="H51" i="2" s="1"/>
  <c r="H50" i="2" s="1"/>
  <c r="H49" i="2" s="1"/>
  <c r="H47" i="2" s="1"/>
  <c r="K56" i="8" s="1"/>
  <c r="K55" i="8" s="1"/>
  <c r="K54" i="8" s="1"/>
  <c r="G48" i="40"/>
  <c r="H46" i="2" s="1"/>
  <c r="H45" i="2" s="1"/>
  <c r="H44" i="2" s="1"/>
  <c r="H43" i="2" s="1"/>
  <c r="H42" i="2" s="1"/>
  <c r="H40" i="2" s="1"/>
  <c r="K48" i="8" s="1"/>
  <c r="K47" i="8" s="1"/>
  <c r="K46" i="8" s="1"/>
  <c r="G18" i="40"/>
  <c r="H38" i="2"/>
  <c r="H37" i="2" s="1"/>
  <c r="H36" i="2" s="1"/>
  <c r="H35" i="2" s="1"/>
  <c r="H33" i="2" s="1"/>
  <c r="K41" i="8" s="1"/>
  <c r="K40" i="8" s="1"/>
  <c r="K39" i="8" s="1"/>
  <c r="G46" i="30"/>
  <c r="G49" i="30"/>
  <c r="G48" i="30" s="1"/>
  <c r="G28" i="30"/>
  <c r="G27" i="30" s="1"/>
  <c r="G26" i="30" s="1"/>
  <c r="G25" i="30" s="1"/>
  <c r="G23" i="30" s="1"/>
  <c r="G21" i="30" s="1"/>
  <c r="F28" i="30"/>
  <c r="F27" i="30" s="1"/>
  <c r="F26" i="30" s="1"/>
  <c r="F25" i="30" s="1"/>
  <c r="F23" i="30" s="1"/>
  <c r="F21" i="30" s="1"/>
  <c r="E29" i="30"/>
  <c r="G16" i="40" l="1"/>
  <c r="G14" i="40" s="1"/>
  <c r="G12" i="40" s="1"/>
  <c r="G10" i="40" s="1"/>
  <c r="G8" i="40" s="1"/>
  <c r="H32" i="2"/>
  <c r="H31" i="2" s="1"/>
  <c r="H30" i="2" s="1"/>
  <c r="H29" i="2" s="1"/>
  <c r="H28" i="2" s="1"/>
  <c r="H26" i="2" s="1"/>
  <c r="F19" i="30"/>
  <c r="F17" i="30" s="1"/>
  <c r="E46" i="30"/>
  <c r="E47" i="30"/>
  <c r="E28" i="30"/>
  <c r="E26" i="30"/>
  <c r="E27" i="30"/>
  <c r="E23" i="30"/>
  <c r="E25" i="30"/>
  <c r="E21" i="30"/>
  <c r="K33" i="8" l="1"/>
  <c r="K32" i="8" s="1"/>
  <c r="K31" i="8" s="1"/>
  <c r="H24" i="2"/>
  <c r="F13" i="30"/>
  <c r="G44" i="30"/>
  <c r="H22" i="2"/>
  <c r="H20" i="2" s="1"/>
  <c r="H18" i="2" s="1"/>
  <c r="H16" i="2" s="1"/>
  <c r="H14" i="2" s="1"/>
  <c r="H21" i="16"/>
  <c r="H179" i="2" l="1"/>
  <c r="H178" i="2" s="1"/>
  <c r="H177" i="2" s="1"/>
  <c r="H176" i="2" s="1"/>
  <c r="H174" i="2" s="1"/>
  <c r="H172" i="2" s="1"/>
  <c r="H171" i="2" s="1"/>
  <c r="H170" i="2" s="1"/>
  <c r="H169" i="2" s="1"/>
  <c r="H168" i="2" s="1"/>
  <c r="H166" i="2" s="1"/>
  <c r="H164" i="2" s="1"/>
  <c r="H163" i="2" s="1"/>
  <c r="H162" i="2" s="1"/>
  <c r="H161" i="2" s="1"/>
  <c r="H160" i="2" s="1"/>
  <c r="H158" i="2" s="1"/>
  <c r="H156" i="2" s="1"/>
  <c r="H154" i="2" s="1"/>
  <c r="H152" i="2" s="1"/>
  <c r="H150" i="2" s="1"/>
  <c r="H148" i="2" s="1"/>
  <c r="H146" i="2" s="1"/>
  <c r="H144" i="2" s="1"/>
  <c r="H16" i="16"/>
  <c r="H15" i="16" s="1"/>
  <c r="H9" i="16" s="1"/>
  <c r="K33" i="7"/>
  <c r="G13" i="30"/>
  <c r="E13" i="30"/>
  <c r="H20" i="16"/>
  <c r="H19" i="16" s="1"/>
  <c r="H18" i="16" s="1"/>
  <c r="H17" i="16" s="1"/>
  <c r="K49" i="7"/>
  <c r="K114" i="8" s="1"/>
  <c r="E44" i="30"/>
  <c r="G43" i="30"/>
  <c r="H8" i="16" l="1"/>
  <c r="K45" i="7"/>
  <c r="K110" i="8" s="1"/>
  <c r="G41" i="30"/>
  <c r="E43" i="30"/>
  <c r="K41" i="7" l="1"/>
  <c r="K40" i="7" s="1"/>
  <c r="K39" i="7" s="1"/>
  <c r="E41" i="30"/>
  <c r="G39" i="30"/>
  <c r="G17" i="30" s="1"/>
  <c r="K32" i="7"/>
  <c r="K11" i="7" s="1"/>
  <c r="K106" i="8" l="1"/>
  <c r="K105" i="8" s="1"/>
  <c r="K104" i="8" s="1"/>
  <c r="E39" i="30"/>
  <c r="E19" i="30"/>
  <c r="E17" i="30" s="1"/>
  <c r="K27" i="8"/>
  <c r="H104" i="2" l="1"/>
  <c r="H102" i="2" s="1"/>
  <c r="H100" i="2" s="1"/>
  <c r="H98" i="2" s="1"/>
  <c r="H96" i="2" s="1"/>
  <c r="H12" i="2" s="1"/>
  <c r="H10" i="2" s="1"/>
  <c r="K23" i="8" l="1"/>
  <c r="K11" i="8" s="1"/>
  <c r="K10" i="8" s="1"/>
  <c r="K9" i="8" s="1"/>
  <c r="K10" i="7"/>
</calcChain>
</file>

<file path=xl/sharedStrings.xml><?xml version="1.0" encoding="utf-8"?>
<sst xmlns="http://schemas.openxmlformats.org/spreadsheetml/2006/main" count="792" uniqueCount="394">
  <si>
    <t xml:space="preserve">ՀՀ տարածքային կառավարման և ենթակառուցվածքների նախարարություն </t>
  </si>
  <si>
    <t xml:space="preserve"> Բյուջետային հատկացումների գլխավոր կարգադրիչների, ծրագրերի, միջոցառումների և միջոցառումները կատարող պետական մարմինների անվանումները</t>
  </si>
  <si>
    <t xml:space="preserve"> այդ թվում`</t>
  </si>
  <si>
    <t>05</t>
  </si>
  <si>
    <t>ՏՐԱՆՍՊՈՐՏ</t>
  </si>
  <si>
    <t>ՀՀ տարածքային կառավարման և ենթակառուցվածքների նախարարություն</t>
  </si>
  <si>
    <t xml:space="preserve"> Տարի</t>
  </si>
  <si>
    <t xml:space="preserve"> Ճանապարհային ցանցի բարելավում</t>
  </si>
  <si>
    <t xml:space="preserve"> ՀՀ տարածքային կառավարման և ենթակառուցվածքների նախարարություն</t>
  </si>
  <si>
    <t>01</t>
  </si>
  <si>
    <t xml:space="preserve"> ԲԳԿ </t>
  </si>
  <si>
    <t xml:space="preserve"> Ծրագիր </t>
  </si>
  <si>
    <t xml:space="preserve"> Միջոցառում </t>
  </si>
  <si>
    <t>Իրականացնողը/ ակտիվն օգտագործողը/ շահառուի ընտրության չափորոշիչը</t>
  </si>
  <si>
    <t>Արդյունքային չափորոշիչը</t>
  </si>
  <si>
    <t xml:space="preserve"> Դասիչը </t>
  </si>
  <si>
    <t xml:space="preserve"> Տեսակը </t>
  </si>
  <si>
    <t xml:space="preserve"> Տարի </t>
  </si>
  <si>
    <t xml:space="preserve"> ԸՆԴԱՄԵՆԸ </t>
  </si>
  <si>
    <t>Ծրագիր</t>
  </si>
  <si>
    <t>Միջոցառում</t>
  </si>
  <si>
    <t xml:space="preserve"> Ճանապարհային տրանսպորտ</t>
  </si>
  <si>
    <t xml:space="preserve"> Ճանապարհային ցանցի բարելավում </t>
  </si>
  <si>
    <t>հազար դրամներով</t>
  </si>
  <si>
    <t xml:space="preserve">                ՀԱՅԱՍՏԱՆԻ ՀԱՆՐԱՊԵՏՈՒԹՅԱՆ</t>
  </si>
  <si>
    <t xml:space="preserve">                   ՎԱՐՉԱՊԵՏԻ ԱՇԽԱՏԱԿԱԶՄԻ</t>
  </si>
  <si>
    <t xml:space="preserve">                 ՂԵԿԱՎԱՐ ՝                                                                   Ա. ՀԱՐՈՒԹՅՈՒՆՅԱՆ</t>
  </si>
  <si>
    <t>Ցուցանիշների փոփոխությունը
(ավելացումները նշված են դրական նշանով, իսկ նվազեցումները` փակագծերում)</t>
  </si>
  <si>
    <t xml:space="preserve"> ԸՆԴԱՄԵՆԸ</t>
  </si>
  <si>
    <t xml:space="preserve">ՀԱՅԱՍՏԱՆԻ ՀԱՆՐԱՊԵՏՈՒԹՅԱՆ ԿԱՌԱՎԱՐՈՒԹՅԱՆ 2024 ԹՎԱԿԱՆԻ ԴԵԿՏԵՄԲԵՐԻ 27-Ի N 2060-Ն ՈՐՈՇՄԱՆ NN 3 ԵՎ 4 ՀԱՎԵԼՎԱԾՆԵՐՈՒՄ ԿԱՏԱՐՎՈՂ ՓՈՓՈԽՈՒԹՅՈՒՆՆԵՐԸ ԵՎ ԼՐԱՑՈՒՄՆԵՐԸ </t>
  </si>
  <si>
    <t xml:space="preserve">Գործառական դասիչը </t>
  </si>
  <si>
    <t>Ծրագրային դասիչը</t>
  </si>
  <si>
    <t>Բաժին</t>
  </si>
  <si>
    <t>Խումբ</t>
  </si>
  <si>
    <t>Դաս</t>
  </si>
  <si>
    <t xml:space="preserve"> ԲՍԿ </t>
  </si>
  <si>
    <t>Ցուցանիշների փոփոխությունը
 (ավելացումները նշված են դրական նշանով, իսկ նվազեցումները` փակագծերում)</t>
  </si>
  <si>
    <t xml:space="preserve">Դասիչը </t>
  </si>
  <si>
    <t xml:space="preserve">Անվանումը </t>
  </si>
  <si>
    <t xml:space="preserve">Նկարագրությունը </t>
  </si>
  <si>
    <t>______________ ի    ___Ն որոշման</t>
  </si>
  <si>
    <t>այդ թվում`</t>
  </si>
  <si>
    <t>ՀՀ կառավարություն</t>
  </si>
  <si>
    <t xml:space="preserve"> այդ թվում` բյուջետային ծախսերի տնտեսագիտական դասակարգման հոդվածներ</t>
  </si>
  <si>
    <t xml:space="preserve"> ԸՆԴԱՄԵՆԸ ԾԱԽՍԵՐ</t>
  </si>
  <si>
    <t xml:space="preserve"> ՈՉ ՖԻՆԱՆՍԱԿԱՆ ԱԿՏԻՎՆԵՐԻ ԳԾՈՎ ԾԱԽՍԵՐ</t>
  </si>
  <si>
    <t xml:space="preserve"> ՀԻՄՆԱԿԱՆ ՄԻՋՈՑՆԵՐ</t>
  </si>
  <si>
    <t xml:space="preserve"> ՇԵՆՔԵՐ ԵՎ ՇԻՆՈՒԹՅՈՒՆՆԵՐ</t>
  </si>
  <si>
    <t xml:space="preserve"> այդ թվում` ըստ կատարողների</t>
  </si>
  <si>
    <t xml:space="preserve">ՀՀ կառավարության  2025 թվականի </t>
  </si>
  <si>
    <t>Ցուցանիշների փոփոխությունը
 (ավելացումները նշված են դրական նշանով</t>
  </si>
  <si>
    <t>ՀԱՅԱՍՏԱՆԻ ՀԱՆՐԱՊԵՏՈՒԹՅԱՆ                                                                   ՎԱՐՉԱՊԵՏԻ ԱՇԽԱՏԱԿԱԶՄԻ                                                                           ՂԵԿԱՎԱՐ՝</t>
  </si>
  <si>
    <t>Ա.ՀԱՐՈՒԹՅՈՒՆՅԱՆ</t>
  </si>
  <si>
    <t xml:space="preserve"> ԱՅԼ ՀԻՄՆԱԿԱՆ ՄԻՋՈՑՆԵՐ</t>
  </si>
  <si>
    <t xml:space="preserve"> - Նախագծահետազոտական ծախսեր</t>
  </si>
  <si>
    <t>ՀԱՅԱՍՏԱՆԻ ՀԱՆՐԱՊԵՏՈՒԹՅԱՆ 2025 ԹՎԱԿԱՆԻ ՊԵՏԱԿԱՆ ԲՅՈՒՋԵԻ ՄԱՍԻՆ» ՕՐԵՆՔԻ N 1 ՀԱՎԵԼՎԱԾԻ N 2 ԱՂՅՈՒՍԱԿՈՒՄ ԿԱՏԱՐՎՈՂ ՎԵՐԱԲԱՇԽՈՒՄԸ ԵՎ ՀԱՅԱՍՏԱՆԻ ՀԱՆՐԱՊԵՏՈՒԹՅԱՆ ԿԱՌԱՎԱՐՈՒԹՅԱՆ 2024 ԹՎԱԿԱՆԻ ԴԵԿՏԵՄԲԵՐԻ 27-Ի N 2060-Ն ՈՐՈՇՄԱՆ N 5 ՀԱՎԵԼՎԱԾԻ N 1 ԱՂՅՈՒՍԱԿՈՒՄ ԿԱՏԱՐՎՈՂ ՓՈՓՈԽՈՒԹՅՈՒՆՆԵՐԸ ԵՎ ԼՐԱՑՈՒՄՆԵՐԸ</t>
  </si>
  <si>
    <t xml:space="preserve"> ԲԳԿ</t>
  </si>
  <si>
    <t xml:space="preserve"> Ծրագրային դասիչը</t>
  </si>
  <si>
    <t xml:space="preserve"> ԲԳԿ/Ծրագրի /միջոցառման անվանումը</t>
  </si>
  <si>
    <t xml:space="preserve"> Ծրագրի նպատակը/Միջոցառման նկարագրությունը</t>
  </si>
  <si>
    <t xml:space="preserve"> Վերջնական արդյունքի նկարագրությունը/Միջոցառման տեսակը</t>
  </si>
  <si>
    <t>ԸՆԴԱՄԵՆԸ</t>
  </si>
  <si>
    <t>1049</t>
  </si>
  <si>
    <t>Ճանապարհային ցանցի բարելավում</t>
  </si>
  <si>
    <t>Ճանապարհային ցանցի բարելավում և անվտանգ երթևեկության ապահովում</t>
  </si>
  <si>
    <t>Ճանապարհների ծածկի որակի և փոխադրումների արդյունավետության բարելավում, ճանապարհների վիճակով պայմանավորված պատահարների նվազում</t>
  </si>
  <si>
    <t xml:space="preserve">    ՀԱՅԱՍՏԱՆԻ ՀԱՆՐԱՊԵՏՈՒԹՅԱՆ   ՎԱՐՉԱՊԵՏԻ ԱՇԽԱՏԱԿԱԶՄԻ    ՂԵԿԱՎԱՐ՝</t>
  </si>
  <si>
    <t xml:space="preserve"> - Շենքերի և շինությունների շինարարություն</t>
  </si>
  <si>
    <t xml:space="preserve"> 01</t>
  </si>
  <si>
    <t xml:space="preserve"> Ծառայությունների մատուցում </t>
  </si>
  <si>
    <t xml:space="preserve"> հազար դրամներով </t>
  </si>
  <si>
    <t>Ցուցանիշների փոփոխությունը (ավելացումները նշված են դրական նշանով, իսկ նվազեցումները` փակագծերում)</t>
  </si>
  <si>
    <t>Ծառայությունների մատուցում</t>
  </si>
  <si>
    <t xml:space="preserve"> ԸՆԹԱՑԻԿ ԾԱԽՍԵՐ</t>
  </si>
  <si>
    <t>Տարի</t>
  </si>
  <si>
    <t xml:space="preserve"> - ՈՉ ՖԻՆԱՆՍԱԿԱՆ ԱԿՏԻՎՆԵՐԻ ԳԾՈՎ ԾԱԽՍԵՐ </t>
  </si>
  <si>
    <t xml:space="preserve"> ԴՐԱՄԱՇՆՈՐՀՆԵՐ</t>
  </si>
  <si>
    <t xml:space="preserve"> Կապիտալ դրամաշնորհներ պետական հատվածի այլ մակարդակներին</t>
  </si>
  <si>
    <t xml:space="preserve"> - Այլ կապիտալ դրամաշնորհներ</t>
  </si>
  <si>
    <t xml:space="preserve"> Ա. ՀԱՐՈՒԹՅՈՒՆՅԱՆ</t>
  </si>
  <si>
    <t>______________ ի    ___Ն  որոշման</t>
  </si>
  <si>
    <t>Բյուջետային հատկացումների գլխավոր կարգադրիչների, ծրագրերի, միջոցառումների և միջոցառումները կատարող պետական մարմինների անվանումները</t>
  </si>
  <si>
    <t xml:space="preserve">Ցուցանիշների փոփոխությունը (ավելացումները նշված են դրական նշանով, իսկ նվազեցումները` փակագծերում)     </t>
  </si>
  <si>
    <t>ծրագիրը</t>
  </si>
  <si>
    <t>միջոցառումը</t>
  </si>
  <si>
    <t xml:space="preserve"> ընդամենը </t>
  </si>
  <si>
    <t xml:space="preserve"> այդ թվում՝ </t>
  </si>
  <si>
    <t xml:space="preserve"> վարկային միջոցներ </t>
  </si>
  <si>
    <t xml:space="preserve"> համաֆինան_x000D_
սավորում </t>
  </si>
  <si>
    <t xml:space="preserve">ԸՆԴԱՄԵՆԸ
</t>
  </si>
  <si>
    <t xml:space="preserve"> - ԸՆԹԱՑԻԿ ԾԱԽՍԵՐ </t>
  </si>
  <si>
    <t>ՀԱՅԱՍՏԱՆԻ ՀԱՆՐԱՊԵՏՈՒԹՅԱՆ</t>
  </si>
  <si>
    <t xml:space="preserve">ՎԱՐՉԱՊԵՏԻ  ԱՇԽԱՏԱԿԱԶՄԻ ՂԵԿԱՎԱՐ </t>
  </si>
  <si>
    <t xml:space="preserve"> 04</t>
  </si>
  <si>
    <t xml:space="preserve"> ՏՆՏԵՍԱԿԱՆ ՀԱՐԱԲԵՐՈՒԹՅՈՒՆՆԵՐ</t>
  </si>
  <si>
    <t xml:space="preserve"> Ծրագիր</t>
  </si>
  <si>
    <t xml:space="preserve"> Ծառայությունը մատուցողի անվանումը` Մասնագիտացված միավոր </t>
  </si>
  <si>
    <t xml:space="preserve"> «ՀԱՅԱՍՏԱՆԻ ՀԱՆՐԱՊԵՏՈՒԹՅԱՆ 2025 ԹՎԱԿԱՆԻ ՊԵՏԱԿԱՆ ԲՅՈՒՋԵԻ ՄԱՍԻՆ» ՀԱՅԱՍՏԱՆԻ ՀԱՆՐԱՊԵՏՈՒԹՅԱՆ ՕՐԵՆՔԻ N 1 ՀԱՎԵԼՎԱԾԻ N 4 ԱՂՅՈՒՍԱԿՈՒՄ ԵՎ ՀԱՅԱՍՏԱՆԻ ՀԱՆՐԱՊԵՏՈՒԹՅԱՆ ԿԱՌԱՎԱՐՈՒԹՅԱՆ 2024 ԹՎԱԿԱՆԻ ԴԵԿՏԵՄԲԵՐԻ 27-Ի N 2060-Ն ՈՐՈՇՄԱՆ N 5 ՀԱՎԵԼՎԱԾԻ N 3 ԱՂՅՈՒՍԱԿՈՒՄ ԿԱՏԱՐՎՈՂ ՓՈՓՈԽՈՒԹՅՈՒՆՆԵՐԸ ԵՎ ԼՐԱՑՈՒՄՆԵՐԸ</t>
  </si>
  <si>
    <t xml:space="preserve"> 1049</t>
  </si>
  <si>
    <t>11</t>
  </si>
  <si>
    <t>ՀԻՄՆԱԿԱՆ ԲԱԺԻՆՆԵՐԻՆ ՉԴԱՍՎՈՂ ՊԱՀՈՒՍՏԱՅԻՆ ՖՈՆԴԵՐ</t>
  </si>
  <si>
    <t>ՀՀ կառավարության և համայնքների պահուստային ֆոնդ</t>
  </si>
  <si>
    <t>ՀՀ կառավարության պահուստային ֆոնդ</t>
  </si>
  <si>
    <t>1139</t>
  </si>
  <si>
    <t xml:space="preserve"> ՀՀ կառավարություն </t>
  </si>
  <si>
    <t xml:space="preserve"> 1139 </t>
  </si>
  <si>
    <t xml:space="preserve"> ՀՀ կառավարության պահուստային ֆոնդ </t>
  </si>
  <si>
    <t xml:space="preserve"> 1139 - 11001 </t>
  </si>
  <si>
    <t xml:space="preserve"> ՀՀ պետական բյուջեում նախատեսված ելքերի լրացուցիչ ֆինանսավորման, պետական բյուջեում չկանխատեսված ելքերի, ինչպես նաև բյուջետային երաշխիքների ապահովման ելքերի ֆինանսավորման ապահովում </t>
  </si>
  <si>
    <t xml:space="preserve"> Ծառայությունը մատուցողի անվանումը` ՀՀ կառավարություն </t>
  </si>
  <si>
    <t xml:space="preserve">ՀԱՅԱՍՏԱՆԻ ՀԱՆՐԱՊԵՏՈՒԹՅԱՆ ԿԱՌԱՎԱՐՈՒԹՅԱՆ 2024 ԹՎԱԿԱՆԻ ԴԵԿՏԵՄԲԵՐԻ 27-Ի № 2060-Ն ՈՐՈՇՄԱՆ № 9 ՀԱՎԵԼՎԱԾՈՒՄ ԿԱՏԱՐՎՈՂ ՓՈՓՈԽՈՒԹՅՈՒՆՆԵՐԸ ԵՎ ԼՐԱՑՈՒՄՆԵՐԸ </t>
  </si>
  <si>
    <t>ՀԱՅԱՍՏԱՆԻ ՀԱՆՐԱՊԵՏՈՒԹՅԱՆ ԿԱՌԱՎԱՐՈՒԹՅԱՆ 2024 ԹՎԱԿԱՆԻ ԴԵԿՏԵՄԲԵՐԻ 27-Ի № 2060-Ն ՈՐՈՇՄԱՆ № 9.1 ՀԱՎԵԼՎԱԾՈՒՄ ԿԱՏԱՐՎՈՂ ՓՈՓՈԽՈՒԹՅՈՒՆՆԵՐԸ ԵՎ ԼՐԱՑՈՒՄՆԵՐԸ</t>
  </si>
  <si>
    <t>Հանրության կողմից անմիջականորեն օգտագործվող ակտիվների հետ կապված միջոցառումներ</t>
  </si>
  <si>
    <t>1049 - 21011</t>
  </si>
  <si>
    <t>Ասիական զարգացման բանկի աջակցությամբ իրականացվող Հյուսիս-հարավ միջանցքի զարգացման վարկային ծրագիր, Տրանշ 3</t>
  </si>
  <si>
    <t>Հատված Թալին-Լանջիկ 71+500 կմ-90+200 կմ կառուցման շինարարական աշխատանքներ</t>
  </si>
  <si>
    <t xml:space="preserve"> 21011</t>
  </si>
  <si>
    <t xml:space="preserve"> Ասիական զարգացման բանկի աջակցությամբ իրականացվող Հյուսիս-հարավ միջանցքի զարգացման վարկային ծրագիր, Տրանշ 3</t>
  </si>
  <si>
    <t>Տարածքային զարգացում</t>
  </si>
  <si>
    <t xml:space="preserve"> Տարածքային համաչափ զարգացման խթանում</t>
  </si>
  <si>
    <t xml:space="preserve"> ՀՀ համայնքների կառավարման արդյունավետության բարձրացում և տնտեսական գործունեության խթանում</t>
  </si>
  <si>
    <t xml:space="preserve"> 1212-12007</t>
  </si>
  <si>
    <t>ՀՀ մարզերին սուբվենցիաների տրամադրում՝ ենթակառուցվածքների զարգացման նպատակով</t>
  </si>
  <si>
    <t xml:space="preserve"> ՀՀ մարզերին սուբվենցիաների տրամադրում՝ ենթակառուցվածքների զարգացման նպատակով</t>
  </si>
  <si>
    <t xml:space="preserve"> Տրանսֆերտների տրամադրում</t>
  </si>
  <si>
    <t>Հատկացումների տրամադրման նպատակները և բյուջետային գլխավոր կարգադրիչների, ծրագրերի, միջոցառումների և կատարող պետական մարմնի անվանումները</t>
  </si>
  <si>
    <t xml:space="preserve"> Հանրության կողմից անմիջականորեն օգտագործվող ակտիվների հետ կապված միջոցառումներ </t>
  </si>
  <si>
    <t xml:space="preserve"> Միջոցառումն իրականացնողի անվանումը` Մասնագիտացված միավոր </t>
  </si>
  <si>
    <t xml:space="preserve"> 1049 - 21011 </t>
  </si>
  <si>
    <t xml:space="preserve"> Հատված Թալին-Լանջիկ 71+500 կմ-90+200 կմ կառուցման շինարարական աշխատանքներ </t>
  </si>
  <si>
    <t xml:space="preserve"> Շահառուների ընտրության չափորոշիչները`  ՀՀ կառավարության 16.11.2006թ. «ՀՀ պետական բյուջեից համայնքներին սուբվենցիաների տրամադրման կարգը հաստատելու մասին» 1708-Ն որոշում </t>
  </si>
  <si>
    <t xml:space="preserve"> </t>
  </si>
  <si>
    <t xml:space="preserve">                                                                                        ՀՀ կառավարության  2025 թվականի</t>
  </si>
  <si>
    <t>N ------------ -Ն որոշման</t>
  </si>
  <si>
    <t xml:space="preserve"> հազար դրամներով</t>
  </si>
  <si>
    <t>Ցուցանիշների փոփոխությունը 
(ավելացումները նշված են դրական նշանով, իսկ նվազեցումները` փակագծերում)</t>
  </si>
  <si>
    <t>այդ թվում</t>
  </si>
  <si>
    <t xml:space="preserve"> Կապիտալ սուբվենցիաներ համայնքներին</t>
  </si>
  <si>
    <t xml:space="preserve"> Տարածքային զարգացում</t>
  </si>
  <si>
    <t>ՀՀ Արագածոտնի մարզպետի աշխատակազմ</t>
  </si>
  <si>
    <t>այդ թվում` ըստ ուղղությունների</t>
  </si>
  <si>
    <t>ՀՀ Արմավիրի մարզպետի աշխատակազմ</t>
  </si>
  <si>
    <t>ՀՀ Լոռու մարզպետի աշխատակազմ</t>
  </si>
  <si>
    <t>ՀՀ Կոտայքի մարզպետի աշխատակազմ</t>
  </si>
  <si>
    <t>ՀՀ Շիրակի մարզպետի աշխատակազմ</t>
  </si>
  <si>
    <t>ՀՀ Սյունիքի մարզպետի աշխատակազմ</t>
  </si>
  <si>
    <t>ՀՀ Վայոց ձորի մարզպետի աշխատակազմ</t>
  </si>
  <si>
    <t>ՀՀ Տավուշի մարզպետի աշխատակազմ</t>
  </si>
  <si>
    <t>ՀՀ Արարատի մարզպետի աշխատակազմ</t>
  </si>
  <si>
    <t>ՀՀ Գեղարքունիքի մարզպետի աշխատակազմ</t>
  </si>
  <si>
    <t>Ծրագրերի քանակ, հատ</t>
  </si>
  <si>
    <t>Պետական բյուջեում չկանխատեսված, ինչպես նաեւ բյուջետային երաշխիքների ապահովման ծախսերի ֆինանսավորման ապահովում</t>
  </si>
  <si>
    <t>Պահուստային ֆոնդի կառավարման արդյունավետության և թափանցիկության ապահովում</t>
  </si>
  <si>
    <t>1139 - 11001</t>
  </si>
  <si>
    <t>ՀՀ պետական բյուջեում նախատեսված ելքերի լրացուցիչ ֆինանսավորման, պետական բյուջեում չկանխատեսված ելքերի, ինչպես նաև բյուջետային երաշխիքների ապահովման ելքերի ֆինանսավորման ապահովում</t>
  </si>
  <si>
    <t>1049 - 21006</t>
  </si>
  <si>
    <t>Ասիական զարգացման բանկի աջակցությամբ իրականացվող Հյուսիս-հարավ միջանցքի զարգացման վարկային ծրագիր, Տրանշ 2</t>
  </si>
  <si>
    <t>Աշտարակ-Թալին 29+600կմ-71+500կմ հատվածի կառուցում</t>
  </si>
  <si>
    <t xml:space="preserve"> 1049 - 21006 </t>
  </si>
  <si>
    <t xml:space="preserve"> Աշտարակ-Թալին 29+600կմ-71+500կմ հատվածի կառուցում </t>
  </si>
  <si>
    <t>1212-12007</t>
  </si>
  <si>
    <t xml:space="preserve"> 11012</t>
  </si>
  <si>
    <t xml:space="preserve"> Եվրասիական զարգացման բանկի աջակցությամբ իրականացվող Հյուսիս-հարավ միջանցքի զարգացման ծրագրի համակարգում և կառավարում</t>
  </si>
  <si>
    <t>Հավելված  N 6</t>
  </si>
  <si>
    <t>Հավելված  N 5</t>
  </si>
  <si>
    <t>Թալին համայնքի Ագարակավան, Կաքավաձոր, Աշնակ, Մաստարա, Կաթնաղբյուր, Արտենի բնակավայրերում խմելաջրի ցանցերի հիմնանորոգում /Ագարակավան, Կաքավաձոր և Կաթնաղբյուր բնակավայրեր/</t>
  </si>
  <si>
    <t>Թալին համայնքի Թալին և Կաթնաղբյուր բնակավայրերում մանկապարտեզների վերակառուցում /Թալին բնակավայրի թիվ 2 մանկապարտեզ/</t>
  </si>
  <si>
    <t>Թալին համայնքի Զարինջա, Կարմրաշեն, Ոսկեթաս, Զովասար, Ցամաքասար, Ներքին Սասնաշեն բնակավայրերում խմելաջրի ցանցերի հիմնանորոգում, Շղարշիկ բնակավայրում ՕԿՋ-ի, Ներքին Բազմաբերդ բնակավայրը սնուցող ջրատարի կառուցման աշխատանքներ    /Կարմրաշեն, Ոսկեթաս, Զովասար բնակավայրեր/</t>
  </si>
  <si>
    <t>Թալին համայնքի Մաստարա, Ներքին Բազմաբերդ, Գետափ, Իրինդ բնակավայրերում ոռոգման համակարգերի հիմնանորոգման աշխատանքներ                                             /Մաստարա, Ներքին Բազմաբերդ և Իրինդ  բնակավայրեր/</t>
  </si>
  <si>
    <t xml:space="preserve">Թալին համայնքի Կարմրաշեն, Ոսկեթաս, Զովասար, Վերին Սասնաշեն, Ներքին Սասնաշեն, Վերին Բազմաբերդ և Շղարշիկ բնակավայրերում գազիֆիկացման աշխատանքներ         </t>
  </si>
  <si>
    <t>Թալին համայնքի Մաստարա, Ներքին Բազմաբերդ, Գետափ, Իրինդ բնակավայրերում ոռոգման համակարգերի հիմնանորոգման աշխատանքներ    /Գետափ բնակավայր/</t>
  </si>
  <si>
    <t>Թալին համայնքի Զարինջա, Կարմրաշեն, Ոսկեթաս, Զովասար, Ցամաքասար, Ներքին Սասնաշեն բնակավայրերում խմելաջրի ցանցերի հիմնանորոգում, Շղարշիկ բնակավայրում ՕԿՋ-ի, Ներքին Բազմաբերդ բնակավայրը սնուցող ջրատարի կառուցման աշխատանքներ        /Ներքին Սասնաշեն, Շղարշիկ և Ներքին Բազմաբերդ բնակավայրեր/</t>
  </si>
  <si>
    <t xml:space="preserve">Թալին համայնքի Աշնակ բնակավայրի Վ․Իսրաելյան փողովի ասֆալտբետոնե ծածկի հիմնանորոգում" </t>
  </si>
  <si>
    <t>Ալագյազ համայնքի Ալագյազ, Ջամշլու, Ռյա Թազա, Կանիաշիր և Սադունց բնակավայրերում կանգառների կառուցում</t>
  </si>
  <si>
    <t>Ապարան համայնքի Ապարան, Արագած, Արայի, Ափնագյուղ, Եղիպատրուշ, Ծաղկաշեն, Լուսագյուղ, Կայք, Չքնաղ, Վարդենիս, Վարդենուտ, Մելիքգյուղ, Քուչակ, Հարթավան․ Շենավան, Սարալանջ, Նիգավան, Թթուջուր, Ձորագլուխ, Երնջատափ բնակավայրերի ներհամայնքային ճանապարհների ասֆալտապատում /Ապարան/</t>
  </si>
  <si>
    <t>Արևուտ համայնքի Կանչ, Հակո, Թլիկ  բնակավայրերում ՕԿՋ-ների և սնող ջրատարի կառուցում և Սորիկ բնակավայրում ՕԿՋ-ի կառուցում և սնող ջրատար վերականգնում</t>
  </si>
  <si>
    <t>Աշտարակ համայնքի Բյուրական, Կարբի և Ոսկեհատ բն․ մանկապարտեզների շենքերի հիմնանորոգում, կառուցում և բակային տարածքների բարեկարգում       /Ոսկեհատ/</t>
  </si>
  <si>
    <r>
      <t>Աշտարակ համայնքի Աշտարակ քաղաքի, Արտաշավան, Բազմաղբյուր, Կարբի, Ղազարավան, Նոր Երզնկա, Ուշի, Սաղմոսավան, Սասունիկ, Փարպի և Օհանավան բնակավայրերի փողոցների ասֆալտապատման շինարարական աշխատանքների իրականացում, Աշտարակ համայնքի Ագարակ, Աղձք, Անտառուտ, Ավան, Արագածոտն, Արուճ, Բյուրական, Լեռնարոտ, Կոշ, Նոր Ամանոս, Նոր Եդեսիա, Ոսկեհատ, Ոսկեվազ, Ուջան, Տեղեր, Օշական և Օրգով բանակավայրերի փողոցների ասֆալտապատման շինարարական աշխատանքների իրականացում/</t>
    </r>
    <r>
      <rPr>
        <b/>
        <sz val="12"/>
        <color theme="1"/>
        <rFont val="GHEA Grapalat"/>
        <family val="3"/>
      </rPr>
      <t>Աշտարակ համայնքի Ագարակ, Աղձք, Անտառուտ, Ավան, Արագածոտն, Արուճ, Բյուրական, Լեռնարոտ, Կոշ, Նոր Ամանոս, Նոր Եդեսիա, Ոսկեհատ, Ոսկեվազ, Ուջան, Տեղեր, Օշական և Օրգով բնակավայրերի ներհամայնքային փողոցների ասֆալտապատման աշխատանքներ</t>
    </r>
    <r>
      <rPr>
        <sz val="12"/>
        <color theme="1"/>
        <rFont val="GHEA Grapalat"/>
        <family val="3"/>
      </rPr>
      <t>/</t>
    </r>
  </si>
  <si>
    <t xml:space="preserve">Ծաղկահովիտ համայնքի Նորաշեն, Գեղադիր, Հնաբերդ, Գեղաձոր, Բերքառատ, Ծաղկահովիտ, Լեռնապար բնակավայրերի գազամատակարարման ներքին ցանցի կառուցում </t>
  </si>
  <si>
    <t>Արարատ համայնքի Արարատ քաղաքի ՈԿՖ բանավանի կեղտաջրերի մաքրման կայանի կառուցում-2-րդ փուլ</t>
  </si>
  <si>
    <t>Արարատ համայնքի Արարատ քաղաքի Խանջյան փողոցի վերանորոգում ասֆալտապատմամբ</t>
  </si>
  <si>
    <t xml:space="preserve">«Արարատ համայնքի  Արարատ քաղաքի, Զանգակատուն, Վարդաշատ, Պարույր Սևակ, Երասխ, Արարատ, Ավշար և Նոյակերտ բնակավայրերի ճանապարհների վերանորոգում ասֆալտապատմամբ» </t>
  </si>
  <si>
    <t>Արտաշատ համայնքի Արտաշատ քաղաքում, Այգեպատ, Բուրաստան, Կանաչուտ, Մրգանուշ, Ջրաշեն, Լանջազատ բնակավայրերում նախադպրոցական հաստատությունների /մանկապարտեզներ/ կառուցում /Բուրաստան/</t>
  </si>
  <si>
    <t>Արտաշատ համայնքի Բյուրավան, Վարդաշեն, Բուրաստան, Դալար, Դեղձուտ, Նշավան, Բարձրաշեն և Լանջազատ բնակավայրերի ոռոգման համակարգի կառուցում /նորոգում/</t>
  </si>
  <si>
    <t>Մասիս համայնքի Ազատաշեն, Արբաթ,  Արևաբույր, Գետափնյա, Գեղանիստ, Դաշտավան, Դարակերտ, Դարբնիկ, Զորակ, Խաչփար, Հայանիստ, Մարմարաշեն, Նորաբաց, Նոր Կյուրին, Ջրահովիտ և Սայաթ-Նովա բնակավայրերում ոռոգման համակարգի կառուցում և նորոգում /Դաշտավան, Դարբնիկ, Արևաբույր, Մարմարաշեն, Ջրահովիտ/</t>
  </si>
  <si>
    <t>Վեդի համայնքի Նոր Ուղի, Փոքր Վեդի, Վանաշեն, Սիսավան, Դաշտաքար, Շաղափ, Գինեվետ, Լանջանիստ և Նոր Կյանք բնակավայրերի ոռոգման ցանցերի կառուցում</t>
  </si>
  <si>
    <t>Խոյ համայնքի Գեղակերտ գյուղում Մ.Սարյան, Մարշալ Բաղրամյան փողոցների և Մ.Մարշալ Բաղրամյան փողոցից մինչև մշակույթի տան հարակից տարածքի, Մոնթեավան գյուղում I-ին փողոցի /համայնքի կենտրոնական փողոց/, Այգեշատ գյուղի Երիտասարդական և Մայիսյան փողոցների, Դողս գյուղում Դողս-Աղավնատուն տանող ճանապարհի, Լեռնամերձ գյուղի Բարեկամություն փողոցի /գերեզմաններ տանող ճանապարհի ասֆալտապատման աշխատանքներ/Գեղակերտ գյուղում Մ.Սարյան, Մարշալ Բաղրամյան փողոցների և Մ.Մարշալ Բաղրամյան փողոցից մինչև մշակույթի տան հարակից տարածքի ասֆալտապատում/լրացուցիչ/</t>
  </si>
  <si>
    <t xml:space="preserve">Խոյ համայնքի Արշալույս բնակավայրի 19 և 35 փողոցների և Արագած բնակավայրի դեպի հուշարձան-պուրակ տանող ճանապարհի կապիտալ վերանորոգման, ասֆալտապատման աշխատանքներ /Արշալույս բնակավայրի 19 փողոցի կապիտալ վերանորոգման, ասֆալտապատման աշխատանքներ/ </t>
  </si>
  <si>
    <t>Խոյ համայնքի Այգեշատ, Ամբերդ, Ծիածան, Ծաղկունք, Արագած, Դողս, Հովտամեջ բնակավայրերի ներտնտեսային ոռոգման ջրագծերի վերակառուցում/ Ծաղկունք բնակավայրի ներտնտեսային ոռոգման ջրագծերի վերակառուցում/</t>
  </si>
  <si>
    <t xml:space="preserve">Խոյ համայնքի Մրգաստան բնակավայրի եկեղեցի տանող ճանապարհի կապիտալ վերանորոգում՝ սալարկում և Մոնթեավան  բնակավայրերի  1-ին փողոցի  մայթերի սալարկում/Մրգաստան բնակավայրի եկեղեցի տանող ճանապարհի կապիտալ վերանորոգում՝ սալարկում/ </t>
  </si>
  <si>
    <t>Խոյ  համայնքի Մոնթեավան և Արագած բնակավայրերի հուշարձան-պուրակների կառուցում/Մոնթեավան բնակավայրի հուշարձան-պուրակի կառուցում/</t>
  </si>
  <si>
    <t>Խոյ համայնքի խորքային հորերի հիմնանորոգում /ՄրգաստանN1 /</t>
  </si>
  <si>
    <t xml:space="preserve">Վաղարշապատ համայնքի Էջմիածին քաղաքի թիվ 6 «Արևիկ» մանկապարտեզի հիմնանորոգում և նոր մասնաշենքի կառուցում </t>
  </si>
  <si>
    <t>Արմավիր համայնքի Արմավիր քաղաքի թիվ 11 մսուր-մանկապարտեզ ՀՈԱԿ-ի շենքի հիմնանորոգում</t>
  </si>
  <si>
    <t xml:space="preserve"> Արմավիր համայնքի Արմավիր քաղաքի թիվ 11 մսուր-մանկապարտեզ» ՀՈԱԿ-ի շենքի հիմնանորոգում, Արմավիր համայնքի Խանջյան գյուղի մանկապարտեզի շենքի հիմնանորոգում/ Խանջյան գյուղի մանկապարտեզի շենքի հիմնանորոգում/
</t>
  </si>
  <si>
    <t xml:space="preserve"> Արմավիր համայնքի «Արմավիր քաղաքի Հ.Ավետիսյան փողոցի Ս.Շահումյան- Խ.Աբովյան հատվածի և Սայաթ-Նովա փողոցի Արարատյան-Սայաթ-Նովա 5Ա բազմաբնակարան բնակելի շենք հատվածի խմելու ջրամատակարարման նոր համակարգի կառուցում, Արմավիր քաղաքի Մ.Բաղրամյան փողոցի 19, 21, 23, Հանրապետության փողոցի 35, 37, 39, 43 և Չարենց փողոցի 34, 36, Ա.Ջիվանի փողոցի 13, 15, 17, 19 և Սայաթ-Նովա 120, Մ.Մաշտոց փողոցի 3 Ա, Ե.Չարենց փողոցի 1/1, 5, 7, 9 բազմաբնակարան բնակելի շենքերի բակային տարածքների խմելու ջրամատակարարման նոր համակարգի կառուցում / Արմավիր քաղաքի Հ.Ավետիսյան փողոցի Ս.Շահումյան-Խ.Աբովյան հատվածի խմելու ջրամատակարարման նոր համակարգի կառուցում», «Արմավիր քաղաքի Մ.Բաղրամյան փողոցի 19, 21, 23 բազմաբնակարան բնակելի շենքերի բակային տարածքների խմելու ջրամատակարարման նոր համակարգի կառուցում» և «Արմավիր քաղաքի Մ.Մաշտոց փողոցի 3Ա բազմաբնակարան բնակելի շենքերի բակային տարածքների խմելու ջրամատակարարման նոր համակարգի կառուցում»/</t>
  </si>
  <si>
    <t xml:space="preserve"> Արմավիր համայնքի Արմավիր քաղաքի Հ.Ավետիսյան փողոցի Ս.Շահումյան-Հանրապետություն հատվածի, Սայաթ-Նովա փողոցի Արարատյան-Սայաթ-Նովա 5Ա բազմաբնակարան բնակելի շենք հատվածի հիմնանորոգում։ Արմավիր քաղաքի Մ.Բաղրամյան փողոցի 19, 21, 23, Հանրապետության փողոցի 35, 37, 39, 43 և Չարենց փողոցի 34,36, Ա․ Ջիվանի փողոցի 13, 15, 17, 19 և Սայաթ-Նովա 120, Մ.Մաշտոց փողոցի 3 Ա, Ե.Չարենց փողոցի 1/1, 5, 7, 9 բազմաբնակարան բնակելի շենքերի բակային տարածքների հիմնանորոգում։ Սարդարապատ գյուղի թիվ 6, թիվ 9 փողոցների, Մյասնիկյան գյուղի Խանջյան փողոցի Երևանյան-Գագարին հատվածի, Լենուղի գյուղի թիվ 10 փողոցի հիմնանորոգում/Սարդարապատ գյուղի թիվ 6/ </t>
  </si>
  <si>
    <t xml:space="preserve"> Մեծամոր համայնքի քաղաք Մեծամոր 4-րդ թաղամաս 1-ին փողոց 2-րդ նրբանցք, գյուղ Ալաշկերտ 4-րդ, 21-րդ, 24-րդ, 25-րդ, 10-րդ, 26-րդ, 17-րդ, 19-րդ, 20-րդ փողոցների և 22-րդ փողոցի 2-րդ նրբա/Երասխահուն գյուղի 8-րդ փողոցի գազաֆիկացում/նցքի, գյուղ Ակնալիճ Մ. Մաշտոցի փողոցի, գյուղ Արմավիր 30-րդ, 31-րդ և 36-րդ փողոցների, գյուղ Այգեշատ 18-րդ, 19-րդ և 21-րդ փողոցների, Արգավանդ բնակավայրի, գյուղ Գետաշեն  1-ին փողոց 1-ին նրբանցք, 2-րդ փողոցի 3-րդ և 4-րդ նրբանցքները, 3-րդ փողոց, 5-րդ փողոց, 5-րդ փողոց 1-ին նրբանցք, 6-րդ փողոց 5-րդ նրբանցք, 7-րդ փողոց 3-րդ նրբանցք և 9-րդ փողոց 3-րդ նրբանցքի, գյուղ Երասխահուն 3-րդ, 21-րդ, 22-րդ և 23-րդ փողոցների, Երասխահուն գյուղի 8-րդ փողոցի, գյուղ Եղեգնուտ 6-րդ փողոց և 3-րդ փողոցի 2-րդ փակուղու, գյուղ Հայկավան 6-րդ փողոցի, գյուղ Նորապատ 9-րդ, 11- րդ, 23-րդ, 25-րդ, 40-րդ, 42-րդ և 44-րդ փողոցների, Նոր Կեսարիա բնակավայրի, գյուղ Ջրաշեն 3-րդ, 4-րդ, 10-րդ և 14-րդ փողոցների, գյուղ Վարդանաշեն 1-ին, 2-րդ, 3-րդ, 6-րդ և 7-րդ փողոցների, գյուղ Տանձուտ 14-րդ, 14/2-րդ նրբանցքի և 7-րդ փողոցների գազաֆիկացում և Ակնալիճ բնակավայրի Զիարատ եզդիական տաճար տանող հատվածում գազատարի կառուցում /Ալաշկերտ 4-րդ, 21-րդ, 24-րդ, 25-րդ, 10-րդ, 26-րդ, 17-րդ, 19-րդ, 20-րդ փողոցների և 22-րդ փողոցի 2-րդ նրբանցքի  գազաֆիկացում, Գետաշեն  1-ին փողոց 1-ին նրբանցք, 2-րդ փողոցի 3-րդ և 4-րդ նրբանցքները, 3-րդ փողոց, 5-րդ փողոց, 5-րդ փողոց 1-ին նրբանցք, 6-րդ փողոց 5-րդ նրբանցք, 7-րդ փողոց 3-րդ նրբանցք և 9-րդ փողոց 3-րդ նրբանցքի  գազաֆիկացում, Ջրաշեն 3-րդ, 4-րդ, 10-րդ և 14-րդ փողոցների գազաֆիկացում,Երասխահուն գյուղի 8-րդ փողոցի գազաֆիկացում/
</t>
  </si>
  <si>
    <t>Մեծամոր համայնքի Մեծամոր քաղաքի համայնքապետարանի շենքի հարակից տարածքի բարեկարգում</t>
  </si>
  <si>
    <t>Մեծամոր համայնք, Մեծամոր բնակավայրի 1-ին թաղամաս թիվ 3Բ հարթ տանիքի և 1-ին թաղամաս 4բ2 շենքի միայն վերելակի հորանի տանիքի, 1-ին թաղամաս թիվ 5Բ հարթ տանիքի, 1-ին թաղամաս թիվ 6Բ2 շենքի հարթ տանիքի, 1-ին թաղամաս թիվ 2Բ1 շենքի հարթ տանիքի, 1-թաղամաս թիվ 8Բ1 շենքի հարթ տանիքի, 2-րդ թաղամաս թիվ 1Բ շենքի հարթ տանիքի, 2-րդ թաղամաս թիվ 2Բ շենքի հարթ տանիքի, 2-րդ թաղամաս թիվ 3Բ շենքի հարթ տանիքի, Մեծամոր համայնքի Մեծամոր քաղաքի 1-ին թաղամասի 26 շենքի 830քմ մակերեսի և Մեծամոր քաղաքի 1-ին թաղամասի 40 շենքի 830քմ մակերեսի վերանորոգում</t>
  </si>
  <si>
    <t>Մեծամոր համայնքի քաղաք Մեծամոր 4-րդ թաղամաս 1-ին փողոց 2-րդ նրբանցք, գյուղ Ալաշկերտ 4-րդ, 21-րդ, 24-րդ, 25-րդ, 10-րդ, 26-րդ, 17-րդ, 19-րդ, 20-րդ փողոցների և 22-րդ փողոցի 2-րդ նրբանցքի, գյուղ Ակնալիճ Մ. Մաշտոցի փողոցի, գյուղ Արմավիր 30-րդ, 31-րդ և 36-րդ փողոցների, գյուղ Այգեշատ 18-րդ, 19-րդ և 21-րդ փողոցների, Արգավանդ բնակավայրի, գյուղ Գետաշեն  1-ին փողոց 1-ին նրբանցք, 2-րդ փողոցի 3-րդ և 4-րդ նրբանցքները, 3-րդ փողոց, 5-րդ փողոց, 5-րդ փողոց 1-ին նրբանցք, 6-րդ փողոց 5-րդ նրբանցք, 7-րդ փողոց 3-րդ նրբանցք և 9-րդ փողոց 3-րդ նրբանցքի, գյուղ Երասխահուն 3-րդ, 21-րդ, 22-րդ և 23-րդ փողոցների, Երասխահուն գյուղի 8-րդ փողոցի, գյուղ Եղեգնուտ 6-րդ փողոց և 3-րդ փողոցի 2-րդ փակուղու, գյուղ Հայկավան 6-րդ փողոցի, գյուղ Նորապատ 9-րդ, 11- րդ, 23-րդ, 25-րդ, 40-րդ, 42-րդ և 44-րդ փողոցների, Նոր Կեսարիա բնակավայրի, գյուղ Ջրաշեն 3-րդ, 4-րդ, 10-րդ և 14-րդ փողոցների, գյուղ Վարդանաշեն 1-ին, 2-րդ, 3-րդ, 6-րդ և 7-րդ փողոցների, գյուղ Տանձուտ 14-րդ, 14/2-րդ նրբանցքի և 7-րդ փողոցների գազաֆիկացում և Ակնալիճ բնակավայրի Զիարատ եզդիական տաճար տանող հատվածում գազատարի կառուցում/Արգավանդ բնակավայր, Նոր Կեսարիա, Տանձուտ/</t>
  </si>
  <si>
    <t>ՀՀ Արմավիրի մարզի Մեծամոր համայնքի քաղաք Մեծամոր 4-րդ թաղամաս 1-ին փողոց 2-րդ նրբանցք, գյուղ Ալաշկերտ 4-րդ, 21-րդ, 24-րդ, 25-րդ, 10-րդ, 26-րդ, 17-րդ, 19-րդ, 20-րդ փողոցների և 22-րդ փողոցի 2-րդ նրբանցքի, գյուղ Ակնալիճ Մ. ՄաշտԱրմավիր գյուղի 30-րդ, 31-րդ և 36-րդ փողոցների գազաֆիկացումԱրմավիր գյուղի 30-րդ, 31-րդ և 36-րդ փողոցների գազաֆիկացումոցի փողոցի, գյուղ Արմավիր 30-րդ, 31-րդ և 36-րդ փողոցների, գյուղ Այգեշատ 18-րդ, 19-րդ և 21-րդ փողոցների, Արգավանդ բնակավայրի, գյուղ Գետաշեն  1-ին փողոց 1-ին նրբանցք, 2-րդ փողոցի 3-րդ և 4-րդ նրբանցքները, 3-րդ փողոց, 5-րդ փողոց, 5-րդ փողոց 1-ին նրբանցք, 6-րդ փողոց 5-րդ նրբանցք, 7-րդ փողոց 3-րդ նրբանցք և 9-րդ փողոց 3-րդ նրբանցքի, գյուղ Երասխահուն 3-րդ, 21-րդ, 22-րդ և 23-րդ փողոցների, Երասխահուն գյուղի 8-րդ փողոցի, գյուղ Եղեգնուտ 6-րդ փողոց և 3-րդ փողոցի 2-րդ փակուղու, գյուղ Հայկավան 6-րդ փողոցի, գյուղ Նորապատ 9-րդ, 11- րդ, 23-րդ, 25-րդ, 40-րդ, 42-րդ և 44-րդ փողոցների, Նոր Կեսարիա բնակավայրի, գյուղ Ջրաշեն 3-րդ, 4-րդ, 10-րդ և 14-րդ փողոցների, գյուղ Վարդանաշեն 1-ին, 2-րդ, 3-րդ, 6-րդ և 7-րդ փողոցների, գյուղ Տանձուտ 14-րդ, 14/2-րդ նրբանցքի և 7-րդ փողոցների գազաֆիկացում և Ակնալիճ բնակավայրի Զիարատ եզդիական տաճար տանող հատվածում գազատարի կառուցումԱրմավիր գյուղի 30-րդ, 31-րդ և 36-րդ փողոցների գազաֆիկացում,Այգեշատ գյուղի 18-րդ, 19-րդ և 21-րդ փողոցների գազաֆիկացում,Երասխահուն գյուղի 3-րդ, 21-րդ, 22-րդ և 23-րդ փողոցների գազաֆիկացում,Եղեգնուտ 6-րդ փողոց և 3-րդ փողոցի 2-րդ փակուղու գազաֆիկացում,Եղեգնուտ 6-րդ փողոց և 3-րդ փողոցի 2-րդ փակուղու գազաֆիկացում/</t>
  </si>
  <si>
    <t>Մեծամոր համայնքի Մեծամոր քաղաքի Մ.Միքայելյան, Հ.Թումանյան, Վ.Տերյան և Կոմիտաս փողոցների ջրագծերի փոխարինում</t>
  </si>
  <si>
    <t>Մեծամոր համայնքի Հայկավան բնակավայրի մանկապարտեզի կառուցում և հարակից տարածքի բարեկարգում, Շենավան բնակավայրի մանկապարտեզի կառուցում և հարակից տարածքի բարեկարգում/Շենավան/</t>
  </si>
  <si>
    <t xml:space="preserve"> Մեծամոր համայնքի գյուղ Արազափ 1-ին, 14-րդ և 15-րդ փողոցների, գյուղ Մարգարա 2-րդ, 8-րդ և 8/1-րդ փողոցների, գյուղ Ջանֆիդա 1-ին, 9-րդ, 22-րդ, 6-րդ, 7-րդ, 16-րդ, 14-րդ, 13-րդ, 4-րդ, դարպասներ տանող ճանապարհի և հին հիվանդանոցի փողոցների, գյուղ Փշատավան 10-րդ և 11-րդ փողոցների, Բերքաշատ բնակավայրի գազաֆիկացում և Բերքաշատ բնակավայրի «Բերքաշատի միջնակարգ դպրոց» ՊՈԱԿ տանող հատվածում գազատարի կառուցում/Բերքաշատ բնակավայրի Բերքաշատի միջնակարգ դպրոց» ՊՈԱԿ տանող հատվածում գազատարի կառուցում,գյուղ Ջանֆիդա 1-ին, 9-րդ, 22-րդ, 6-րդ, 7-րդ, 16-րդ, 14-րդ, 13-րդ, 4-րդ, դարպասներ տանող ճանապարհի և հին հիվանդանոցի փողոցների</t>
  </si>
  <si>
    <t xml:space="preserve">Արաքս համայնքի Խորոնք գյուղի կենտրոնական ճանապարհի մայթեզրերի կառուցում և սալարկում, Առատաշեն գյուղի կենտրոնական ճանապարհի մայթեզրերի սալարկում/ Առատաշեն գյուղի կենտրոնական ճանապարհի մայթեզրերի սալարկում/ </t>
  </si>
  <si>
    <t>Արաքս համայնքի Առատաշեն գյուղի գերեզմանոց տանող ճանապարհի ասֆալտապատում, Ջրարբի գյուղի Թումանյան փողոցի վերջնամասի ասֆալտապատում, Արտիմետ գյուղի Կոմիտաս և Մեխանիզատորների փողոցների ասֆալտապատում, Ապագա գյուղի 15-րդ փողոցի ասֆալտապատում, Հայկաշեն գյուղի 1-ին և 4-րդ փողոցների ասֆալտապատում, Գայ գյուղի Ա․ Խաչատրյան փողոցի, գերեզմանի հարակից հատվածի ասֆալտապատում և Խորոնք գյուղի Վ․ Տերյան փողոցի ասֆալտապատում /Խորոնք, Առատաշեն/</t>
  </si>
  <si>
    <t>Արաքս համայնքի Արաքս գյուղի Շիրազի փողոցի արտաքին ջրամատակարարման և Արաքս գյուղի ջրահեռացման համակարգի կառուցում, Ապագա  գյուղի ջրահեռացման համակարգի կառուցում /Արաքս գյուղի Շիրազի փողոցի արտաքին ջրամատակարարման համակարգի կառուցում/</t>
  </si>
  <si>
    <t>Արաքս համայնքի Առատաշեն գյուղի գերեզմանոց տանող ճանապարհի ասֆալտապատում, Ջրարբի գյուղի Թումանյան փողոցի վերջնամասի ասֆալտապատում, Արտիմետ գյուղի Կոմիտաս և Մեխանիզատորների փողոցների ասֆալտապատում, Ապագա գյուղի 15-րդ փողոցի ասֆալտապատում, Հայկաշեն գյուղի 1-ին և 4-րդ փողոցների ասֆալտապատում, Գայ գյուղի Ա․Խաչատրյան փողոցի, գերեզմանի հարակից հատվածի ասֆալտապատում և Խորոնք գյուղի Վ․Տերյան փողոցի ասֆալտապատում /Գայ գյուղի Ա․Խաչատրյան փողոցի, գերեզմանի հարակից հատվածի ասֆալտապատում/</t>
  </si>
  <si>
    <t>Արաքս համայնքի Արաքս և Մեծամոր բնակավայրերը սնուցող գազատար խողովակի կառուցման, Արաքս բնակավայրի Դեմիրճյան և Դրոյի փողոցների, Մեծամոր բնակավայրի Սարյան և Աբովյան փողոցների գազաֆիկացում</t>
  </si>
  <si>
    <t>Արաքս համայնքի Ջրառատ գյուղի փողոցների լուսավորության անցկացման աշխատանքներ, Գայ գյուղի փողոցների արտաքին լուսավորության անցկացման աշխատանքներ, Ապագա գյուղի փողոցների լուսավորության անցկացման աշխատանքներ/Ջրառատ գյուղի փողոցների լուսավորության անցկացման աշխատանքներ/</t>
  </si>
  <si>
    <t>Արաքս համայնքի Առատաշեն գյուղի գերեզմանոց տանող ճանապարհի ասֆալտապատում, Ջրարբի գյուղի Թումանյան փողոցի վերջնամասի ասֆալտապատում, Արտիմետ գյուղի Կոմիտաս և Մեխանիզատորների փողոցների ասֆալտապատում, Ապագա գյուղի 15-րդ փողոցի ասֆալտապատում, Հայկաշեն գյուղի 1-ին և 4-րդ փողոցների ասֆալտապատում, Գայ գյուղի Ա․ Խաչատրյան փողոցի, գերեզմանի հարակից հատվածի ասֆալտապատում և Խորոնք գյուղի Վ․ Տերյան փողոցի ասֆալտապատում/ Արտիմետ գյուղի Կոմիտաս և Մեխանիզատորների փողոցների ասֆալտապատում/</t>
  </si>
  <si>
    <t>Արաքս համայնքի Առատաշեն գյուղի գերեզմանոց տանող ճանապարհի ասֆալտապատում, Ջրարբի գյուղի Թումանյան փողոցի վերջնամասի ասֆալտապատում, Արտիմետ գյուղի Կոմիտաս և Մեխանիզատորների փողոցների ասֆալտապատում, Ապագա գյուղի 15-րդ փողոցի ասֆալտապատում, Հայկաշեն գյուղի 1-ին և 4-րդ փողոցների ասֆալտապատում, Գայ գյուղի Ա․ Խաչատրյան փողոցի, գերեզմանի հարակից հատվածի ասֆալտապատում և Խորոնք գյուղի Վ․Տերյան փողոցի ասֆալտապատում  /Հայկաշեն գյուղի 1-ին և 4-րդ փողոցների ասֆալտապատում /</t>
  </si>
  <si>
    <t>Բաղրամյան համայնքի Լեռնագոգ բնակավայրի ոռոգման սնուցող ջրագծի կառուցում</t>
  </si>
  <si>
    <t xml:space="preserve"> Բաղրամյան համայնքի Լեռնագոգ բնակավայրի  Ա.Խաչատրյան փողոցի, Արևադաշտ բնակավայրի  Գ.Չաուշի փողոցի, Վանանդ բնակավայրի Զ.Սահակյան փողոցի 1-ին հատվածի, Զ.Սահակյան փողոցի 2-րդ հատվածի, Վանանդ բնակավայրի Զ.Սահակյան փողոցի 249գծմ հատվածի և Սայաթ-Նովայի փողոցի 76գծմ հատվածի, Բաղրամյան բնակավայրի Արցախի փողոցի, Դալարիկ բնակավայրի Մյասնիկյան և Շահումյան փողոցների, Դալարիկ բնակավայրի  Կոմիտասի փողոցի, Դալարիկ բնակավայրի Մաշտոցի փողոցի, Դալարիկ բնակավայրի Մ.Գորկու փողոցի, Դալարիկ բնակավայրի Բաղրամյան փողոցի, Քարակերտ բնակավայրի Րաֆֆու փողոցի, Քարակերտ բնակավայրի Աբովյան փողոցի, Քարակերտ բնակավայրի Նալբանդյան փողոցի, Տալվորիկ բնակավայրի Անդրանիկի փողոցի, Շենիկ բնակավայրի Ե.Չարենցի փողոցի, Հուշակերտ բնակավայրի 6-րդ փողոցի, Հուշակերտ բնակավայրի 5-րդ և 6-րդ փողոցները կապող հատվածի, Արտամետ բնակավայրի Նժդեհի փողոցի, Արտամետ բնակավայրի Արաբոյի փողոցի և Արգինա բնակավայրի Տիգրան Մեծ փողոցի ասֆալտապատում /Լեռնագոգ բնակավայրի  Ա.Խաչատրյան փողոցի ասֆալտապատում/
</t>
  </si>
  <si>
    <t xml:space="preserve">Բաղրամյան համայնքի Լեռնագոգ բնակավայրի  Ա.Խաչատրյան փողոցի, Արևադաշտ բնակավայրի  Գ.Չաուշի փողոցի, Վանանդ բնակավայրի Զ.Սահակյան փողոցի 1-ին հատվածի, Զ.Սահակյան փողոցի 2-րդ հատվածի, Վանանդ բնակավայրի Զ.Սահակյան փողոցի 249գծմ հատվածի և Սայաթ-Նովայի փողոցի 76գծմ հատվածի, Բաղրամյան բնակավայրի Արցախի փողոցի, Դալարիկ բնակավայրի Մյասնիկյան և Շահումյան փողոցների, Դալարիկ բնակավայրի  Կոմիտասի փողոցի, Դալարիկ բնակավայրի Մաշտոցի փողոցի, Դալարիկ բնակավայրի Մ.Գորկու փողոցի, Դալարիկ բնակավայրի Բաղրամյան փողոցի, Քարակերտ բնակավայրի Րաֆֆու փողոցի, Քարակերտ բնակավայրի Աբովյան փողոցի, Քարակերտ բնակավայրի Նալբանդյան փողոցի, Տալվորիկ բնակավայրի Անդրանիկի փողոցի, Շենիկ բնակավայրի Ե.Չարենցի փողոցի, Հուշակերտ բնակավայրի 6-րդ փողոցի, Հուշակերտ բնակավայրի 5-րդ և 6-րդ փողոցները կապող հատվածի, Արտամետ բնակավայրի Նժդեհի փողոցի, Արտամետ բնակավայրի Արաբոյի փողոցի և Արգինա բնակավայրի Տիգրան Մեծ փողոցի ասֆալտապատում  /Հուշակերտ բնակավայրի 6-րդ փողոցի ասֆալտապատում.Հուշակերտ բնակավայրի  5-րդ–6-րդ փողոցները կապող հատվածի ասֆալտապատում </t>
  </si>
  <si>
    <t xml:space="preserve">Բաղրամյան համայնքի Լեռնագոգ բնակավայրի  Ա.Խաչատրյան փողոցի, Արևադաշտ բնակավայրի  Գ.Չաուշի փողոցի, Վանանդ բնակավայրի Զ.Սահակյան փողոցի 1-ին հատվածի, Զ.Սահակյան փողոցի 2-րդ հատվածի, Վանանդ բնակավայրի Զ.Սահակյան փողոցի 249գծմ հատվածի և Սայաթ-Նովայի փողոցի 76գծմ հատվածի, Բաղրամյան բնակավայրի Արցախի փողոցի, Դալարիկ բնակավայրի Մյասնիկյան և Շահումյան փողոցների, Դալարիկ բնակավայրի  Կոմիտասի փողոցի, Դալարիկ բնակավայրի Մաշտոցի փողոցի, Դալարիկ բնակավայրի Մ.Գորկու փողոցի, Դալարիկ բնակավայրի Բաղրամյան փողոցի, Քարակերտ բնակավայրի Րաֆֆու փողոցի, Քարակերտ բնակավայրի Աբովյան փողոցի, Քարակերտ բնակավայրի Նալբանդյան փողոցի, Տալվորիկ բնակավայրի Անդրանիկի փողոցի, Շենիկ բնակավայրի Ե.Չարենցի փողոցի, Հուշակերտ բնակավայրի 6-րդ փողոցի, Հուշակերտ բնակավայրի 5-րդ և 6-րդ փողոցները կապող հատվածի, Արտամետ բնակավայրի Նժդեհի փողոցի, Արտամետ բնակավայրի Արաբոյի փողոցի և Արգինա բնակավայրի Տիգրան Մեծ փողոցի ասֆալտապատում  /Շենիկ բնակավայրի Ե.Չարենցի փողոցի ասֆալտապատում և Բաղրամյան բնակավայրի Արցախի փողոցի ասֆալտապատում </t>
  </si>
  <si>
    <t>Փարաքար համայնքի Թաիրով բնակավայրի Լեոյի և Ա.Խաչատրյան , Նարեկացի 1-ին փողոցների, Փարաքար բնակավայրի Էրեբունու, Կոմիտասի, Վ. Սարգսյան 1-ին և 2-րդ փողոցների, Մուսալեռ բնակավայրի Բաղրամյան փողոցի, Մերձավան բնակավայրի Երիտասարդության, Մասիսի փողոցի, Բաղրամյան բնակավայրի Կոմիտասի փողոցի, Արևաշատ բնակավայրի Երևանյան փողոցի, Նորակերտ բնակավայրի Կոմիտասի փողոցի, Այգեկ բնակավայրի 1-ին փողոցի ասֆալտապատում /Թաիրով բնակավայրի Նարեկացի 1-ին փողոցի ասֆալտապատում/</t>
  </si>
  <si>
    <t xml:space="preserve"> Փարաքար համայնքի Թաիրով բնակավայրի Լեոյի և Ա.Խաչատրյան, Նարեկացի 1-ին փողոցների, Փարաքար բնակավայրի Էրեբունու, Կոմիտասի, Վ.Սարգսյան 1-ին և 2-րդ փողոցների, Մուսալեռ բնակավայրի Բաղրամյան փողոցի, Մերձավան բնակավայրի Երիտասարդության, Մասիսի փողոցի, Բաղրամյան բնակավայրի Կոմիտասի փողոցի, Արևաշատ բնակավայրի Երևանյան փողոցի, Նորակերտ բնակավայրի Կոմիտասի փողոցի, Այգեկ բնակավայրի 1-ին փողոցի ասֆալտապատում</t>
  </si>
  <si>
    <t>ՀՀԳեղարքունիքի մարզպետի աշխատակազմ</t>
  </si>
  <si>
    <t>Վարդենիս համայնքի Վարդենիս քաղաքի Գայի փողոցի ասֆալտապատում, միակողմանի մայթի կառուցում, Վ. Համբարձումյան փողոցի ասֆալտապատում, 6 բազմաբնակարան շենքի բակերի ասֆալտապատում/Երիտասարդության14,16, Արփունք բնակավայր տանող ճանապարհի ասֆալտապատում, Ակունք բնակավայրի 13-րդ փողոցի ասֆալտապատում, Տորֆավան բնակավայրի կենտրոնական փողոցի ասֆալտապատում, Ծովակ բնակավայրի  1 փողոցի, 11 փակուղի հասեցի ճանապարհի ասֆալտապատում, Կարճաղբյուր բնակավայրի 11-րդ և 13-րդ  փողոցների ասֆալտապատում /Վ. Համբարձումյան/</t>
  </si>
  <si>
    <t>Վարդենիս համայնքի «Փամբակ, Արփունք, Ծովակ, Խաչաղբյուր, Ավազան, Ակունք, Կարճաղբյուր, Լճավան բնակավայրերում լուսավորության ցանցի կառուցում</t>
  </si>
  <si>
    <t>Վարդենիս համայնքի Գեղամաբակ  բնակավայրում խորքային հորի կառուցում, Ծովակ բնակավայրում 910 գծմ ոռոգման ներքին ցանցի և սելավատարի կառուցում,  Կախակն բնակավայրում 1500 գծմ ոռոգման ցանցի կառուցում և վերակառուցում, Ակունք բնակավայրում 2730 գծմ ոռոգման ցանցի կառուցում և վերակառուցում, Ախպրաձոր բնակավայրում 1700 մ ոռոգման ջրի ջրագծի վերակառուցում /Ծովակ և Կախակն/</t>
  </si>
  <si>
    <t>Վարդենիս քաղաքի 10 բազմաբնակարան շենքերի (Արզոյան փողոց, շենք 2, Արզոյան փողոց, շենք 9, Երիտասարդության փողոց, շենք 15, Լեռնագործների փողոց, շենք 1/1, Չարենցի փողոց, շենք 46, Ռոմանի փողոց, շենք 2, Սեսմանուկյան փողոց, շենք 9, Սեսմանուկյան փողոց, շենք 13, Սեսմանուկյան փողոց, շենք 15, Ստեփանյան փողոց, շենք 9) տանիքների հիմնանորոգում /Արզոյան 2 և 9, Լեռնագործների 1/1, Խաչիկ Ստեփանյան 9/</t>
  </si>
  <si>
    <t>Վարդենիս համայնքի  Գեղամաբակ  բնակավայրում խորքային հորերի կառուցում, Ախպրաձորի ոռոգման արտաքին ցանց կառուցում, Ակունք և Կախակն բնակավայրերում ոռոգման ցանցի կառուցում և վերակառուցում, Ծովակում ոռոգման ներքին ցանցի և սելավատարի կառուցում /  Ակունք բնակավայրում ոռոգման ցանցի կառուցում /</t>
  </si>
  <si>
    <t xml:space="preserve">Վարդենիս համայնքի Վարդենիս քաղաքի Գայի փողոցի ասֆալտապատում, միակողմանի մայթի կառուցում, Վ. Համբարձումյան փողոցի ասֆալտապատում, 6 բազմաբնակարան շենքի բակերի ասֆալտապատում, Արփունք բնակավայր տանող ճանապարհի ասֆալտապատում, Ակունք բնակավայրի 13-րդ փողոցի ասֆալտապատում, Տորֆավան բնակավայրի կենտրոնական փողոցի ասֆալտապատում, Ծովակ բնակավայրի 1 փողոցի, 11 փակուղի հասցեի ճանապարհի ասֆալտապատում, Կարճաղբյուր բնակավայրի 11-րդ և 13-րդ փողոցների ասֆալտապատում /Վարդենիս քաղաքի Ռոմանի 2, Սեսմանուկյան 1, 3 և Վ. Համբարձումյան 11 բազմաբնակարան շենքերի բակեր/ </t>
  </si>
  <si>
    <t>Գավառ համայնքի Գավառ, Գանձակ, Նորատուս, Սարուխան և Կարմիրգյուղ բնակավայրերում  ոռոգման և ջրահեռացման համակարգերի կառուցում</t>
  </si>
  <si>
    <t>Գավառ համայնքի Գեղարքունիք և Լանջաղբյուր բնակավայրերում խմելու ջրագծերի կառուցում</t>
  </si>
  <si>
    <t>Գավառ քաղաքում շատրվանային համակարգի տեղադրման աշխատանքներ</t>
  </si>
  <si>
    <t>Արծվաքար թաղամասում ոռոգման համակարգի կառուցում</t>
  </si>
  <si>
    <t>Սևան համայնքի Գագարին բնակավայրի Գայի փողոցի, Վարսեր բնակավայրի 3-րդ փողոցի, Դդմաշեն բնակավայրի 3-րդ, 6-րդ, 8-րդ 9-րդ փողոցների, Ծովագյուղ բնակավայրի՝ 1-ին փողոցի 1-ին նրբ., 1-ին փողոցի 2-րդ նրբ., 2-րդ փողոցի մի մաս, 4-րդ փողոցի 1-ին փկղ., 11-րդ փողոցի, 17-րդ փողոցի, 18-րդ փողոցի 1-ին նրբ., 20-րդ փողոցի 1-ին փկղ., 24-րդ փողոցի 1-ին, 2-րդ, 3-րդ, 4-րդ նրբանցքներ, գերեզմանների հարակից տարածքի, Աստվածընկալի տարածքի և 1-ին թաղամասի ասֆալտապատման աշխատանքներ /Ծովագյուղ/</t>
  </si>
  <si>
    <t>Սևան համայնքի Սևան բնակավայրի Իսահակյան, Սայաթ-Նովա, Աբովյան, Էներգետիկների, Կարմիր բանակի, Սպանդարյան, Օրբելի, Սյունյաց, Ռուսական, Գեղամա, Աշոտ Երկաթ, Կոմիտաս, Բաբաջանյան, Ելենովկա, Բարեկամության, Խաղաղության, Հ․ Շիրազի փողոցների  և Սևան համայնքի  Գագարին բնակավայրի Շիրազ փողոցի հիմնանորոգման աշխատանքներ /Սևան բն․ Հ Շիրազի և Գագարին բն․ Հ․ Շիրազի փողոցներ/</t>
  </si>
  <si>
    <t>Սևան համայնքի Սևան քաղաքի փողոցային լուսավորության կառուցում</t>
  </si>
  <si>
    <t xml:space="preserve"> Սևան համայնքի Զովաբեր, Լճաշեն և Վարսեր բնակավայրերում ոռոգման համակարգի կառուցման աշխատանքներ  /Զովաբեր և Լճաշեն բնակավայրերում  ոռոգման համակարգի կառուցում/</t>
  </si>
  <si>
    <t>Սևան համայնքի Գագարին բնակավայրի Գայի փողոցի, Վարսեր բնակավայրի 3-րդ փողոցի, Դդմաշեն բնակավայրի 3-րդ, 6-րդ, 8-րդ 9-րդ փողոցների, Ծովագյուղ բնակավայրի՝ 1-ին փողոցի 1-ին նրբ., 1-ին փողոցի 2-րդ նրբ., 2-րդ փողոցի մի մաս, 4-րդ փողոցի 1-ին փկղ., 11-րդ փողոցի, 17-րդ փողոցի, 18-րդ փողոցի 1-ին նրբ., 20-րդ փողոցի 1-ին փկղ., 24-րդ փողոցի 1-ին, 2-րդ, 3-րդ, 4-րդ նրբանցքներ, գերեզմանների հարակից տարածքի, Աստվածընկալի տարածքի և 1-ին թաղամասի ասֆալտապատման աշխատանքներ /Վարսեր/</t>
  </si>
  <si>
    <t xml:space="preserve">Սևան համայնքի Գեղամավան բնակավայրի խորքային հորի  կառուցում, խմելու  ջրի  ներքին  ցանցի վերակառուցում և Ծովագյուղ բնակավայրի խմելու ջրի ցանցի վերակառուցման աշխատանքներ </t>
  </si>
  <si>
    <t>Մարտունի համայնքի Մարտունի քաղաքի Նարեկացի, Թումանյան, Արցախի, Պարույր Սևակի, Կոմիտասի փողոցների, Շահումյան փողոցի հարակից հատվածի, Վարդենիկ բնակավայրի Կամո Շահինյան փողոցի, Վարդաձոր բնակավայրի Ալաշկերտ փողոցի և 10-րդ փողոցի հատման խաչմերուկ ընկած հատվածի, Ծովինար բնակավայրի 3-րդ թաղամասի       3-րդ փողոցի հարակից հրապարակի մայթերի կառուցում քարե սալիկներով /Մարտունի քաղաքի Նարեկացի, Արցախի, Պարույր Սևակի, Կոմիտասի փող/</t>
  </si>
  <si>
    <t xml:space="preserve"> Մարտունի համայնքի  Արծվանիստ, Ծովինար, Վարդենիկ, Զոլաքար, Աստղաձոր, Վաղաշեն,  Լիճք,  Ծակքար, Ծովասար, Ձորագյուղ, Երանոս բնակավայրերում խմելու ջրագծերի,  ինչպես նաև  Վերին Գետաշեն և Ծովինար բնակավայրերում խմելու ջրի ջրահավաք ավազանների  կառուցում</t>
  </si>
  <si>
    <t>ՀՀ Գեղարքունիքի մարզի Մարտունի համայնքի Ծովինար, Վարդենիկ,  Զոլաքար, Աստղաձոր, Վաղաշեն, Գեղհովիտ, Լեռնակերտ, Ներքին Գետաշեն, Վերին Գետաշեն, Մադինա, Լիճք, Ձորագյուղ, Ծովասար, Վարդաձոր և Երանոս բնակավայրերում ոռոգման ջրատարների, ինչպես նաև Վաղաշեն բնակավայրում փակ դրենաժի  կառուցում /Ներքին Գետաշեն/</t>
  </si>
  <si>
    <t xml:space="preserve"> Մարտունի համայնքի  Արծվանիստ, Ծովինար, Վարդենիկ, Զոլաքար, Աստղաձոր, Վաղաշեն,  Լիճք,  Ծակքար, Ծովասար, Ձորագյուղ, Երանոս բնակավայրերում խմելու ջրագծերի,  ինչպես նաև  Վերին Գետաշեն և Ծովինար բնակավայրերում խմելու ջրի ջրահավաք ավազանների  կառուցում /Ձորագյուղ/</t>
  </si>
  <si>
    <t xml:space="preserve"> Մարտունի համայնքի Ծովինար, Վարդենիկ,  Զոլաքար, Աստղաձոր, Վաղաշեն, Գեղհովիտ, Լեռնակերտ, Ներքին Գետաշեն, Վերին Գետաշեն, Մադինա, Լիճք, Ձորագյուղ, Ծովասար, Վարդաձոր և Երանոս բնակավայրերում ոռոգման ջրատարների, ինչպես նաև Վաղաշեն բնակավայրում փակ դրենաժի  կառուցում /Աստղաձոր/</t>
  </si>
  <si>
    <t xml:space="preserve"> Մարտունի համայնքի  Արծվանիստ, Ծովինար, Վարդենիկ, Զոլաքար, Աստղաձոր, Վաղաշեն,  Լիճք,  Ծակքար, Ծովասար, Ձորագյուղ, Երանոս բնակավայրերում խմելու ջրագծերի,  ինչպես նաև  Վերին Գետաշեն և Ծովինար բնակավայրերում խմելու ջրի ջրահավաք ավազանների  կառուցում /Աստղաձոր, Վաղաշեն, Արծվանիստ, Ծովինար /</t>
  </si>
  <si>
    <t xml:space="preserve"> Մարտունի համայնքի Մարտունի քաղաքի և Արծվանիստ, Ծովինար, Վարդենիկ, Զոլաքար, Աստղաձոր, Վաղաշեն, Գեղհովիտ, Մադինա, Ն․ Գետաշեն, Վ Գետաշեն,  Լիճք, Ծակքար, Ձորագյուղ, Ծովասար, Վարդաձոր, Երանոս բնակավայրերի տարբեր փողոցների երթևեկելի հատվածների, Մադինա -Լեռնակերտ բնակավայրերը միացնող  ճանապարհի ասֆալտապատում, ինչպես նաև Աստղաձոր և Գեղհովիտ բնակավայրերում պաշտպանիչ պատերի կառուցում /Արծվանիստ, Ծովինար, Վարդենիկ, Զոլաքար, Աստղաձոր, Վաղաշեն, Գեղհովիտ, Մադինա, Ներքին Գետաշեն, Վերին Գետաշեն,  Լիճք, Ծակքար, Ձորագյուղ, Ծովասար, Վարդաձոր բնակավայրերում,  ինչպես նաև Աստղաձոր և Գեղհովիտ բնակավայրերում պաշտպանիչ պատերի կառուցման և Մադինա –Լեռնակերտ բնակավայրերը միացնող  ճանապարհի ասֆալտապատման   /</t>
  </si>
  <si>
    <t xml:space="preserve">Մարտունի համայնքի Արծվանիստ, Ծովինար,  Զոլաքար, Աստղաձոր, Մադինա, Ն․Գետաշեն, Լիճք, Ձորագյուղ, Վարդաձոր, Երանոս բնակավայրերում խմելու նոր  ջրագծերի  և Լիճք, Ձորագյուղ, Երանոս բնակավայրերում խմելու ջրի ջրահավաք ավազանների կառուցում   /Լիճք, Արծվանիստ և Վարդաձոր,լրացուցիչ/            </t>
  </si>
  <si>
    <t>Մարտունի համայնքի «Արծվանիստ, Ծովինար, Վարդենիկ, Զոլաքար, Աստղաձոր, Վաղաշեն, Գեղհովիտ, Լեռնակերտ, Ն․ Գետաշեն, Վ․ Գետաշեն, Մադինա, Լիճք, Ծովասար, Ձորագյուղ, Վարդաձոր և Երանոս բնակավայրերում ոռոգման ջրատարների և Վարդենիկ, Աստղաձոր բնակավայրերում խորքային հորերի կառուցում» /Ծովասար, Ն․ Գետաշեն, Վարդենիկ, Աստղաձոր խորքային հորեր/</t>
  </si>
  <si>
    <t xml:space="preserve">Մարտունի համայնքի Արծվանիստ, Ծովինար,  Զոլաքար, Աստղաձոր, Մադինա, Ն․Գետաշեն, Լիճք, Ձորագյուղ, Վարդաձոր, Երանոս բնակավայրերում խմելու նոր  ջրագծերի  և Լիճք, Ձորագյուղ, Երանոս բնակավայրերում խմելու ջրի ջրահավաք ավազանների կառուցում </t>
  </si>
  <si>
    <t xml:space="preserve">Մարտունի համայնքի  «Արծվանիստ, Ծովինար, Զոլաքար, Աստղաձոր, Ն․Գետաշեն, Մադինա, Լիճք, Ձորագյուղ, Ծակքար, Վարդաձոր, Երանոս բնակավայրերում խմելու նոր ջրագծերի և Լիճք, Ձորագյուղ և Երանոս բնակավայրերում խմելու ջրի ջրահավաք ավազանների կառուցում» </t>
  </si>
  <si>
    <t>Մարտունի համայնքի Ծովինար, Լիճք, Ծակքար բնակավայրերի մշակույթի տների վերանորոգում և Ծակքար բնակավայրում հանդիսությունների սրահի կառուցում /Ծակքար/</t>
  </si>
  <si>
    <t xml:space="preserve"> Մարտունի համայնքի Ծովինար, Վարդենիկ,  Զոլաքար, Աստղաձոր, Վաղաշեն, Գեղհովիտ, Լեռնակերտ, Ներքին Գետաշեն, Վերին Գետաշեն, Մադինա, Լիճք, Ձորագյուղ, Ծովասար, Վարդաձոր և Երանոս բնակավայրերում ոռոգման ջրատարների, ինչպես նաև Վաղաշեն բնակավայրում փակ դրենաժի  կառուցում</t>
  </si>
  <si>
    <t>Մարտունի Համայնքի   «Ծովինար, Վարդենիկ,  Զոլաքար, Աստղաձոր, Վաղաշեն, Գեղհովիտ, Լեռնակերտ, Ն․ Գետաշեն, Վ․ Գետաշեն, Մադինա, Լիճք, Ձորագյուղ, Ծովասար, Վարդաձոր և Երանոս բնակավայրերում ոռոգման ջրատարների, ինչպես նաև Վաղաշեն բնակավայրում փակ դրենաժի և Ն․ Գետաշեն բնակավայրերում խորքային հորի կառուցում /Երանոս և Լեռնակերտ բնակավայրերում ոռոգման համակարգերի կառուցում/</t>
  </si>
  <si>
    <t xml:space="preserve"> Մարտունի քաղաքի,Արծվանիստ, Ծովինար, Վարդենիկ, Զոլաքար Վ․ Գետաշեն, Վաղաշեն, Գեղհովիտ, Մադինա, Ն․ Գետաշեն, Լիճք և ԵրանոսԾակքար և Աստղաձոր բնակավայրերի տարբեր փողոցներում, ինչպես նաև Մարտունի քաղաքի բազմաբնակարան շենքեր բակերում և համայնքի բնակավայրերը միացնող կենտրոնական ճանապարհներին նոր լուսավորության համակարգերի կառուցում /Գեղհովիտ, Վաղաշեն, Մադինա, Երանոս, Ծակքար և Լիճք բնակավայրերում  լուսավորության ցանցի կառուցում/</t>
  </si>
  <si>
    <t xml:space="preserve"> Մարտունի համայնքի 17 բնակավայրերի համար կանգառների, համայնքի բնակավայրերի վարչական շենքերի և մշակույթի պալատների համար գրասենյակային գույքերի, սարքավորումների և կանգառների ձեռքբերում</t>
  </si>
  <si>
    <t>Մարտունի համայնքի Մարտունի քաղաքի Նարեկացի, Արցախի, Պարույր Սևակի, Կոմիտասի փողոցների, Շահումյան փողոցի հարակից հատվածի  մայթերի կառուցում բազալտե սալարկմամբ ծրագիր Վարդենիկ բնակավայրի Կամո Շահինյան փողոցի, Վարդաձոր բնակավայրի Ալաշկերտ փողոցի և 10-րդ փողոցի հատման խաչմերուկում ընկած հատվածի և Ծովինար բնակավայրի 3 թաղամասի 3-րդ  փողոցի հարակից հրապարակի մայթերի կառուցում բազալտե սալարկմամբ ծրագիր
/ Վարդենիկ /</t>
  </si>
  <si>
    <t>Ճամբարակ համայնքի Այգուտ, Կալավան և Դրախտիկ բնակավայրերի խմելու ջրագծերի կառուցում, Թթուջուր բնակավայրի արտաքին ջրագծի և ջրընդունիչի վերանորոգում ու Ջիլ բնակավայրի խմելու ջրագծի ներքին ցանցի վերանորոգում /Այգուտ, Կալավան և Դրախտիկ/</t>
  </si>
  <si>
    <t>Ճամբարակի համայնքապետարանի առաջին և երկրորդ հարկերի վերանորոգման աշխատանքներ</t>
  </si>
  <si>
    <t>Ճամբարակ համայնքի Գետիկ բնակավայրի արտաքին ջրագծի և ջրընդունիչների վերակառուցում</t>
  </si>
  <si>
    <t>Ճամբարակ բնակավայրի Լեոյ փողոցի, Մարտունի և Գետիկ բնակավայրերի մասնակի սալարկում տուֆ քարով  /Մարտունի բնակավայրում  սալարկման աշխատանքներ /</t>
  </si>
  <si>
    <t>Ճամբարակ համայնքի «Վ.Ճամբարակ թաղամասի ջրագծի արտաքին ցանցի կառուցման, ջրընդունիչի կառուցման և ջրամբարի կապիտալ վերանորոգման,  Ճամբարակ քաղաքի Վերին Ճամբարակ թաղամասի ջրագծի ներքին ցանցի կառուցում, Ճամբարակ համայնքի Վահան բնակավայրի արտաքին ջրագծի, Ծափաթաղ բնակավայրի խմելու ջրագծի և ջրընդունիչի կառուցում /Վահան և Ծափաթաղ բնակավայրերում խմելու ջրագծերի կառուցում /</t>
  </si>
  <si>
    <t xml:space="preserve">Թումանյան համայնքի Չկալով բնակավայրի խմելու ջրի արտաքին ջրագծերի վերանորոգում </t>
  </si>
  <si>
    <t>Թումանյան համայնքի Թումանյան բնակավայրի Կենտրոնական, 2-րդ, 3-րդ և 12-րդ փողոցների ասֆալտապատում</t>
  </si>
  <si>
    <t>Փամբակ համայնքի Փամբակ և Արջուտ բնակավայրերի փողոցների ընթացիկ նորոգում ասֆալտապատման միջոցով</t>
  </si>
  <si>
    <t>Փամբակ համայնքի Ձորագյուղ և Եղեգնուտ բն․ գազիֆիկացում     /Ձորագյուղ բնակավայր/</t>
  </si>
  <si>
    <t>Սպիտակ համայնքի Սպիտակ բն. Խնկոյան և Ալ․ Մյասնիկյան փողոցների ասֆալտապատում՝ ջրահեռացման համակարգով, Տեր-Սիմոնյան, Պանրագործներ, Թորոսյան 1-ին նրբ․, Շվեցարական թաղ․ 1-ին նրբ․, Այգեստան թաղամաս, Գր․ Լուսավորիչ փողոցի և Ալ Մանուկյան 1-ին նրբ․ 11 շենքի բակային տարածքի ասֆալտապատում, Շիրակամուտ բն․ 3-րդ և 14-րդ փողոցների, Շենավան Խնկոյան բն․ կենտրոնական փողոցների, Կաթնաջուր բն․ 8-րդ փողոցի, Սարալանջ բն․ 2-րդ փողոցի, Հարթագյուղ բն․ 9-րդ փողոցի ասֆալտապատում   /Շիրակամուտ,Կաթնաջուր/</t>
  </si>
  <si>
    <t>Սպիտակ համայնքի Սպիտակ բն․ Առափնյա թաղամասի և Դ․ Տեր-Սիմոնյան նրբանցքի, Սարամեջ բն․ 18-րդ փողոցի, Սարահարթ բն․ 5-րդ, 6-րդ և 15-րդ փողոցների, Նոր Խաչակապ բն․ 2-րդ փողոցի, Լեռնավան և Լուսաղբյուր բն․ փողոցների, Լեռնանցք և Շիրակամուտ բն․ գերեզմանատուն տանող ճանապարհների, Գոգարան բն․ 1-ին, 2-րդ և 3-րդ փողոցների, Գեղասար բն․ 6-րդ փողոցի, Ծաղկաբեր բն․ 1-ին փողոցի 3-րդ նրբ․ և 3-րդ փողոցի  սալարկում տուֆ քարով, Ջրաշեն բն․ փողոցների, Մեծ Պարնի բն․ 3-րդ, 13-րդ և կենտրոնական փողոցների, Արևաշող բն․ 1-ին փողոցի 5-րդ, 8-րդ, 9-րդ և 13-րդ նրբանցքների սալարկում տուֆ քարով և ջրահեռացման համակարգով     /Սարահարթ, Լեռնավան, Լեռնանցք բնակավայրեր/</t>
  </si>
  <si>
    <t xml:space="preserve">Շնող համայնքի Շնող բն․ 2-րդ, 6-րդ, 14-րդ, 15-րդ և 16-րդ փողոցների ջրաֆիկացում </t>
  </si>
  <si>
    <t>Լոռի Բերդ համայնքի Ագարակ, Սվերդլով և Ուռուտ բն․ մանկապարտեզների շենքերի վերանորոգում              /Ագարակ բնակավայր/</t>
  </si>
  <si>
    <t>Վանաձոր համայնքի Հրաչյա Ներսիսյան փողոցի հիմնանորոգում</t>
  </si>
  <si>
    <t>Լերմոնտովո համայնքի Լերմոնտովո բնակավայրի ջրագծի փոխարինում</t>
  </si>
  <si>
    <t>Ակունք համայնքի Ակունք բնակավայրի 21-րդ, Սուրբ  Պողոս-Պետրոս եկեղեցական համալիր տանող ճանապարհի, Հատիս բնակավայրի 2-րդ, Կապուտան բնակավայրի 7-րդ, Նոր գյուղ բնակավայրի 2-րդ և 12-րդ, Սևաբերդ բնակավայրի 3-րդ, Զովաշեն բնակավայրի 1-ին փողոցների ասֆալտապատում</t>
  </si>
  <si>
    <t>Ակունք համայնքի Զառ բնակավայրի Ռ․ Վասիլյան փողոցը մասնակի,Կոտայք բնակավայրի 4-րդ և 8-րդ փողոցների ասֆալտապատում</t>
  </si>
  <si>
    <t>Նոր Հաճըն համայնքի Մրգաշեն բնակավայրի 2-րդ փողոցի 1-ին և 2-րդ հատվածների և 4-րդ փողոցի կոյուղագծերի վերակառուցում /Մրգաշեն բնակավայրի 2-րդ փողոցի 1-ին և 2-րդ հատվածների կոյուղագծերի վերակառուցում/</t>
  </si>
  <si>
    <t>Չարենցավան համայնքի Չարենցավան քաղաքի Ա. Գրիգորյանի անվան «Ծիծեռնակ»մսուր մանկապարտեզի շենքի մի մասնաշենքի հիմնանորոգում</t>
  </si>
  <si>
    <t>Չարենցավան համայնքի Չարենցավան քաղաքի «Լուսաբաց» մսուր մանկապարտեզ  ՀՈԱԿ-Ի վերակառուցում և գույքի ձեռք բերում</t>
  </si>
  <si>
    <t xml:space="preserve">Գառնի համայնքի ճանապարհների ասֆալտապատում </t>
  </si>
  <si>
    <t>Նաիրի համայնքի Եղվարդ քաղաքի,  Զովունի, Քասախ, Պռոշյան, Արագյուղ, Բուժական, Սարալանջ, Զորավան բնակավայրերի ասֆալտապատման աշխատանքներ/Զովունի/</t>
  </si>
  <si>
    <t>Նաիրի համայնքի «Զովունի մշակութային կենտրոն» ՀՈԱԿ-ի շենքի վերանորոգման աշխատանքներ</t>
  </si>
  <si>
    <t>Նաիրի համայնքի Եղվարդ քաղաքում թեք տանիքների և շքամուտքերի վերանորոգում</t>
  </si>
  <si>
    <t xml:space="preserve">Նաիրի համայնքի Եղվարդ քաղաքում ավտոկայանատեղիի կառուցում  </t>
  </si>
  <si>
    <t xml:space="preserve">«Հրազդան համայնքի Հրազդան քաղաքի Միկրոշրջան թաղամասի Պուրակային, թիվ 5-րդ, 8-րդ (հատված), 13-րդ, 14-րդ, 3-րդ (հատված), փողոցներ և 5-րդ փողոց 2-րդ նրբանցք, Կենտրոն թաղամասի ներթաղամասային փողոցներ (Ա. Ալավերդյան փողոց, Կենտրոն թաղ. Թիվ 70Ա շենքից դեպի՝ Զ. Անդրանիկի պողոտա, Սպորտդպրոցից դեպի Զ. Անդրանիկի պողոտա), Միկրոշրջան թաղամասի 1-ին, 2-րդ, 6-րդ, 8-րդ, 9-րդ փողոցների, Հարավային թաղամասի Մ. Ավետիսյան, Տ. Պետիկյան, Ա. Խաչատրյան, Պ. Դուրյան փողոցների, Հրազդան խոշորացված համայնքի Միկրոշրջան, Կենտրոն և Հարավային թաղամասերի բազմաբնակարան շենքերի բակերի ասֆալտապատման և Լեռնանիստ բնակավայրի 1-ին փողոցի հիմնանորոգման աշխատանքների իրականացում» սուբվենցիոն ծրագրի Հրազդան քաղաքի Միկրոշրջան թաղամասի Պուրակային, թիվ 5-րդ, 8-րդ (հատված), 13-րդ, 14-րդ, 3-րդ (հատված), փողոցներ և 5-րդ փողոց 2-րդ նրբանցք, Միկրոշրջան թաղամասի 1-ին, 2-րդ, 6-րդ, 8-րդ, 9-րդ փողոցների և Միկրոշրջան, Կենտրոն և Հարավային թաղամասերի բազմաբնակարան շենքերի բակերի ասֆալտապատման և Լեռնանիստ բնակավայրի 1-ին փողոցի հիմնանորոգում </t>
  </si>
  <si>
    <t>Աբովյան համայնքի համայնքային փողոցների ասֆալտապատում/ Կամարիս, Բալահովիտ,Գեղաշեն, Մայակովսկի, Պտղնի/</t>
  </si>
  <si>
    <t>Աբովյան համայնքի համայնքային փողոցների ասֆալտապատում/ Առինջ, Գետարգել/</t>
  </si>
  <si>
    <t>Աբովյան համայնքի Վերին Պտղնի Նոր թաղամաս 1-ին փողոցի ասֆալտապատման աշխատանքներ</t>
  </si>
  <si>
    <t xml:space="preserve">Աբովյան համայնքի Արամուս գյուղի 1-ին փողոց 1-ին նրբանցք, Ազատամարտիկների խճուղի 3-րդ փակուղի , Երիտասարդական 1-ին փողոցի ասֆալտապատման աշխատանքներ </t>
  </si>
  <si>
    <t>Գառնի համայնքի Գառնի, Գողթ և Գեղարդ գյուղերի խմելու ջրագծերի  կառուցման աշխատանքներ  /Գեղարդ /</t>
  </si>
  <si>
    <t>Աշոցք համայնքի Ղազանչի, Գոգհովիտ, Զույգաղբյուր և Ցողամարգ բնակավայրերի խմելու ջրագծերի վերանորոգման աշխատանքներ</t>
  </si>
  <si>
    <t>Աշոցք համայնքի Ձորաշեն, Սարապատ և Կաքավասար բնակավայրերի համայնքային կենտրոնների վերակառուցում</t>
  </si>
  <si>
    <t>Աշոցք համայնքի Ցողամարգ, Կարմրավան և Զույգաղբյուր բնակավայրերի բնական գազի ներքին ցանցի կառուցում  /Կարմրավան և Զույգաղբյուր բնակավայրեր/</t>
  </si>
  <si>
    <t>Աշոցք համայնքի Կրասար, Սիզավետ, Սարագյուղ, Հարթաշեն, Գոգհովիտ, Բաշգյուղ և Մուսայելյան բնակավայրերի փողոցների տուֆ քարով սալարկում</t>
  </si>
  <si>
    <t>Աշոցք համայնքի Աշոցք բնակավայրի կենտրոնական հրապարակի և Մեծ Սեպասար բնակավայրի 1-ին փողոցի ասֆալտապատում   /Աշոցք բնակավայրի կենտրոնական հրապարակ/</t>
  </si>
  <si>
    <t>Աշոցք համայնքի Աշոցք բնակավայրի 1-ին փողոց 1-ին անցուղու և 5 բազմաբնակարան շենքերի բակերի ասֆալտապատման աշխատանքներ</t>
  </si>
  <si>
    <t>Աշոցք համայնքի Կրասար, Սիզավետ, Սարագյուղ, Հարթաշեն, Գոգհովիտ, Բաշգյուղ և Մուսայելյան բնակավայրերի փողոցների տուֆ քարով սալարկում                                                     /Սիզավետ և Սարագյուղ բնակավայրեր/</t>
  </si>
  <si>
    <t>Աշոցք համայնքի Փոքր Սարիար, Կաքավասար, Թավշուտ, Սիզավետ, Զույգաղբյուր, Սալուտ և Արփենի բնակավայրերում լուսավորության համակարգի կառուցում</t>
  </si>
  <si>
    <t>Ամասիա համայնքի Ամասիա բնակավայրի Հայասա թաղամասի, Բերդաշեն բնակավայրի խմելու ջրագծի վերանորոգման և վերակառուցման աշխատանքներ                                           /Ամասիա բնակավայրի Հայասա թաղամաս/</t>
  </si>
  <si>
    <t>Ախուրյան համայնքի թվով 10 բնակավայրերի մանկապարտեզների տարածքների բարեկարգում, կեղտաջրերի հեռացում, ջեռուցման համակարգերի տեղադրում   /Ջաջուռ, Ջաջուռավան, Շիրակ, Մարմաշեն և Վահրամաբերդ բնակավայրեր/</t>
  </si>
  <si>
    <t>Ախուրյան համայնքի Ախուրյան բնակավայրի Մինաս Ավետիսյան 1-ին, 2-րդ, 3-րդ նրբանցքների,Եղիշե Չարենց, Կոմիտաս, Պարույր Սևակ, Ախուրյանի խճուղի 2-րդ փողոցների ասֆալտապատման աշխատանքներ</t>
  </si>
  <si>
    <t>Ախուրյան համայնքի Հովիտ, Բասեն և Երազգավորս բնակավայրերի ոռոգման ցանցերի հիմնանորոգման աշխատանքներ              /Բասեն բնակավայր/</t>
  </si>
  <si>
    <t xml:space="preserve">Շիրակի մարզի Ախուրյան համայնքի  Նոր Ախուրյան թաղամասի և Չարենց փողոցի, Կրաշեն բնակավայրի կոյուղագծերի կառուցում   </t>
  </si>
  <si>
    <t>Ախուրյան համայնքի Հովունի  բնակավայրի Սբ. Աստվածածին եկեղեցի տանող ճանապարհի և Հացիկ բնակավայրի 13-րդ փողոցի ասֆալտապատում                                             /Հովունի բնակավայր/</t>
  </si>
  <si>
    <t>Ախուրյան համայնքի Ազատան և Փոքրաշեն բնակավայրերի գազաֆիկացման աշխատանքներ    /Փոքրաշեն բնակավայր/</t>
  </si>
  <si>
    <t>Ախուրյան համայնքի Ղարիբջանյան բնակավայրի և Առափի բնակավայրի հին թաղամասի գազաֆիկացման աշխատանքներ       /Ղարիբջանյան բնակավայր/</t>
  </si>
  <si>
    <t>Գյումրի համայնքի ՀՈԱԿ-ների և բակերի կարիքների համար անհրաժեշտ գույքի ձեռքբերում</t>
  </si>
  <si>
    <t>Արթիկ համայնքի Անուշավան և Վարդաքար բնակավայրերի ոռոգման համակարգերի կառուցում</t>
  </si>
  <si>
    <t>Արթիկ համայնքի թվով 14 բնակավայրերի ներհամայնքային ճանապարհների տուֆ քարով սալապատում                                              /Արթիկ բնակավայրի Կասյան, Մաշտոց և Նժդեհ փող, Հովտաշեն, Հառիճ, Մեծ Մանթաշ, Գեղանիստ և Գետափ բնակավայրեր/</t>
  </si>
  <si>
    <t>Արթիկ համայնքի թվով 5 բնակավայրերում խմելու ջրագծերի հիմնանորոգում                           /Լեռնակերտ, Պեմզաշեն, Փոքր Մանթաշ, Արևշատ բնակավայրեր/</t>
  </si>
  <si>
    <t xml:space="preserve">Արթիկ համայնքի Արթիկ բնակավայրի Բաղրամյան փողոցի ասֆալտապատում և Գարեգին Նժդեհի փողոցի վերջնամասի մայթերի կառուցում                                                                    </t>
  </si>
  <si>
    <t>Անի համայնքի Սարակապ բնակավայրի խմելու ջրի համակարգի կառուցում, սահմանամերձ Բագրավան բնակավայրից Անիավան-Անիպեմզա բնակավայրերը սնուցող ջրատարի անցկացում     /Բագրավան բնակավայրից Անիավան-Անիպեմզա բնակավայրերը սնուցող ջրատարի անցկացում/</t>
  </si>
  <si>
    <t>Անի համայնքի Մարալիկ բնակավայրի Հր․ Շահինյան փողոցի հիմնանորոգում, Սառնաղբյուր, Սարակապ և Հայկաձոր բնակավայրեր տանող  ճանապարհների ասֆալտապատում /Սառնաղբյուր, Սարակապ և Հայկաձոր բնակավայրեր/</t>
  </si>
  <si>
    <t>Անի համայնքի Մարալիկ բնակավայրերի թվով 4 բազմաբնակարան շենքերի տանիքների վերանորոգման աշխատանքներ</t>
  </si>
  <si>
    <t>Գորիս համայնքի ներհամայնքային ճանապարհների ցանցի հիմնանորոգում՝ Գորիս քաղաքի Գարեգին Նժդեհ (Չոփչուն ձոր) փողոցի հիմնանորոգում</t>
  </si>
  <si>
    <t>Գորիս քաղաքի ներհամայնքային ճանապարհների ցանցի հիմնանորոգում՝ Խորենացի փողոցի մի հատվածի հիմնանորոգում / Կոմիտաս փողոցից մինչև Քրիստափորի փողոց /</t>
  </si>
  <si>
    <t xml:space="preserve">Քաջարան համայնքի Քաջարան քաղաքում նախադպրոցական հաստատության /մանկապարտեզի/ կառուցում </t>
  </si>
  <si>
    <t>Կապան համայնքի Կապան քաղաքի Ա․Մանուկյան, Հ․Թումանյան և Հ․Ավետիսյան փողոցների հատման կամուրջի վերանորոգում և Ս․Սպանդարյան, Մ․Հարությունյան և Ս․Շահումյան փողոցերի հատման կամուրջի վերանորոգում</t>
  </si>
  <si>
    <t>    Սիսիան համայնքի Ույծ բնակավայր տանող ճանապարհի վերանորոգում</t>
  </si>
  <si>
    <t>Սիսիան համայնքի Աղիտու և Վաղատին բնակավայրերում խմելու ջրագծերի վերանորոգում</t>
  </si>
  <si>
    <t>Մեղրի համայնքի «Մեղրի քաղաքի Փարամազի փողոցի 15, 17, 19, 32, 36, 42, Ադելյան փողոցի 15ա, 15բ բազմաբնակարան  շենքերի  տանիքների վերանորոգում և վերելակների  արդիականացում»</t>
  </si>
  <si>
    <t xml:space="preserve">Նախակրթարանի վերակառուցում մանկապարտեզի Ալվանք բնակավայրում և նոր մանկապարտեզի հիմնում Մեղրի համայնքի Նռնաձոր բնակավայրում </t>
  </si>
  <si>
    <t>Կապան համայնքի Սզնակ բնակվայրի ջրամատակարարման համակարգի բարելավում</t>
  </si>
  <si>
    <t>Կապան համայնքի «Հասարակական շենքերի նորոգում և կառուցում՝ Եղվարդ բնակավայրի կենցաղի տան վերանորոգում, Ծավ բնակավայրի կենցաղի տան վերանորոգում, Ըրկենանց բնակավայրում վարչական շենքի կառուցում և տարածքի բարեկարգում, Վանեք բնակավայրում վարչական շենքի կառուցում և տարածքի բարեկարգում, Եղեգ բնակավայրում վարչական շենքի կառուցում և տարածքի բարեկարգում, Ներքին Խոտանան բնակավայրում վարչական շենքի կառուցում և տարածքի բարեկարգում, Դավիթ Համբարձումյանի անվան մանկապատանեկան մարզադպրոց ՀՈԱԿ-ի շենքի մասնակի վերանորոգում և ջեռուցման համակարգի վերականգնում, Կապան քաղաքի Վաչագան թաղամասի հանդիսությունների սրահի մասնակի վերանորոգում և Օխտար բնակավայրի ակումբի շենքի հիմնանորոգում»</t>
  </si>
  <si>
    <t>Կապան համայնքի Կապան քաղաքի Ազատամարտիկնեի փողոցի մի հատվածի / Մ․Ստեփանյան փողոցի թիվ 2 բ/բ շենքից մինչև Ազատամարտիկների փողոցի թիվ 5 բ/բ շենքի վերջնամասը/, Ազատամարտիկների փողոցի թիվ 5 և թիվ 7 բ/բ շենքերի բակերի և Մելիք-Ստեփանյան փողոցի 2, թիվ 4 և թիվ 6 բ/բ շենքերի բակերի նորոգում և ասֆալտապատում</t>
  </si>
  <si>
    <t>Կապան համայնքի Կապան քաղաքի Հ․Ավետիսյան փողոցի 1, 1ա, 2ա, 24, 26, 8, 10, 12, 16, 18, 20, 22 և Մ․Պապյան փողոցի 1, 2, 4, 6, 10, 13, 16, 20, 20ա բ/բ շենքերի բակային հատվածների նորոգում և ասֆալտապատում</t>
  </si>
  <si>
    <t>Եղեգիս համայնքի Շատին, Քարագլուխ, Հերմոն և Աղնջաձոր բնակավայրերում խմելու ջրագծի, ՕԿՋ-ի կառուցման աշխատանքներ</t>
  </si>
  <si>
    <t>Արենի համայնքի Արենի  բնակավայրի  խմելու ջրի ֆիլտրող կառուցվածքի կառուցում, Արփի  բնակավայրում «Ջրովանքի ձոր» տարածքում խմելու ջրագծի արտաքին ցանցի  500գծմ հատվածի  հիմնանորոգում,Ելփին բնակավայրում խմելու ջրի ՕԿՋ-ի և ներքին ցանցի կառուցում,Չիվա բնակավայրում խմելու ջրի ՕԿՋ-ի և ներքին ցանցի կառուցում /Արփի  բնակավայրում «Ջրովանքի ձոր» տարածքում խմելու ջրագծի արտաքին ցանցի  500գծմ հատվածի  հիմնանորոգում/</t>
  </si>
  <si>
    <t xml:space="preserve">Արենի համայնքի «Արփի բնակավայրում 940 գծմ ոռոգման ներքին ցանցի կառուցում» </t>
  </si>
  <si>
    <t>Ջերմուկ համայնքի Կեչուտ բնակավայրի հանդիսությունների սրահի հիմնանորոգում, Կեչուտ գյուղի բակային տարածքի աստիճանների և հենապատի կառուցում, Գնդեվազ գյուղի գերեզմանատում տանող աստիճանների կառուցումԳնդեվազ գյուղի գերեզմանատում տանող աստիճանների կառուցում/</t>
  </si>
  <si>
    <t>Եղեգիս համայնքի Քարագլուխ, Արտաբույնք, Գողթանիկ, Սալի, Աղնջաձոր, Հորբատեղ, Հորս և Թառաթումբ բնակավայրերի ոռոգման առուների կառուցում</t>
  </si>
  <si>
    <t>Եղեգնաձոր համայնքի Մալիշկա բնակավայրի ներհամայնքային փողոցների ասֆալտապատատում</t>
  </si>
  <si>
    <t>Եղեգնաձոր համայնքի Գլաձոր բնակավայրի ներհամայնքային փողոցների ասֆալտապատում</t>
  </si>
  <si>
    <t>Կեչուտ գյուղի հանդիսությունների սրահի հիմնանորոգում, Կեչուտ գյուղի բակային տարածքի աստիճանների և հենապատի կառուցում, Գնդեվազ գյուղի գերեզմանատում տանող աստիճանների կառուցում/Կեչուտ գյուղի հանդիսությունների սրահի հիմնանորոգում/</t>
  </si>
  <si>
    <t>Վայք համայնքի  Սարավան բնակավայրի 3-րդ, 5-րդ,7-րդ փողոցների,Գոմք բնակավայրի 4-րդ և 5-րդ փողոցների, Զառիթափ բնակավայրի 3-րդ, 8-րդ, 12-րդ փողոցների, Եռաբլուրի անցուղու, 3-րդ փողոցի 1-ին նրբանցքի, Արտավան բնակավայրի 1-ին փողոցի, Ազատեկ բնակավայրի 2-րդ փողոցի, Արին բնակավայրի 1-ին և 6-րդ փողոցների, Փոռ բնակավայրի 2-րդ, 3-րդ և 6-րդ փողոցների, Զեդեա բնակավայրի 3-րդ փողոցի, Հերհեր բնակավայրի 18-րդ փողոցի, Իսրայել Օրի փողոցի 165գծմ և Իսրայել Օրի 1-ին նրբանցքի 52գծմ հիմնանորոգում /Զառիթափ բնակավայրի 3-րդ, 8-րդ, 12-րդ փողոցների, Եռաբլուրի անցուղու, 3-րդ փողոցի 1-ին նրբանցքի/</t>
  </si>
  <si>
    <t xml:space="preserve">Վայք համայնքի «Մարտիրոս բնակավայրի 3-րդ փողոցի հիմնանորոգում»  </t>
  </si>
  <si>
    <t xml:space="preserve">Իջևան համայնքի Իջևան քաղաքի բազմաբնակարան շենքերի բակերի և Աչաջուր բնակավայրի ճանապարհների հիմնանորոգում և ասֆալտապատում/Բլբուլյան 89, 90, 91, 92, 93, 94, 95, 96 ԲԲՇ-ների 2528 քմ </t>
  </si>
  <si>
    <t xml:space="preserve">Իջևան քաղաքի Ասլանյան փողոցի նոր ասֆալտապատ հատվածից  մինչև Սուրբ Ամենափրկիչ եկեղեցու սալիկապատված հատվածի  ասֆալտապատում </t>
  </si>
  <si>
    <t>Իջևան քաղաքի  զբոսայգում գտնվող լճի հիմնանորոգում, Իջևանի քաղաքային զբոսայգում գտնվող քայլուղիների սալիկապատում և Իջևան քաղաքի  շատրվանների և նոր սարքավորումների տեղադրում հիմնանորոգում                        /շատրվանների հիմնանորոգում և նոր սարքավորումների տեղադրում/</t>
  </si>
  <si>
    <t>Նոյեմբերյան համայնքի Կողբ,Նոյեմբերյան,Ոսկեվան,Բերդավան,,Բաղանիս,Դեղձավան,Հաղթանակ,Կոթի,Դովեղ և Զորական բնակավայրերի փողոցների սալապատում տուֆով/ Նոյեմբերյան համայնքի Նոյեմբերյան քաղաքի Աբովյան փողոց</t>
  </si>
  <si>
    <t>Նոյեմբերյան քաղաքի Զորավար Անդրանիկ փողոցի մայթերի բարեկարգում</t>
  </si>
  <si>
    <t>Նոյեմբերյան համայնքի Ոսկեպար բնակավայրի մանկապարտեզին հատկացված տարածքի հիմնանորոգում, Կողբի թիվ 1 մանկապարտեզի նոր շենքի կառուցում և Բաղանիս, Բերդավան, Զորական, Կողբ, Արճիս, Ոսկեվան բնակավայրերի մանկապարտեզների բակերի բարեկարգում   /Կողբ բնակավայր/</t>
  </si>
  <si>
    <t>Նոյեմբերյան համայնքւ Այրում քաղաքի,Կողբի թիվ 2 մանկապարտեզների բակերի բարեկարգում /Այրումի  մանկապարտեզ/</t>
  </si>
  <si>
    <t>Նոյեմբերյան համայնքի կարիքների համար մեքենա-մեխանիզմների ձեռքբերում /հորատիչ սարքավորում/</t>
  </si>
  <si>
    <t>Բերդ համայնքի Արծվաբերդ,Բերդ,Մովսես,Այգեձոր և վերին Կարմիր Աղբյուր բնակավայրերում ներհամայնքային ճանապարհների սալիկապատում բնական տուֆ քարով  /Բերդ քաղաքի Մաշտոցի 82 /մշակութի տան/ շենքի բակային տարածք,Վիլհեմ Մաթևոսյան փողոց,Ալեք Մանուկյան փողոց/</t>
  </si>
  <si>
    <t>Բերդ համայնքի Չինարի, Այգեձոր և Բերդ բնակավայրերում ներհամայնքային ճանապարհների և բակային տարածքների հիմնանորոգում ասֆալտապատման եղանակով/Բերդ բնակավայրի Մ․Խորենացի, Մ․Խորենացի-դեպի դպրոց և Վարդանանց փողոցներ/</t>
  </si>
  <si>
    <t>Բերդ համայնքի Չորաթան բնակավայրի խմելու ջրի դիտահորերի և ջրաչափերի տեղադրում ,Վերին Կարմիր աղբյուր բնակավայրում խմելու ջրի դիտահորերի և ջրաչափերի տեղադրում,Բերդ քաղաքի թաղամասային կոյուղագծի կառուցում/Բերդ քաղաքի թաղամասային կոյուղագծի կառուցում/</t>
  </si>
  <si>
    <t>Բերդ համայնքի Բերդ, Այգեպար, Նավուր բնակավայրերի ներհամայնքային ճանապարհների սալիկապատում</t>
  </si>
  <si>
    <t>«Դիլիջան համայնքի Դիլիջան քաղաքում փողոցների ասֆալտապատում և մայթերի հիմնանորոգում (Խ․ Վաթինյանի 35 հասցեից մինչև 83 հասցեն,Ուսանողական 1 հասցեից մինչև 77,Աբովյան 1 հասցեից մինչև 17/1 հասցեն և Շամախյան-Այգեստան-Թումանյան փողոցներ) և Դիլիջան քաղաքում և Գոշ բնակավայրում հենապատերի հիմնանորոգում և կառուցում /  ,Աբովյան 1 հասցեից մինչև 17/1 հասցեն /</t>
  </si>
  <si>
    <t xml:space="preserve"> ԸՆԴՀԱՆՈՒՐ ԲՆՈՒՅԹԻ ՀԱՆՐԱՅԻՆ ԾԱՌԱՅՈՒԹՅՈՒՆՆԵՐ</t>
  </si>
  <si>
    <t>08</t>
  </si>
  <si>
    <t xml:space="preserve"> Կառավարության տարբեր մակարդակների միջև իրականացվող ընդհանուր բնույթի տրանսֆերտներ</t>
  </si>
  <si>
    <t xml:space="preserve"> ՀՀ մարզերին սուբվենցիաների տրամադրում`  ենթակառուցվածքների զարգացման նպատակով</t>
  </si>
  <si>
    <t xml:space="preserve"> - Կապիտալ սուբվենցիաներ համայնքներին</t>
  </si>
  <si>
    <t>1139 - 11003</t>
  </si>
  <si>
    <t>Հարկաբյուջետային ռիսկերի կառավարման պահուստ</t>
  </si>
  <si>
    <t>Հարկաբյուջետային ռիսկերի կառավարման նպատակով նախատեսված միջոցներ</t>
  </si>
  <si>
    <t xml:space="preserve"> ՀՀ կառավարություն</t>
  </si>
  <si>
    <t xml:space="preserve"> ԱՅԼ  ԾԱԽՍԵՐ</t>
  </si>
  <si>
    <t xml:space="preserve"> Պահուստային միջոցներ</t>
  </si>
  <si>
    <t xml:space="preserve"> 11003</t>
  </si>
  <si>
    <t xml:space="preserve"> Հարկաբյուջետային ռիսկերի կառավարման պահուստ</t>
  </si>
  <si>
    <t xml:space="preserve"> 1139 - 11003 </t>
  </si>
  <si>
    <t xml:space="preserve"> Հարկաբյուջետային ռիսկերի կառավարման նպատակով նախատեսված միջոցներ </t>
  </si>
  <si>
    <t xml:space="preserve">Ծառայությունը մատուցողի անվանումը`  ՀՀ կառավարություն </t>
  </si>
  <si>
    <t xml:space="preserve"> 11017</t>
  </si>
  <si>
    <t xml:space="preserve"> Հյուսիս-հարավ ճանապարհային միջանցքի զարգացման ծրագրի Քաջարանի թունելի և մոտեցումների համակարգում և կառավարում</t>
  </si>
  <si>
    <t>1049 - 11012</t>
  </si>
  <si>
    <t>Եվրասիական զարգացման բանկի աջակցությամբ իրականացվող Հյուսիս-հարավ միջանցքի զարգացման ծրագրի համակարգում և կառավարում</t>
  </si>
  <si>
    <t>Խորհրդատվական ծառայություններ և պահպանման ծախսեր</t>
  </si>
  <si>
    <t>1049 - 11017</t>
  </si>
  <si>
    <t>Հյուսիս-հարավ ճանապարհային միջանցքի զարգացման ծրագրի Քաջարանի թունելի և մոտեցումների համակարգում և կառավարում</t>
  </si>
  <si>
    <t xml:space="preserve"> 1049 - 11012 </t>
  </si>
  <si>
    <t xml:space="preserve"> Խորհրդատվական ծառայություններ և պահպանման ծախսեր </t>
  </si>
  <si>
    <t>Հողերի օտարում, շահառուների քանակ</t>
  </si>
  <si>
    <t xml:space="preserve"> 1049 - 11017 </t>
  </si>
  <si>
    <t>Միջոցառման շրջանակներում իրականացվող ծախսերի կատարման տոկոս (ծրագրի սկզբից ներառյալ հաշվետու տարին)</t>
  </si>
  <si>
    <t xml:space="preserve"> ՀՀ համայնքների թիվը,
հատ </t>
  </si>
  <si>
    <t>Հավելված N 1</t>
  </si>
  <si>
    <t>Հավելված N2</t>
  </si>
  <si>
    <t>Հավելված N3</t>
  </si>
  <si>
    <t>Հավելված № 4</t>
  </si>
  <si>
    <t xml:space="preserve"> ՀՀ համայնքների թիվը, հատ </t>
  </si>
  <si>
    <t xml:space="preserve"> «ՀԱՅԱՍՏԱՆԻ ՀԱՆՐԱՊԵՏՈՒԹՅԱՆ 2025 ԹՎԱԿԱՆԻ ՊԵՏԱԿԱՆ ԲՅՈՒՋԵԻ ՄԱՍԻՆ» ՕՐԵՆՔԻ N 1 ՀԱՎԵԼՎԱԾԻ N 7 ԱՂՅՈՒՍԱԿՈՒՄ ԼՐԱՑՈՒՄԸ ԵՎ ՓՈՓՈԽՈՒԹՅՈՒՆԸ,ՀԱՅԱՍՏԱՆԻ ՀԱՆՐԱՊԵՏՈՒԹՅԱՆ ԿԱՌԱՎԱՐՈՒԹՅԱՆ 2024 ԹՎԱԿԱՆԻ ԴԵԿՏԵՄԲԵՐԻ 27-Ի N 2060-Ն ՈՐՈՇՄԱՆ N 5 ՀԱՎԵԼՎԱԾԻ N 6 ԱՂՅՈՒՍԱԿՈՒՄ ԿԱՏԱՐՎՈՂ ՓՈՓՈԽՈՒԹՅՈՒՆՆԵՐԸ ԵՎ ԼՐԱՑՈՒՄՆԵՐԸ</t>
  </si>
  <si>
    <t>Արտաշատ համայնքի Արտաշատ քաղաք, Դալար, Մրգավան, Այգեզարդ, Այգեստան, Նարեկ, Վերին Արտաշատ, Շահումյան, Ոստան, Գետազատ, Նորաշեն,  Ազատավան, Արաքսավան, Ջրաշեն, Դիմիտրով, Հովտաշեն, Մասիս, Բերքանուշ, Բաղրամյան բնակավայրերի փողոցների նորոգման, ասֆալտապատման աշխատանքներ / ք․Արտաշատի Նալբանդյան, Նար-Դոս, Երևանյան13 շենքի բակ, Շիրվանզադե, Թորոմոնյան, Ստեփանյան, Կասյան փողոցներ /</t>
  </si>
  <si>
    <t>Թալին համայնքիԿարմրաշեն, Ոսկեթաս, Զովասար, Գառնահովիտ, Ներքին Սասնաշեն, Վերին Սասնաշեն բնակավայրերի գազիֆիկացում /1-ին փուլ/    /Կարմրաշեն, Ոսկեթաս, Զովասար, Գառնահովիտ բնակավայրեր/</t>
  </si>
  <si>
    <t>Նաիրի համայնքի Եղվարդ քաղաքի, Քասախ, Պռոշյան, Արագյուղ բնակավայրերի խմելու ջրագծերի բարելավման աշխատանքներ /Եղվարդ/</t>
  </si>
  <si>
    <t>Մեծամոր համայնքի Մեծամոր քաղաքի թիվ 3, Տանձուտ և Տարոնիկ բնակավայրերի մանկապարտեզների շենքերի հարակից տարածքների բարեկարգում, Ակնալիճ բնակավայրի մանկապարտեզի հիմնանորոգում, Ջանֆիդա գյուղի «Վազգեն Սարգսյանի անվան մանկապարտեզ» ՀՈԱԿ-ի ջեռուցում  /Տանձուտ բնակավայրի մանկապարտեզի շենքի հարակից տարածքի բարեկարգում/</t>
  </si>
  <si>
    <t>Բաղրամյան համայնքի Լեռնագոգ բնակավայրի  Ա.Խաչատրյան փողոցի, Արևադաշտ բնակավայրի  Գ.Չաուշի փողոցի, Վանանդ բնակավայրի Զ.Սահակյան փողոցի 1-ին հատվածի, Զ.Սահակյան փողոցի 2-րդ հատվածի, Վանանդ բնակավայրի Զ.Սահակյան փողոցի 249 գծմ հատվածի և ՍայաթՆովայի փողոցի 76գծմ հատվածի, Բաղրամյան բնակավայրի Արցախի փողոցի, Դալարիկ բնակավայրի Մյասնիկյան և Շահումյան փողոցների, Դալարիկ բնակավայրի Կոմիտասի փողոցի, Դալարիկ բնակավայրի Մաշտոցի փողոցի, Դալարիկ բնակավայրի Մ.Գորկու փողոցի, Դալարիկ բնակավայրի Բաղրամյան փողոցի, Քարակերտ բնակավայրի Րաֆֆու փողոցի, Քարակերտ բնակավայրի Աբովյան փողոցի, Քարակերտ բնակավայրի Նալբանդյան փողոցի, Տալվորիկ բնակավայրի Անդրանիկի փողոցի, Շենիկ բնակավայրի Ե.Չարենցի փողոցի, Հուշակերտ բնակավայրի 6-րդ փողոցի, Հուշակերտ բնակավայրի 5-րդ և 6-րդ փողոցները կապող հատվածի, Արտամետ բնակավայրի Նժդեհի փողոցի, Արտամետ բնակավայրի Արաբոյի փողոցի և Արգինա բնակավայրի Տիգրան Մեծ փողոցի ասֆալտապատում /Արտամետ բնակավայրի Նժդեհի փողոցի ասֆալտապատում/</t>
  </si>
  <si>
    <t xml:space="preserve"> Բաղրամյան համայնքի Լեռնագոգ բնակավայրի  Ա.Խաչատրյան փողոցի, Արևադաշտ բնակավայրի  Գ.Չաուշի փողոցի, Վանանդ բնակավայրի Զ.Սահակյան փողոցի 1-ին հատվածի, Զ.Սահակյան փողոցի 2-րդ հատվածի, Վանանդ բնակավայրի Զ.Սահակյան փողոցի 249գծմ հատվածի և Սայաթ-Նովայի փողոցի 76գծմ հատվածի, Բաղրամյան բնակավայրի Արցախի փողոցի, Դալարիկ բնակավայրի Մյասնիկյան և Շահումյան փողոցների, Դալարիկ բնակավայրի  Կոմիտասի փողոցի, Դալարիկ բնակավայրի Մաշտոցի փողոցի, Դալարիկ բնակավայրի Մ.Գորկու փողոցի, Դալարիկ բնակավայրի Բաղրամյան փողոցի, Քարակերտ բնակավայրի Րաֆֆու փողոցի, Քարակերտ բնակավայրի Աբովյան փողոցի, Քարակերտ բնակավայրի Նալբանդյան փողոցի, Տալվորիկ բնակավայրի Անդրանիկի փողոցի, Շենիկ բնակավայրի Ե.Չարենցի փողոցի, Հուշակերտ բնակավայրի 6-րդ փողոցի, Հուշակերտ բնակավայրի 5-րդ և 6-րդ փողոցները կապող հատվածի, Արտամետ բնակավայրի Նժդեհի փողոցի, Արտամետ բնակավայրի Արաբոյի փողոցի և Արգինա բնակավայրի Տիգրան Մեծ փողոցի ասֆալտապատում            </t>
  </si>
  <si>
    <r>
      <t>Վարդենիս համայնքի Գեղամասար բնակավայրի ՕԿՋ-ների և կապտաժների հիմնանորոգում, Նորաբակ, Ակունք, Փամբակ, Լուսակունք, Ազատ, Ծովակ և Լճավան բնակավայրերում խմելու ջրի ջրագծերի կառուցում կամ վերակառուցում /</t>
    </r>
    <r>
      <rPr>
        <sz val="12"/>
        <color rgb="FF000000"/>
        <rFont val="GHEA Grapalat"/>
        <family val="3"/>
      </rPr>
      <t>Ծովակ , Լճավան, Ազատ, Նորաբակ և Փամբակ /</t>
    </r>
  </si>
  <si>
    <r>
      <t>Վարդենիս համայնքի Վարդենիս բնակավայրի Լ․ Ազգալդյան, Երիտասարդության, Հ․ Անդրեասյան, 10 բազմաբնակարան շենքերի /Երիտասարդության 2 ,3, 6,11 և 12, Վ․ Համբարձումյան 17և 19, Լեռնագործների1/1 և 1/2/ բակերի, Ակունք, Լուսակունք, Վանեվան, Ծովակ, Շատջրեք, Մեծ Մասրիկ բնակավայրերի համայնքային նշանակության փողոցների ասֆալտապատում    /</t>
    </r>
    <r>
      <rPr>
        <sz val="12"/>
        <color rgb="FF000000"/>
        <rFont val="GHEA Grapalat"/>
        <family val="3"/>
      </rPr>
      <t>Վարդենիս քաղաքի Անդրեասյան, Ազգալդյան և Երիտասարդության, Մեծ Մասրիկ և Շատջրեք, Ծովակ, Լուսակունք և Վանեվան, Երիտասարդության 2, 3, 6, 11, 12 և Արզոյան 2 բազմաբնակարան բնակելի շենքերի  բակեր/</t>
    </r>
  </si>
  <si>
    <t>Արենի համայնքի Արենի բնակավայրում Նորավանքի ձոր տարածքում խմելու ջրի ՕԿՋ-ի/250խմ/ և արտաքին ցանցի 2.5կմ հատվածի կառուցում, Աղավնաձոր բնակավայրում Սահրատի աղբյուր ջրաղբյուրի կապտաժի և ջրագծի արտաքին ցանցի 80գծմ հատվածի կառուցում, Արփի բնակավայրում Ջրովանքի ձոր տարածքում խմելու ջրի մեկ կապտածի կառուցում և ջրատարի արտաքին ցանցի 300գծմ հգատվածի հիմնանորոգում,Գնիշիկ բնակավայրում Կարմիր քար Գնիշիկ Մոզրով ջրագծի մասնակի նորոգում, Ելփին բնակավայրում Գասպարի աղբյուր ջրաղբյուրի կապտաժի  և ջրաբաշխիչ հորի համար շինության կառուցում, Ելփին բնակավայրում Դիդիվան ջրաղբյուրի 4 կապտաժների կառուցում և ջրագծի արտաքին ցանցի մացնակի նորոգում, Խչիկ բնակավայրում Առտետաձոր հանդամասում խմելու ջրի 1 կապտաժի և ջրագծի արտաքին ցանցի  2կմ հատվածի հիմնանորոգում,Չիվա բնակավայրում Աղոթից ջրաղբյուրի կապտաժի և ներքին ցանցի հիմնանորոգում/ Ելփին բնակավայրում Դիդիվան ջրաղբյուրի 4 կապտաժների կառուցում և ջրագծի արտաքին ցանցի մացնակի նորոգում/</t>
  </si>
  <si>
    <t>Նոյեմբերյան համայնքի Նոյեմբերյան քաղաքի Կամո-Տերյան,Պտղավան բնակավայրի 6-րդ,Ոսկեպար բնակավայրի 5-րդ փողոցների հիմնանորոգում ասֆալտապատմամբ / Նոյեմբերյան քաղաքի Կամո-Տերյան/</t>
  </si>
  <si>
    <t>Բերդ համայնքի Արծվաբերդ,Բերդ,Մովսես,Այգեձոր և վերին Կարմիր Աղբյուր բնակավայրերում ներհամայնքային ճանապարհների սալիկապատում բնական տուֆ քարով/Բերդ քաղաքի Այգեստան, Վարդանանց, Նորավան փողոցներ,Մովսես բնակավայրի 1-ին փողոց 1-ին փակուղի,2-րդ փողոց 2-րդ փակուղի</t>
  </si>
  <si>
    <t>Բերդ համայնքի Արծվաբերդ,Բերդ,Մովսես,Այգեձոր և վերին Կարմիր Աղբյուր բնակավայրերում ներհամայնքային ճանապարհների սալիկապատում բնական տուֆ քարով/Բերդ քաղաքի Այգեստան, Վարդանանց, Նորավան փողոցներ/</t>
  </si>
  <si>
    <t>Արաքս համայնքի Ապագա գյուղի 700մ երկարությամբ 7-րդ, 15-րդ փողոցների ասֆալտապատման աշխատանքներ և Արաքս գյուղի 200մ երկարության ճանապարհի ասֆալտապատման աշխատանքներ/Արաքս գյուղի 200մ երկարության ճանապարհի ասֆալտապատման աշխատանքներ/</t>
  </si>
  <si>
    <t>Արաքս համայնքի Գրիբոյեդով գյուղի կենտրոնական փողոցի ճանապարհի ասֆալտապատում և  Արաքս գյուղի Րաֆֆու փողոցի 200մ երկարության ճանապարհի ասֆալտապատում/Արաքս գյուղի Րաֆֆու փողոցի 200մ երկարության ճանապարհի ասֆալտապատում/</t>
  </si>
  <si>
    <t>Արտաշատ համայնքի Վարդաշեն, Աբովյան, Մրգանուշ, Հնաբերդ, Արևշատ, Դիտակ, Կանաչուտ, Դեղձուտ, Դվին, Բերդիկ, Նշավան բնակավայրերի փողոցների նորոգման, ասֆալտապատման աշխատանքներ /Բերդիկ, Հնաբերդ, Դվին/</t>
  </si>
  <si>
    <t>Մասիս համայնքի  Դարակերտ, Մարմարաշեն, Նիզամի, Նոր Խարբերդ, Սայաթ-Նովա, Սիփանիկ բնակավայրերում ջրամատակարարման, ջրահեռացման համակարգի, մաքրման կայանի կառուցում /Մարմարաշեն, Դարակերտ/</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</si>
</sst>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3" formatCode="_(* #,##0.00_);_(* \(#,##0.00\);_(* &quot;-&quot;??_);_(@_)"/>
    <numFmt numFmtId="164" formatCode="#,##0.0"/>
    <numFmt numFmtId="165" formatCode="_-* #,##0.00_р_._-;\-* #,##0.00_р_._-;_-* &quot;-&quot;??_р_._-;_-@_-"/>
    <numFmt numFmtId="166" formatCode="#,##0.0_);\(#,##0.0\)"/>
    <numFmt numFmtId="167" formatCode="##,##0.0;\(##,##0.0\);\-"/>
    <numFmt numFmtId="168" formatCode="_(* #,##0.0_);_(* \(#,##0.0\);_(* &quot;-&quot;??_);_(@_)"/>
    <numFmt numFmtId="169" formatCode="_-* #,##0.00\ _₽_-;\-* #,##0.00\ _₽_-;_-* &quot;-&quot;??\ _₽_-;_-@_-"/>
    <numFmt numFmtId="170" formatCode="_-* #,##0.0\ _₽_-;\-* #,##0.0\ _₽_-;_-* &quot;-&quot;??\ _₽_-;_-@_-"/>
    <numFmt numFmtId="171" formatCode="##,##0;\(##,##0\);\-"/>
    <numFmt numFmtId="172" formatCode="_(* #,##0.0_);_(* \(#,##0.0\);_(* &quot;-&quot;?_);_(@_)"/>
    <numFmt numFmtId="173" formatCode="_(* #,##0.00_);_(* \(#,##0.00\);_(* &quot;-&quot;?_);_(@_)"/>
    <numFmt numFmtId="174" formatCode="_ * #,##0.0_)\ _€_ ;_ * \(#,##0.0\)\ _€_ ;_ * &quot;-&quot;??_)\ _€_ ;_ @_ "/>
    <numFmt numFmtId="175" formatCode="[&lt;=9999999]###\-####;\(###\)\ ###\-####"/>
    <numFmt numFmtId="176" formatCode="_(* #,##0_);_(* \(#,##0\);_(* &quot;-&quot;??_);_(@_)"/>
  </numFmts>
  <fonts count="29" x14ac:knownFonts="1">
    <font>
      <sz val="11"/>
      <color theme="1"/>
      <name val="Calibri"/>
      <family val="2"/>
      <scheme val="minor"/>
    </font>
    <font>
      <sz val="10"/>
      <name val="Arial"/>
      <family val="2"/>
    </font>
    <font>
      <sz val="8"/>
      <name val="GHEA Grapalat"/>
      <family val="2"/>
    </font>
    <font>
      <b/>
      <sz val="9"/>
      <name val="GHEA Grapalat"/>
      <family val="2"/>
    </font>
    <font>
      <sz val="11"/>
      <color theme="1"/>
      <name val="Calibri"/>
      <family val="2"/>
      <scheme val="minor"/>
    </font>
    <font>
      <sz val="12"/>
      <color theme="1"/>
      <name val="GHEA Grapalat"/>
      <family val="3"/>
    </font>
    <font>
      <sz val="12"/>
      <name val="GHEA Grapalat"/>
      <family val="3"/>
    </font>
    <font>
      <b/>
      <sz val="12"/>
      <color theme="1"/>
      <name val="GHEA Grapalat"/>
      <family val="3"/>
    </font>
    <font>
      <b/>
      <sz val="12"/>
      <name val="GHEA Grapalat"/>
      <family val="3"/>
    </font>
    <font>
      <i/>
      <sz val="12"/>
      <name val="GHEA Grapalat"/>
      <family val="3"/>
    </font>
    <font>
      <sz val="11"/>
      <color rgb="FF9C0006"/>
      <name val="Calibri"/>
      <family val="2"/>
      <scheme val="minor"/>
    </font>
    <font>
      <sz val="11"/>
      <color rgb="FF9C5700"/>
      <name val="Calibri"/>
      <family val="2"/>
      <scheme val="minor"/>
    </font>
    <font>
      <sz val="11"/>
      <color theme="1"/>
      <name val="Calibri"/>
      <family val="2"/>
      <charset val="1"/>
      <scheme val="minor"/>
    </font>
    <font>
      <sz val="8"/>
      <name val="GHEA Grapalat"/>
      <family val="3"/>
    </font>
    <font>
      <sz val="10"/>
      <name val="Arial Armenian"/>
      <family val="2"/>
    </font>
    <font>
      <b/>
      <i/>
      <sz val="12"/>
      <name val="GHEA Grapalat"/>
      <family val="3"/>
    </font>
    <font>
      <sz val="11"/>
      <color theme="1"/>
      <name val="Calibri"/>
      <family val="2"/>
      <charset val="204"/>
      <scheme val="minor"/>
    </font>
    <font>
      <sz val="11"/>
      <color rgb="FF000000"/>
      <name val="Calibri"/>
      <family val="2"/>
      <charset val="1"/>
    </font>
    <font>
      <sz val="10"/>
      <name val="Times Armenian"/>
      <family val="1"/>
    </font>
    <font>
      <sz val="11"/>
      <name val="Times Armenian"/>
      <family val="1"/>
    </font>
    <font>
      <sz val="10"/>
      <color rgb="FF9C6500"/>
      <name val="Calibri"/>
      <family val="2"/>
      <scheme val="minor"/>
    </font>
    <font>
      <sz val="12"/>
      <name val="Times Armenian"/>
      <family val="1"/>
    </font>
    <font>
      <sz val="10"/>
      <color rgb="FF000000"/>
      <name val="Times New Roman"/>
      <family val="1"/>
    </font>
    <font>
      <sz val="11"/>
      <color theme="1"/>
      <name val="Sylfaen"/>
      <family val="2"/>
    </font>
    <font>
      <b/>
      <sz val="12"/>
      <color rgb="FF000000"/>
      <name val="GHEA Grapalat"/>
      <family val="3"/>
    </font>
    <font>
      <sz val="12"/>
      <color rgb="FF000000"/>
      <name val="GHEA Grapalat"/>
      <family val="3"/>
    </font>
    <font>
      <sz val="12"/>
      <name val="GHEA Grapalat"/>
      <family val="2"/>
    </font>
    <font>
      <sz val="12"/>
      <color rgb="FF000000"/>
      <name val="GHEA Mariam"/>
      <family val="3"/>
    </font>
    <font>
      <i/>
      <sz val="12"/>
      <color theme="1"/>
      <name val="GHEA Grapalat"/>
      <family val="3"/>
    </font>
  </fonts>
  <fills count="5">
    <fill>
      <patternFill patternType="none"/>
    </fill>
    <fill>
      <patternFill patternType="gray125"/>
    </fill>
    <fill>
      <patternFill patternType="solid">
        <fgColor rgb="FFFFC7CE"/>
      </patternFill>
    </fill>
    <fill>
      <patternFill patternType="solid">
        <fgColor rgb="FFFFEB9C"/>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51">
    <xf numFmtId="0" fontId="0" fillId="0" borderId="0"/>
    <xf numFmtId="165" fontId="1" fillId="0" borderId="0" applyFont="0" applyFill="0" applyBorder="0" applyAlignment="0" applyProtection="0"/>
    <xf numFmtId="167" fontId="2" fillId="0" borderId="0" applyFill="0" applyBorder="0" applyProtection="0">
      <alignment horizontal="right" vertical="top"/>
    </xf>
    <xf numFmtId="167" fontId="3" fillId="0" borderId="0" applyFill="0" applyBorder="0" applyProtection="0">
      <alignment horizontal="right" vertical="top"/>
    </xf>
    <xf numFmtId="43" fontId="4" fillId="0" borderId="0" applyFont="0" applyFill="0" applyBorder="0" applyAlignment="0" applyProtection="0"/>
    <xf numFmtId="0" fontId="2" fillId="0" borderId="0">
      <alignment horizontal="left" vertical="top" wrapText="1"/>
    </xf>
    <xf numFmtId="0" fontId="1" fillId="0" borderId="0"/>
    <xf numFmtId="0" fontId="1" fillId="0" borderId="0"/>
    <xf numFmtId="0" fontId="1" fillId="0" borderId="0"/>
    <xf numFmtId="43" fontId="12" fillId="0" borderId="0" applyFont="0" applyFill="0" applyBorder="0" applyAlignment="0" applyProtection="0"/>
    <xf numFmtId="0" fontId="4" fillId="0" borderId="0"/>
    <xf numFmtId="0" fontId="10" fillId="2" borderId="0" applyNumberFormat="0" applyBorder="0" applyAlignment="0" applyProtection="0"/>
    <xf numFmtId="0" fontId="4" fillId="0" borderId="0"/>
    <xf numFmtId="0" fontId="13" fillId="0" borderId="0"/>
    <xf numFmtId="0" fontId="12" fillId="0" borderId="0"/>
    <xf numFmtId="169" fontId="14" fillId="0" borderId="0" applyFont="0" applyFill="0" applyBorder="0" applyAlignment="0" applyProtection="0"/>
    <xf numFmtId="43" fontId="14" fillId="0" borderId="0" applyFont="0" applyFill="0" applyBorder="0" applyAlignment="0" applyProtection="0"/>
    <xf numFmtId="0" fontId="11" fillId="3" borderId="0" applyNumberFormat="0" applyBorder="0" applyAlignment="0" applyProtection="0"/>
    <xf numFmtId="0" fontId="14" fillId="0" borderId="0"/>
    <xf numFmtId="0" fontId="1" fillId="0" borderId="0"/>
    <xf numFmtId="0" fontId="4" fillId="0" borderId="0"/>
    <xf numFmtId="0" fontId="1" fillId="0" borderId="0"/>
    <xf numFmtId="0" fontId="16" fillId="0" borderId="0"/>
    <xf numFmtId="0" fontId="17" fillId="0" borderId="0"/>
    <xf numFmtId="43" fontId="14" fillId="0" borderId="0" applyFont="0" applyFill="0" applyBorder="0" applyAlignment="0" applyProtection="0"/>
    <xf numFmtId="0" fontId="1" fillId="0" borderId="0"/>
    <xf numFmtId="43" fontId="2" fillId="0" borderId="0" applyFont="0" applyFill="0" applyBorder="0" applyAlignment="0" applyProtection="0"/>
    <xf numFmtId="0" fontId="14" fillId="0" borderId="0"/>
    <xf numFmtId="0" fontId="18" fillId="0" borderId="0"/>
    <xf numFmtId="43" fontId="18" fillId="0" borderId="0" applyFont="0" applyFill="0" applyBorder="0" applyAlignment="0" applyProtection="0"/>
    <xf numFmtId="0" fontId="2" fillId="0" borderId="0">
      <alignment horizontal="left" vertical="top" wrapText="1"/>
    </xf>
    <xf numFmtId="43" fontId="18" fillId="0" borderId="0" applyFont="0" applyFill="0" applyBorder="0" applyAlignment="0" applyProtection="0"/>
    <xf numFmtId="0" fontId="19" fillId="0" borderId="0"/>
    <xf numFmtId="43" fontId="18" fillId="0" borderId="0" applyFont="0" applyFill="0" applyBorder="0" applyAlignment="0" applyProtection="0"/>
    <xf numFmtId="0" fontId="20" fillId="3" borderId="0" applyNumberFormat="0" applyBorder="0" applyAlignment="0" applyProtection="0"/>
    <xf numFmtId="0" fontId="4" fillId="0" borderId="0"/>
    <xf numFmtId="0" fontId="1" fillId="0" borderId="0"/>
    <xf numFmtId="0" fontId="2" fillId="0" borderId="0">
      <alignment horizontal="left" vertical="top" wrapText="1"/>
    </xf>
    <xf numFmtId="43" fontId="1" fillId="0" borderId="0" applyFont="0" applyFill="0" applyBorder="0" applyAlignment="0" applyProtection="0"/>
    <xf numFmtId="0" fontId="21" fillId="0" borderId="0"/>
    <xf numFmtId="0" fontId="22" fillId="0" borderId="0"/>
    <xf numFmtId="0" fontId="1" fillId="0" borderId="0"/>
    <xf numFmtId="0" fontId="23" fillId="0" borderId="0"/>
    <xf numFmtId="0" fontId="2" fillId="0" borderId="0">
      <alignment horizontal="left" vertical="top" wrapText="1"/>
    </xf>
    <xf numFmtId="43" fontId="1" fillId="0" borderId="0" applyFont="0" applyFill="0" applyBorder="0" applyAlignment="0" applyProtection="0"/>
    <xf numFmtId="43" fontId="18" fillId="0" borderId="0" applyFont="0" applyFill="0" applyBorder="0" applyAlignment="0" applyProtection="0"/>
    <xf numFmtId="0" fontId="1" fillId="0" borderId="0"/>
    <xf numFmtId="0" fontId="18" fillId="0" borderId="0"/>
    <xf numFmtId="0" fontId="2" fillId="0" borderId="0">
      <alignment horizontal="left" vertical="top" wrapText="1"/>
    </xf>
    <xf numFmtId="0" fontId="16" fillId="0" borderId="0"/>
    <xf numFmtId="0" fontId="12" fillId="0" borderId="0"/>
  </cellStyleXfs>
  <cellXfs count="263">
    <xf numFmtId="0" fontId="0" fillId="0" borderId="0" xfId="0"/>
    <xf numFmtId="0" fontId="7" fillId="0" borderId="0" xfId="0" applyFont="1"/>
    <xf numFmtId="0" fontId="8" fillId="0" borderId="1" xfId="0" applyFont="1" applyBorder="1" applyAlignment="1">
      <alignment horizontal="left" vertical="top" wrapText="1"/>
    </xf>
    <xf numFmtId="0" fontId="8" fillId="0" borderId="1" xfId="0" applyFont="1" applyBorder="1" applyAlignment="1">
      <alignment horizontal="center" vertical="center" wrapText="1"/>
    </xf>
    <xf numFmtId="0" fontId="7" fillId="0" borderId="0" xfId="0" applyFont="1" applyAlignment="1">
      <alignment horizontal="left"/>
    </xf>
    <xf numFmtId="167" fontId="8" fillId="0" borderId="1" xfId="3" applyFont="1" applyFill="1" applyBorder="1">
      <alignment horizontal="right" vertical="top"/>
    </xf>
    <xf numFmtId="0" fontId="8" fillId="0" borderId="0" xfId="0" applyFont="1"/>
    <xf numFmtId="167" fontId="8" fillId="0" borderId="1" xfId="3" applyFont="1" applyFill="1" applyBorder="1" applyAlignment="1">
      <alignment horizontal="center" vertical="center"/>
    </xf>
    <xf numFmtId="0" fontId="8" fillId="0" borderId="0" xfId="0" applyFont="1" applyAlignment="1">
      <alignment horizontal="center" vertical="top" wrapText="1"/>
    </xf>
    <xf numFmtId="168" fontId="6" fillId="0" borderId="0" xfId="9" applyNumberFormat="1" applyFont="1" applyFill="1" applyBorder="1" applyAlignment="1">
      <alignment horizontal="center" vertical="center" wrapText="1"/>
    </xf>
    <xf numFmtId="166" fontId="6" fillId="0" borderId="1" xfId="1" applyNumberFormat="1" applyFont="1" applyFill="1" applyBorder="1" applyAlignment="1">
      <alignment horizontal="center" vertical="center"/>
    </xf>
    <xf numFmtId="166" fontId="8" fillId="0" borderId="1" xfId="1" applyNumberFormat="1" applyFont="1" applyFill="1" applyBorder="1" applyAlignment="1">
      <alignment horizontal="center" vertical="center"/>
    </xf>
    <xf numFmtId="0" fontId="8" fillId="0" borderId="1" xfId="0" applyFont="1" applyBorder="1" applyAlignment="1">
      <alignment horizontal="left" vertical="center" wrapText="1"/>
    </xf>
    <xf numFmtId="170" fontId="8" fillId="0" borderId="0" xfId="4" applyNumberFormat="1" applyFont="1" applyFill="1" applyAlignment="1">
      <alignment horizontal="right"/>
    </xf>
    <xf numFmtId="0" fontId="8" fillId="0" borderId="0" xfId="0" applyFont="1" applyAlignment="1">
      <alignment horizontal="center" vertical="center" wrapText="1"/>
    </xf>
    <xf numFmtId="0" fontId="8" fillId="0" borderId="1" xfId="0" applyFont="1" applyBorder="1" applyAlignment="1">
      <alignment horizontal="center" vertical="top" wrapText="1"/>
    </xf>
    <xf numFmtId="0" fontId="8" fillId="0" borderId="1" xfId="0" applyFont="1" applyBorder="1"/>
    <xf numFmtId="0" fontId="8" fillId="0" borderId="0" xfId="0" applyFont="1" applyAlignment="1">
      <alignment horizontal="left" vertical="top" wrapText="1"/>
    </xf>
    <xf numFmtId="168" fontId="6" fillId="0" borderId="0" xfId="9" applyNumberFormat="1" applyFont="1" applyFill="1" applyBorder="1" applyAlignment="1">
      <alignment vertical="center" wrapText="1"/>
    </xf>
    <xf numFmtId="0" fontId="8" fillId="0" borderId="0" xfId="0" applyFont="1" applyAlignment="1">
      <alignment vertical="center" wrapText="1"/>
    </xf>
    <xf numFmtId="0" fontId="7" fillId="0" borderId="0" xfId="0" applyFont="1" applyAlignment="1">
      <alignment horizontal="left" vertical="top" wrapText="1"/>
    </xf>
    <xf numFmtId="167" fontId="5" fillId="0" borderId="1" xfId="2" applyFont="1" applyFill="1" applyBorder="1">
      <alignment horizontal="right" vertical="top"/>
    </xf>
    <xf numFmtId="168" fontId="8" fillId="0" borderId="0" xfId="9" applyNumberFormat="1" applyFont="1" applyFill="1" applyBorder="1" applyAlignment="1">
      <alignment vertical="center" wrapText="1"/>
    </xf>
    <xf numFmtId="0" fontId="7" fillId="0" borderId="1" xfId="0" applyFont="1" applyBorder="1" applyAlignment="1">
      <alignment horizontal="left" vertical="top" wrapText="1"/>
    </xf>
    <xf numFmtId="167" fontId="8" fillId="0" borderId="1" xfId="2" applyFont="1" applyFill="1" applyBorder="1" applyAlignment="1">
      <alignment horizontal="center" vertical="center"/>
    </xf>
    <xf numFmtId="166" fontId="6" fillId="0" borderId="0" xfId="2" applyNumberFormat="1" applyFont="1" applyFill="1" applyBorder="1" applyAlignment="1">
      <alignment vertical="top"/>
    </xf>
    <xf numFmtId="166" fontId="5" fillId="0" borderId="1" xfId="2" applyNumberFormat="1" applyFont="1" applyFill="1" applyBorder="1">
      <alignment horizontal="right" vertical="top"/>
    </xf>
    <xf numFmtId="172" fontId="8" fillId="0" borderId="1" xfId="9" applyNumberFormat="1" applyFont="1" applyFill="1" applyBorder="1" applyAlignment="1">
      <alignment horizontal="center" vertical="center" wrapText="1"/>
    </xf>
    <xf numFmtId="167" fontId="7" fillId="0" borderId="1" xfId="3" applyFont="1" applyFill="1" applyBorder="1">
      <alignment horizontal="right" vertical="top"/>
    </xf>
    <xf numFmtId="0" fontId="7" fillId="0" borderId="0" xfId="0" applyFont="1" applyAlignment="1">
      <alignment horizontal="center"/>
    </xf>
    <xf numFmtId="0" fontId="7" fillId="0" borderId="1" xfId="0" applyFont="1" applyBorder="1" applyAlignment="1">
      <alignment horizontal="center" vertical="center" wrapText="1"/>
    </xf>
    <xf numFmtId="0" fontId="7" fillId="0" borderId="1" xfId="0" applyFont="1" applyBorder="1" applyAlignment="1">
      <alignment vertical="center"/>
    </xf>
    <xf numFmtId="167" fontId="7" fillId="0" borderId="1" xfId="2" applyFont="1" applyFill="1" applyBorder="1">
      <alignment horizontal="right" vertical="top"/>
    </xf>
    <xf numFmtId="168" fontId="7" fillId="0" borderId="1" xfId="9" applyNumberFormat="1" applyFont="1" applyFill="1" applyBorder="1" applyAlignment="1">
      <alignment horizontal="center" vertical="center" wrapText="1"/>
    </xf>
    <xf numFmtId="166" fontId="8" fillId="0" borderId="1" xfId="2" applyNumberFormat="1" applyFont="1" applyFill="1" applyBorder="1" applyAlignment="1">
      <alignment horizontal="center" vertical="center"/>
    </xf>
    <xf numFmtId="166" fontId="5" fillId="0" borderId="0" xfId="2" applyNumberFormat="1" applyFont="1" applyFill="1" applyBorder="1" applyAlignment="1">
      <alignment vertical="top"/>
    </xf>
    <xf numFmtId="0" fontId="8" fillId="0" borderId="1" xfId="0" applyFont="1" applyBorder="1" applyAlignment="1">
      <alignment vertical="top"/>
    </xf>
    <xf numFmtId="166" fontId="6" fillId="0" borderId="0" xfId="1" applyNumberFormat="1" applyFont="1" applyFill="1" applyBorder="1" applyAlignment="1">
      <alignment horizontal="center" vertical="center"/>
    </xf>
    <xf numFmtId="2" fontId="7" fillId="0" borderId="3" xfId="0" applyNumberFormat="1" applyFont="1" applyBorder="1" applyAlignment="1">
      <alignment horizontal="center" vertical="center" wrapText="1"/>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xf numFmtId="0" fontId="7" fillId="0" borderId="1" xfId="0" applyFont="1" applyBorder="1" applyAlignment="1">
      <alignment vertical="top"/>
    </xf>
    <xf numFmtId="167" fontId="7" fillId="0" borderId="1" xfId="0" applyNumberFormat="1" applyFont="1" applyBorder="1" applyAlignment="1">
      <alignment horizontal="right"/>
    </xf>
    <xf numFmtId="0" fontId="8" fillId="0" borderId="1" xfId="0" applyFont="1" applyBorder="1" applyAlignment="1">
      <alignment vertical="top" wrapText="1"/>
    </xf>
    <xf numFmtId="0" fontId="7" fillId="0" borderId="0" xfId="0" applyFont="1" applyAlignment="1">
      <alignment horizontal="left" vertical="top"/>
    </xf>
    <xf numFmtId="0" fontId="7" fillId="0" borderId="0" xfId="0" applyFont="1" applyAlignment="1">
      <alignment vertical="top"/>
    </xf>
    <xf numFmtId="43" fontId="7" fillId="0" borderId="0" xfId="4" applyFont="1" applyFill="1"/>
    <xf numFmtId="43" fontId="7" fillId="0" borderId="0" xfId="0" applyNumberFormat="1" applyFont="1"/>
    <xf numFmtId="43" fontId="7" fillId="0" borderId="0" xfId="4" applyFont="1" applyFill="1" applyAlignment="1">
      <alignment horizontal="left" vertical="top" wrapText="1"/>
    </xf>
    <xf numFmtId="0" fontId="8" fillId="0" borderId="0" xfId="0" applyFont="1" applyAlignment="1">
      <alignment horizontal="right"/>
    </xf>
    <xf numFmtId="167" fontId="8" fillId="0" borderId="0" xfId="3" applyFont="1" applyFill="1" applyBorder="1">
      <alignment horizontal="right" vertical="top"/>
    </xf>
    <xf numFmtId="166" fontId="8" fillId="0" borderId="1" xfId="26" applyNumberFormat="1" applyFont="1" applyFill="1" applyBorder="1" applyAlignment="1">
      <alignment horizontal="center" vertical="center" wrapText="1"/>
    </xf>
    <xf numFmtId="174" fontId="6" fillId="0" borderId="1" xfId="26" applyNumberFormat="1" applyFont="1" applyFill="1" applyBorder="1" applyAlignment="1">
      <alignment horizontal="center" vertical="center" wrapText="1"/>
    </xf>
    <xf numFmtId="174" fontId="6" fillId="0" borderId="0" xfId="26" applyNumberFormat="1" applyFont="1" applyFill="1" applyBorder="1" applyAlignment="1">
      <alignment horizontal="center" vertical="center" wrapText="1"/>
    </xf>
    <xf numFmtId="167" fontId="8" fillId="0" borderId="1" xfId="3" applyFont="1" applyFill="1" applyBorder="1" applyAlignment="1">
      <alignment vertical="top"/>
    </xf>
    <xf numFmtId="167" fontId="8" fillId="0" borderId="1" xfId="2" applyFont="1" applyFill="1" applyBorder="1" applyAlignment="1">
      <alignment vertical="center"/>
    </xf>
    <xf numFmtId="0" fontId="8" fillId="0" borderId="1" xfId="0" applyFont="1" applyBorder="1" applyAlignment="1">
      <alignment vertical="center"/>
    </xf>
    <xf numFmtId="0" fontId="7" fillId="0" borderId="0" xfId="0" applyFont="1" applyAlignment="1">
      <alignment horizontal="center" vertical="center"/>
    </xf>
    <xf numFmtId="0" fontId="7" fillId="0" borderId="0" xfId="0" applyFont="1" applyAlignment="1">
      <alignment horizontal="right"/>
    </xf>
    <xf numFmtId="0" fontId="8" fillId="0" borderId="2" xfId="0" applyFont="1" applyBorder="1" applyAlignment="1">
      <alignment horizontal="left" vertical="top" wrapText="1"/>
    </xf>
    <xf numFmtId="1" fontId="8" fillId="0" borderId="1" xfId="0" applyNumberFormat="1" applyFont="1" applyBorder="1" applyAlignment="1">
      <alignment horizontal="center" vertical="top" wrapText="1"/>
    </xf>
    <xf numFmtId="167" fontId="7" fillId="0" borderId="1" xfId="0" applyNumberFormat="1" applyFont="1" applyBorder="1"/>
    <xf numFmtId="0" fontId="7" fillId="0" borderId="4" xfId="0" applyFont="1" applyBorder="1"/>
    <xf numFmtId="0" fontId="7" fillId="0" borderId="2" xfId="0" applyFont="1" applyBorder="1"/>
    <xf numFmtId="0" fontId="7" fillId="0" borderId="3" xfId="0" applyFont="1" applyBorder="1"/>
    <xf numFmtId="0" fontId="7" fillId="0" borderId="4" xfId="0" applyFont="1" applyBorder="1" applyAlignment="1">
      <alignment horizontal="left" vertical="top" wrapText="1"/>
    </xf>
    <xf numFmtId="168" fontId="8" fillId="0" borderId="1" xfId="4" applyNumberFormat="1" applyFont="1" applyFill="1" applyBorder="1" applyAlignment="1">
      <alignment horizontal="right"/>
    </xf>
    <xf numFmtId="168" fontId="8" fillId="0" borderId="1" xfId="4" applyNumberFormat="1" applyFont="1" applyFill="1" applyBorder="1"/>
    <xf numFmtId="168" fontId="8" fillId="0" borderId="1" xfId="4" applyNumberFormat="1" applyFont="1" applyFill="1" applyBorder="1" applyAlignment="1">
      <alignment horizontal="right" vertical="top"/>
    </xf>
    <xf numFmtId="0" fontId="8" fillId="0" borderId="2" xfId="0" applyFont="1" applyBorder="1" applyAlignment="1">
      <alignment horizontal="center" vertical="top" wrapText="1"/>
    </xf>
    <xf numFmtId="0" fontId="7" fillId="0" borderId="0" xfId="0" applyFont="1" applyAlignment="1">
      <alignment horizontal="right" vertical="center"/>
    </xf>
    <xf numFmtId="0" fontId="7" fillId="0" borderId="0" xfId="8" applyFont="1" applyAlignment="1">
      <alignment horizontal="right" vertical="center"/>
    </xf>
    <xf numFmtId="0" fontId="7" fillId="0" borderId="0" xfId="0" applyFont="1" applyAlignment="1">
      <alignment horizontal="centerContinuous"/>
    </xf>
    <xf numFmtId="176" fontId="7" fillId="0" borderId="1" xfId="4" applyNumberFormat="1" applyFont="1" applyFill="1" applyBorder="1" applyAlignment="1">
      <alignment horizontal="right" vertical="top" wrapText="1"/>
    </xf>
    <xf numFmtId="1" fontId="8" fillId="0" borderId="1" xfId="0" applyNumberFormat="1" applyFont="1" applyBorder="1" applyAlignment="1">
      <alignment horizontal="right" vertical="top" wrapText="1"/>
    </xf>
    <xf numFmtId="171" fontId="8" fillId="0" borderId="1" xfId="3" applyNumberFormat="1" applyFont="1" applyFill="1" applyBorder="1">
      <alignment horizontal="right" vertical="top"/>
    </xf>
    <xf numFmtId="0" fontId="6" fillId="0" borderId="0" xfId="0" applyFont="1"/>
    <xf numFmtId="172" fontId="6" fillId="0" borderId="0" xfId="0" applyNumberFormat="1" applyFont="1"/>
    <xf numFmtId="0" fontId="5" fillId="0" borderId="0" xfId="0" applyFont="1" applyAlignment="1">
      <alignment horizontal="right" vertical="center"/>
    </xf>
    <xf numFmtId="0" fontId="5" fillId="0" borderId="0" xfId="0" applyFont="1"/>
    <xf numFmtId="0" fontId="6" fillId="0" borderId="0" xfId="0" applyFont="1" applyAlignment="1">
      <alignment wrapText="1"/>
    </xf>
    <xf numFmtId="0" fontId="5" fillId="0" borderId="0" xfId="0" applyFont="1" applyAlignment="1">
      <alignment horizontal="right"/>
    </xf>
    <xf numFmtId="172" fontId="6" fillId="0" borderId="0" xfId="0" applyNumberFormat="1" applyFont="1" applyAlignment="1">
      <alignment horizontal="right" wrapText="1"/>
    </xf>
    <xf numFmtId="0" fontId="6" fillId="0" borderId="0" xfId="0" applyFont="1" applyAlignment="1">
      <alignment horizontal="center" vertical="center" wrapText="1"/>
    </xf>
    <xf numFmtId="172" fontId="6" fillId="0" borderId="0" xfId="32" applyNumberFormat="1" applyFont="1" applyAlignment="1">
      <alignment horizontal="right" vertical="center" wrapText="1"/>
    </xf>
    <xf numFmtId="173" fontId="6" fillId="0" borderId="0" xfId="0" applyNumberFormat="1" applyFont="1" applyAlignment="1">
      <alignment vertical="center" wrapText="1"/>
    </xf>
    <xf numFmtId="172" fontId="8" fillId="0" borderId="0" xfId="0" applyNumberFormat="1" applyFont="1"/>
    <xf numFmtId="172" fontId="6" fillId="0" borderId="0" xfId="0" applyNumberFormat="1" applyFont="1" applyAlignment="1">
      <alignment horizontal="right"/>
    </xf>
    <xf numFmtId="43" fontId="5" fillId="0" borderId="0" xfId="0" applyNumberFormat="1" applyFont="1"/>
    <xf numFmtId="172" fontId="6" fillId="0" borderId="1" xfId="0" applyNumberFormat="1" applyFont="1" applyBorder="1" applyAlignment="1">
      <alignment horizontal="center"/>
    </xf>
    <xf numFmtId="172" fontId="8" fillId="0" borderId="1" xfId="32" quotePrefix="1" applyNumberFormat="1" applyFont="1" applyBorder="1" applyAlignment="1">
      <alignment vertical="top" wrapText="1"/>
    </xf>
    <xf numFmtId="172" fontId="6" fillId="0" borderId="1" xfId="32" quotePrefix="1" applyNumberFormat="1" applyFont="1" applyBorder="1" applyAlignment="1">
      <alignment vertical="center" wrapText="1"/>
    </xf>
    <xf numFmtId="172" fontId="8" fillId="0" borderId="1" xfId="32" quotePrefix="1" applyNumberFormat="1" applyFont="1" applyBorder="1" applyAlignment="1">
      <alignment vertical="center" wrapText="1"/>
    </xf>
    <xf numFmtId="43" fontId="5" fillId="0" borderId="0" xfId="4" applyFont="1" applyFill="1"/>
    <xf numFmtId="0" fontId="6" fillId="0" borderId="1" xfId="0" applyFont="1" applyBorder="1" applyAlignment="1">
      <alignment horizontal="left" vertical="top" wrapText="1"/>
    </xf>
    <xf numFmtId="0" fontId="9" fillId="0" borderId="1" xfId="0" applyFont="1" applyBorder="1" applyAlignment="1">
      <alignment horizontal="left" vertical="top" wrapText="1"/>
    </xf>
    <xf numFmtId="166" fontId="7" fillId="0" borderId="1" xfId="2" applyNumberFormat="1" applyFont="1" applyFill="1" applyBorder="1">
      <alignment horizontal="right" vertical="top"/>
    </xf>
    <xf numFmtId="0" fontId="6" fillId="0" borderId="0" xfId="0" applyFont="1" applyAlignment="1">
      <alignment horizontal="left" vertical="top" wrapText="1"/>
    </xf>
    <xf numFmtId="164" fontId="8" fillId="0" borderId="0" xfId="0" applyNumberFormat="1" applyFont="1" applyAlignment="1">
      <alignment horizontal="center" vertical="center" wrapText="1"/>
    </xf>
    <xf numFmtId="0" fontId="6" fillId="0" borderId="0" xfId="20" applyFont="1"/>
    <xf numFmtId="166" fontId="6" fillId="0" borderId="0" xfId="0" applyNumberFormat="1" applyFont="1" applyAlignment="1">
      <alignment horizontal="right" vertical="center"/>
    </xf>
    <xf numFmtId="0" fontId="6" fillId="0" borderId="0" xfId="0" applyFont="1" applyAlignment="1">
      <alignment horizontal="right"/>
    </xf>
    <xf numFmtId="0" fontId="6" fillId="0" borderId="0" xfId="20" applyFont="1" applyAlignment="1">
      <alignment vertical="center"/>
    </xf>
    <xf numFmtId="0" fontId="6" fillId="0" borderId="0" xfId="20" applyFont="1" applyAlignment="1">
      <alignment horizontal="center" wrapText="1"/>
    </xf>
    <xf numFmtId="0" fontId="9" fillId="0" borderId="5" xfId="0" applyFont="1" applyBorder="1" applyAlignment="1">
      <alignment horizontal="right" vertical="center"/>
    </xf>
    <xf numFmtId="0" fontId="8" fillId="0" borderId="1" xfId="48" applyFont="1" applyBorder="1" applyAlignment="1">
      <alignment horizontal="center" vertical="center" wrapText="1"/>
    </xf>
    <xf numFmtId="166" fontId="8" fillId="0" borderId="1" xfId="48" applyNumberFormat="1" applyFont="1" applyBorder="1" applyAlignment="1">
      <alignment horizontal="center" vertical="center" wrapText="1"/>
    </xf>
    <xf numFmtId="0" fontId="6" fillId="0" borderId="0" xfId="48" applyFont="1">
      <alignment horizontal="left" vertical="top" wrapText="1"/>
    </xf>
    <xf numFmtId="166" fontId="8" fillId="0" borderId="1" xfId="20" applyNumberFormat="1" applyFont="1" applyBorder="1" applyAlignment="1">
      <alignment horizontal="center" vertical="center" wrapText="1"/>
    </xf>
    <xf numFmtId="174" fontId="8" fillId="0" borderId="1" xfId="0" applyNumberFormat="1" applyFont="1" applyBorder="1" applyAlignment="1">
      <alignment horizontal="right"/>
    </xf>
    <xf numFmtId="0" fontId="8" fillId="0" borderId="0" xfId="48" applyFont="1">
      <alignment horizontal="left" vertical="top" wrapText="1"/>
    </xf>
    <xf numFmtId="166" fontId="6" fillId="0" borderId="1" xfId="20" applyNumberFormat="1" applyFont="1" applyBorder="1" applyAlignment="1">
      <alignment horizontal="center" vertical="center" wrapText="1"/>
    </xf>
    <xf numFmtId="0" fontId="6" fillId="0" borderId="1" xfId="0" applyFont="1" applyBorder="1"/>
    <xf numFmtId="0" fontId="8" fillId="0" borderId="1" xfId="20" applyFont="1" applyBorder="1"/>
    <xf numFmtId="0" fontId="8" fillId="0" borderId="0" xfId="20" applyFont="1"/>
    <xf numFmtId="0" fontId="6" fillId="0" borderId="1" xfId="20" applyFont="1" applyBorder="1"/>
    <xf numFmtId="49" fontId="8" fillId="0" borderId="1" xfId="20" applyNumberFormat="1" applyFont="1" applyBorder="1" applyAlignment="1">
      <alignment horizontal="center" vertical="center" wrapText="1"/>
    </xf>
    <xf numFmtId="175" fontId="6" fillId="0" borderId="1" xfId="20" applyNumberFormat="1" applyFont="1" applyBorder="1" applyAlignment="1">
      <alignment horizontal="center" vertical="center" wrapText="1"/>
    </xf>
    <xf numFmtId="0" fontId="24" fillId="0" borderId="1" xfId="0" applyFont="1" applyBorder="1" applyAlignment="1">
      <alignment horizontal="center" vertical="center" wrapText="1"/>
    </xf>
    <xf numFmtId="174" fontId="8" fillId="0" borderId="1" xfId="0" applyNumberFormat="1" applyFont="1" applyBorder="1" applyAlignment="1">
      <alignment horizontal="right" vertical="center"/>
    </xf>
    <xf numFmtId="0" fontId="5" fillId="0" borderId="1" xfId="0" applyFont="1" applyBorder="1" applyAlignment="1">
      <alignment horizontal="left" vertical="center" wrapText="1"/>
    </xf>
    <xf numFmtId="0" fontId="25" fillId="0" borderId="1" xfId="0" applyFont="1" applyBorder="1" applyAlignment="1">
      <alignment horizontal="left" vertical="center" wrapText="1"/>
    </xf>
    <xf numFmtId="166" fontId="5" fillId="0" borderId="1" xfId="0" applyNumberFormat="1" applyFont="1" applyBorder="1" applyAlignment="1">
      <alignment horizontal="center" vertical="center" wrapText="1"/>
    </xf>
    <xf numFmtId="49" fontId="6" fillId="0" borderId="1" xfId="20" applyNumberFormat="1" applyFont="1" applyBorder="1" applyAlignment="1">
      <alignment horizontal="left" vertical="center" wrapText="1"/>
    </xf>
    <xf numFmtId="0" fontId="6" fillId="0" borderId="1" xfId="20" applyFont="1" applyBorder="1" applyAlignment="1">
      <alignment horizontal="left" vertical="center" wrapText="1"/>
    </xf>
    <xf numFmtId="0" fontId="8" fillId="0" borderId="1" xfId="20" applyFont="1" applyBorder="1" applyAlignment="1">
      <alignment horizontal="center" vertical="center" wrapText="1"/>
    </xf>
    <xf numFmtId="0" fontId="25" fillId="0" borderId="1" xfId="0" applyFont="1" applyBorder="1" applyAlignment="1">
      <alignment horizontal="center" vertical="center" wrapText="1"/>
    </xf>
    <xf numFmtId="174" fontId="6" fillId="0" borderId="1" xfId="0" applyNumberFormat="1" applyFont="1" applyBorder="1" applyAlignment="1">
      <alignment horizontal="right" vertical="center"/>
    </xf>
    <xf numFmtId="0" fontId="6" fillId="0" borderId="1" xfId="20" applyFont="1" applyBorder="1" applyAlignment="1">
      <alignment horizontal="center" vertical="center" wrapText="1"/>
    </xf>
    <xf numFmtId="0" fontId="5" fillId="0" borderId="1" xfId="49" applyFont="1" applyBorder="1" applyAlignment="1">
      <alignment horizontal="center" vertical="center" wrapText="1"/>
    </xf>
    <xf numFmtId="174" fontId="6" fillId="0" borderId="1" xfId="0" applyNumberFormat="1" applyFont="1" applyBorder="1" applyAlignment="1">
      <alignment horizontal="center" vertical="center"/>
    </xf>
    <xf numFmtId="0" fontId="5" fillId="0" borderId="1" xfId="0" applyFont="1" applyBorder="1" applyAlignment="1">
      <alignment horizontal="center" wrapText="1"/>
    </xf>
    <xf numFmtId="0" fontId="6" fillId="0" borderId="5" xfId="20" applyFont="1" applyBorder="1" applyAlignment="1">
      <alignment horizontal="center" vertical="center" wrapText="1"/>
    </xf>
    <xf numFmtId="174" fontId="6" fillId="0" borderId="1" xfId="0" applyNumberFormat="1" applyFont="1" applyBorder="1" applyAlignment="1">
      <alignment vertical="center"/>
    </xf>
    <xf numFmtId="0" fontId="6" fillId="0" borderId="1" xfId="20" applyFont="1" applyBorder="1" applyAlignment="1">
      <alignment wrapText="1"/>
    </xf>
    <xf numFmtId="174" fontId="8" fillId="0" borderId="1" xfId="0" applyNumberFormat="1" applyFont="1" applyBorder="1" applyAlignment="1">
      <alignment horizontal="center" vertical="center"/>
    </xf>
    <xf numFmtId="0" fontId="5" fillId="0" borderId="1" xfId="0" applyFont="1" applyBorder="1" applyAlignment="1">
      <alignment horizontal="center" vertical="center" wrapText="1"/>
    </xf>
    <xf numFmtId="0" fontId="5" fillId="0" borderId="1" xfId="49" applyFont="1" applyBorder="1" applyAlignment="1">
      <alignment horizontal="center" vertical="top" wrapText="1"/>
    </xf>
    <xf numFmtId="0" fontId="5" fillId="0" borderId="1" xfId="23" applyFont="1" applyBorder="1" applyAlignment="1">
      <alignment horizontal="center" vertical="center" wrapText="1"/>
    </xf>
    <xf numFmtId="0" fontId="6" fillId="0" borderId="1" xfId="20" applyFont="1" applyBorder="1" applyAlignment="1">
      <alignment vertical="center" wrapText="1"/>
    </xf>
    <xf numFmtId="174" fontId="8" fillId="0" borderId="1" xfId="26" applyNumberFormat="1" applyFont="1" applyFill="1" applyBorder="1" applyAlignment="1">
      <alignment horizontal="center" vertical="center" wrapText="1"/>
    </xf>
    <xf numFmtId="0" fontId="25" fillId="0" borderId="1" xfId="23" applyFont="1" applyBorder="1" applyAlignment="1">
      <alignment horizontal="center" vertical="center" wrapText="1"/>
    </xf>
    <xf numFmtId="0" fontId="5" fillId="0" borderId="8" xfId="0" applyFont="1" applyBorder="1" applyAlignment="1">
      <alignment horizontal="center" vertical="center" wrapText="1"/>
    </xf>
    <xf numFmtId="0" fontId="6" fillId="0" borderId="1" xfId="0" applyFont="1" applyBorder="1" applyAlignment="1">
      <alignment horizontal="center" vertical="center" wrapText="1"/>
    </xf>
    <xf numFmtId="174" fontId="6" fillId="0" borderId="1" xfId="20" applyNumberFormat="1" applyFont="1" applyBorder="1" applyAlignment="1">
      <alignment horizontal="center" vertical="center"/>
    </xf>
    <xf numFmtId="0" fontId="6" fillId="0" borderId="0" xfId="20" applyFont="1" applyAlignment="1">
      <alignment vertical="center" wrapText="1"/>
    </xf>
    <xf numFmtId="0" fontId="25" fillId="0" borderId="0" xfId="0" applyFont="1" applyAlignment="1">
      <alignment horizontal="center" vertical="center" wrapText="1"/>
    </xf>
    <xf numFmtId="49" fontId="6" fillId="0" borderId="0" xfId="0" applyNumberFormat="1" applyFont="1" applyAlignment="1">
      <alignment vertical="top" wrapText="1"/>
    </xf>
    <xf numFmtId="49" fontId="7" fillId="0" borderId="0" xfId="0" applyNumberFormat="1" applyFont="1" applyAlignment="1">
      <alignment vertical="center" wrapText="1"/>
    </xf>
    <xf numFmtId="0" fontId="8" fillId="0" borderId="0" xfId="0" applyFont="1" applyAlignment="1">
      <alignment horizontal="left" vertical="top"/>
    </xf>
    <xf numFmtId="0" fontId="8" fillId="0" borderId="0" xfId="0" applyFont="1" applyAlignment="1">
      <alignment vertical="top"/>
    </xf>
    <xf numFmtId="0" fontId="8" fillId="0" borderId="0" xfId="0" applyFont="1" applyAlignment="1">
      <alignment horizontal="center"/>
    </xf>
    <xf numFmtId="0" fontId="6" fillId="0" borderId="0" xfId="0" applyFont="1" applyAlignment="1">
      <alignment horizontal="center"/>
    </xf>
    <xf numFmtId="166" fontId="6" fillId="0" borderId="0" xfId="20" applyNumberFormat="1" applyFont="1" applyAlignment="1">
      <alignment horizontal="center" vertical="center"/>
    </xf>
    <xf numFmtId="0" fontId="8" fillId="0" borderId="0" xfId="0" applyFont="1" applyAlignment="1">
      <alignment horizontal="center" vertical="center"/>
    </xf>
    <xf numFmtId="0" fontId="6" fillId="0" borderId="0" xfId="8" applyFont="1" applyAlignment="1">
      <alignment horizontal="right" vertical="center"/>
    </xf>
    <xf numFmtId="0" fontId="6" fillId="0" borderId="5" xfId="0" applyFont="1" applyBorder="1" applyAlignment="1">
      <alignment horizontal="right"/>
    </xf>
    <xf numFmtId="0" fontId="8" fillId="0" borderId="3"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vertical="center" textRotation="90" wrapText="1"/>
    </xf>
    <xf numFmtId="0" fontId="8" fillId="0" borderId="1" xfId="0" applyFont="1" applyBorder="1" applyAlignment="1">
      <alignment vertical="center" wrapText="1"/>
    </xf>
    <xf numFmtId="0" fontId="6" fillId="0" borderId="1" xfId="0" applyFont="1" applyBorder="1" applyAlignment="1">
      <alignment vertical="center" wrapText="1"/>
    </xf>
    <xf numFmtId="43" fontId="6" fillId="0" borderId="0" xfId="4" applyFont="1" applyFill="1"/>
    <xf numFmtId="49" fontId="7" fillId="0" borderId="1" xfId="0" applyNumberFormat="1" applyFont="1" applyBorder="1" applyAlignment="1">
      <alignment vertical="center" wrapText="1"/>
    </xf>
    <xf numFmtId="0" fontId="7" fillId="0" borderId="1" xfId="0" applyFont="1" applyBorder="1" applyAlignment="1">
      <alignment vertical="center" wrapText="1"/>
    </xf>
    <xf numFmtId="0" fontId="8" fillId="0" borderId="1" xfId="50" applyFont="1" applyBorder="1" applyAlignment="1">
      <alignment horizontal="left" vertical="top" wrapText="1"/>
    </xf>
    <xf numFmtId="0" fontId="26" fillId="0" borderId="1" xfId="0" applyFont="1" applyBorder="1" applyAlignment="1">
      <alignment horizontal="left" vertical="top" wrapText="1"/>
    </xf>
    <xf numFmtId="0" fontId="8" fillId="0" borderId="1" xfId="5" applyFont="1" applyBorder="1">
      <alignment horizontal="left" vertical="top" wrapText="1"/>
    </xf>
    <xf numFmtId="49" fontId="8" fillId="0" borderId="1" xfId="0" applyNumberFormat="1" applyFont="1" applyBorder="1" applyAlignment="1">
      <alignment horizontal="left" vertical="top" wrapText="1"/>
    </xf>
    <xf numFmtId="0" fontId="6" fillId="0" borderId="1" xfId="0" applyFont="1" applyBorder="1" applyAlignment="1">
      <alignment horizontal="left" vertical="center" wrapText="1"/>
    </xf>
    <xf numFmtId="0" fontId="24" fillId="0" borderId="1" xfId="0" applyFont="1" applyBorder="1" applyAlignment="1">
      <alignment vertical="center" wrapText="1"/>
    </xf>
    <xf numFmtId="43" fontId="8" fillId="0" borderId="0" xfId="4" applyFont="1" applyFill="1"/>
    <xf numFmtId="0" fontId="25" fillId="0" borderId="1" xfId="0" applyFont="1" applyBorder="1" applyAlignment="1">
      <alignment vertical="center" wrapText="1"/>
    </xf>
    <xf numFmtId="0" fontId="6" fillId="0" borderId="1" xfId="5" applyFont="1" applyBorder="1">
      <alignment horizontal="left" vertical="top" wrapText="1"/>
    </xf>
    <xf numFmtId="0" fontId="27" fillId="0" borderId="1" xfId="0" applyFont="1" applyBorder="1" applyAlignment="1">
      <alignment vertical="center" wrapText="1"/>
    </xf>
    <xf numFmtId="0" fontId="8" fillId="0" borderId="5" xfId="20" applyFont="1" applyBorder="1" applyAlignment="1">
      <alignment horizontal="left" vertical="center" wrapText="1"/>
    </xf>
    <xf numFmtId="0" fontId="8" fillId="0" borderId="8" xfId="20" applyFont="1" applyBorder="1" applyAlignment="1">
      <alignment horizontal="left" vertical="center" wrapText="1"/>
    </xf>
    <xf numFmtId="49" fontId="8" fillId="0" borderId="1" xfId="0" applyNumberFormat="1" applyFont="1" applyBorder="1" applyAlignment="1">
      <alignment vertical="center" wrapText="1"/>
    </xf>
    <xf numFmtId="49" fontId="6" fillId="0" borderId="1" xfId="0" applyNumberFormat="1" applyFont="1" applyBorder="1" applyAlignment="1">
      <alignment vertical="center" wrapText="1"/>
    </xf>
    <xf numFmtId="49" fontId="8" fillId="0" borderId="1" xfId="8" applyNumberFormat="1" applyFont="1" applyBorder="1" applyAlignment="1">
      <alignment vertical="top" wrapText="1"/>
    </xf>
    <xf numFmtId="0" fontId="8" fillId="0" borderId="1" xfId="8" applyFont="1" applyBorder="1" applyAlignment="1">
      <alignment vertical="top" wrapText="1"/>
    </xf>
    <xf numFmtId="0" fontId="8" fillId="0" borderId="1" xfId="8" applyFont="1" applyBorder="1" applyAlignment="1">
      <alignment horizontal="center" vertical="center" wrapText="1"/>
    </xf>
    <xf numFmtId="0" fontId="8" fillId="0" borderId="1" xfId="40" applyFont="1" applyBorder="1" applyAlignment="1">
      <alignment horizontal="left" vertical="top" wrapText="1"/>
    </xf>
    <xf numFmtId="0" fontId="6" fillId="0" borderId="1" xfId="40" applyFont="1" applyBorder="1" applyAlignment="1">
      <alignment horizontal="left" vertical="top" wrapText="1"/>
    </xf>
    <xf numFmtId="0" fontId="8" fillId="0" borderId="0" xfId="41" applyFont="1"/>
    <xf numFmtId="0" fontId="8" fillId="0" borderId="1" xfId="8" applyFont="1" applyBorder="1" applyAlignment="1">
      <alignment vertical="center" wrapText="1"/>
    </xf>
    <xf numFmtId="0" fontId="15" fillId="0" borderId="1" xfId="0" applyFont="1" applyBorder="1" applyAlignment="1">
      <alignment horizontal="left" vertical="top" wrapText="1"/>
    </xf>
    <xf numFmtId="0" fontId="7" fillId="0" borderId="1" xfId="0" applyFont="1" applyBorder="1" applyAlignment="1">
      <alignment horizontal="center" vertical="top" wrapText="1"/>
    </xf>
    <xf numFmtId="49" fontId="6" fillId="0" borderId="1" xfId="8" applyNumberFormat="1" applyFont="1" applyBorder="1" applyAlignment="1">
      <alignment vertical="top" wrapText="1"/>
    </xf>
    <xf numFmtId="0" fontId="5" fillId="0" borderId="1" xfId="0" applyFont="1" applyBorder="1" applyAlignment="1">
      <alignment horizontal="center" vertical="top" wrapText="1"/>
    </xf>
    <xf numFmtId="0" fontId="5" fillId="0" borderId="1" xfId="0" applyFont="1" applyBorder="1" applyAlignment="1">
      <alignment horizontal="left" vertical="top" wrapText="1"/>
    </xf>
    <xf numFmtId="0" fontId="6" fillId="0" borderId="1" xfId="8" applyFont="1" applyBorder="1" applyAlignment="1">
      <alignment vertical="top" wrapText="1"/>
    </xf>
    <xf numFmtId="0" fontId="28" fillId="0" borderId="1" xfId="0" applyFont="1" applyBorder="1" applyAlignment="1">
      <alignment horizontal="left" vertical="top" wrapText="1"/>
    </xf>
    <xf numFmtId="0" fontId="6" fillId="0" borderId="1" xfId="0" applyFont="1" applyBorder="1" applyAlignment="1">
      <alignment horizontal="left" vertical="center" indent="2"/>
    </xf>
    <xf numFmtId="0" fontId="6" fillId="0" borderId="1" xfId="0" applyFont="1" applyBorder="1" applyAlignment="1">
      <alignment horizontal="left" vertical="center" wrapText="1" indent="2"/>
    </xf>
    <xf numFmtId="49" fontId="6" fillId="0" borderId="1" xfId="0" applyNumberFormat="1" applyFont="1" applyBorder="1" applyAlignment="1">
      <alignment horizontal="left" vertical="center" wrapText="1" indent="2"/>
    </xf>
    <xf numFmtId="0" fontId="5" fillId="0" borderId="1" xfId="0" applyFont="1" applyBorder="1" applyAlignment="1">
      <alignment horizontal="center"/>
    </xf>
    <xf numFmtId="0" fontId="6" fillId="0" borderId="1" xfId="0" applyFont="1" applyBorder="1" applyAlignment="1">
      <alignment horizontal="center" vertical="top" wrapText="1"/>
    </xf>
    <xf numFmtId="0" fontId="5" fillId="0" borderId="1" xfId="0" applyFont="1" applyBorder="1"/>
    <xf numFmtId="0" fontId="6" fillId="0" borderId="0" xfId="0" applyFont="1" applyAlignment="1">
      <alignment horizontal="left" vertical="center" indent="2"/>
    </xf>
    <xf numFmtId="0" fontId="6" fillId="0" borderId="0" xfId="0" applyFont="1" applyAlignment="1">
      <alignment horizontal="left" vertical="center" wrapText="1" indent="2"/>
    </xf>
    <xf numFmtId="49" fontId="6" fillId="0" borderId="0" xfId="0" applyNumberFormat="1" applyFont="1" applyAlignment="1">
      <alignment horizontal="left" vertical="center" wrapText="1" indent="2"/>
    </xf>
    <xf numFmtId="0" fontId="6" fillId="0" borderId="0" xfId="8" applyFont="1" applyAlignment="1">
      <alignment vertical="center" wrapText="1"/>
    </xf>
    <xf numFmtId="0" fontId="6" fillId="0" borderId="0" xfId="0" applyFont="1" applyAlignment="1">
      <alignment vertical="top" wrapText="1"/>
    </xf>
    <xf numFmtId="0" fontId="8" fillId="0" borderId="0" xfId="5" applyFont="1" applyAlignment="1">
      <alignment horizontal="center" vertical="center"/>
    </xf>
    <xf numFmtId="167" fontId="6" fillId="0" borderId="0" xfId="0" applyNumberFormat="1" applyFont="1" applyAlignment="1">
      <alignment horizontal="right" vertical="top" wrapText="1"/>
    </xf>
    <xf numFmtId="167" fontId="7" fillId="0" borderId="1" xfId="0" applyNumberFormat="1" applyFont="1" applyBorder="1" applyAlignment="1">
      <alignment horizontal="right" vertical="center"/>
    </xf>
    <xf numFmtId="167" fontId="8" fillId="0" borderId="1" xfId="0" applyNumberFormat="1" applyFont="1" applyBorder="1"/>
    <xf numFmtId="0" fontId="8" fillId="0" borderId="4" xfId="0" applyFont="1" applyBorder="1" applyAlignment="1">
      <alignment vertical="top" wrapText="1"/>
    </xf>
    <xf numFmtId="171" fontId="7" fillId="0" borderId="0" xfId="2" applyNumberFormat="1" applyFont="1" applyFill="1" applyBorder="1">
      <alignment horizontal="right" vertical="top"/>
    </xf>
    <xf numFmtId="166" fontId="8" fillId="4" borderId="1" xfId="2" applyNumberFormat="1" applyFont="1" applyFill="1" applyBorder="1" applyAlignment="1">
      <alignment horizontal="center" vertical="center"/>
    </xf>
    <xf numFmtId="43" fontId="8" fillId="0" borderId="0" xfId="4" applyFont="1"/>
    <xf numFmtId="43" fontId="8" fillId="0" borderId="0" xfId="0" applyNumberFormat="1" applyFont="1"/>
    <xf numFmtId="43" fontId="7" fillId="0" borderId="0" xfId="4" applyFont="1"/>
    <xf numFmtId="166" fontId="6" fillId="0" borderId="1" xfId="20" applyNumberFormat="1" applyFont="1" applyBorder="1" applyAlignment="1">
      <alignment vertical="center"/>
    </xf>
    <xf numFmtId="0" fontId="6" fillId="0" borderId="0" xfId="0" applyFont="1" applyAlignment="1">
      <alignment horizontal="right"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8" fillId="0" borderId="1" xfId="0" applyFont="1" applyBorder="1" applyAlignment="1">
      <alignment horizontal="left" vertical="top" wrapText="1"/>
    </xf>
    <xf numFmtId="0" fontId="7" fillId="0" borderId="0" xfId="0" applyFont="1" applyAlignment="1">
      <alignment horizontal="right"/>
    </xf>
    <xf numFmtId="0" fontId="8" fillId="0" borderId="0" xfId="0" applyFont="1" applyAlignment="1">
      <alignment horizontal="center" vertical="center" wrapText="1"/>
    </xf>
    <xf numFmtId="0" fontId="8" fillId="0" borderId="1" xfId="0" applyFont="1" applyBorder="1" applyAlignment="1">
      <alignment horizontal="center" vertical="center" wrapText="1"/>
    </xf>
    <xf numFmtId="0" fontId="8" fillId="0" borderId="0" xfId="0" applyFont="1" applyAlignment="1">
      <alignment horizontal="center" vertical="top" wrapText="1"/>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7" fillId="0" borderId="0" xfId="0" applyFont="1" applyAlignment="1">
      <alignment horizontal="center"/>
    </xf>
    <xf numFmtId="164" fontId="8" fillId="0" borderId="0" xfId="0" applyNumberFormat="1" applyFont="1" applyAlignment="1">
      <alignment horizontal="center" vertical="center" wrapText="1"/>
    </xf>
    <xf numFmtId="49" fontId="8" fillId="0" borderId="1" xfId="0" applyNumberFormat="1" applyFont="1" applyBorder="1" applyAlignment="1">
      <alignment horizontal="center" vertical="center" wrapText="1"/>
    </xf>
    <xf numFmtId="172" fontId="8" fillId="0" borderId="1" xfId="9" applyNumberFormat="1" applyFont="1" applyFill="1" applyBorder="1" applyAlignment="1">
      <alignment horizontal="center" vertical="center" wrapText="1"/>
    </xf>
    <xf numFmtId="49" fontId="8" fillId="0" borderId="1" xfId="0" applyNumberFormat="1" applyFont="1" applyBorder="1" applyAlignment="1">
      <alignment horizontal="center" vertical="center" textRotation="90" wrapText="1"/>
    </xf>
    <xf numFmtId="0" fontId="6" fillId="0" borderId="0" xfId="0" applyFont="1" applyAlignment="1">
      <alignment horizontal="right"/>
    </xf>
    <xf numFmtId="0" fontId="8" fillId="0" borderId="0" xfId="21" applyFont="1" applyAlignment="1">
      <alignment horizontal="center" vertical="center" wrapText="1"/>
    </xf>
    <xf numFmtId="0" fontId="8" fillId="0" borderId="1" xfId="48" applyFont="1" applyBorder="1" applyAlignment="1">
      <alignment horizontal="center" vertical="center" wrapText="1"/>
    </xf>
    <xf numFmtId="0" fontId="8" fillId="0" borderId="6" xfId="48" applyFont="1" applyBorder="1" applyAlignment="1">
      <alignment horizontal="center" vertical="center" wrapText="1"/>
    </xf>
    <xf numFmtId="0" fontId="8" fillId="0" borderId="7" xfId="48" applyFont="1" applyBorder="1" applyAlignment="1">
      <alignment horizontal="center" vertical="center" wrapText="1"/>
    </xf>
    <xf numFmtId="0" fontId="7" fillId="0" borderId="0" xfId="0" applyFont="1" applyAlignment="1">
      <alignment horizontal="center" wrapText="1"/>
    </xf>
    <xf numFmtId="0" fontId="7" fillId="0" borderId="1" xfId="0" applyFont="1" applyBorder="1" applyAlignment="1">
      <alignment horizontal="center" vertical="center" wrapText="1"/>
    </xf>
    <xf numFmtId="0" fontId="7" fillId="0" borderId="1" xfId="0" applyFont="1" applyBorder="1" applyAlignment="1">
      <alignment horizontal="left"/>
    </xf>
    <xf numFmtId="0" fontId="8" fillId="0" borderId="4" xfId="0" applyFont="1" applyBorder="1" applyAlignment="1">
      <alignment horizontal="left" vertical="top" wrapText="1"/>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7" fillId="0" borderId="4" xfId="0" applyFont="1" applyBorder="1" applyAlignment="1">
      <alignment horizontal="left" vertical="top"/>
    </xf>
    <xf numFmtId="0" fontId="7" fillId="0" borderId="2" xfId="0" applyFont="1" applyBorder="1" applyAlignment="1">
      <alignment horizontal="left" vertical="top"/>
    </xf>
    <xf numFmtId="0" fontId="7" fillId="0" borderId="3" xfId="0" applyFont="1" applyBorder="1" applyAlignment="1">
      <alignment horizontal="left" vertical="top"/>
    </xf>
    <xf numFmtId="0" fontId="7" fillId="0" borderId="1" xfId="0" applyFont="1" applyBorder="1" applyAlignment="1">
      <alignment horizontal="left" vertical="top" wrapText="1"/>
    </xf>
    <xf numFmtId="0" fontId="7" fillId="0" borderId="1" xfId="0" applyFont="1" applyBorder="1" applyAlignment="1">
      <alignment horizontal="left" vertical="top"/>
    </xf>
    <xf numFmtId="0" fontId="8" fillId="0" borderId="1" xfId="0" applyFont="1" applyBorder="1" applyAlignment="1">
      <alignment vertical="top" wrapText="1"/>
    </xf>
    <xf numFmtId="0" fontId="8" fillId="0" borderId="4" xfId="0" applyFont="1" applyBorder="1" applyAlignment="1">
      <alignment vertical="top" wrapText="1"/>
    </xf>
    <xf numFmtId="0" fontId="8" fillId="0" borderId="2" xfId="0" applyFont="1" applyBorder="1" applyAlignment="1">
      <alignment vertical="top" wrapText="1"/>
    </xf>
    <xf numFmtId="0" fontId="8" fillId="0" borderId="3" xfId="0" applyFont="1" applyBorder="1" applyAlignment="1">
      <alignment vertical="top" wrapText="1"/>
    </xf>
    <xf numFmtId="0" fontId="8" fillId="0" borderId="1" xfId="0" applyFont="1" applyBorder="1" applyAlignment="1">
      <alignment horizontal="left" vertical="center"/>
    </xf>
    <xf numFmtId="0" fontId="8" fillId="0" borderId="1" xfId="0" applyFont="1" applyBorder="1" applyAlignment="1">
      <alignment horizontal="left" vertical="center" wrapText="1"/>
    </xf>
    <xf numFmtId="0" fontId="7" fillId="0" borderId="4" xfId="0" applyFont="1" applyBorder="1" applyAlignment="1">
      <alignment horizontal="left" vertical="top" wrapText="1"/>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8" fillId="0" borderId="1" xfId="20" applyFont="1" applyBorder="1" applyAlignment="1">
      <alignment horizontal="left" vertical="center" wrapText="1"/>
    </xf>
    <xf numFmtId="0" fontId="8" fillId="0" borderId="4" xfId="0" applyFont="1" applyBorder="1" applyAlignment="1">
      <alignment horizontal="center" vertical="top" wrapText="1"/>
    </xf>
    <xf numFmtId="0" fontId="8" fillId="0" borderId="2" xfId="0" applyFont="1" applyBorder="1" applyAlignment="1">
      <alignment horizontal="center" vertical="top" wrapText="1"/>
    </xf>
    <xf numFmtId="0" fontId="8" fillId="0" borderId="3" xfId="0" applyFont="1" applyBorder="1" applyAlignment="1">
      <alignment horizontal="center" vertical="top" wrapText="1"/>
    </xf>
  </cellXfs>
  <cellStyles count="51">
    <cellStyle name="Bad 3" xfId="11" xr:uid="{00000000-0005-0000-0000-000001000000}"/>
    <cellStyle name="Comma" xfId="4" builtinId="3"/>
    <cellStyle name="Comma 11" xfId="26" xr:uid="{00000000-0005-0000-0000-000003000000}"/>
    <cellStyle name="Comma 15" xfId="24" xr:uid="{00000000-0005-0000-0000-000004000000}"/>
    <cellStyle name="Comma 2" xfId="16" xr:uid="{00000000-0005-0000-0000-000005000000}"/>
    <cellStyle name="Comma 2 2" xfId="33" xr:uid="{00000000-0005-0000-0000-000006000000}"/>
    <cellStyle name="Comma 2 3" xfId="44" xr:uid="{82647BF7-AA6F-482C-B142-FA4D28F43D28}"/>
    <cellStyle name="Comma 3" xfId="1" xr:uid="{00000000-0005-0000-0000-000007000000}"/>
    <cellStyle name="Comma 3 2 2" xfId="45" xr:uid="{3DF4E772-61E5-4AD1-9749-CC9222206910}"/>
    <cellStyle name="Comma 4" xfId="38" xr:uid="{00000000-0005-0000-0000-000008000000}"/>
    <cellStyle name="Comma 4 2" xfId="29" xr:uid="{00000000-0005-0000-0000-000009000000}"/>
    <cellStyle name="Comma 4 2 2" xfId="31" xr:uid="{00000000-0005-0000-0000-00000A000000}"/>
    <cellStyle name="Comma 9" xfId="9" xr:uid="{00000000-0005-0000-0000-00000B000000}"/>
    <cellStyle name="Neutral 2 2" xfId="34" xr:uid="{00000000-0005-0000-0000-00000E000000}"/>
    <cellStyle name="Normal" xfId="0" builtinId="0"/>
    <cellStyle name="Normal 11" xfId="50" xr:uid="{7FE4247A-68DD-4BC0-A42E-E09BDDF1456F}"/>
    <cellStyle name="Normal 11 2" xfId="28" xr:uid="{00000000-0005-0000-0000-000010000000}"/>
    <cellStyle name="Normal 12" xfId="5" xr:uid="{00000000-0005-0000-0000-000011000000}"/>
    <cellStyle name="Normal 12 2 2" xfId="37" xr:uid="{00000000-0005-0000-0000-000012000000}"/>
    <cellStyle name="Normal 12 3" xfId="30" xr:uid="{00000000-0005-0000-0000-000013000000}"/>
    <cellStyle name="Normal 13" xfId="40" xr:uid="{B3C7AC3A-120E-4D01-92D8-1FFB798BEB8E}"/>
    <cellStyle name="Normal 14" xfId="41" xr:uid="{6A50EABC-09E4-49BE-AF11-54C4685FB68D}"/>
    <cellStyle name="Normal 19 3" xfId="10" xr:uid="{00000000-0005-0000-0000-000014000000}"/>
    <cellStyle name="Normal 2" xfId="13" xr:uid="{00000000-0005-0000-0000-000015000000}"/>
    <cellStyle name="Normal 2 2" xfId="42" xr:uid="{D01D1268-836B-49B0-A849-10B27F4B3782}"/>
    <cellStyle name="Normal 2 2 2 3" xfId="23" xr:uid="{00000000-0005-0000-0000-000016000000}"/>
    <cellStyle name="Normal 2 4" xfId="18" xr:uid="{00000000-0005-0000-0000-000017000000}"/>
    <cellStyle name="Normal 2 6 2" xfId="43" xr:uid="{43FA0C92-4B66-456D-9A70-0D3D60602C74}"/>
    <cellStyle name="Normal 3" xfId="46" xr:uid="{2DBF1BA4-4836-4DB6-93AF-D053F8BD42DC}"/>
    <cellStyle name="Normal 4 7 4" xfId="49" xr:uid="{9E0588C9-FD82-4830-A7AB-0609F02185DB}"/>
    <cellStyle name="Normal 5" xfId="27" xr:uid="{00000000-0005-0000-0000-000018000000}"/>
    <cellStyle name="Normal 5 10" xfId="36" xr:uid="{00000000-0005-0000-0000-000019000000}"/>
    <cellStyle name="Normal 5 2" xfId="6" xr:uid="{00000000-0005-0000-0000-00001A000000}"/>
    <cellStyle name="Normal 5 2 3" xfId="21" xr:uid="{00000000-0005-0000-0000-00001B000000}"/>
    <cellStyle name="Normal 5 2 7" xfId="47" xr:uid="{DFF100EA-28F4-45B1-9CA1-BC02F8F71E90}"/>
    <cellStyle name="Normal 5 3" xfId="7" xr:uid="{00000000-0005-0000-0000-00001C000000}"/>
    <cellStyle name="Normal 5 3 7" xfId="35" xr:uid="{00000000-0005-0000-0000-00001D000000}"/>
    <cellStyle name="Normal 6" xfId="19" xr:uid="{00000000-0005-0000-0000-00001E000000}"/>
    <cellStyle name="Normal 8" xfId="8" xr:uid="{00000000-0005-0000-0000-00001F000000}"/>
    <cellStyle name="Normal 8 2 3 3" xfId="25" xr:uid="{00000000-0005-0000-0000-000020000000}"/>
    <cellStyle name="Normal 8 3" xfId="12" xr:uid="{00000000-0005-0000-0000-000021000000}"/>
    <cellStyle name="Normal 8 3 3" xfId="48" xr:uid="{49B15337-C119-45D0-8DB0-5846811B5A91}"/>
    <cellStyle name="Normal_Book2" xfId="32" xr:uid="{00000000-0005-0000-0000-000022000000}"/>
    <cellStyle name="SN_241" xfId="2" xr:uid="{00000000-0005-0000-0000-000025000000}"/>
    <cellStyle name="SN_b" xfId="3" xr:uid="{00000000-0005-0000-0000-000026000000}"/>
    <cellStyle name="Нейтральный 5" xfId="17" xr:uid="{00000000-0005-0000-0000-000028000000}"/>
    <cellStyle name="Обычный 2" xfId="39" xr:uid="{00000000-0005-0000-0000-000029000000}"/>
    <cellStyle name="Обычный 2 2 4" xfId="14" xr:uid="{00000000-0005-0000-0000-00002A000000}"/>
    <cellStyle name="Обычный 3" xfId="20" xr:uid="{00000000-0005-0000-0000-00002B000000}"/>
    <cellStyle name="Обычный 3 3 3" xfId="22" xr:uid="{00000000-0005-0000-0000-00002C000000}"/>
    <cellStyle name="Финансовый 4" xfId="15" xr:uid="{00000000-0005-0000-0000-00002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23"/>
  <sheetViews>
    <sheetView zoomScaleNormal="100" workbookViewId="0">
      <selection sqref="A1:H1"/>
    </sheetView>
  </sheetViews>
  <sheetFormatPr defaultColWidth="9.140625" defaultRowHeight="67.5" customHeight="1" x14ac:dyDescent="0.3"/>
  <cols>
    <col min="1" max="1" width="4.5703125" style="1" customWidth="1"/>
    <col min="2" max="2" width="9.140625" style="1" customWidth="1"/>
    <col min="3" max="3" width="10.5703125" style="1" customWidth="1"/>
    <col min="4" max="4" width="16.5703125" style="1" customWidth="1"/>
    <col min="5" max="5" width="51.28515625" style="1" customWidth="1"/>
    <col min="6" max="6" width="54.42578125" style="1" customWidth="1"/>
    <col min="7" max="7" width="47.85546875" style="1" customWidth="1"/>
    <col min="8" max="8" width="31.85546875" style="1" customWidth="1"/>
    <col min="9" max="9" width="23" style="1" customWidth="1"/>
    <col min="10" max="10" width="15.140625" style="1" customWidth="1"/>
    <col min="11" max="11" width="11.42578125" style="1" customWidth="1"/>
    <col min="12" max="12" width="12.85546875" style="1" customWidth="1"/>
    <col min="13" max="16384" width="9.140625" style="1"/>
  </cols>
  <sheetData>
    <row r="1" spans="1:15" ht="17.25" x14ac:dyDescent="0.3">
      <c r="A1" s="220" t="s">
        <v>372</v>
      </c>
      <c r="B1" s="220"/>
      <c r="C1" s="220"/>
      <c r="D1" s="220"/>
      <c r="E1" s="220"/>
      <c r="F1" s="220"/>
      <c r="G1" s="220"/>
      <c r="H1" s="220"/>
    </row>
    <row r="2" spans="1:15" ht="17.25" x14ac:dyDescent="0.3">
      <c r="A2" s="220" t="s">
        <v>49</v>
      </c>
      <c r="B2" s="220"/>
      <c r="C2" s="220"/>
      <c r="D2" s="220"/>
      <c r="E2" s="220"/>
      <c r="F2" s="220"/>
      <c r="G2" s="220"/>
      <c r="H2" s="220"/>
    </row>
    <row r="3" spans="1:15" ht="17.25" x14ac:dyDescent="0.3">
      <c r="A3" s="220" t="s">
        <v>40</v>
      </c>
      <c r="B3" s="220"/>
      <c r="C3" s="220"/>
      <c r="D3" s="220"/>
      <c r="E3" s="220"/>
      <c r="F3" s="220"/>
      <c r="G3" s="220"/>
      <c r="H3" s="220"/>
    </row>
    <row r="4" spans="1:15" s="6" customFormat="1" ht="60.75" customHeight="1" x14ac:dyDescent="0.3">
      <c r="A4" s="19"/>
      <c r="B4" s="221" t="s">
        <v>55</v>
      </c>
      <c r="C4" s="221"/>
      <c r="D4" s="221"/>
      <c r="E4" s="221"/>
      <c r="F4" s="221"/>
      <c r="G4" s="221"/>
      <c r="H4" s="19"/>
    </row>
    <row r="5" spans="1:15" s="6" customFormat="1" ht="17.25" x14ac:dyDescent="0.3">
      <c r="A5" s="14"/>
      <c r="B5" s="14"/>
      <c r="C5" s="14"/>
      <c r="D5" s="14"/>
      <c r="E5" s="14"/>
      <c r="F5" s="14"/>
      <c r="G5" s="14"/>
      <c r="H5" s="216" t="s">
        <v>70</v>
      </c>
    </row>
    <row r="6" spans="1:15" s="17" customFormat="1" ht="107.25" customHeight="1" x14ac:dyDescent="0.25">
      <c r="B6" s="222" t="s">
        <v>56</v>
      </c>
      <c r="C6" s="222" t="s">
        <v>57</v>
      </c>
      <c r="D6" s="222"/>
      <c r="E6" s="222" t="s">
        <v>58</v>
      </c>
      <c r="F6" s="222" t="s">
        <v>59</v>
      </c>
      <c r="G6" s="222" t="s">
        <v>60</v>
      </c>
      <c r="H6" s="38" t="s">
        <v>27</v>
      </c>
    </row>
    <row r="7" spans="1:15" s="17" customFormat="1" ht="67.5" customHeight="1" x14ac:dyDescent="0.25">
      <c r="B7" s="222"/>
      <c r="C7" s="3" t="s">
        <v>19</v>
      </c>
      <c r="D7" s="3" t="s">
        <v>20</v>
      </c>
      <c r="E7" s="222"/>
      <c r="F7" s="222"/>
      <c r="G7" s="222"/>
      <c r="H7" s="3" t="s">
        <v>6</v>
      </c>
    </row>
    <row r="8" spans="1:15" s="20" customFormat="1" ht="22.5" customHeight="1" x14ac:dyDescent="0.25">
      <c r="B8" s="219" t="s">
        <v>61</v>
      </c>
      <c r="C8" s="219"/>
      <c r="D8" s="219"/>
      <c r="E8" s="219"/>
      <c r="F8" s="219"/>
      <c r="G8" s="219"/>
      <c r="H8" s="5">
        <f>H9+H17</f>
        <v>0</v>
      </c>
      <c r="I8" s="49"/>
    </row>
    <row r="9" spans="1:15" s="20" customFormat="1" ht="26.25" customHeight="1" x14ac:dyDescent="0.25">
      <c r="B9" s="219" t="s">
        <v>5</v>
      </c>
      <c r="C9" s="219"/>
      <c r="D9" s="219"/>
      <c r="E9" s="219"/>
      <c r="F9" s="219"/>
      <c r="G9" s="219"/>
      <c r="H9" s="5">
        <f>H10+H15</f>
        <v>12045690.600000001</v>
      </c>
    </row>
    <row r="10" spans="1:15" s="6" customFormat="1" ht="67.5" customHeight="1" x14ac:dyDescent="0.3">
      <c r="B10" s="2"/>
      <c r="C10" s="15" t="s">
        <v>62</v>
      </c>
      <c r="D10" s="2"/>
      <c r="E10" s="2" t="s">
        <v>63</v>
      </c>
      <c r="F10" s="2" t="s">
        <v>64</v>
      </c>
      <c r="G10" s="2" t="s">
        <v>65</v>
      </c>
      <c r="H10" s="5">
        <v>0</v>
      </c>
      <c r="O10" s="50"/>
    </row>
    <row r="11" spans="1:15" s="6" customFormat="1" ht="67.5" customHeight="1" x14ac:dyDescent="0.3">
      <c r="B11" s="2"/>
      <c r="C11" s="15"/>
      <c r="D11" s="15" t="s">
        <v>361</v>
      </c>
      <c r="E11" s="2" t="s">
        <v>362</v>
      </c>
      <c r="F11" s="2" t="s">
        <v>363</v>
      </c>
      <c r="G11" s="2" t="s">
        <v>72</v>
      </c>
      <c r="H11" s="5">
        <v>-287000</v>
      </c>
      <c r="O11" s="50"/>
    </row>
    <row r="12" spans="1:15" s="6" customFormat="1" ht="67.5" customHeight="1" x14ac:dyDescent="0.3">
      <c r="B12" s="2"/>
      <c r="C12" s="15"/>
      <c r="D12" s="15" t="s">
        <v>364</v>
      </c>
      <c r="E12" s="2" t="s">
        <v>365</v>
      </c>
      <c r="F12" s="2" t="s">
        <v>363</v>
      </c>
      <c r="G12" s="2" t="s">
        <v>72</v>
      </c>
      <c r="H12" s="5">
        <v>-37356.699999999997</v>
      </c>
      <c r="O12" s="50"/>
    </row>
    <row r="13" spans="1:15" s="6" customFormat="1" ht="67.5" customHeight="1" x14ac:dyDescent="0.3">
      <c r="B13" s="2"/>
      <c r="C13" s="15"/>
      <c r="D13" s="15" t="s">
        <v>155</v>
      </c>
      <c r="E13" s="2" t="s">
        <v>156</v>
      </c>
      <c r="F13" s="2" t="s">
        <v>157</v>
      </c>
      <c r="G13" s="2" t="s">
        <v>112</v>
      </c>
      <c r="H13" s="5">
        <v>422000</v>
      </c>
      <c r="O13" s="50"/>
    </row>
    <row r="14" spans="1:15" s="20" customFormat="1" ht="67.5" customHeight="1" x14ac:dyDescent="0.25">
      <c r="B14" s="2"/>
      <c r="C14" s="2"/>
      <c r="D14" s="15" t="s">
        <v>113</v>
      </c>
      <c r="E14" s="2" t="s">
        <v>114</v>
      </c>
      <c r="F14" s="2" t="s">
        <v>115</v>
      </c>
      <c r="G14" s="2" t="s">
        <v>112</v>
      </c>
      <c r="H14" s="5">
        <v>-97643.3</v>
      </c>
    </row>
    <row r="15" spans="1:15" s="20" customFormat="1" ht="67.5" customHeight="1" x14ac:dyDescent="0.25">
      <c r="B15" s="2"/>
      <c r="C15" s="15">
        <v>1212</v>
      </c>
      <c r="D15" s="2"/>
      <c r="E15" s="12" t="s">
        <v>118</v>
      </c>
      <c r="F15" s="12" t="s">
        <v>119</v>
      </c>
      <c r="G15" s="12" t="s">
        <v>120</v>
      </c>
      <c r="H15" s="5">
        <f>H16</f>
        <v>12045690.600000001</v>
      </c>
    </row>
    <row r="16" spans="1:15" s="20" customFormat="1" ht="74.25" customHeight="1" x14ac:dyDescent="0.25">
      <c r="B16" s="2"/>
      <c r="C16" s="2"/>
      <c r="D16" s="3" t="s">
        <v>121</v>
      </c>
      <c r="E16" s="12" t="s">
        <v>122</v>
      </c>
      <c r="F16" s="12" t="s">
        <v>123</v>
      </c>
      <c r="G16" s="12" t="s">
        <v>124</v>
      </c>
      <c r="H16" s="5">
        <f>'2'!H24</f>
        <v>12045690.600000001</v>
      </c>
    </row>
    <row r="17" spans="2:9" s="20" customFormat="1" ht="17.25" x14ac:dyDescent="0.25">
      <c r="B17" s="219" t="s">
        <v>42</v>
      </c>
      <c r="C17" s="219"/>
      <c r="D17" s="219"/>
      <c r="E17" s="219"/>
      <c r="F17" s="219"/>
      <c r="G17" s="219"/>
      <c r="H17" s="5">
        <f>H18</f>
        <v>-12045690.600000001</v>
      </c>
    </row>
    <row r="18" spans="2:9" s="20" customFormat="1" ht="51.75" x14ac:dyDescent="0.25">
      <c r="B18" s="2"/>
      <c r="C18" s="15" t="s">
        <v>103</v>
      </c>
      <c r="D18" s="2"/>
      <c r="E18" s="2" t="s">
        <v>102</v>
      </c>
      <c r="F18" s="2" t="s">
        <v>151</v>
      </c>
      <c r="G18" s="2" t="s">
        <v>152</v>
      </c>
      <c r="H18" s="55">
        <f>H19+H20+H21</f>
        <v>-12045690.600000001</v>
      </c>
    </row>
    <row r="19" spans="2:9" s="20" customFormat="1" ht="86.25" x14ac:dyDescent="0.25">
      <c r="B19" s="2"/>
      <c r="C19" s="2"/>
      <c r="D19" s="15" t="s">
        <v>153</v>
      </c>
      <c r="E19" s="2" t="s">
        <v>102</v>
      </c>
      <c r="F19" s="2" t="s">
        <v>154</v>
      </c>
      <c r="G19" s="2" t="s">
        <v>72</v>
      </c>
      <c r="H19" s="55">
        <f>-H20</f>
        <v>12045690.600000001</v>
      </c>
    </row>
    <row r="20" spans="2:9" s="20" customFormat="1" ht="86.25" x14ac:dyDescent="0.25">
      <c r="B20" s="2"/>
      <c r="C20" s="15"/>
      <c r="D20" s="15" t="s">
        <v>153</v>
      </c>
      <c r="E20" s="2" t="s">
        <v>102</v>
      </c>
      <c r="F20" s="2" t="s">
        <v>154</v>
      </c>
      <c r="G20" s="2" t="s">
        <v>72</v>
      </c>
      <c r="H20" s="56">
        <f>H21</f>
        <v>-12045690.600000001</v>
      </c>
    </row>
    <row r="21" spans="2:9" s="20" customFormat="1" ht="55.5" customHeight="1" x14ac:dyDescent="0.25">
      <c r="B21" s="2"/>
      <c r="C21" s="15"/>
      <c r="D21" s="15" t="s">
        <v>348</v>
      </c>
      <c r="E21" s="2" t="s">
        <v>349</v>
      </c>
      <c r="F21" s="2" t="s">
        <v>350</v>
      </c>
      <c r="G21" s="2" t="s">
        <v>72</v>
      </c>
      <c r="H21" s="56">
        <f>-'2'!H24</f>
        <v>-12045690.600000001</v>
      </c>
    </row>
    <row r="22" spans="2:9" s="20" customFormat="1" ht="17.25" x14ac:dyDescent="0.25">
      <c r="B22" s="17"/>
      <c r="C22" s="8"/>
      <c r="D22" s="17"/>
      <c r="E22" s="17"/>
      <c r="F22" s="17"/>
      <c r="G22" s="17"/>
      <c r="H22" s="51"/>
    </row>
    <row r="23" spans="2:9" ht="67.5" customHeight="1" x14ac:dyDescent="0.3">
      <c r="D23" s="218" t="s">
        <v>66</v>
      </c>
      <c r="E23" s="218"/>
      <c r="F23" s="217" t="s">
        <v>52</v>
      </c>
      <c r="G23" s="217"/>
      <c r="I23" s="48"/>
    </row>
  </sheetData>
  <mergeCells count="14">
    <mergeCell ref="F23:G23"/>
    <mergeCell ref="D23:E23"/>
    <mergeCell ref="B17:G17"/>
    <mergeCell ref="A1:H1"/>
    <mergeCell ref="A2:H2"/>
    <mergeCell ref="A3:H3"/>
    <mergeCell ref="B9:G9"/>
    <mergeCell ref="B4:G4"/>
    <mergeCell ref="B6:B7"/>
    <mergeCell ref="C6:D6"/>
    <mergeCell ref="E6:E7"/>
    <mergeCell ref="F6:F7"/>
    <mergeCell ref="G6:G7"/>
    <mergeCell ref="B8:G8"/>
  </mergeCells>
  <pageMargins left="0.7" right="0.7" top="0.75" bottom="0.75" header="0.3" footer="0.3"/>
  <pageSetup paperSize="9" scale="34" orientation="portrait" verticalDpi="300" r:id="rId1"/>
  <colBreaks count="1" manualBreakCount="1">
    <brk id="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I185"/>
  <sheetViews>
    <sheetView topLeftCell="A7" zoomScaleNormal="100" workbookViewId="0">
      <selection activeCell="H10" sqref="H10"/>
    </sheetView>
  </sheetViews>
  <sheetFormatPr defaultRowHeight="17.25" x14ac:dyDescent="0.3"/>
  <cols>
    <col min="1" max="1" width="9.140625" style="77"/>
    <col min="2" max="2" width="12.28515625" style="77" customWidth="1"/>
    <col min="3" max="4" width="10.140625" style="77" customWidth="1"/>
    <col min="5" max="5" width="13.28515625" style="77" customWidth="1"/>
    <col min="6" max="6" width="15.7109375" style="155" customWidth="1"/>
    <col min="7" max="7" width="69.42578125" style="77" customWidth="1"/>
    <col min="8" max="8" width="29" style="77" customWidth="1"/>
    <col min="9" max="9" width="29.28515625" style="77" customWidth="1"/>
    <col min="10" max="10" width="23.140625" style="77" customWidth="1"/>
    <col min="11" max="11" width="16" style="77" customWidth="1"/>
    <col min="12" max="12" width="22.140625" style="77" customWidth="1"/>
    <col min="13" max="13" width="11.7109375" style="77" customWidth="1"/>
    <col min="14" max="14" width="10.5703125" style="77" customWidth="1"/>
    <col min="15" max="15" width="10.7109375" style="77" customWidth="1"/>
    <col min="16" max="16" width="10" style="77" customWidth="1"/>
    <col min="17" max="16384" width="9.140625" style="77"/>
  </cols>
  <sheetData>
    <row r="1" spans="2:9" x14ac:dyDescent="0.3">
      <c r="H1" s="102" t="s">
        <v>373</v>
      </c>
    </row>
    <row r="2" spans="2:9" x14ac:dyDescent="0.3">
      <c r="H2" s="156" t="s">
        <v>49</v>
      </c>
    </row>
    <row r="3" spans="2:9" x14ac:dyDescent="0.3">
      <c r="H3" s="156" t="s">
        <v>40</v>
      </c>
    </row>
    <row r="4" spans="2:9" x14ac:dyDescent="0.3">
      <c r="H4" s="102"/>
    </row>
    <row r="5" spans="2:9" ht="45" customHeight="1" x14ac:dyDescent="0.3">
      <c r="B5" s="221" t="s">
        <v>29</v>
      </c>
      <c r="C5" s="221"/>
      <c r="D5" s="221"/>
      <c r="E5" s="221"/>
      <c r="F5" s="221"/>
      <c r="G5" s="221"/>
      <c r="H5" s="221"/>
    </row>
    <row r="6" spans="2:9" x14ac:dyDescent="0.3">
      <c r="H6" s="153"/>
    </row>
    <row r="7" spans="2:9" x14ac:dyDescent="0.3">
      <c r="H7" s="157" t="s">
        <v>23</v>
      </c>
    </row>
    <row r="8" spans="2:9" ht="106.5" customHeight="1" x14ac:dyDescent="0.3">
      <c r="B8" s="224" t="s">
        <v>30</v>
      </c>
      <c r="C8" s="225"/>
      <c r="D8" s="226"/>
      <c r="E8" s="224" t="s">
        <v>31</v>
      </c>
      <c r="F8" s="226"/>
      <c r="G8" s="227" t="s">
        <v>1</v>
      </c>
      <c r="H8" s="158" t="s">
        <v>71</v>
      </c>
    </row>
    <row r="9" spans="2:9" s="81" customFormat="1" ht="40.5" customHeight="1" x14ac:dyDescent="0.3">
      <c r="B9" s="159" t="s">
        <v>32</v>
      </c>
      <c r="C9" s="159" t="s">
        <v>33</v>
      </c>
      <c r="D9" s="159" t="s">
        <v>34</v>
      </c>
      <c r="E9" s="3" t="s">
        <v>19</v>
      </c>
      <c r="F9" s="3" t="s">
        <v>20</v>
      </c>
      <c r="G9" s="228"/>
      <c r="H9" s="3" t="s">
        <v>6</v>
      </c>
    </row>
    <row r="10" spans="2:9" s="6" customFormat="1" ht="24.75" customHeight="1" x14ac:dyDescent="0.3">
      <c r="B10" s="160"/>
      <c r="C10" s="160"/>
      <c r="D10" s="160"/>
      <c r="E10" s="161"/>
      <c r="F10" s="159"/>
      <c r="G10" s="161" t="s">
        <v>28</v>
      </c>
      <c r="H10" s="5">
        <f>H12+H144</f>
        <v>0</v>
      </c>
    </row>
    <row r="11" spans="2:9" x14ac:dyDescent="0.3">
      <c r="B11" s="162"/>
      <c r="C11" s="162"/>
      <c r="D11" s="162"/>
      <c r="E11" s="162"/>
      <c r="F11" s="159"/>
      <c r="G11" s="162" t="s">
        <v>2</v>
      </c>
      <c r="H11" s="34"/>
      <c r="I11" s="163"/>
    </row>
    <row r="12" spans="2:9" s="6" customFormat="1" ht="34.5" x14ac:dyDescent="0.3">
      <c r="B12" s="161"/>
      <c r="C12" s="161"/>
      <c r="D12" s="161"/>
      <c r="E12" s="161"/>
      <c r="F12" s="159"/>
      <c r="G12" s="161" t="s">
        <v>0</v>
      </c>
      <c r="H12" s="34">
        <f>H14+H96</f>
        <v>12045690.600000001</v>
      </c>
      <c r="I12" s="213"/>
    </row>
    <row r="13" spans="2:9" s="6" customFormat="1" x14ac:dyDescent="0.3">
      <c r="B13" s="161"/>
      <c r="C13" s="161"/>
      <c r="D13" s="161"/>
      <c r="E13" s="161"/>
      <c r="F13" s="159"/>
      <c r="G13" s="162" t="s">
        <v>2</v>
      </c>
      <c r="H13" s="34"/>
    </row>
    <row r="14" spans="2:9" s="6" customFormat="1" ht="21.75" customHeight="1" x14ac:dyDescent="0.3">
      <c r="B14" s="164" t="s">
        <v>9</v>
      </c>
      <c r="C14" s="164"/>
      <c r="D14" s="164"/>
      <c r="E14" s="165"/>
      <c r="F14" s="31"/>
      <c r="G14" s="166" t="s">
        <v>343</v>
      </c>
      <c r="H14" s="34">
        <f>H16</f>
        <v>12045690.600000001</v>
      </c>
      <c r="I14" s="212"/>
    </row>
    <row r="15" spans="2:9" s="6" customFormat="1" x14ac:dyDescent="0.3">
      <c r="B15" s="167"/>
      <c r="C15" s="167"/>
      <c r="D15" s="167"/>
      <c r="E15" s="167"/>
      <c r="F15" s="167"/>
      <c r="G15" s="167" t="s">
        <v>2</v>
      </c>
      <c r="H15" s="34"/>
    </row>
    <row r="16" spans="2:9" s="6" customFormat="1" ht="34.5" x14ac:dyDescent="0.3">
      <c r="B16" s="144"/>
      <c r="C16" s="164" t="s">
        <v>344</v>
      </c>
      <c r="D16" s="144"/>
      <c r="E16" s="144"/>
      <c r="F16" s="144"/>
      <c r="G16" s="168" t="s">
        <v>345</v>
      </c>
      <c r="H16" s="34">
        <f>H18</f>
        <v>12045690.600000001</v>
      </c>
    </row>
    <row r="17" spans="2:9" s="6" customFormat="1" x14ac:dyDescent="0.3">
      <c r="B17" s="167"/>
      <c r="C17" s="167"/>
      <c r="D17" s="167"/>
      <c r="E17" s="167"/>
      <c r="F17" s="167"/>
      <c r="G17" s="167" t="s">
        <v>2</v>
      </c>
      <c r="H17" s="34"/>
    </row>
    <row r="18" spans="2:9" s="6" customFormat="1" ht="34.5" x14ac:dyDescent="0.3">
      <c r="B18" s="167"/>
      <c r="C18" s="167"/>
      <c r="D18" s="164" t="s">
        <v>68</v>
      </c>
      <c r="E18" s="144"/>
      <c r="F18" s="144"/>
      <c r="G18" s="168" t="s">
        <v>345</v>
      </c>
      <c r="H18" s="34">
        <f>H20</f>
        <v>12045690.600000001</v>
      </c>
    </row>
    <row r="19" spans="2:9" s="6" customFormat="1" x14ac:dyDescent="0.3">
      <c r="B19" s="167"/>
      <c r="C19" s="167"/>
      <c r="D19" s="167"/>
      <c r="E19" s="167"/>
      <c r="F19" s="167"/>
      <c r="G19" s="167" t="s">
        <v>2</v>
      </c>
      <c r="H19" s="34"/>
    </row>
    <row r="20" spans="2:9" s="6" customFormat="1" ht="34.5" x14ac:dyDescent="0.3">
      <c r="B20" s="169"/>
      <c r="C20" s="169"/>
      <c r="D20" s="169"/>
      <c r="E20" s="12"/>
      <c r="F20" s="170"/>
      <c r="G20" s="12" t="s">
        <v>8</v>
      </c>
      <c r="H20" s="34">
        <f>H22</f>
        <v>12045690.600000001</v>
      </c>
    </row>
    <row r="21" spans="2:9" s="6" customFormat="1" x14ac:dyDescent="0.3">
      <c r="B21" s="169"/>
      <c r="C21" s="169"/>
      <c r="D21" s="169"/>
      <c r="E21" s="12"/>
      <c r="F21" s="170"/>
      <c r="G21" s="170" t="s">
        <v>2</v>
      </c>
      <c r="H21" s="34"/>
    </row>
    <row r="22" spans="2:9" s="6" customFormat="1" x14ac:dyDescent="0.3">
      <c r="B22" s="2"/>
      <c r="C22" s="2"/>
      <c r="D22" s="2"/>
      <c r="E22" s="2">
        <v>1212</v>
      </c>
      <c r="F22" s="2"/>
      <c r="G22" s="12" t="s">
        <v>118</v>
      </c>
      <c r="H22" s="34">
        <f>H24</f>
        <v>12045690.600000001</v>
      </c>
    </row>
    <row r="23" spans="2:9" s="6" customFormat="1" x14ac:dyDescent="0.3">
      <c r="B23" s="95"/>
      <c r="C23" s="95"/>
      <c r="D23" s="95"/>
      <c r="E23" s="95"/>
      <c r="F23" s="95"/>
      <c r="G23" s="95" t="s">
        <v>136</v>
      </c>
      <c r="H23" s="34"/>
    </row>
    <row r="24" spans="2:9" s="6" customFormat="1" ht="34.5" x14ac:dyDescent="0.3">
      <c r="B24" s="2"/>
      <c r="C24" s="2"/>
      <c r="D24" s="2"/>
      <c r="E24" s="171"/>
      <c r="F24" s="2">
        <v>12007</v>
      </c>
      <c r="G24" s="168" t="s">
        <v>346</v>
      </c>
      <c r="H24" s="34">
        <f>H26+H33+H40+H47+H54+H61+H68+H75+H82+H89</f>
        <v>12045690.600000001</v>
      </c>
      <c r="I24" s="172"/>
    </row>
    <row r="25" spans="2:9" s="6" customFormat="1" x14ac:dyDescent="0.3">
      <c r="B25" s="95"/>
      <c r="C25" s="95"/>
      <c r="D25" s="95"/>
      <c r="E25" s="173"/>
      <c r="F25" s="95"/>
      <c r="G25" s="174" t="s">
        <v>48</v>
      </c>
      <c r="H25" s="34"/>
    </row>
    <row r="26" spans="2:9" s="6" customFormat="1" ht="18" x14ac:dyDescent="0.3">
      <c r="B26" s="95"/>
      <c r="C26" s="95"/>
      <c r="D26" s="95"/>
      <c r="E26" s="175"/>
      <c r="F26" s="95"/>
      <c r="G26" s="176" t="s">
        <v>139</v>
      </c>
      <c r="H26" s="34">
        <f>H28</f>
        <v>1423953.4000000001</v>
      </c>
    </row>
    <row r="27" spans="2:9" s="6" customFormat="1" ht="34.5" x14ac:dyDescent="0.3">
      <c r="B27" s="95"/>
      <c r="C27" s="95"/>
      <c r="D27" s="95"/>
      <c r="E27" s="175"/>
      <c r="F27" s="95"/>
      <c r="G27" s="174" t="s">
        <v>43</v>
      </c>
      <c r="H27" s="34"/>
    </row>
    <row r="28" spans="2:9" s="6" customFormat="1" ht="18" x14ac:dyDescent="0.3">
      <c r="B28" s="95"/>
      <c r="C28" s="95"/>
      <c r="D28" s="95"/>
      <c r="E28" s="175"/>
      <c r="F28" s="95"/>
      <c r="G28" s="174" t="s">
        <v>44</v>
      </c>
      <c r="H28" s="34">
        <f>H29</f>
        <v>1423953.4000000001</v>
      </c>
    </row>
    <row r="29" spans="2:9" s="6" customFormat="1" ht="18" x14ac:dyDescent="0.3">
      <c r="B29" s="95"/>
      <c r="C29" s="95"/>
      <c r="D29" s="95"/>
      <c r="E29" s="175"/>
      <c r="F29" s="95"/>
      <c r="G29" s="174" t="s">
        <v>73</v>
      </c>
      <c r="H29" s="34">
        <f>H30</f>
        <v>1423953.4000000001</v>
      </c>
    </row>
    <row r="30" spans="2:9" s="6" customFormat="1" ht="18" x14ac:dyDescent="0.3">
      <c r="B30" s="95"/>
      <c r="C30" s="95"/>
      <c r="D30" s="95"/>
      <c r="E30" s="175"/>
      <c r="F30" s="95"/>
      <c r="G30" s="174" t="s">
        <v>76</v>
      </c>
      <c r="H30" s="34">
        <f>H31</f>
        <v>1423953.4000000001</v>
      </c>
    </row>
    <row r="31" spans="2:9" s="6" customFormat="1" ht="34.5" x14ac:dyDescent="0.3">
      <c r="B31" s="95"/>
      <c r="C31" s="95"/>
      <c r="D31" s="95"/>
      <c r="E31" s="175"/>
      <c r="F31" s="95"/>
      <c r="G31" s="174" t="s">
        <v>77</v>
      </c>
      <c r="H31" s="34">
        <f>H32</f>
        <v>1423953.4000000001</v>
      </c>
    </row>
    <row r="32" spans="2:9" s="6" customFormat="1" ht="18" x14ac:dyDescent="0.3">
      <c r="B32" s="95"/>
      <c r="C32" s="95"/>
      <c r="D32" s="95"/>
      <c r="E32" s="175"/>
      <c r="F32" s="95"/>
      <c r="G32" s="174" t="s">
        <v>347</v>
      </c>
      <c r="H32" s="34">
        <f>'4'!G18</f>
        <v>1423953.4000000001</v>
      </c>
    </row>
    <row r="33" spans="2:8" s="6" customFormat="1" ht="18" x14ac:dyDescent="0.3">
      <c r="B33" s="95"/>
      <c r="C33" s="95"/>
      <c r="D33" s="95"/>
      <c r="E33" s="175"/>
      <c r="F33" s="95"/>
      <c r="G33" s="176" t="s">
        <v>148</v>
      </c>
      <c r="H33" s="34">
        <f>H35</f>
        <v>899972.29999999993</v>
      </c>
    </row>
    <row r="34" spans="2:8" s="6" customFormat="1" ht="34.5" x14ac:dyDescent="0.3">
      <c r="B34" s="95"/>
      <c r="C34" s="95"/>
      <c r="D34" s="95"/>
      <c r="E34" s="175"/>
      <c r="F34" s="95"/>
      <c r="G34" s="174" t="s">
        <v>43</v>
      </c>
      <c r="H34" s="34"/>
    </row>
    <row r="35" spans="2:8" s="6" customFormat="1" ht="18" x14ac:dyDescent="0.3">
      <c r="B35" s="95"/>
      <c r="C35" s="95"/>
      <c r="D35" s="95"/>
      <c r="E35" s="175"/>
      <c r="F35" s="95"/>
      <c r="G35" s="174" t="s">
        <v>44</v>
      </c>
      <c r="H35" s="34">
        <f>H36</f>
        <v>899972.29999999993</v>
      </c>
    </row>
    <row r="36" spans="2:8" s="6" customFormat="1" ht="18" x14ac:dyDescent="0.3">
      <c r="B36" s="95"/>
      <c r="C36" s="95"/>
      <c r="D36" s="95"/>
      <c r="E36" s="175"/>
      <c r="F36" s="95"/>
      <c r="G36" s="174" t="s">
        <v>73</v>
      </c>
      <c r="H36" s="34">
        <f>H37</f>
        <v>899972.29999999993</v>
      </c>
    </row>
    <row r="37" spans="2:8" s="6" customFormat="1" ht="18" x14ac:dyDescent="0.3">
      <c r="B37" s="95"/>
      <c r="C37" s="95"/>
      <c r="D37" s="95"/>
      <c r="E37" s="175"/>
      <c r="F37" s="95"/>
      <c r="G37" s="174" t="s">
        <v>76</v>
      </c>
      <c r="H37" s="34">
        <f>H38</f>
        <v>899972.29999999993</v>
      </c>
    </row>
    <row r="38" spans="2:8" s="6" customFormat="1" ht="34.5" x14ac:dyDescent="0.3">
      <c r="B38" s="95"/>
      <c r="C38" s="95"/>
      <c r="D38" s="95"/>
      <c r="E38" s="175"/>
      <c r="F38" s="95"/>
      <c r="G38" s="174" t="s">
        <v>77</v>
      </c>
      <c r="H38" s="34">
        <f>H39</f>
        <v>899972.29999999993</v>
      </c>
    </row>
    <row r="39" spans="2:8" s="6" customFormat="1" ht="18" x14ac:dyDescent="0.3">
      <c r="B39" s="95"/>
      <c r="C39" s="95"/>
      <c r="D39" s="95"/>
      <c r="E39" s="175"/>
      <c r="F39" s="95"/>
      <c r="G39" s="174" t="s">
        <v>347</v>
      </c>
      <c r="H39" s="211">
        <f>'4'!G35</f>
        <v>899972.29999999993</v>
      </c>
    </row>
    <row r="40" spans="2:8" s="6" customFormat="1" ht="18" x14ac:dyDescent="0.3">
      <c r="B40" s="95"/>
      <c r="C40" s="95"/>
      <c r="D40" s="95"/>
      <c r="E40" s="175"/>
      <c r="F40" s="95"/>
      <c r="G40" s="176" t="s">
        <v>141</v>
      </c>
      <c r="H40" s="34">
        <f>H42</f>
        <v>1248769.9999999998</v>
      </c>
    </row>
    <row r="41" spans="2:8" s="6" customFormat="1" ht="34.5" x14ac:dyDescent="0.3">
      <c r="B41" s="95"/>
      <c r="C41" s="95"/>
      <c r="D41" s="95"/>
      <c r="E41" s="175"/>
      <c r="F41" s="95"/>
      <c r="G41" s="174" t="s">
        <v>43</v>
      </c>
      <c r="H41" s="34"/>
    </row>
    <row r="42" spans="2:8" s="6" customFormat="1" ht="18" x14ac:dyDescent="0.3">
      <c r="B42" s="95"/>
      <c r="C42" s="95"/>
      <c r="D42" s="95"/>
      <c r="E42" s="175"/>
      <c r="F42" s="95"/>
      <c r="G42" s="174" t="s">
        <v>44</v>
      </c>
      <c r="H42" s="34">
        <f>H43</f>
        <v>1248769.9999999998</v>
      </c>
    </row>
    <row r="43" spans="2:8" s="6" customFormat="1" ht="18" x14ac:dyDescent="0.3">
      <c r="B43" s="95"/>
      <c r="C43" s="95"/>
      <c r="D43" s="95"/>
      <c r="E43" s="175"/>
      <c r="F43" s="95"/>
      <c r="G43" s="174" t="s">
        <v>73</v>
      </c>
      <c r="H43" s="34">
        <f>H44</f>
        <v>1248769.9999999998</v>
      </c>
    </row>
    <row r="44" spans="2:8" s="6" customFormat="1" ht="18" x14ac:dyDescent="0.3">
      <c r="B44" s="95"/>
      <c r="C44" s="95"/>
      <c r="D44" s="95"/>
      <c r="E44" s="175"/>
      <c r="F44" s="95"/>
      <c r="G44" s="174" t="s">
        <v>76</v>
      </c>
      <c r="H44" s="34">
        <f>H45</f>
        <v>1248769.9999999998</v>
      </c>
    </row>
    <row r="45" spans="2:8" s="6" customFormat="1" ht="34.5" x14ac:dyDescent="0.3">
      <c r="B45" s="95"/>
      <c r="C45" s="95"/>
      <c r="D45" s="95"/>
      <c r="E45" s="175"/>
      <c r="F45" s="95"/>
      <c r="G45" s="174" t="s">
        <v>77</v>
      </c>
      <c r="H45" s="34">
        <f>H46</f>
        <v>1248769.9999999998</v>
      </c>
    </row>
    <row r="46" spans="2:8" s="6" customFormat="1" ht="18" x14ac:dyDescent="0.3">
      <c r="B46" s="95"/>
      <c r="C46" s="95"/>
      <c r="D46" s="95"/>
      <c r="E46" s="175"/>
      <c r="F46" s="95"/>
      <c r="G46" s="174" t="s">
        <v>347</v>
      </c>
      <c r="H46" s="34">
        <f>'4'!G48</f>
        <v>1248769.9999999998</v>
      </c>
    </row>
    <row r="47" spans="2:8" s="6" customFormat="1" ht="18" x14ac:dyDescent="0.3">
      <c r="B47" s="95"/>
      <c r="C47" s="95"/>
      <c r="D47" s="95"/>
      <c r="E47" s="175"/>
      <c r="F47" s="95"/>
      <c r="G47" s="176" t="s">
        <v>149</v>
      </c>
      <c r="H47" s="34">
        <f>H49</f>
        <v>3435646.8000000007</v>
      </c>
    </row>
    <row r="48" spans="2:8" s="6" customFormat="1" ht="34.5" x14ac:dyDescent="0.3">
      <c r="B48" s="95"/>
      <c r="C48" s="95"/>
      <c r="D48" s="95"/>
      <c r="E48" s="175"/>
      <c r="F48" s="95"/>
      <c r="G48" s="174" t="s">
        <v>43</v>
      </c>
      <c r="H48" s="34"/>
    </row>
    <row r="49" spans="2:8" s="6" customFormat="1" ht="18" x14ac:dyDescent="0.3">
      <c r="B49" s="95"/>
      <c r="C49" s="95"/>
      <c r="D49" s="95"/>
      <c r="E49" s="175"/>
      <c r="F49" s="95"/>
      <c r="G49" s="174" t="s">
        <v>44</v>
      </c>
      <c r="H49" s="34">
        <f>H50</f>
        <v>3435646.8000000007</v>
      </c>
    </row>
    <row r="50" spans="2:8" s="6" customFormat="1" ht="18" x14ac:dyDescent="0.3">
      <c r="B50" s="95"/>
      <c r="C50" s="95"/>
      <c r="D50" s="95"/>
      <c r="E50" s="175"/>
      <c r="F50" s="95"/>
      <c r="G50" s="174" t="s">
        <v>73</v>
      </c>
      <c r="H50" s="34">
        <f>H51</f>
        <v>3435646.8000000007</v>
      </c>
    </row>
    <row r="51" spans="2:8" s="6" customFormat="1" ht="18" x14ac:dyDescent="0.3">
      <c r="B51" s="95"/>
      <c r="C51" s="95"/>
      <c r="D51" s="95"/>
      <c r="E51" s="175"/>
      <c r="F51" s="95"/>
      <c r="G51" s="174" t="s">
        <v>76</v>
      </c>
      <c r="H51" s="34">
        <f>H52</f>
        <v>3435646.8000000007</v>
      </c>
    </row>
    <row r="52" spans="2:8" s="6" customFormat="1" ht="34.5" x14ac:dyDescent="0.3">
      <c r="B52" s="95"/>
      <c r="C52" s="95"/>
      <c r="D52" s="95"/>
      <c r="E52" s="175"/>
      <c r="F52" s="95"/>
      <c r="G52" s="174" t="s">
        <v>77</v>
      </c>
      <c r="H52" s="34">
        <f>H53</f>
        <v>3435646.8000000007</v>
      </c>
    </row>
    <row r="53" spans="2:8" s="6" customFormat="1" ht="18" x14ac:dyDescent="0.3">
      <c r="B53" s="95"/>
      <c r="C53" s="95"/>
      <c r="D53" s="95"/>
      <c r="E53" s="175"/>
      <c r="F53" s="95"/>
      <c r="G53" s="174" t="s">
        <v>347</v>
      </c>
      <c r="H53" s="34">
        <f>'4'!G90</f>
        <v>3435646.8000000007</v>
      </c>
    </row>
    <row r="54" spans="2:8" s="6" customFormat="1" ht="18" x14ac:dyDescent="0.3">
      <c r="B54" s="95"/>
      <c r="C54" s="95"/>
      <c r="D54" s="95"/>
      <c r="E54" s="175"/>
      <c r="F54" s="95"/>
      <c r="G54" s="177" t="s">
        <v>142</v>
      </c>
      <c r="H54" s="34">
        <f>H56</f>
        <v>365752.99999999994</v>
      </c>
    </row>
    <row r="55" spans="2:8" s="6" customFormat="1" ht="34.5" x14ac:dyDescent="0.3">
      <c r="B55" s="95"/>
      <c r="C55" s="95"/>
      <c r="D55" s="95"/>
      <c r="E55" s="175"/>
      <c r="F55" s="95"/>
      <c r="G55" s="174" t="s">
        <v>43</v>
      </c>
      <c r="H55" s="34"/>
    </row>
    <row r="56" spans="2:8" s="6" customFormat="1" ht="18" x14ac:dyDescent="0.3">
      <c r="B56" s="95"/>
      <c r="C56" s="95"/>
      <c r="D56" s="95"/>
      <c r="E56" s="175"/>
      <c r="F56" s="95"/>
      <c r="G56" s="174" t="s">
        <v>44</v>
      </c>
      <c r="H56" s="34">
        <f>H57</f>
        <v>365752.99999999994</v>
      </c>
    </row>
    <row r="57" spans="2:8" s="6" customFormat="1" ht="18" x14ac:dyDescent="0.3">
      <c r="B57" s="95"/>
      <c r="C57" s="95"/>
      <c r="D57" s="95"/>
      <c r="E57" s="175"/>
      <c r="F57" s="95"/>
      <c r="G57" s="174" t="s">
        <v>73</v>
      </c>
      <c r="H57" s="34">
        <f>H58</f>
        <v>365752.99999999994</v>
      </c>
    </row>
    <row r="58" spans="2:8" s="6" customFormat="1" ht="18" x14ac:dyDescent="0.3">
      <c r="B58" s="95"/>
      <c r="C58" s="95"/>
      <c r="D58" s="95"/>
      <c r="E58" s="175"/>
      <c r="F58" s="95"/>
      <c r="G58" s="174" t="s">
        <v>76</v>
      </c>
      <c r="H58" s="34">
        <f>H59</f>
        <v>365752.99999999994</v>
      </c>
    </row>
    <row r="59" spans="2:8" s="6" customFormat="1" ht="34.5" x14ac:dyDescent="0.3">
      <c r="B59" s="95"/>
      <c r="C59" s="95"/>
      <c r="D59" s="95"/>
      <c r="E59" s="175"/>
      <c r="F59" s="95"/>
      <c r="G59" s="174" t="s">
        <v>77</v>
      </c>
      <c r="H59" s="34">
        <f>H60</f>
        <v>365752.99999999994</v>
      </c>
    </row>
    <row r="60" spans="2:8" s="6" customFormat="1" ht="18" x14ac:dyDescent="0.3">
      <c r="B60" s="95"/>
      <c r="C60" s="95"/>
      <c r="D60" s="95"/>
      <c r="E60" s="175"/>
      <c r="F60" s="95"/>
      <c r="G60" s="174" t="s">
        <v>347</v>
      </c>
      <c r="H60" s="34">
        <f>'4'!G132</f>
        <v>365752.99999999994</v>
      </c>
    </row>
    <row r="61" spans="2:8" s="6" customFormat="1" ht="18" x14ac:dyDescent="0.3">
      <c r="B61" s="95"/>
      <c r="C61" s="95"/>
      <c r="D61" s="95"/>
      <c r="E61" s="175"/>
      <c r="F61" s="95"/>
      <c r="G61" s="177" t="s">
        <v>143</v>
      </c>
      <c r="H61" s="34">
        <f>H63</f>
        <v>1574784.3</v>
      </c>
    </row>
    <row r="62" spans="2:8" s="6" customFormat="1" ht="34.5" x14ac:dyDescent="0.3">
      <c r="B62" s="95"/>
      <c r="C62" s="95"/>
      <c r="D62" s="95"/>
      <c r="E62" s="175"/>
      <c r="F62" s="95"/>
      <c r="G62" s="174" t="s">
        <v>43</v>
      </c>
      <c r="H62" s="34"/>
    </row>
    <row r="63" spans="2:8" s="6" customFormat="1" ht="18" x14ac:dyDescent="0.3">
      <c r="B63" s="95"/>
      <c r="C63" s="95"/>
      <c r="D63" s="95"/>
      <c r="E63" s="175"/>
      <c r="F63" s="95"/>
      <c r="G63" s="174" t="s">
        <v>44</v>
      </c>
      <c r="H63" s="34">
        <f>H64</f>
        <v>1574784.3</v>
      </c>
    </row>
    <row r="64" spans="2:8" s="6" customFormat="1" ht="18" x14ac:dyDescent="0.3">
      <c r="B64" s="95"/>
      <c r="C64" s="95"/>
      <c r="D64" s="95"/>
      <c r="E64" s="175"/>
      <c r="F64" s="95"/>
      <c r="G64" s="174" t="s">
        <v>73</v>
      </c>
      <c r="H64" s="34">
        <f>H65</f>
        <v>1574784.3</v>
      </c>
    </row>
    <row r="65" spans="2:8" s="6" customFormat="1" ht="18" x14ac:dyDescent="0.3">
      <c r="B65" s="95"/>
      <c r="C65" s="95"/>
      <c r="D65" s="95"/>
      <c r="E65" s="175"/>
      <c r="F65" s="95"/>
      <c r="G65" s="174" t="s">
        <v>76</v>
      </c>
      <c r="H65" s="34">
        <f>H66</f>
        <v>1574784.3</v>
      </c>
    </row>
    <row r="66" spans="2:8" s="6" customFormat="1" ht="34.5" x14ac:dyDescent="0.3">
      <c r="B66" s="95"/>
      <c r="C66" s="95"/>
      <c r="D66" s="95"/>
      <c r="E66" s="175"/>
      <c r="F66" s="95"/>
      <c r="G66" s="174" t="s">
        <v>77</v>
      </c>
      <c r="H66" s="34">
        <f>H67</f>
        <v>1574784.3</v>
      </c>
    </row>
    <row r="67" spans="2:8" s="6" customFormat="1" ht="18" x14ac:dyDescent="0.3">
      <c r="B67" s="95"/>
      <c r="C67" s="95"/>
      <c r="D67" s="95"/>
      <c r="E67" s="175"/>
      <c r="F67" s="95"/>
      <c r="G67" s="174" t="s">
        <v>347</v>
      </c>
      <c r="H67" s="34">
        <f>'4'!G144</f>
        <v>1574784.3</v>
      </c>
    </row>
    <row r="68" spans="2:8" s="6" customFormat="1" ht="18" x14ac:dyDescent="0.3">
      <c r="B68" s="95"/>
      <c r="C68" s="95"/>
      <c r="D68" s="95"/>
      <c r="E68" s="175"/>
      <c r="F68" s="95"/>
      <c r="G68" s="177" t="s">
        <v>144</v>
      </c>
      <c r="H68" s="34">
        <f>H70</f>
        <v>1500909</v>
      </c>
    </row>
    <row r="69" spans="2:8" s="6" customFormat="1" ht="34.5" x14ac:dyDescent="0.3">
      <c r="B69" s="95"/>
      <c r="C69" s="95"/>
      <c r="D69" s="95"/>
      <c r="E69" s="175"/>
      <c r="F69" s="95"/>
      <c r="G69" s="174" t="s">
        <v>43</v>
      </c>
      <c r="H69" s="34"/>
    </row>
    <row r="70" spans="2:8" s="6" customFormat="1" ht="18" x14ac:dyDescent="0.3">
      <c r="B70" s="95"/>
      <c r="C70" s="95"/>
      <c r="D70" s="95"/>
      <c r="E70" s="175"/>
      <c r="F70" s="95"/>
      <c r="G70" s="174" t="s">
        <v>44</v>
      </c>
      <c r="H70" s="34">
        <f>H71</f>
        <v>1500909</v>
      </c>
    </row>
    <row r="71" spans="2:8" s="6" customFormat="1" ht="18" x14ac:dyDescent="0.3">
      <c r="B71" s="95"/>
      <c r="C71" s="95"/>
      <c r="D71" s="95"/>
      <c r="E71" s="175"/>
      <c r="F71" s="95"/>
      <c r="G71" s="174" t="s">
        <v>73</v>
      </c>
      <c r="H71" s="34">
        <f>H72</f>
        <v>1500909</v>
      </c>
    </row>
    <row r="72" spans="2:8" s="6" customFormat="1" ht="18" x14ac:dyDescent="0.3">
      <c r="B72" s="95"/>
      <c r="C72" s="95"/>
      <c r="D72" s="95"/>
      <c r="E72" s="175"/>
      <c r="F72" s="95"/>
      <c r="G72" s="174" t="s">
        <v>76</v>
      </c>
      <c r="H72" s="34">
        <f>H73</f>
        <v>1500909</v>
      </c>
    </row>
    <row r="73" spans="2:8" s="6" customFormat="1" ht="34.5" x14ac:dyDescent="0.3">
      <c r="B73" s="95"/>
      <c r="C73" s="95"/>
      <c r="D73" s="95"/>
      <c r="E73" s="175"/>
      <c r="F73" s="95"/>
      <c r="G73" s="174" t="s">
        <v>77</v>
      </c>
      <c r="H73" s="34">
        <f>H74</f>
        <v>1500909</v>
      </c>
    </row>
    <row r="74" spans="2:8" s="6" customFormat="1" ht="18" x14ac:dyDescent="0.3">
      <c r="B74" s="95"/>
      <c r="C74" s="95"/>
      <c r="D74" s="95"/>
      <c r="E74" s="175"/>
      <c r="F74" s="95"/>
      <c r="G74" s="174" t="s">
        <v>347</v>
      </c>
      <c r="H74" s="34">
        <f>'4'!G163</f>
        <v>1500909</v>
      </c>
    </row>
    <row r="75" spans="2:8" s="6" customFormat="1" ht="18" x14ac:dyDescent="0.3">
      <c r="B75" s="95"/>
      <c r="C75" s="95"/>
      <c r="D75" s="95"/>
      <c r="E75" s="175"/>
      <c r="F75" s="95"/>
      <c r="G75" s="177" t="s">
        <v>145</v>
      </c>
      <c r="H75" s="34">
        <f>H77</f>
        <v>472609.8</v>
      </c>
    </row>
    <row r="76" spans="2:8" s="6" customFormat="1" ht="34.5" x14ac:dyDescent="0.3">
      <c r="B76" s="95"/>
      <c r="C76" s="95"/>
      <c r="D76" s="95"/>
      <c r="E76" s="175"/>
      <c r="F76" s="95"/>
      <c r="G76" s="174" t="s">
        <v>43</v>
      </c>
      <c r="H76" s="34"/>
    </row>
    <row r="77" spans="2:8" s="6" customFormat="1" ht="18" x14ac:dyDescent="0.3">
      <c r="B77" s="95"/>
      <c r="C77" s="95"/>
      <c r="D77" s="95"/>
      <c r="E77" s="175"/>
      <c r="F77" s="95"/>
      <c r="G77" s="174" t="s">
        <v>44</v>
      </c>
      <c r="H77" s="34">
        <f>H78</f>
        <v>472609.8</v>
      </c>
    </row>
    <row r="78" spans="2:8" s="6" customFormat="1" ht="18" x14ac:dyDescent="0.3">
      <c r="B78" s="95"/>
      <c r="C78" s="95"/>
      <c r="D78" s="95"/>
      <c r="E78" s="175"/>
      <c r="F78" s="95"/>
      <c r="G78" s="174" t="s">
        <v>73</v>
      </c>
      <c r="H78" s="34">
        <f>H79</f>
        <v>472609.8</v>
      </c>
    </row>
    <row r="79" spans="2:8" s="6" customFormat="1" ht="18" x14ac:dyDescent="0.3">
      <c r="B79" s="95"/>
      <c r="C79" s="95"/>
      <c r="D79" s="95"/>
      <c r="E79" s="175"/>
      <c r="F79" s="95"/>
      <c r="G79" s="174" t="s">
        <v>76</v>
      </c>
      <c r="H79" s="34">
        <f>H80</f>
        <v>472609.8</v>
      </c>
    </row>
    <row r="80" spans="2:8" s="6" customFormat="1" ht="34.5" x14ac:dyDescent="0.3">
      <c r="B80" s="95"/>
      <c r="C80" s="95"/>
      <c r="D80" s="95"/>
      <c r="E80" s="175"/>
      <c r="F80" s="95"/>
      <c r="G80" s="174" t="s">
        <v>77</v>
      </c>
      <c r="H80" s="34">
        <f>H81</f>
        <v>472609.8</v>
      </c>
    </row>
    <row r="81" spans="2:9" s="6" customFormat="1" ht="18" x14ac:dyDescent="0.3">
      <c r="B81" s="95"/>
      <c r="C81" s="95"/>
      <c r="D81" s="95"/>
      <c r="E81" s="175"/>
      <c r="F81" s="95"/>
      <c r="G81" s="174" t="s">
        <v>347</v>
      </c>
      <c r="H81" s="34">
        <f>'4'!G189</f>
        <v>472609.8</v>
      </c>
    </row>
    <row r="82" spans="2:9" s="6" customFormat="1" ht="18" x14ac:dyDescent="0.3">
      <c r="B82" s="95"/>
      <c r="C82" s="95"/>
      <c r="D82" s="95"/>
      <c r="E82" s="175"/>
      <c r="F82" s="95"/>
      <c r="G82" s="177" t="s">
        <v>146</v>
      </c>
      <c r="H82" s="34">
        <f>H84</f>
        <v>283041.5</v>
      </c>
    </row>
    <row r="83" spans="2:9" s="6" customFormat="1" ht="34.5" x14ac:dyDescent="0.3">
      <c r="B83" s="95"/>
      <c r="C83" s="95"/>
      <c r="D83" s="95"/>
      <c r="E83" s="175"/>
      <c r="F83" s="95"/>
      <c r="G83" s="174" t="s">
        <v>43</v>
      </c>
      <c r="H83" s="34"/>
    </row>
    <row r="84" spans="2:9" s="6" customFormat="1" ht="18" x14ac:dyDescent="0.3">
      <c r="B84" s="95"/>
      <c r="C84" s="95"/>
      <c r="D84" s="95"/>
      <c r="E84" s="175"/>
      <c r="F84" s="95"/>
      <c r="G84" s="174" t="s">
        <v>44</v>
      </c>
      <c r="H84" s="34">
        <f>H85</f>
        <v>283041.5</v>
      </c>
    </row>
    <row r="85" spans="2:9" s="6" customFormat="1" ht="18" x14ac:dyDescent="0.3">
      <c r="B85" s="95"/>
      <c r="C85" s="95"/>
      <c r="D85" s="95"/>
      <c r="E85" s="175"/>
      <c r="F85" s="95"/>
      <c r="G85" s="174" t="s">
        <v>73</v>
      </c>
      <c r="H85" s="34">
        <f>H86</f>
        <v>283041.5</v>
      </c>
    </row>
    <row r="86" spans="2:9" s="6" customFormat="1" ht="18" x14ac:dyDescent="0.3">
      <c r="B86" s="95"/>
      <c r="C86" s="95"/>
      <c r="D86" s="95"/>
      <c r="E86" s="175"/>
      <c r="F86" s="95"/>
      <c r="G86" s="174" t="s">
        <v>76</v>
      </c>
      <c r="H86" s="34">
        <f>H87</f>
        <v>283041.5</v>
      </c>
    </row>
    <row r="87" spans="2:9" s="6" customFormat="1" ht="34.5" x14ac:dyDescent="0.3">
      <c r="B87" s="95"/>
      <c r="C87" s="95"/>
      <c r="D87" s="95"/>
      <c r="E87" s="175"/>
      <c r="F87" s="95"/>
      <c r="G87" s="174" t="s">
        <v>77</v>
      </c>
      <c r="H87" s="34">
        <f>H88</f>
        <v>283041.5</v>
      </c>
    </row>
    <row r="88" spans="2:9" s="6" customFormat="1" ht="18" x14ac:dyDescent="0.3">
      <c r="B88" s="95"/>
      <c r="C88" s="95"/>
      <c r="D88" s="95"/>
      <c r="E88" s="175"/>
      <c r="F88" s="95"/>
      <c r="G88" s="174" t="s">
        <v>347</v>
      </c>
      <c r="H88" s="34">
        <f>'4'!G203</f>
        <v>283041.5</v>
      </c>
    </row>
    <row r="89" spans="2:9" s="6" customFormat="1" ht="18" x14ac:dyDescent="0.3">
      <c r="B89" s="95"/>
      <c r="C89" s="95"/>
      <c r="D89" s="95"/>
      <c r="E89" s="175"/>
      <c r="F89" s="95"/>
      <c r="G89" s="177" t="s">
        <v>147</v>
      </c>
      <c r="H89" s="34">
        <f>H91</f>
        <v>840250.5</v>
      </c>
    </row>
    <row r="90" spans="2:9" s="6" customFormat="1" ht="34.5" x14ac:dyDescent="0.3">
      <c r="B90" s="95"/>
      <c r="C90" s="95"/>
      <c r="D90" s="95"/>
      <c r="E90" s="175"/>
      <c r="F90" s="95"/>
      <c r="G90" s="174" t="s">
        <v>43</v>
      </c>
      <c r="H90" s="34"/>
    </row>
    <row r="91" spans="2:9" s="6" customFormat="1" ht="18" x14ac:dyDescent="0.3">
      <c r="B91" s="95"/>
      <c r="C91" s="95"/>
      <c r="D91" s="95"/>
      <c r="E91" s="175"/>
      <c r="F91" s="95"/>
      <c r="G91" s="174" t="s">
        <v>44</v>
      </c>
      <c r="H91" s="34">
        <f>H92</f>
        <v>840250.5</v>
      </c>
    </row>
    <row r="92" spans="2:9" s="6" customFormat="1" ht="18" x14ac:dyDescent="0.3">
      <c r="B92" s="95"/>
      <c r="C92" s="95"/>
      <c r="D92" s="95"/>
      <c r="E92" s="175"/>
      <c r="F92" s="95"/>
      <c r="G92" s="174" t="s">
        <v>73</v>
      </c>
      <c r="H92" s="34">
        <f>H93</f>
        <v>840250.5</v>
      </c>
    </row>
    <row r="93" spans="2:9" s="6" customFormat="1" ht="18" x14ac:dyDescent="0.3">
      <c r="B93" s="95"/>
      <c r="C93" s="95"/>
      <c r="D93" s="95"/>
      <c r="E93" s="175"/>
      <c r="F93" s="95"/>
      <c r="G93" s="174" t="s">
        <v>76</v>
      </c>
      <c r="H93" s="34">
        <f>H94</f>
        <v>840250.5</v>
      </c>
    </row>
    <row r="94" spans="2:9" s="6" customFormat="1" ht="34.5" x14ac:dyDescent="0.3">
      <c r="B94" s="95"/>
      <c r="C94" s="95"/>
      <c r="D94" s="95"/>
      <c r="E94" s="175"/>
      <c r="F94" s="95"/>
      <c r="G94" s="174" t="s">
        <v>77</v>
      </c>
      <c r="H94" s="34">
        <f>H95</f>
        <v>840250.5</v>
      </c>
    </row>
    <row r="95" spans="2:9" s="6" customFormat="1" ht="18" x14ac:dyDescent="0.3">
      <c r="B95" s="95"/>
      <c r="C95" s="95"/>
      <c r="D95" s="95"/>
      <c r="E95" s="175"/>
      <c r="F95" s="95"/>
      <c r="G95" s="174" t="s">
        <v>347</v>
      </c>
      <c r="H95" s="34">
        <f>'4'!G216</f>
        <v>840250.5</v>
      </c>
    </row>
    <row r="96" spans="2:9" s="6" customFormat="1" ht="19.5" customHeight="1" x14ac:dyDescent="0.3">
      <c r="B96" s="3" t="s">
        <v>93</v>
      </c>
      <c r="C96" s="144"/>
      <c r="D96" s="144"/>
      <c r="E96" s="144"/>
      <c r="F96" s="3"/>
      <c r="G96" s="2" t="s">
        <v>94</v>
      </c>
      <c r="H96" s="7">
        <f>H98</f>
        <v>0</v>
      </c>
      <c r="I96" s="172"/>
    </row>
    <row r="97" spans="2:8" x14ac:dyDescent="0.3">
      <c r="B97" s="144"/>
      <c r="C97" s="144"/>
      <c r="D97" s="144"/>
      <c r="E97" s="144"/>
      <c r="F97" s="3"/>
      <c r="G97" s="95" t="s">
        <v>2</v>
      </c>
      <c r="H97" s="7"/>
    </row>
    <row r="98" spans="2:8" s="6" customFormat="1" x14ac:dyDescent="0.3">
      <c r="B98" s="178"/>
      <c r="C98" s="178" t="s">
        <v>3</v>
      </c>
      <c r="D98" s="178"/>
      <c r="E98" s="161"/>
      <c r="F98" s="159"/>
      <c r="G98" s="161" t="s">
        <v>4</v>
      </c>
      <c r="H98" s="7">
        <f>H100</f>
        <v>0</v>
      </c>
    </row>
    <row r="99" spans="2:8" x14ac:dyDescent="0.3">
      <c r="B99" s="178"/>
      <c r="C99" s="178"/>
      <c r="D99" s="178"/>
      <c r="E99" s="162"/>
      <c r="F99" s="159"/>
      <c r="G99" s="162" t="s">
        <v>2</v>
      </c>
      <c r="H99" s="144"/>
    </row>
    <row r="100" spans="2:8" s="6" customFormat="1" x14ac:dyDescent="0.3">
      <c r="B100" s="178"/>
      <c r="C100" s="178"/>
      <c r="D100" s="178" t="s">
        <v>9</v>
      </c>
      <c r="E100" s="161"/>
      <c r="F100" s="159"/>
      <c r="G100" s="2" t="s">
        <v>21</v>
      </c>
      <c r="H100" s="7">
        <f>H102</f>
        <v>0</v>
      </c>
    </row>
    <row r="101" spans="2:8" x14ac:dyDescent="0.3">
      <c r="B101" s="178"/>
      <c r="C101" s="178"/>
      <c r="D101" s="179"/>
      <c r="E101" s="162"/>
      <c r="F101" s="159"/>
      <c r="G101" s="162" t="s">
        <v>2</v>
      </c>
      <c r="H101" s="7"/>
    </row>
    <row r="102" spans="2:8" ht="34.5" x14ac:dyDescent="0.3">
      <c r="B102" s="178"/>
      <c r="C102" s="178"/>
      <c r="D102" s="179"/>
      <c r="E102" s="144"/>
      <c r="F102" s="159"/>
      <c r="G102" s="162" t="s">
        <v>0</v>
      </c>
      <c r="H102" s="7">
        <f>H104</f>
        <v>0</v>
      </c>
    </row>
    <row r="103" spans="2:8" x14ac:dyDescent="0.3">
      <c r="B103" s="178"/>
      <c r="C103" s="178"/>
      <c r="D103" s="179"/>
      <c r="E103" s="144"/>
      <c r="F103" s="159"/>
      <c r="G103" s="162" t="s">
        <v>2</v>
      </c>
      <c r="H103" s="7"/>
    </row>
    <row r="104" spans="2:8" s="6" customFormat="1" ht="20.25" customHeight="1" x14ac:dyDescent="0.3">
      <c r="B104" s="178"/>
      <c r="C104" s="178"/>
      <c r="D104" s="178"/>
      <c r="E104" s="3">
        <v>1049</v>
      </c>
      <c r="F104" s="159"/>
      <c r="G104" s="2" t="s">
        <v>7</v>
      </c>
      <c r="H104" s="7">
        <f>H106+H115+H124+H135</f>
        <v>0</v>
      </c>
    </row>
    <row r="105" spans="2:8" ht="21.75" customHeight="1" x14ac:dyDescent="0.3">
      <c r="B105" s="178"/>
      <c r="C105" s="178"/>
      <c r="D105" s="179"/>
      <c r="E105" s="144"/>
      <c r="F105" s="159"/>
      <c r="G105" s="162" t="s">
        <v>2</v>
      </c>
      <c r="H105" s="7"/>
    </row>
    <row r="106" spans="2:8" ht="53.25" customHeight="1" x14ac:dyDescent="0.3">
      <c r="B106" s="178"/>
      <c r="C106" s="178"/>
      <c r="D106" s="179"/>
      <c r="E106" s="144"/>
      <c r="F106" s="2" t="s">
        <v>161</v>
      </c>
      <c r="G106" s="2" t="s">
        <v>162</v>
      </c>
      <c r="H106" s="7">
        <v>-287000</v>
      </c>
    </row>
    <row r="107" spans="2:8" ht="21.75" customHeight="1" x14ac:dyDescent="0.3">
      <c r="B107" s="178"/>
      <c r="C107" s="178"/>
      <c r="D107" s="179"/>
      <c r="E107" s="144"/>
      <c r="F107" s="95"/>
      <c r="G107" s="95" t="s">
        <v>48</v>
      </c>
      <c r="H107" s="7"/>
    </row>
    <row r="108" spans="2:8" ht="35.25" customHeight="1" x14ac:dyDescent="0.3">
      <c r="B108" s="178"/>
      <c r="C108" s="178"/>
      <c r="D108" s="179"/>
      <c r="E108" s="144"/>
      <c r="F108" s="95"/>
      <c r="G108" s="96" t="s">
        <v>8</v>
      </c>
      <c r="H108" s="7">
        <v>-287000</v>
      </c>
    </row>
    <row r="109" spans="2:8" ht="35.25" customHeight="1" x14ac:dyDescent="0.3">
      <c r="B109" s="178"/>
      <c r="C109" s="178"/>
      <c r="D109" s="179"/>
      <c r="E109" s="144"/>
      <c r="F109" s="95"/>
      <c r="G109" s="95" t="s">
        <v>43</v>
      </c>
      <c r="H109" s="7"/>
    </row>
    <row r="110" spans="2:8" ht="21.75" customHeight="1" x14ac:dyDescent="0.3">
      <c r="B110" s="178"/>
      <c r="C110" s="178"/>
      <c r="D110" s="179"/>
      <c r="E110" s="144"/>
      <c r="F110" s="95"/>
      <c r="G110" s="95" t="s">
        <v>44</v>
      </c>
      <c r="H110" s="7">
        <v>-287000</v>
      </c>
    </row>
    <row r="111" spans="2:8" ht="21.75" customHeight="1" x14ac:dyDescent="0.3">
      <c r="B111" s="178"/>
      <c r="C111" s="178"/>
      <c r="D111" s="179"/>
      <c r="E111" s="144"/>
      <c r="F111" s="95"/>
      <c r="G111" s="95" t="s">
        <v>73</v>
      </c>
      <c r="H111" s="7">
        <v>-287000</v>
      </c>
    </row>
    <row r="112" spans="2:8" ht="21.75" customHeight="1" x14ac:dyDescent="0.3">
      <c r="B112" s="178"/>
      <c r="C112" s="178"/>
      <c r="D112" s="179"/>
      <c r="E112" s="144"/>
      <c r="F112" s="95"/>
      <c r="G112" s="95" t="s">
        <v>76</v>
      </c>
      <c r="H112" s="7">
        <v>-287000</v>
      </c>
    </row>
    <row r="113" spans="2:8" ht="37.5" customHeight="1" x14ac:dyDescent="0.3">
      <c r="B113" s="178"/>
      <c r="C113" s="178"/>
      <c r="D113" s="179"/>
      <c r="E113" s="144"/>
      <c r="F113" s="95"/>
      <c r="G113" s="95" t="s">
        <v>77</v>
      </c>
      <c r="H113" s="7">
        <v>-287000</v>
      </c>
    </row>
    <row r="114" spans="2:8" ht="21.75" customHeight="1" x14ac:dyDescent="0.3">
      <c r="B114" s="178"/>
      <c r="C114" s="178"/>
      <c r="D114" s="179"/>
      <c r="E114" s="144"/>
      <c r="F114" s="95"/>
      <c r="G114" s="95" t="s">
        <v>78</v>
      </c>
      <c r="H114" s="7">
        <v>-287000</v>
      </c>
    </row>
    <row r="115" spans="2:8" ht="21.75" customHeight="1" x14ac:dyDescent="0.3">
      <c r="B115" s="178"/>
      <c r="C115" s="178"/>
      <c r="D115" s="179"/>
      <c r="E115" s="144"/>
      <c r="F115" s="2" t="s">
        <v>359</v>
      </c>
      <c r="G115" s="2" t="s">
        <v>360</v>
      </c>
      <c r="H115" s="7">
        <v>-37356.699999999997</v>
      </c>
    </row>
    <row r="116" spans="2:8" ht="21.75" customHeight="1" x14ac:dyDescent="0.3">
      <c r="B116" s="178"/>
      <c r="C116" s="178"/>
      <c r="D116" s="179"/>
      <c r="E116" s="144"/>
      <c r="F116" s="95"/>
      <c r="G116" s="95" t="s">
        <v>48</v>
      </c>
      <c r="H116" s="7"/>
    </row>
    <row r="117" spans="2:8" ht="21.75" customHeight="1" x14ac:dyDescent="0.3">
      <c r="B117" s="178"/>
      <c r="C117" s="178"/>
      <c r="D117" s="179"/>
      <c r="E117" s="144"/>
      <c r="F117" s="95"/>
      <c r="G117" s="96" t="s">
        <v>8</v>
      </c>
      <c r="H117" s="7">
        <v>-37356.699999999997</v>
      </c>
    </row>
    <row r="118" spans="2:8" ht="21.75" customHeight="1" x14ac:dyDescent="0.3">
      <c r="B118" s="178"/>
      <c r="C118" s="178"/>
      <c r="D118" s="179"/>
      <c r="E118" s="144"/>
      <c r="F118" s="95"/>
      <c r="G118" s="95" t="s">
        <v>43</v>
      </c>
      <c r="H118" s="7"/>
    </row>
    <row r="119" spans="2:8" ht="21.75" customHeight="1" x14ac:dyDescent="0.3">
      <c r="B119" s="178"/>
      <c r="C119" s="178"/>
      <c r="D119" s="179"/>
      <c r="E119" s="144"/>
      <c r="F119" s="95"/>
      <c r="G119" s="95" t="s">
        <v>44</v>
      </c>
      <c r="H119" s="7">
        <v>-37356.699999999997</v>
      </c>
    </row>
    <row r="120" spans="2:8" ht="21.75" customHeight="1" x14ac:dyDescent="0.3">
      <c r="B120" s="178"/>
      <c r="C120" s="178"/>
      <c r="D120" s="179"/>
      <c r="E120" s="144"/>
      <c r="F120" s="95"/>
      <c r="G120" s="95" t="s">
        <v>73</v>
      </c>
      <c r="H120" s="7">
        <v>-37356.699999999997</v>
      </c>
    </row>
    <row r="121" spans="2:8" ht="21.75" customHeight="1" x14ac:dyDescent="0.3">
      <c r="B121" s="178"/>
      <c r="C121" s="178"/>
      <c r="D121" s="179"/>
      <c r="E121" s="144"/>
      <c r="F121" s="95"/>
      <c r="G121" s="95" t="s">
        <v>76</v>
      </c>
      <c r="H121" s="7">
        <v>-37356.699999999997</v>
      </c>
    </row>
    <row r="122" spans="2:8" ht="21.75" customHeight="1" x14ac:dyDescent="0.3">
      <c r="B122" s="178"/>
      <c r="C122" s="178"/>
      <c r="D122" s="179"/>
      <c r="E122" s="144"/>
      <c r="F122" s="95"/>
      <c r="G122" s="95" t="s">
        <v>77</v>
      </c>
      <c r="H122" s="7">
        <v>-37356.699999999997</v>
      </c>
    </row>
    <row r="123" spans="2:8" ht="21.75" customHeight="1" x14ac:dyDescent="0.3">
      <c r="B123" s="178"/>
      <c r="C123" s="178"/>
      <c r="D123" s="179"/>
      <c r="E123" s="144"/>
      <c r="F123" s="95"/>
      <c r="G123" s="95" t="s">
        <v>78</v>
      </c>
      <c r="H123" s="7">
        <v>-37356.699999999997</v>
      </c>
    </row>
    <row r="124" spans="2:8" ht="21.75" customHeight="1" x14ac:dyDescent="0.3">
      <c r="B124" s="178"/>
      <c r="C124" s="178"/>
      <c r="D124" s="179"/>
      <c r="E124" s="144"/>
      <c r="F124" s="2">
        <v>21006</v>
      </c>
      <c r="G124" s="2" t="s">
        <v>156</v>
      </c>
      <c r="H124" s="7">
        <v>422000</v>
      </c>
    </row>
    <row r="125" spans="2:8" ht="21.75" customHeight="1" x14ac:dyDescent="0.3">
      <c r="B125" s="178"/>
      <c r="C125" s="178"/>
      <c r="D125" s="179"/>
      <c r="E125" s="144"/>
      <c r="F125" s="95"/>
      <c r="G125" s="95" t="s">
        <v>48</v>
      </c>
      <c r="H125" s="7"/>
    </row>
    <row r="126" spans="2:8" ht="32.25" customHeight="1" x14ac:dyDescent="0.3">
      <c r="B126" s="178"/>
      <c r="C126" s="178"/>
      <c r="D126" s="179"/>
      <c r="E126" s="144"/>
      <c r="F126" s="95"/>
      <c r="G126" s="96" t="s">
        <v>8</v>
      </c>
      <c r="H126" s="7">
        <v>422000</v>
      </c>
    </row>
    <row r="127" spans="2:8" ht="21.75" customHeight="1" x14ac:dyDescent="0.3">
      <c r="B127" s="178"/>
      <c r="C127" s="178"/>
      <c r="D127" s="179"/>
      <c r="E127" s="144"/>
      <c r="F127" s="95"/>
      <c r="G127" s="95" t="s">
        <v>43</v>
      </c>
      <c r="H127" s="7"/>
    </row>
    <row r="128" spans="2:8" ht="21.75" customHeight="1" x14ac:dyDescent="0.3">
      <c r="B128" s="178"/>
      <c r="C128" s="178"/>
      <c r="D128" s="179"/>
      <c r="E128" s="144"/>
      <c r="F128" s="95"/>
      <c r="G128" s="95" t="s">
        <v>44</v>
      </c>
      <c r="H128" s="7">
        <v>422000</v>
      </c>
    </row>
    <row r="129" spans="2:8" ht="21.75" customHeight="1" x14ac:dyDescent="0.3">
      <c r="B129" s="178"/>
      <c r="C129" s="178"/>
      <c r="D129" s="179"/>
      <c r="E129" s="144"/>
      <c r="F129" s="95"/>
      <c r="G129" s="95" t="s">
        <v>45</v>
      </c>
      <c r="H129" s="7">
        <v>422000</v>
      </c>
    </row>
    <row r="130" spans="2:8" ht="21.75" customHeight="1" x14ac:dyDescent="0.3">
      <c r="B130" s="178"/>
      <c r="C130" s="178"/>
      <c r="D130" s="179"/>
      <c r="E130" s="144"/>
      <c r="F130" s="95"/>
      <c r="G130" s="95" t="s">
        <v>46</v>
      </c>
      <c r="H130" s="7">
        <v>422000</v>
      </c>
    </row>
    <row r="131" spans="2:8" ht="21.75" customHeight="1" x14ac:dyDescent="0.3">
      <c r="B131" s="178"/>
      <c r="C131" s="178"/>
      <c r="D131" s="179"/>
      <c r="E131" s="144"/>
      <c r="F131" s="95"/>
      <c r="G131" s="95" t="s">
        <v>47</v>
      </c>
      <c r="H131" s="7">
        <v>324356.7</v>
      </c>
    </row>
    <row r="132" spans="2:8" ht="21.75" customHeight="1" x14ac:dyDescent="0.3">
      <c r="B132" s="178"/>
      <c r="C132" s="178"/>
      <c r="D132" s="179"/>
      <c r="E132" s="144"/>
      <c r="F132" s="95"/>
      <c r="G132" s="95" t="s">
        <v>67</v>
      </c>
      <c r="H132" s="7">
        <v>324356.7</v>
      </c>
    </row>
    <row r="133" spans="2:8" ht="21.75" customHeight="1" x14ac:dyDescent="0.3">
      <c r="B133" s="178"/>
      <c r="C133" s="178"/>
      <c r="D133" s="179"/>
      <c r="E133" s="144"/>
      <c r="F133" s="95"/>
      <c r="G133" s="95" t="s">
        <v>53</v>
      </c>
      <c r="H133" s="7">
        <v>97643.3</v>
      </c>
    </row>
    <row r="134" spans="2:8" ht="21.75" customHeight="1" x14ac:dyDescent="0.3">
      <c r="B134" s="178"/>
      <c r="C134" s="178"/>
      <c r="D134" s="179"/>
      <c r="E134" s="144"/>
      <c r="F134" s="95"/>
      <c r="G134" s="95" t="s">
        <v>54</v>
      </c>
      <c r="H134" s="7">
        <v>97643.3</v>
      </c>
    </row>
    <row r="135" spans="2:8" ht="21.75" customHeight="1" x14ac:dyDescent="0.3">
      <c r="B135" s="178"/>
      <c r="C135" s="178"/>
      <c r="D135" s="179"/>
      <c r="E135" s="144"/>
      <c r="F135" s="95" t="s">
        <v>116</v>
      </c>
      <c r="G135" s="95" t="s">
        <v>117</v>
      </c>
      <c r="H135" s="7">
        <v>-97643.3</v>
      </c>
    </row>
    <row r="136" spans="2:8" ht="21.75" customHeight="1" x14ac:dyDescent="0.3">
      <c r="B136" s="178"/>
      <c r="C136" s="178"/>
      <c r="D136" s="179"/>
      <c r="E136" s="144"/>
      <c r="F136" s="95"/>
      <c r="G136" s="95" t="s">
        <v>48</v>
      </c>
      <c r="H136" s="7"/>
    </row>
    <row r="137" spans="2:8" ht="36" customHeight="1" x14ac:dyDescent="0.3">
      <c r="B137" s="178"/>
      <c r="C137" s="178"/>
      <c r="D137" s="179"/>
      <c r="E137" s="144"/>
      <c r="F137" s="95"/>
      <c r="G137" s="96" t="s">
        <v>8</v>
      </c>
      <c r="H137" s="7">
        <v>-97643.3</v>
      </c>
    </row>
    <row r="138" spans="2:8" ht="21.75" customHeight="1" x14ac:dyDescent="0.3">
      <c r="B138" s="178"/>
      <c r="C138" s="178"/>
      <c r="D138" s="179"/>
      <c r="E138" s="144"/>
      <c r="F138" s="95"/>
      <c r="G138" s="95" t="s">
        <v>43</v>
      </c>
      <c r="H138" s="7"/>
    </row>
    <row r="139" spans="2:8" ht="21.75" customHeight="1" x14ac:dyDescent="0.3">
      <c r="B139" s="178"/>
      <c r="C139" s="178"/>
      <c r="D139" s="179"/>
      <c r="E139" s="144"/>
      <c r="F139" s="95"/>
      <c r="G139" s="95" t="s">
        <v>44</v>
      </c>
      <c r="H139" s="7">
        <v>-97643.3</v>
      </c>
    </row>
    <row r="140" spans="2:8" ht="21.75" customHeight="1" x14ac:dyDescent="0.3">
      <c r="B140" s="178"/>
      <c r="C140" s="178"/>
      <c r="D140" s="179"/>
      <c r="E140" s="144"/>
      <c r="F140" s="95"/>
      <c r="G140" s="95" t="s">
        <v>45</v>
      </c>
      <c r="H140" s="7">
        <v>-97643.3</v>
      </c>
    </row>
    <row r="141" spans="2:8" ht="21.75" customHeight="1" x14ac:dyDescent="0.3">
      <c r="B141" s="178"/>
      <c r="C141" s="178"/>
      <c r="D141" s="179"/>
      <c r="E141" s="144"/>
      <c r="F141" s="95"/>
      <c r="G141" s="95" t="s">
        <v>46</v>
      </c>
      <c r="H141" s="7">
        <v>-97643.3</v>
      </c>
    </row>
    <row r="142" spans="2:8" ht="21.75" customHeight="1" x14ac:dyDescent="0.3">
      <c r="B142" s="178"/>
      <c r="C142" s="178"/>
      <c r="D142" s="179"/>
      <c r="E142" s="144"/>
      <c r="F142" s="95"/>
      <c r="G142" s="95" t="s">
        <v>47</v>
      </c>
      <c r="H142" s="7">
        <v>-97643.3</v>
      </c>
    </row>
    <row r="143" spans="2:8" ht="21.75" customHeight="1" x14ac:dyDescent="0.3">
      <c r="B143" s="178"/>
      <c r="C143" s="178"/>
      <c r="D143" s="179"/>
      <c r="E143" s="144"/>
      <c r="F143" s="95"/>
      <c r="G143" s="95" t="s">
        <v>67</v>
      </c>
      <c r="H143" s="7">
        <v>-97643.3</v>
      </c>
    </row>
    <row r="144" spans="2:8" x14ac:dyDescent="0.3">
      <c r="B144" s="180"/>
      <c r="C144" s="181"/>
      <c r="D144" s="181"/>
      <c r="E144" s="180"/>
      <c r="F144" s="181"/>
      <c r="G144" s="2" t="s">
        <v>42</v>
      </c>
      <c r="H144" s="24">
        <f>H146</f>
        <v>-12045690.600000001</v>
      </c>
    </row>
    <row r="145" spans="2:8" x14ac:dyDescent="0.3">
      <c r="B145" s="180"/>
      <c r="C145" s="181"/>
      <c r="D145" s="181"/>
      <c r="E145" s="180"/>
      <c r="F145" s="181"/>
      <c r="G145" s="95" t="s">
        <v>2</v>
      </c>
      <c r="H145" s="24"/>
    </row>
    <row r="146" spans="2:8" ht="34.5" x14ac:dyDescent="0.3">
      <c r="B146" s="180" t="s">
        <v>99</v>
      </c>
      <c r="C146" s="181"/>
      <c r="D146" s="181"/>
      <c r="E146" s="180"/>
      <c r="F146" s="182"/>
      <c r="G146" s="183" t="s">
        <v>100</v>
      </c>
      <c r="H146" s="24">
        <f>H148</f>
        <v>-12045690.600000001</v>
      </c>
    </row>
    <row r="147" spans="2:8" x14ac:dyDescent="0.3">
      <c r="B147" s="180"/>
      <c r="C147" s="180"/>
      <c r="D147" s="181"/>
      <c r="E147" s="180"/>
      <c r="F147" s="182"/>
      <c r="G147" s="184" t="s">
        <v>2</v>
      </c>
      <c r="H147" s="24"/>
    </row>
    <row r="148" spans="2:8" x14ac:dyDescent="0.3">
      <c r="B148" s="180"/>
      <c r="C148" s="180" t="s">
        <v>68</v>
      </c>
      <c r="D148" s="181"/>
      <c r="E148" s="180"/>
      <c r="F148" s="182"/>
      <c r="G148" s="183" t="s">
        <v>101</v>
      </c>
      <c r="H148" s="24">
        <f>H150</f>
        <v>-12045690.600000001</v>
      </c>
    </row>
    <row r="149" spans="2:8" x14ac:dyDescent="0.3">
      <c r="B149" s="180"/>
      <c r="C149" s="180"/>
      <c r="D149" s="180"/>
      <c r="E149" s="180"/>
      <c r="F149" s="182"/>
      <c r="G149" s="184" t="s">
        <v>2</v>
      </c>
      <c r="H149" s="24"/>
    </row>
    <row r="150" spans="2:8" x14ac:dyDescent="0.3">
      <c r="B150" s="180"/>
      <c r="C150" s="180"/>
      <c r="D150" s="180" t="s">
        <v>68</v>
      </c>
      <c r="E150" s="180"/>
      <c r="F150" s="182"/>
      <c r="G150" s="183" t="s">
        <v>102</v>
      </c>
      <c r="H150" s="24">
        <f>H152</f>
        <v>-12045690.600000001</v>
      </c>
    </row>
    <row r="151" spans="2:8" x14ac:dyDescent="0.3">
      <c r="B151" s="180"/>
      <c r="C151" s="181"/>
      <c r="D151" s="181"/>
      <c r="E151" s="180"/>
      <c r="F151" s="182"/>
      <c r="G151" s="184" t="s">
        <v>2</v>
      </c>
      <c r="H151" s="24"/>
    </row>
    <row r="152" spans="2:8" x14ac:dyDescent="0.3">
      <c r="B152" s="180"/>
      <c r="C152" s="181"/>
      <c r="D152" s="181"/>
      <c r="E152" s="185"/>
      <c r="F152" s="186"/>
      <c r="G152" s="187" t="s">
        <v>42</v>
      </c>
      <c r="H152" s="24">
        <f>H154</f>
        <v>-12045690.600000001</v>
      </c>
    </row>
    <row r="153" spans="2:8" x14ac:dyDescent="0.3">
      <c r="B153" s="180"/>
      <c r="C153" s="180"/>
      <c r="D153" s="181"/>
      <c r="E153" s="180"/>
      <c r="F153" s="182"/>
      <c r="G153" s="184" t="s">
        <v>2</v>
      </c>
      <c r="H153" s="24"/>
    </row>
    <row r="154" spans="2:8" s="6" customFormat="1" x14ac:dyDescent="0.3">
      <c r="B154" s="180"/>
      <c r="C154" s="180"/>
      <c r="D154" s="181"/>
      <c r="E154" s="188">
        <v>1139</v>
      </c>
      <c r="F154" s="188"/>
      <c r="G154" s="23" t="s">
        <v>102</v>
      </c>
      <c r="H154" s="24">
        <f>H156+H164+H172</f>
        <v>-12045690.600000001</v>
      </c>
    </row>
    <row r="155" spans="2:8" x14ac:dyDescent="0.3">
      <c r="B155" s="189"/>
      <c r="C155" s="189"/>
      <c r="D155" s="189"/>
      <c r="E155" s="190"/>
      <c r="F155" s="190"/>
      <c r="G155" s="191" t="s">
        <v>2</v>
      </c>
      <c r="H155" s="11"/>
    </row>
    <row r="156" spans="2:8" x14ac:dyDescent="0.3">
      <c r="B156" s="189"/>
      <c r="C156" s="189"/>
      <c r="D156" s="189"/>
      <c r="E156" s="190"/>
      <c r="F156" s="188">
        <v>11001</v>
      </c>
      <c r="G156" s="23" t="s">
        <v>102</v>
      </c>
      <c r="H156" s="10">
        <f>H158</f>
        <v>-12045690.600000001</v>
      </c>
    </row>
    <row r="157" spans="2:8" x14ac:dyDescent="0.3">
      <c r="B157" s="189"/>
      <c r="C157" s="192"/>
      <c r="D157" s="192"/>
      <c r="E157" s="190"/>
      <c r="F157" s="190"/>
      <c r="G157" s="191" t="s">
        <v>48</v>
      </c>
      <c r="H157" s="10"/>
    </row>
    <row r="158" spans="2:8" x14ac:dyDescent="0.3">
      <c r="B158" s="189"/>
      <c r="C158" s="192"/>
      <c r="D158" s="192"/>
      <c r="E158" s="190"/>
      <c r="F158" s="190"/>
      <c r="G158" s="193" t="s">
        <v>351</v>
      </c>
      <c r="H158" s="10">
        <f>H160</f>
        <v>-12045690.600000001</v>
      </c>
    </row>
    <row r="159" spans="2:8" ht="34.5" x14ac:dyDescent="0.3">
      <c r="B159" s="194"/>
      <c r="C159" s="195"/>
      <c r="D159" s="196"/>
      <c r="E159" s="190"/>
      <c r="F159" s="190"/>
      <c r="G159" s="191" t="s">
        <v>43</v>
      </c>
      <c r="H159" s="10"/>
    </row>
    <row r="160" spans="2:8" x14ac:dyDescent="0.3">
      <c r="B160" s="194"/>
      <c r="C160" s="195"/>
      <c r="D160" s="196"/>
      <c r="E160" s="190"/>
      <c r="F160" s="190"/>
      <c r="G160" s="191" t="s">
        <v>44</v>
      </c>
      <c r="H160" s="10">
        <f>H161</f>
        <v>-12045690.600000001</v>
      </c>
    </row>
    <row r="161" spans="2:8" x14ac:dyDescent="0.3">
      <c r="B161" s="194"/>
      <c r="C161" s="195"/>
      <c r="D161" s="196"/>
      <c r="E161" s="190"/>
      <c r="F161" s="190"/>
      <c r="G161" s="95" t="s">
        <v>73</v>
      </c>
      <c r="H161" s="10">
        <f>H162</f>
        <v>-12045690.600000001</v>
      </c>
    </row>
    <row r="162" spans="2:8" x14ac:dyDescent="0.3">
      <c r="B162" s="194"/>
      <c r="C162" s="195"/>
      <c r="D162" s="196"/>
      <c r="E162" s="190"/>
      <c r="F162" s="190"/>
      <c r="G162" s="95" t="s">
        <v>352</v>
      </c>
      <c r="H162" s="10">
        <f>H163</f>
        <v>-12045690.600000001</v>
      </c>
    </row>
    <row r="163" spans="2:8" x14ac:dyDescent="0.3">
      <c r="B163" s="194"/>
      <c r="C163" s="195"/>
      <c r="D163" s="196"/>
      <c r="E163" s="190"/>
      <c r="F163" s="190"/>
      <c r="G163" s="95" t="s">
        <v>353</v>
      </c>
      <c r="H163" s="10">
        <f>-H164</f>
        <v>-12045690.600000001</v>
      </c>
    </row>
    <row r="164" spans="2:8" x14ac:dyDescent="0.3">
      <c r="B164" s="194"/>
      <c r="C164" s="195"/>
      <c r="D164" s="196"/>
      <c r="E164" s="197"/>
      <c r="F164" s="188">
        <v>11001</v>
      </c>
      <c r="G164" s="23" t="s">
        <v>102</v>
      </c>
      <c r="H164" s="10">
        <f>H166</f>
        <v>12045690.600000001</v>
      </c>
    </row>
    <row r="165" spans="2:8" x14ac:dyDescent="0.3">
      <c r="B165" s="194"/>
      <c r="C165" s="195"/>
      <c r="D165" s="196"/>
      <c r="E165" s="197"/>
      <c r="F165" s="190"/>
      <c r="G165" s="191" t="s">
        <v>48</v>
      </c>
      <c r="H165" s="10"/>
    </row>
    <row r="166" spans="2:8" x14ac:dyDescent="0.3">
      <c r="B166" s="194"/>
      <c r="C166" s="195"/>
      <c r="D166" s="196"/>
      <c r="E166" s="197"/>
      <c r="F166" s="190"/>
      <c r="G166" s="193" t="s">
        <v>351</v>
      </c>
      <c r="H166" s="10">
        <f>H168</f>
        <v>12045690.600000001</v>
      </c>
    </row>
    <row r="167" spans="2:8" ht="34.5" x14ac:dyDescent="0.3">
      <c r="B167" s="194"/>
      <c r="C167" s="195"/>
      <c r="D167" s="196"/>
      <c r="E167" s="197"/>
      <c r="F167" s="190"/>
      <c r="G167" s="191" t="s">
        <v>43</v>
      </c>
      <c r="H167" s="10"/>
    </row>
    <row r="168" spans="2:8" x14ac:dyDescent="0.3">
      <c r="B168" s="194"/>
      <c r="C168" s="195"/>
      <c r="D168" s="196"/>
      <c r="E168" s="197"/>
      <c r="F168" s="190"/>
      <c r="G168" s="191" t="s">
        <v>44</v>
      </c>
      <c r="H168" s="10">
        <f>H169</f>
        <v>12045690.600000001</v>
      </c>
    </row>
    <row r="169" spans="2:8" x14ac:dyDescent="0.3">
      <c r="B169" s="194"/>
      <c r="C169" s="195"/>
      <c r="D169" s="196"/>
      <c r="E169" s="197"/>
      <c r="F169" s="190"/>
      <c r="G169" s="95" t="s">
        <v>73</v>
      </c>
      <c r="H169" s="10">
        <f>H170</f>
        <v>12045690.600000001</v>
      </c>
    </row>
    <row r="170" spans="2:8" x14ac:dyDescent="0.3">
      <c r="B170" s="194"/>
      <c r="C170" s="195"/>
      <c r="D170" s="196"/>
      <c r="E170" s="197"/>
      <c r="F170" s="190"/>
      <c r="G170" s="95" t="s">
        <v>352</v>
      </c>
      <c r="H170" s="10">
        <f>H171</f>
        <v>12045690.600000001</v>
      </c>
    </row>
    <row r="171" spans="2:8" x14ac:dyDescent="0.3">
      <c r="B171" s="194"/>
      <c r="C171" s="195"/>
      <c r="D171" s="196"/>
      <c r="E171" s="197"/>
      <c r="F171" s="190"/>
      <c r="G171" s="95" t="s">
        <v>353</v>
      </c>
      <c r="H171" s="10">
        <f>-H172</f>
        <v>12045690.600000001</v>
      </c>
    </row>
    <row r="172" spans="2:8" x14ac:dyDescent="0.3">
      <c r="B172" s="194"/>
      <c r="C172" s="195"/>
      <c r="D172" s="196"/>
      <c r="E172" s="197"/>
      <c r="F172" s="3" t="s">
        <v>354</v>
      </c>
      <c r="G172" s="2" t="s">
        <v>355</v>
      </c>
      <c r="H172" s="10">
        <f>H174</f>
        <v>-12045690.600000001</v>
      </c>
    </row>
    <row r="173" spans="2:8" x14ac:dyDescent="0.3">
      <c r="B173" s="194"/>
      <c r="C173" s="195"/>
      <c r="D173" s="196"/>
      <c r="E173" s="197"/>
      <c r="F173" s="198"/>
      <c r="G173" s="95" t="s">
        <v>48</v>
      </c>
      <c r="H173" s="10"/>
    </row>
    <row r="174" spans="2:8" x14ac:dyDescent="0.3">
      <c r="B174" s="194"/>
      <c r="C174" s="195"/>
      <c r="D174" s="196"/>
      <c r="E174" s="197"/>
      <c r="F174" s="198"/>
      <c r="G174" s="96" t="s">
        <v>351</v>
      </c>
      <c r="H174" s="10">
        <f>H176</f>
        <v>-12045690.600000001</v>
      </c>
    </row>
    <row r="175" spans="2:8" ht="34.5" x14ac:dyDescent="0.3">
      <c r="B175" s="194"/>
      <c r="C175" s="195"/>
      <c r="D175" s="196"/>
      <c r="E175" s="197"/>
      <c r="F175" s="198"/>
      <c r="G175" s="95" t="s">
        <v>43</v>
      </c>
      <c r="H175" s="10"/>
    </row>
    <row r="176" spans="2:8" x14ac:dyDescent="0.3">
      <c r="B176" s="194"/>
      <c r="C176" s="195"/>
      <c r="D176" s="196"/>
      <c r="E176" s="199"/>
      <c r="F176" s="95"/>
      <c r="G176" s="95" t="s">
        <v>44</v>
      </c>
      <c r="H176" s="10">
        <f>H177</f>
        <v>-12045690.600000001</v>
      </c>
    </row>
    <row r="177" spans="2:8" x14ac:dyDescent="0.3">
      <c r="B177" s="194"/>
      <c r="C177" s="195"/>
      <c r="D177" s="196"/>
      <c r="E177" s="199"/>
      <c r="F177" s="95"/>
      <c r="G177" s="95" t="s">
        <v>73</v>
      </c>
      <c r="H177" s="10">
        <f>H178</f>
        <v>-12045690.600000001</v>
      </c>
    </row>
    <row r="178" spans="2:8" x14ac:dyDescent="0.3">
      <c r="B178" s="194"/>
      <c r="C178" s="195"/>
      <c r="D178" s="196"/>
      <c r="E178" s="199"/>
      <c r="F178" s="95"/>
      <c r="G178" s="95" t="s">
        <v>352</v>
      </c>
      <c r="H178" s="10">
        <f>H179</f>
        <v>-12045690.600000001</v>
      </c>
    </row>
    <row r="179" spans="2:8" x14ac:dyDescent="0.3">
      <c r="B179" s="194"/>
      <c r="C179" s="195"/>
      <c r="D179" s="196"/>
      <c r="E179" s="199"/>
      <c r="F179" s="95"/>
      <c r="G179" s="95" t="s">
        <v>353</v>
      </c>
      <c r="H179" s="10">
        <f>-H24</f>
        <v>-12045690.600000001</v>
      </c>
    </row>
    <row r="180" spans="2:8" x14ac:dyDescent="0.3">
      <c r="B180" s="200"/>
      <c r="C180" s="201"/>
      <c r="D180" s="202"/>
      <c r="E180" s="202"/>
      <c r="F180" s="202"/>
      <c r="G180" s="203"/>
      <c r="H180" s="37"/>
    </row>
    <row r="181" spans="2:8" x14ac:dyDescent="0.3">
      <c r="B181" s="200"/>
      <c r="C181" s="201"/>
      <c r="D181" s="202"/>
      <c r="E181" s="202"/>
      <c r="F181" s="202"/>
      <c r="G181" s="203"/>
      <c r="H181" s="37"/>
    </row>
    <row r="182" spans="2:8" x14ac:dyDescent="0.3">
      <c r="B182" s="200"/>
      <c r="C182" s="201"/>
      <c r="D182" s="202"/>
      <c r="E182" s="202"/>
      <c r="F182" s="202"/>
      <c r="G182" s="203"/>
      <c r="H182" s="37"/>
    </row>
    <row r="183" spans="2:8" s="98" customFormat="1" ht="67.5" customHeight="1" x14ac:dyDescent="0.3">
      <c r="D183" s="223" t="s">
        <v>51</v>
      </c>
      <c r="E183" s="223"/>
      <c r="F183" s="223"/>
      <c r="G183" s="13" t="s">
        <v>52</v>
      </c>
    </row>
    <row r="184" spans="2:8" ht="19.5" customHeight="1" x14ac:dyDescent="0.3">
      <c r="B184" s="148"/>
      <c r="C184" s="148"/>
      <c r="D184" s="148"/>
      <c r="E184" s="204"/>
      <c r="F184" s="205"/>
      <c r="G184" s="98"/>
      <c r="H184" s="206"/>
    </row>
    <row r="185" spans="2:8" ht="19.5" customHeight="1" x14ac:dyDescent="0.3">
      <c r="B185" s="148"/>
      <c r="E185" s="153"/>
      <c r="H185" s="206"/>
    </row>
  </sheetData>
  <mergeCells count="5">
    <mergeCell ref="D183:F183"/>
    <mergeCell ref="B5:H5"/>
    <mergeCell ref="B8:D8"/>
    <mergeCell ref="E8:F8"/>
    <mergeCell ref="G8:G9"/>
  </mergeCells>
  <pageMargins left="0.70866141732283505" right="0.70866141732283505" top="0.74803149606299202" bottom="0.74803149606299202" header="0.31496062992126" footer="0.31496062992126"/>
  <pageSetup paperSize="9" scale="5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H90"/>
  <sheetViews>
    <sheetView topLeftCell="A10" zoomScaleNormal="100" workbookViewId="0">
      <selection activeCell="G29" sqref="G29:G30"/>
    </sheetView>
  </sheetViews>
  <sheetFormatPr defaultRowHeight="17.25" x14ac:dyDescent="0.3"/>
  <cols>
    <col min="1" max="1" width="4.5703125" style="80" customWidth="1"/>
    <col min="2" max="2" width="7.140625" style="77" customWidth="1"/>
    <col min="3" max="3" width="10.5703125" style="77" customWidth="1"/>
    <col min="4" max="4" width="73.85546875" style="80" customWidth="1"/>
    <col min="5" max="6" width="18.42578125" style="80" customWidth="1"/>
    <col min="7" max="7" width="20.85546875" style="80" customWidth="1"/>
    <col min="8" max="8" width="22.140625" style="80" customWidth="1"/>
    <col min="9" max="9" width="17.7109375" style="80" bestFit="1" customWidth="1"/>
    <col min="10" max="10" width="17.85546875" style="80" bestFit="1" customWidth="1"/>
    <col min="11" max="11" width="21.140625" style="80" customWidth="1"/>
    <col min="12" max="12" width="22.140625" style="80" customWidth="1"/>
    <col min="13" max="16384" width="9.140625" style="80"/>
  </cols>
  <sheetData>
    <row r="1" spans="2:8" x14ac:dyDescent="0.3">
      <c r="D1" s="77"/>
      <c r="E1" s="78"/>
      <c r="F1" s="77"/>
      <c r="G1" s="79" t="s">
        <v>374</v>
      </c>
      <c r="H1" s="79"/>
    </row>
    <row r="2" spans="2:8" x14ac:dyDescent="0.3">
      <c r="D2" s="81"/>
      <c r="E2" s="81"/>
      <c r="F2" s="77"/>
      <c r="G2" s="79" t="s">
        <v>49</v>
      </c>
      <c r="H2" s="79"/>
    </row>
    <row r="3" spans="2:8" x14ac:dyDescent="0.3">
      <c r="D3" s="81"/>
      <c r="E3" s="81"/>
      <c r="F3" s="77"/>
      <c r="G3" s="82" t="s">
        <v>80</v>
      </c>
      <c r="H3" s="82"/>
    </row>
    <row r="4" spans="2:8" x14ac:dyDescent="0.3">
      <c r="D4" s="81"/>
      <c r="E4" s="81"/>
      <c r="F4" s="83"/>
      <c r="G4" s="83"/>
    </row>
    <row r="5" spans="2:8" ht="71.25" customHeight="1" x14ac:dyDescent="0.3">
      <c r="B5" s="221" t="s">
        <v>97</v>
      </c>
      <c r="C5" s="221"/>
      <c r="D5" s="221"/>
      <c r="E5" s="221"/>
      <c r="F5" s="221"/>
      <c r="G5" s="221"/>
    </row>
    <row r="6" spans="2:8" x14ac:dyDescent="0.3">
      <c r="B6" s="84"/>
      <c r="C6" s="84"/>
      <c r="D6" s="84"/>
      <c r="E6" s="84"/>
      <c r="F6" s="84"/>
      <c r="G6" s="84"/>
    </row>
    <row r="7" spans="2:8" x14ac:dyDescent="0.3">
      <c r="B7" s="85"/>
      <c r="C7" s="85"/>
      <c r="D7" s="86"/>
      <c r="E7" s="87"/>
      <c r="F7" s="87"/>
      <c r="G7" s="88" t="s">
        <v>23</v>
      </c>
    </row>
    <row r="8" spans="2:8" ht="56.25" customHeight="1" x14ac:dyDescent="0.3">
      <c r="B8" s="231" t="s">
        <v>31</v>
      </c>
      <c r="C8" s="231"/>
      <c r="D8" s="222" t="s">
        <v>81</v>
      </c>
      <c r="E8" s="222" t="s">
        <v>82</v>
      </c>
      <c r="F8" s="222"/>
      <c r="G8" s="222"/>
    </row>
    <row r="9" spans="2:8" x14ac:dyDescent="0.3">
      <c r="B9" s="231"/>
      <c r="C9" s="231"/>
      <c r="D9" s="222"/>
      <c r="E9" s="222"/>
      <c r="F9" s="222"/>
      <c r="G9" s="222"/>
    </row>
    <row r="10" spans="2:8" x14ac:dyDescent="0.3">
      <c r="B10" s="231"/>
      <c r="C10" s="231"/>
      <c r="D10" s="222"/>
      <c r="E10" s="232" t="s">
        <v>74</v>
      </c>
      <c r="F10" s="232"/>
      <c r="G10" s="232"/>
    </row>
    <row r="11" spans="2:8" x14ac:dyDescent="0.3">
      <c r="B11" s="233" t="s">
        <v>83</v>
      </c>
      <c r="C11" s="233" t="s">
        <v>84</v>
      </c>
      <c r="D11" s="222"/>
      <c r="E11" s="232" t="s">
        <v>85</v>
      </c>
      <c r="F11" s="232" t="s">
        <v>86</v>
      </c>
      <c r="G11" s="232"/>
    </row>
    <row r="12" spans="2:8" ht="69.75" customHeight="1" x14ac:dyDescent="0.3">
      <c r="B12" s="233"/>
      <c r="C12" s="233"/>
      <c r="D12" s="222"/>
      <c r="E12" s="232"/>
      <c r="F12" s="27" t="s">
        <v>87</v>
      </c>
      <c r="G12" s="27" t="s">
        <v>88</v>
      </c>
      <c r="H12" s="89"/>
    </row>
    <row r="13" spans="2:8" ht="18" customHeight="1" x14ac:dyDescent="0.3">
      <c r="B13" s="90"/>
      <c r="C13" s="90"/>
      <c r="D13" s="91" t="s">
        <v>89</v>
      </c>
      <c r="E13" s="33">
        <f>F13+G13</f>
        <v>0</v>
      </c>
      <c r="F13" s="33">
        <f>F15+F16</f>
        <v>0</v>
      </c>
      <c r="G13" s="33">
        <f>G15+G16</f>
        <v>0</v>
      </c>
    </row>
    <row r="14" spans="2:8" x14ac:dyDescent="0.3">
      <c r="B14" s="90"/>
      <c r="C14" s="90"/>
      <c r="D14" s="92" t="s">
        <v>41</v>
      </c>
      <c r="E14" s="33"/>
      <c r="F14" s="33"/>
      <c r="G14" s="33"/>
    </row>
    <row r="15" spans="2:8" ht="20.25" customHeight="1" x14ac:dyDescent="0.3">
      <c r="B15" s="90"/>
      <c r="C15" s="90"/>
      <c r="D15" s="93" t="s">
        <v>90</v>
      </c>
      <c r="E15" s="33">
        <v>-324356.7</v>
      </c>
      <c r="F15" s="33">
        <v>0</v>
      </c>
      <c r="G15" s="33">
        <v>-324356.7</v>
      </c>
    </row>
    <row r="16" spans="2:8" x14ac:dyDescent="0.3">
      <c r="B16" s="90"/>
      <c r="C16" s="90"/>
      <c r="D16" s="93" t="s">
        <v>75</v>
      </c>
      <c r="E16" s="33">
        <v>324356.7</v>
      </c>
      <c r="F16" s="33">
        <v>0</v>
      </c>
      <c r="G16" s="33">
        <v>324356.7</v>
      </c>
      <c r="H16" s="89"/>
    </row>
    <row r="17" spans="2:8" ht="34.5" x14ac:dyDescent="0.3">
      <c r="B17" s="90"/>
      <c r="C17" s="90"/>
      <c r="D17" s="2" t="s">
        <v>8</v>
      </c>
      <c r="E17" s="33">
        <f>E19</f>
        <v>0</v>
      </c>
      <c r="F17" s="33">
        <f t="shared" ref="F17:G17" si="0">F19</f>
        <v>0</v>
      </c>
      <c r="G17" s="33">
        <f t="shared" si="0"/>
        <v>0</v>
      </c>
      <c r="H17" s="94"/>
    </row>
    <row r="18" spans="2:8" x14ac:dyDescent="0.3">
      <c r="B18" s="90"/>
      <c r="C18" s="90"/>
      <c r="D18" s="95" t="s">
        <v>2</v>
      </c>
      <c r="E18" s="33"/>
      <c r="F18" s="33"/>
      <c r="G18" s="33"/>
    </row>
    <row r="19" spans="2:8" s="1" customFormat="1" ht="19.5" customHeight="1" x14ac:dyDescent="0.3">
      <c r="B19" s="2" t="s">
        <v>98</v>
      </c>
      <c r="C19" s="2"/>
      <c r="D19" s="2" t="s">
        <v>7</v>
      </c>
      <c r="E19" s="32">
        <f>F19+G19</f>
        <v>0</v>
      </c>
      <c r="F19" s="32">
        <f>F21</f>
        <v>0</v>
      </c>
      <c r="G19" s="32">
        <f>G21+G30+G39+G50</f>
        <v>0</v>
      </c>
      <c r="H19" s="22"/>
    </row>
    <row r="20" spans="2:8" x14ac:dyDescent="0.3">
      <c r="B20" s="95"/>
      <c r="C20" s="95"/>
      <c r="D20" s="95" t="s">
        <v>2</v>
      </c>
      <c r="E20" s="32"/>
      <c r="F20" s="26"/>
      <c r="G20" s="26"/>
      <c r="H20" s="18"/>
    </row>
    <row r="21" spans="2:8" s="1" customFormat="1" ht="51.75" x14ac:dyDescent="0.3">
      <c r="B21" s="2"/>
      <c r="C21" s="2" t="s">
        <v>161</v>
      </c>
      <c r="D21" s="2" t="s">
        <v>162</v>
      </c>
      <c r="E21" s="32">
        <f>F21+G21</f>
        <v>-287000</v>
      </c>
      <c r="F21" s="32">
        <f>F23</f>
        <v>0</v>
      </c>
      <c r="G21" s="32">
        <f>G23</f>
        <v>-287000</v>
      </c>
      <c r="H21" s="22"/>
    </row>
    <row r="22" spans="2:8" x14ac:dyDescent="0.3">
      <c r="B22" s="95"/>
      <c r="C22" s="95"/>
      <c r="D22" s="95" t="s">
        <v>48</v>
      </c>
      <c r="E22" s="32"/>
      <c r="F22" s="32"/>
      <c r="G22" s="32"/>
      <c r="H22" s="18"/>
    </row>
    <row r="23" spans="2:8" ht="34.5" x14ac:dyDescent="0.3">
      <c r="B23" s="95"/>
      <c r="C23" s="95"/>
      <c r="D23" s="96" t="s">
        <v>8</v>
      </c>
      <c r="E23" s="32">
        <f>F23+G23</f>
        <v>-287000</v>
      </c>
      <c r="F23" s="32">
        <f>F25</f>
        <v>0</v>
      </c>
      <c r="G23" s="32">
        <f>G25</f>
        <v>-287000</v>
      </c>
      <c r="H23" s="18"/>
    </row>
    <row r="24" spans="2:8" ht="34.5" x14ac:dyDescent="0.3">
      <c r="B24" s="95"/>
      <c r="C24" s="95"/>
      <c r="D24" s="95" t="s">
        <v>43</v>
      </c>
      <c r="E24" s="32"/>
      <c r="F24" s="32"/>
      <c r="G24" s="32"/>
      <c r="H24" s="18"/>
    </row>
    <row r="25" spans="2:8" x14ac:dyDescent="0.3">
      <c r="B25" s="95"/>
      <c r="C25" s="95"/>
      <c r="D25" s="95" t="s">
        <v>44</v>
      </c>
      <c r="E25" s="32">
        <f>F25+G25</f>
        <v>-287000</v>
      </c>
      <c r="F25" s="32">
        <f t="shared" ref="F25:G28" si="1">F26</f>
        <v>0</v>
      </c>
      <c r="G25" s="32">
        <f t="shared" si="1"/>
        <v>-287000</v>
      </c>
      <c r="H25" s="18"/>
    </row>
    <row r="26" spans="2:8" x14ac:dyDescent="0.3">
      <c r="B26" s="95"/>
      <c r="C26" s="95"/>
      <c r="D26" s="95" t="s">
        <v>73</v>
      </c>
      <c r="E26" s="32">
        <f t="shared" ref="E26:E28" si="2">F26+G26</f>
        <v>-287000</v>
      </c>
      <c r="F26" s="32">
        <f t="shared" si="1"/>
        <v>0</v>
      </c>
      <c r="G26" s="32">
        <f t="shared" si="1"/>
        <v>-287000</v>
      </c>
      <c r="H26" s="18"/>
    </row>
    <row r="27" spans="2:8" x14ac:dyDescent="0.3">
      <c r="B27" s="95"/>
      <c r="C27" s="95"/>
      <c r="D27" s="95" t="s">
        <v>76</v>
      </c>
      <c r="E27" s="32">
        <f t="shared" si="2"/>
        <v>-287000</v>
      </c>
      <c r="F27" s="32">
        <f t="shared" si="1"/>
        <v>0</v>
      </c>
      <c r="G27" s="32">
        <f t="shared" si="1"/>
        <v>-287000</v>
      </c>
      <c r="H27" s="18"/>
    </row>
    <row r="28" spans="2:8" ht="34.5" x14ac:dyDescent="0.3">
      <c r="B28" s="95"/>
      <c r="C28" s="95"/>
      <c r="D28" s="95" t="s">
        <v>77</v>
      </c>
      <c r="E28" s="32">
        <f t="shared" si="2"/>
        <v>-287000</v>
      </c>
      <c r="F28" s="32">
        <f t="shared" si="1"/>
        <v>0</v>
      </c>
      <c r="G28" s="32">
        <f t="shared" si="1"/>
        <v>-287000</v>
      </c>
    </row>
    <row r="29" spans="2:8" x14ac:dyDescent="0.3">
      <c r="B29" s="95"/>
      <c r="C29" s="95"/>
      <c r="D29" s="95" t="s">
        <v>78</v>
      </c>
      <c r="E29" s="32">
        <f>F29+G29</f>
        <v>-287000</v>
      </c>
      <c r="F29" s="32">
        <v>0</v>
      </c>
      <c r="G29" s="32">
        <v>-287000</v>
      </c>
    </row>
    <row r="30" spans="2:8" ht="51.75" x14ac:dyDescent="0.3">
      <c r="B30" s="95"/>
      <c r="C30" s="2" t="s">
        <v>359</v>
      </c>
      <c r="D30" s="2" t="s">
        <v>360</v>
      </c>
      <c r="E30" s="32">
        <f t="shared" ref="E30:E37" si="3">F30+G30</f>
        <v>-37356.699999999997</v>
      </c>
      <c r="F30" s="32"/>
      <c r="G30" s="32">
        <f>G32</f>
        <v>-37356.699999999997</v>
      </c>
    </row>
    <row r="31" spans="2:8" x14ac:dyDescent="0.3">
      <c r="B31" s="95"/>
      <c r="C31" s="95"/>
      <c r="D31" s="95" t="s">
        <v>48</v>
      </c>
      <c r="E31" s="32"/>
      <c r="F31" s="32"/>
      <c r="G31" s="32"/>
    </row>
    <row r="32" spans="2:8" ht="34.5" x14ac:dyDescent="0.3">
      <c r="B32" s="95"/>
      <c r="C32" s="95"/>
      <c r="D32" s="96" t="s">
        <v>8</v>
      </c>
      <c r="E32" s="32">
        <f t="shared" si="3"/>
        <v>-37356.699999999997</v>
      </c>
      <c r="F32" s="32"/>
      <c r="G32" s="32">
        <f>G34</f>
        <v>-37356.699999999997</v>
      </c>
    </row>
    <row r="33" spans="2:8" ht="34.5" x14ac:dyDescent="0.3">
      <c r="B33" s="95"/>
      <c r="C33" s="95"/>
      <c r="D33" s="95" t="s">
        <v>43</v>
      </c>
      <c r="E33" s="32"/>
      <c r="F33" s="32"/>
      <c r="G33" s="32"/>
    </row>
    <row r="34" spans="2:8" x14ac:dyDescent="0.3">
      <c r="B34" s="95"/>
      <c r="C34" s="95"/>
      <c r="D34" s="95" t="s">
        <v>44</v>
      </c>
      <c r="E34" s="32">
        <f t="shared" si="3"/>
        <v>-37356.699999999997</v>
      </c>
      <c r="F34" s="32"/>
      <c r="G34" s="32">
        <f>G35</f>
        <v>-37356.699999999997</v>
      </c>
    </row>
    <row r="35" spans="2:8" x14ac:dyDescent="0.3">
      <c r="B35" s="95"/>
      <c r="C35" s="95"/>
      <c r="D35" s="95" t="s">
        <v>73</v>
      </c>
      <c r="E35" s="32">
        <f t="shared" si="3"/>
        <v>-37356.699999999997</v>
      </c>
      <c r="F35" s="32"/>
      <c r="G35" s="32">
        <f>G36</f>
        <v>-37356.699999999997</v>
      </c>
    </row>
    <row r="36" spans="2:8" x14ac:dyDescent="0.3">
      <c r="B36" s="95"/>
      <c r="C36" s="95"/>
      <c r="D36" s="95" t="s">
        <v>76</v>
      </c>
      <c r="E36" s="32">
        <f t="shared" si="3"/>
        <v>-37356.699999999997</v>
      </c>
      <c r="F36" s="32"/>
      <c r="G36" s="32">
        <f>G37</f>
        <v>-37356.699999999997</v>
      </c>
    </row>
    <row r="37" spans="2:8" ht="34.5" x14ac:dyDescent="0.3">
      <c r="B37" s="95"/>
      <c r="C37" s="95"/>
      <c r="D37" s="95" t="s">
        <v>77</v>
      </c>
      <c r="E37" s="32">
        <f t="shared" si="3"/>
        <v>-37356.699999999997</v>
      </c>
      <c r="F37" s="32"/>
      <c r="G37" s="32">
        <f>G38</f>
        <v>-37356.699999999997</v>
      </c>
      <c r="H37" s="89"/>
    </row>
    <row r="38" spans="2:8" x14ac:dyDescent="0.3">
      <c r="B38" s="95"/>
      <c r="C38" s="95"/>
      <c r="D38" s="95" t="s">
        <v>78</v>
      </c>
      <c r="E38" s="32">
        <f>F38+G38</f>
        <v>-37356.699999999997</v>
      </c>
      <c r="F38" s="32"/>
      <c r="G38" s="32">
        <v>-37356.699999999997</v>
      </c>
      <c r="H38" s="18"/>
    </row>
    <row r="39" spans="2:8" s="1" customFormat="1" ht="51.75" x14ac:dyDescent="0.3">
      <c r="B39" s="2"/>
      <c r="C39" s="2">
        <v>21006</v>
      </c>
      <c r="D39" s="2" t="s">
        <v>156</v>
      </c>
      <c r="E39" s="97">
        <f>F39+G39</f>
        <v>422000</v>
      </c>
      <c r="F39" s="32">
        <v>0</v>
      </c>
      <c r="G39" s="97">
        <f>G41</f>
        <v>422000</v>
      </c>
      <c r="H39" s="22"/>
    </row>
    <row r="40" spans="2:8" x14ac:dyDescent="0.3">
      <c r="B40" s="95"/>
      <c r="C40" s="95"/>
      <c r="D40" s="95" t="s">
        <v>48</v>
      </c>
      <c r="E40" s="26"/>
      <c r="F40" s="21"/>
      <c r="G40" s="26"/>
      <c r="H40" s="18"/>
    </row>
    <row r="41" spans="2:8" ht="34.5" x14ac:dyDescent="0.3">
      <c r="B41" s="95"/>
      <c r="C41" s="95"/>
      <c r="D41" s="96" t="s">
        <v>8</v>
      </c>
      <c r="E41" s="26">
        <f>F41+G41</f>
        <v>422000</v>
      </c>
      <c r="F41" s="21">
        <v>0</v>
      </c>
      <c r="G41" s="26">
        <f>G43</f>
        <v>422000</v>
      </c>
      <c r="H41" s="18"/>
    </row>
    <row r="42" spans="2:8" ht="34.5" x14ac:dyDescent="0.3">
      <c r="B42" s="95"/>
      <c r="C42" s="95"/>
      <c r="D42" s="95" t="s">
        <v>43</v>
      </c>
      <c r="E42" s="26"/>
      <c r="F42" s="21"/>
      <c r="G42" s="26"/>
      <c r="H42" s="18"/>
    </row>
    <row r="43" spans="2:8" x14ac:dyDescent="0.3">
      <c r="B43" s="95"/>
      <c r="C43" s="95"/>
      <c r="D43" s="95" t="s">
        <v>44</v>
      </c>
      <c r="E43" s="26">
        <f>F43+G43</f>
        <v>422000</v>
      </c>
      <c r="F43" s="21">
        <v>0</v>
      </c>
      <c r="G43" s="26">
        <f>G44</f>
        <v>422000</v>
      </c>
      <c r="H43" s="18"/>
    </row>
    <row r="44" spans="2:8" x14ac:dyDescent="0.3">
      <c r="B44" s="95"/>
      <c r="C44" s="95"/>
      <c r="D44" s="95" t="s">
        <v>45</v>
      </c>
      <c r="E44" s="26">
        <f>F44+G44</f>
        <v>422000</v>
      </c>
      <c r="F44" s="21">
        <v>0</v>
      </c>
      <c r="G44" s="26">
        <f>G45</f>
        <v>422000</v>
      </c>
      <c r="H44" s="18"/>
    </row>
    <row r="45" spans="2:8" x14ac:dyDescent="0.3">
      <c r="B45" s="95"/>
      <c r="C45" s="95"/>
      <c r="D45" s="95" t="s">
        <v>46</v>
      </c>
      <c r="E45" s="26">
        <f>F45+G45</f>
        <v>422000</v>
      </c>
      <c r="F45" s="21">
        <v>0</v>
      </c>
      <c r="G45" s="26">
        <f>G46+G48</f>
        <v>422000</v>
      </c>
      <c r="H45" s="18"/>
    </row>
    <row r="46" spans="2:8" x14ac:dyDescent="0.3">
      <c r="B46" s="95"/>
      <c r="C46" s="95"/>
      <c r="D46" s="95" t="s">
        <v>47</v>
      </c>
      <c r="E46" s="26">
        <f>F46+G46</f>
        <v>324356.7</v>
      </c>
      <c r="F46" s="21">
        <v>0</v>
      </c>
      <c r="G46" s="26">
        <f>G47</f>
        <v>324356.7</v>
      </c>
      <c r="H46" s="18"/>
    </row>
    <row r="47" spans="2:8" x14ac:dyDescent="0.3">
      <c r="B47" s="95"/>
      <c r="C47" s="95"/>
      <c r="D47" s="95" t="s">
        <v>67</v>
      </c>
      <c r="E47" s="26">
        <f>F47+G47</f>
        <v>324356.7</v>
      </c>
      <c r="F47" s="21">
        <v>0</v>
      </c>
      <c r="G47" s="26">
        <f>-G29-G38</f>
        <v>324356.7</v>
      </c>
      <c r="H47" s="18"/>
    </row>
    <row r="48" spans="2:8" x14ac:dyDescent="0.3">
      <c r="B48" s="95"/>
      <c r="C48" s="95"/>
      <c r="D48" s="95" t="s">
        <v>53</v>
      </c>
      <c r="E48" s="26">
        <v>97643.3</v>
      </c>
      <c r="F48" s="21">
        <v>0</v>
      </c>
      <c r="G48" s="26">
        <f>G49</f>
        <v>97643.3</v>
      </c>
      <c r="H48" s="18"/>
    </row>
    <row r="49" spans="2:8" x14ac:dyDescent="0.3">
      <c r="B49" s="95"/>
      <c r="C49" s="95"/>
      <c r="D49" s="95" t="s">
        <v>54</v>
      </c>
      <c r="E49" s="26">
        <v>97643.3</v>
      </c>
      <c r="F49" s="21">
        <v>0</v>
      </c>
      <c r="G49" s="26">
        <f>-G50</f>
        <v>97643.3</v>
      </c>
      <c r="H49" s="18"/>
    </row>
    <row r="50" spans="2:8" s="1" customFormat="1" ht="51.75" x14ac:dyDescent="0.3">
      <c r="B50" s="2"/>
      <c r="C50" s="2" t="s">
        <v>116</v>
      </c>
      <c r="D50" s="2" t="s">
        <v>117</v>
      </c>
      <c r="E50" s="97">
        <v>-97643.3</v>
      </c>
      <c r="F50" s="32">
        <v>0</v>
      </c>
      <c r="G50" s="97">
        <v>-97643.3</v>
      </c>
      <c r="H50" s="22"/>
    </row>
    <row r="51" spans="2:8" x14ac:dyDescent="0.3">
      <c r="B51" s="95"/>
      <c r="C51" s="95"/>
      <c r="D51" s="95" t="s">
        <v>48</v>
      </c>
      <c r="E51" s="26"/>
      <c r="F51" s="21"/>
      <c r="G51" s="26"/>
      <c r="H51" s="18"/>
    </row>
    <row r="52" spans="2:8" ht="34.5" x14ac:dyDescent="0.3">
      <c r="B52" s="95"/>
      <c r="C52" s="95"/>
      <c r="D52" s="96" t="s">
        <v>8</v>
      </c>
      <c r="E52" s="26">
        <v>-97643.3</v>
      </c>
      <c r="F52" s="21">
        <v>0</v>
      </c>
      <c r="G52" s="26">
        <v>-97643.3</v>
      </c>
      <c r="H52" s="18"/>
    </row>
    <row r="53" spans="2:8" ht="34.5" x14ac:dyDescent="0.3">
      <c r="B53" s="95"/>
      <c r="C53" s="95"/>
      <c r="D53" s="95" t="s">
        <v>43</v>
      </c>
      <c r="E53" s="26"/>
      <c r="F53" s="21"/>
      <c r="G53" s="26"/>
      <c r="H53" s="18"/>
    </row>
    <row r="54" spans="2:8" x14ac:dyDescent="0.3">
      <c r="B54" s="95"/>
      <c r="C54" s="95"/>
      <c r="D54" s="95" t="s">
        <v>44</v>
      </c>
      <c r="E54" s="26">
        <v>-97643.3</v>
      </c>
      <c r="F54" s="21">
        <v>0</v>
      </c>
      <c r="G54" s="26">
        <v>-97643.3</v>
      </c>
      <c r="H54" s="18"/>
    </row>
    <row r="55" spans="2:8" x14ac:dyDescent="0.3">
      <c r="B55" s="95"/>
      <c r="C55" s="95"/>
      <c r="D55" s="95" t="s">
        <v>45</v>
      </c>
      <c r="E55" s="26">
        <v>-97643.3</v>
      </c>
      <c r="F55" s="21">
        <v>0</v>
      </c>
      <c r="G55" s="26">
        <v>-97643.3</v>
      </c>
      <c r="H55" s="18"/>
    </row>
    <row r="56" spans="2:8" x14ac:dyDescent="0.3">
      <c r="B56" s="95"/>
      <c r="C56" s="95"/>
      <c r="D56" s="95" t="s">
        <v>46</v>
      </c>
      <c r="E56" s="26">
        <v>-97643.3</v>
      </c>
      <c r="F56" s="21">
        <v>0</v>
      </c>
      <c r="G56" s="26">
        <v>-97643.3</v>
      </c>
      <c r="H56" s="18"/>
    </row>
    <row r="57" spans="2:8" x14ac:dyDescent="0.3">
      <c r="B57" s="95"/>
      <c r="C57" s="95"/>
      <c r="D57" s="95" t="s">
        <v>47</v>
      </c>
      <c r="E57" s="26">
        <v>-97643.3</v>
      </c>
      <c r="F57" s="21">
        <v>0</v>
      </c>
      <c r="G57" s="26">
        <v>-97643.3</v>
      </c>
      <c r="H57" s="18"/>
    </row>
    <row r="58" spans="2:8" x14ac:dyDescent="0.3">
      <c r="B58" s="95"/>
      <c r="C58" s="95"/>
      <c r="D58" s="95" t="s">
        <v>67</v>
      </c>
      <c r="E58" s="26">
        <v>-97643.3</v>
      </c>
      <c r="F58" s="21">
        <v>0</v>
      </c>
      <c r="G58" s="26">
        <v>-97643.3</v>
      </c>
      <c r="H58" s="18"/>
    </row>
    <row r="59" spans="2:8" x14ac:dyDescent="0.3">
      <c r="B59" s="98"/>
      <c r="C59" s="98"/>
      <c r="D59" s="98"/>
      <c r="E59" s="35"/>
      <c r="F59" s="35"/>
      <c r="G59" s="35"/>
      <c r="H59" s="25"/>
    </row>
    <row r="60" spans="2:8" x14ac:dyDescent="0.3">
      <c r="B60" s="98"/>
      <c r="C60" s="98"/>
      <c r="D60" s="98"/>
      <c r="E60" s="35"/>
      <c r="F60" s="35"/>
      <c r="G60" s="35"/>
      <c r="H60" s="25"/>
    </row>
    <row r="61" spans="2:8" x14ac:dyDescent="0.3">
      <c r="B61" s="98"/>
      <c r="C61" s="98"/>
      <c r="D61" s="98"/>
      <c r="E61" s="35"/>
      <c r="F61" s="35"/>
      <c r="G61" s="35"/>
      <c r="H61" s="25"/>
    </row>
    <row r="62" spans="2:8" x14ac:dyDescent="0.3">
      <c r="B62" s="98"/>
      <c r="C62" s="98"/>
      <c r="D62" s="98"/>
      <c r="E62" s="35"/>
      <c r="F62" s="35"/>
      <c r="G62" s="35"/>
      <c r="H62" s="25"/>
    </row>
    <row r="63" spans="2:8" x14ac:dyDescent="0.3">
      <c r="B63" s="98"/>
      <c r="C63" s="98"/>
      <c r="D63" s="98"/>
      <c r="E63" s="35"/>
      <c r="F63" s="35"/>
      <c r="G63" s="35"/>
      <c r="H63" s="25"/>
    </row>
    <row r="64" spans="2:8" x14ac:dyDescent="0.3">
      <c r="B64" s="98"/>
      <c r="C64" s="98"/>
      <c r="D64" s="98"/>
      <c r="E64" s="35"/>
      <c r="F64" s="35"/>
      <c r="G64" s="35"/>
      <c r="H64" s="25"/>
    </row>
    <row r="65" spans="2:8" x14ac:dyDescent="0.3">
      <c r="B65" s="98"/>
      <c r="C65" s="98"/>
      <c r="D65" s="98"/>
      <c r="E65" s="35"/>
      <c r="F65" s="35"/>
      <c r="G65" s="35"/>
      <c r="H65" s="25"/>
    </row>
    <row r="66" spans="2:8" x14ac:dyDescent="0.3">
      <c r="B66" s="98"/>
      <c r="C66" s="98"/>
      <c r="D66" s="98"/>
      <c r="E66" s="35"/>
      <c r="F66" s="35"/>
      <c r="G66" s="35"/>
      <c r="H66" s="25"/>
    </row>
    <row r="67" spans="2:8" x14ac:dyDescent="0.3">
      <c r="B67" s="98"/>
      <c r="C67" s="98"/>
      <c r="D67" s="98"/>
      <c r="E67" s="35"/>
      <c r="F67" s="35"/>
      <c r="G67" s="35"/>
      <c r="H67" s="25"/>
    </row>
    <row r="68" spans="2:8" x14ac:dyDescent="0.3">
      <c r="B68" s="98"/>
      <c r="C68" s="98"/>
      <c r="D68" s="98"/>
      <c r="E68" s="35"/>
      <c r="F68" s="35"/>
      <c r="G68" s="35"/>
      <c r="H68" s="25"/>
    </row>
    <row r="69" spans="2:8" x14ac:dyDescent="0.3">
      <c r="B69" s="98"/>
      <c r="C69" s="98"/>
      <c r="D69" s="98"/>
      <c r="E69" s="35"/>
      <c r="F69" s="35"/>
      <c r="G69" s="35"/>
      <c r="H69" s="25"/>
    </row>
    <row r="70" spans="2:8" x14ac:dyDescent="0.3">
      <c r="B70" s="98"/>
      <c r="C70" s="98"/>
      <c r="D70" s="98"/>
      <c r="E70" s="35"/>
      <c r="F70" s="35"/>
      <c r="G70" s="35"/>
      <c r="H70" s="25"/>
    </row>
    <row r="71" spans="2:8" x14ac:dyDescent="0.3">
      <c r="B71" s="98"/>
      <c r="C71" s="98"/>
      <c r="D71" s="98"/>
      <c r="E71" s="35"/>
      <c r="F71" s="35"/>
      <c r="G71" s="35"/>
      <c r="H71" s="25"/>
    </row>
    <row r="72" spans="2:8" x14ac:dyDescent="0.3">
      <c r="B72" s="98"/>
      <c r="C72" s="98"/>
      <c r="D72" s="98"/>
      <c r="E72" s="35"/>
      <c r="F72" s="35"/>
      <c r="G72" s="35"/>
      <c r="H72" s="25"/>
    </row>
    <row r="73" spans="2:8" x14ac:dyDescent="0.3">
      <c r="B73" s="98"/>
      <c r="C73" s="98"/>
      <c r="D73" s="98"/>
      <c r="E73" s="35"/>
      <c r="F73" s="35"/>
      <c r="G73" s="35"/>
      <c r="H73" s="25"/>
    </row>
    <row r="74" spans="2:8" x14ac:dyDescent="0.3">
      <c r="B74" s="98"/>
      <c r="C74" s="98"/>
      <c r="D74" s="98"/>
      <c r="E74" s="35"/>
      <c r="F74" s="35"/>
      <c r="G74" s="35"/>
      <c r="H74" s="25"/>
    </row>
    <row r="75" spans="2:8" x14ac:dyDescent="0.3">
      <c r="B75" s="98"/>
      <c r="C75" s="98"/>
      <c r="D75" s="98"/>
      <c r="E75" s="35"/>
      <c r="F75" s="35"/>
      <c r="G75" s="35"/>
      <c r="H75" s="25"/>
    </row>
    <row r="76" spans="2:8" x14ac:dyDescent="0.3">
      <c r="B76" s="98"/>
      <c r="C76" s="98"/>
      <c r="D76" s="98"/>
      <c r="E76" s="35"/>
      <c r="F76" s="35"/>
      <c r="G76" s="35"/>
      <c r="H76" s="25"/>
    </row>
    <row r="77" spans="2:8" x14ac:dyDescent="0.3">
      <c r="B77" s="98"/>
      <c r="C77" s="98"/>
      <c r="D77" s="98"/>
      <c r="E77" s="35"/>
      <c r="F77" s="35"/>
      <c r="G77" s="35"/>
      <c r="H77" s="25"/>
    </row>
    <row r="78" spans="2:8" x14ac:dyDescent="0.3">
      <c r="B78" s="98"/>
      <c r="C78" s="98"/>
      <c r="D78" s="98"/>
      <c r="E78" s="35"/>
      <c r="F78" s="35"/>
      <c r="G78" s="35"/>
      <c r="H78" s="25"/>
    </row>
    <row r="79" spans="2:8" x14ac:dyDescent="0.3">
      <c r="B79" s="98"/>
      <c r="C79" s="98"/>
      <c r="D79" s="98"/>
      <c r="E79" s="35"/>
      <c r="F79" s="35"/>
      <c r="G79" s="35"/>
      <c r="H79" s="25"/>
    </row>
    <row r="80" spans="2:8" x14ac:dyDescent="0.3">
      <c r="B80" s="98"/>
      <c r="C80" s="98"/>
      <c r="D80" s="98"/>
      <c r="E80" s="35"/>
      <c r="F80" s="35"/>
      <c r="G80" s="35"/>
      <c r="H80" s="25"/>
    </row>
    <row r="81" spans="2:8" x14ac:dyDescent="0.3">
      <c r="B81" s="98"/>
      <c r="C81" s="98"/>
      <c r="D81" s="98"/>
      <c r="E81" s="35"/>
      <c r="F81" s="35"/>
      <c r="G81" s="35"/>
      <c r="H81" s="25"/>
    </row>
    <row r="82" spans="2:8" x14ac:dyDescent="0.3">
      <c r="B82" s="98"/>
      <c r="C82" s="98"/>
      <c r="D82" s="98"/>
      <c r="E82" s="35"/>
      <c r="F82" s="35"/>
      <c r="G82" s="35"/>
      <c r="H82" s="25"/>
    </row>
    <row r="83" spans="2:8" x14ac:dyDescent="0.3">
      <c r="B83" s="98"/>
      <c r="C83" s="98"/>
      <c r="D83" s="98"/>
      <c r="E83" s="35"/>
      <c r="F83" s="35"/>
      <c r="G83" s="35"/>
      <c r="H83" s="25"/>
    </row>
    <row r="84" spans="2:8" x14ac:dyDescent="0.3">
      <c r="B84" s="98"/>
      <c r="C84" s="98"/>
      <c r="D84" s="98"/>
      <c r="E84" s="35"/>
      <c r="F84" s="35"/>
      <c r="G84" s="35"/>
      <c r="H84" s="25"/>
    </row>
    <row r="85" spans="2:8" ht="39.75" customHeight="1" x14ac:dyDescent="0.3">
      <c r="B85" s="98"/>
      <c r="C85" s="98"/>
      <c r="D85" s="98"/>
      <c r="E85" s="9"/>
      <c r="F85" s="9"/>
      <c r="G85" s="9"/>
      <c r="H85" s="9"/>
    </row>
    <row r="86" spans="2:8" x14ac:dyDescent="0.3">
      <c r="C86" s="229" t="s">
        <v>91</v>
      </c>
      <c r="D86" s="229"/>
      <c r="E86" s="1"/>
      <c r="F86" s="1"/>
      <c r="G86" s="1"/>
      <c r="H86" s="1"/>
    </row>
    <row r="87" spans="2:8" x14ac:dyDescent="0.3">
      <c r="C87" s="229" t="s">
        <v>92</v>
      </c>
      <c r="D87" s="229"/>
      <c r="E87" s="230" t="s">
        <v>79</v>
      </c>
      <c r="F87" s="230"/>
      <c r="G87" s="230"/>
      <c r="H87" s="99"/>
    </row>
    <row r="88" spans="2:8" x14ac:dyDescent="0.3">
      <c r="C88" s="6"/>
      <c r="D88" s="1"/>
      <c r="E88" s="1"/>
      <c r="F88" s="1"/>
      <c r="G88" s="1"/>
      <c r="H88" s="1"/>
    </row>
    <row r="89" spans="2:8" x14ac:dyDescent="0.3">
      <c r="C89" s="6"/>
      <c r="D89" s="1"/>
      <c r="E89" s="1"/>
      <c r="F89" s="1"/>
      <c r="G89" s="1"/>
      <c r="H89" s="1"/>
    </row>
    <row r="90" spans="2:8" x14ac:dyDescent="0.3">
      <c r="C90" s="6"/>
      <c r="D90" s="1"/>
      <c r="E90" s="1"/>
      <c r="F90" s="1"/>
      <c r="G90" s="1"/>
      <c r="H90" s="1"/>
    </row>
  </sheetData>
  <mergeCells count="12">
    <mergeCell ref="B5:G5"/>
    <mergeCell ref="C86:D86"/>
    <mergeCell ref="C87:D87"/>
    <mergeCell ref="E87:G87"/>
    <mergeCell ref="B8:C10"/>
    <mergeCell ref="D8:D12"/>
    <mergeCell ref="E8:G9"/>
    <mergeCell ref="E10:G10"/>
    <mergeCell ref="B11:B12"/>
    <mergeCell ref="C11:C12"/>
    <mergeCell ref="E11:E12"/>
    <mergeCell ref="F11:G11"/>
  </mergeCells>
  <pageMargins left="0.7" right="0.7" top="0.75" bottom="0.75" header="0.3" footer="0.3"/>
  <pageSetup paperSize="9" scale="44"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27933F-ED4E-4FC8-89BD-5C0B3AFAB857}">
  <dimension ref="D1:G249"/>
  <sheetViews>
    <sheetView tabSelected="1" topLeftCell="E1" zoomScale="90" zoomScaleNormal="90" workbookViewId="0">
      <selection activeCell="L47" sqref="L47"/>
    </sheetView>
  </sheetViews>
  <sheetFormatPr defaultRowHeight="17.25" x14ac:dyDescent="0.3"/>
  <cols>
    <col min="1" max="2" width="0" style="100" hidden="1" customWidth="1"/>
    <col min="3" max="3" width="9.140625" style="100"/>
    <col min="4" max="4" width="13.28515625" style="100" customWidth="1"/>
    <col min="5" max="5" width="14.85546875" style="100" customWidth="1"/>
    <col min="6" max="6" width="76.85546875" style="100" customWidth="1"/>
    <col min="7" max="7" width="23.7109375" style="154" customWidth="1"/>
    <col min="8" max="156" width="9.140625" style="100"/>
    <col min="157" max="157" width="5" style="100" customWidth="1"/>
    <col min="158" max="158" width="4.7109375" style="100" customWidth="1"/>
    <col min="159" max="159" width="5" style="100" customWidth="1"/>
    <col min="160" max="160" width="19.7109375" style="100" customWidth="1"/>
    <col min="161" max="161" width="49.85546875" style="100" customWidth="1"/>
    <col min="162" max="162" width="14.5703125" style="100" customWidth="1"/>
    <col min="163" max="163" width="13.7109375" style="100" customWidth="1"/>
    <col min="164" max="164" width="13.42578125" style="100" customWidth="1"/>
    <col min="165" max="165" width="15.42578125" style="100" customWidth="1"/>
    <col min="166" max="167" width="10.28515625" style="100" bestFit="1" customWidth="1"/>
    <col min="168" max="412" width="9.140625" style="100"/>
    <col min="413" max="413" width="5" style="100" customWidth="1"/>
    <col min="414" max="414" width="4.7109375" style="100" customWidth="1"/>
    <col min="415" max="415" width="5" style="100" customWidth="1"/>
    <col min="416" max="416" width="19.7109375" style="100" customWidth="1"/>
    <col min="417" max="417" width="49.85546875" style="100" customWidth="1"/>
    <col min="418" max="418" width="14.5703125" style="100" customWidth="1"/>
    <col min="419" max="419" width="13.7109375" style="100" customWidth="1"/>
    <col min="420" max="420" width="13.42578125" style="100" customWidth="1"/>
    <col min="421" max="421" width="15.42578125" style="100" customWidth="1"/>
    <col min="422" max="423" width="10.28515625" style="100" bestFit="1" customWidth="1"/>
    <col min="424" max="668" width="9.140625" style="100"/>
    <col min="669" max="669" width="5" style="100" customWidth="1"/>
    <col min="670" max="670" width="4.7109375" style="100" customWidth="1"/>
    <col min="671" max="671" width="5" style="100" customWidth="1"/>
    <col min="672" max="672" width="19.7109375" style="100" customWidth="1"/>
    <col min="673" max="673" width="49.85546875" style="100" customWidth="1"/>
    <col min="674" max="674" width="14.5703125" style="100" customWidth="1"/>
    <col min="675" max="675" width="13.7109375" style="100" customWidth="1"/>
    <col min="676" max="676" width="13.42578125" style="100" customWidth="1"/>
    <col min="677" max="677" width="15.42578125" style="100" customWidth="1"/>
    <col min="678" max="679" width="10.28515625" style="100" bestFit="1" customWidth="1"/>
    <col min="680" max="924" width="9.140625" style="100"/>
    <col min="925" max="925" width="5" style="100" customWidth="1"/>
    <col min="926" max="926" width="4.7109375" style="100" customWidth="1"/>
    <col min="927" max="927" width="5" style="100" customWidth="1"/>
    <col min="928" max="928" width="19.7109375" style="100" customWidth="1"/>
    <col min="929" max="929" width="49.85546875" style="100" customWidth="1"/>
    <col min="930" max="930" width="14.5703125" style="100" customWidth="1"/>
    <col min="931" max="931" width="13.7109375" style="100" customWidth="1"/>
    <col min="932" max="932" width="13.42578125" style="100" customWidth="1"/>
    <col min="933" max="933" width="15.42578125" style="100" customWidth="1"/>
    <col min="934" max="935" width="10.28515625" style="100" bestFit="1" customWidth="1"/>
    <col min="936" max="1180" width="9.140625" style="100"/>
    <col min="1181" max="1181" width="5" style="100" customWidth="1"/>
    <col min="1182" max="1182" width="4.7109375" style="100" customWidth="1"/>
    <col min="1183" max="1183" width="5" style="100" customWidth="1"/>
    <col min="1184" max="1184" width="19.7109375" style="100" customWidth="1"/>
    <col min="1185" max="1185" width="49.85546875" style="100" customWidth="1"/>
    <col min="1186" max="1186" width="14.5703125" style="100" customWidth="1"/>
    <col min="1187" max="1187" width="13.7109375" style="100" customWidth="1"/>
    <col min="1188" max="1188" width="13.42578125" style="100" customWidth="1"/>
    <col min="1189" max="1189" width="15.42578125" style="100" customWidth="1"/>
    <col min="1190" max="1191" width="10.28515625" style="100" bestFit="1" customWidth="1"/>
    <col min="1192" max="1436" width="9.140625" style="100"/>
    <col min="1437" max="1437" width="5" style="100" customWidth="1"/>
    <col min="1438" max="1438" width="4.7109375" style="100" customWidth="1"/>
    <col min="1439" max="1439" width="5" style="100" customWidth="1"/>
    <col min="1440" max="1440" width="19.7109375" style="100" customWidth="1"/>
    <col min="1441" max="1441" width="49.85546875" style="100" customWidth="1"/>
    <col min="1442" max="1442" width="14.5703125" style="100" customWidth="1"/>
    <col min="1443" max="1443" width="13.7109375" style="100" customWidth="1"/>
    <col min="1444" max="1444" width="13.42578125" style="100" customWidth="1"/>
    <col min="1445" max="1445" width="15.42578125" style="100" customWidth="1"/>
    <col min="1446" max="1447" width="10.28515625" style="100" bestFit="1" customWidth="1"/>
    <col min="1448" max="1692" width="9.140625" style="100"/>
    <col min="1693" max="1693" width="5" style="100" customWidth="1"/>
    <col min="1694" max="1694" width="4.7109375" style="100" customWidth="1"/>
    <col min="1695" max="1695" width="5" style="100" customWidth="1"/>
    <col min="1696" max="1696" width="19.7109375" style="100" customWidth="1"/>
    <col min="1697" max="1697" width="49.85546875" style="100" customWidth="1"/>
    <col min="1698" max="1698" width="14.5703125" style="100" customWidth="1"/>
    <col min="1699" max="1699" width="13.7109375" style="100" customWidth="1"/>
    <col min="1700" max="1700" width="13.42578125" style="100" customWidth="1"/>
    <col min="1701" max="1701" width="15.42578125" style="100" customWidth="1"/>
    <col min="1702" max="1703" width="10.28515625" style="100" bestFit="1" customWidth="1"/>
    <col min="1704" max="1948" width="9.140625" style="100"/>
    <col min="1949" max="1949" width="5" style="100" customWidth="1"/>
    <col min="1950" max="1950" width="4.7109375" style="100" customWidth="1"/>
    <col min="1951" max="1951" width="5" style="100" customWidth="1"/>
    <col min="1952" max="1952" width="19.7109375" style="100" customWidth="1"/>
    <col min="1953" max="1953" width="49.85546875" style="100" customWidth="1"/>
    <col min="1954" max="1954" width="14.5703125" style="100" customWidth="1"/>
    <col min="1955" max="1955" width="13.7109375" style="100" customWidth="1"/>
    <col min="1956" max="1956" width="13.42578125" style="100" customWidth="1"/>
    <col min="1957" max="1957" width="15.42578125" style="100" customWidth="1"/>
    <col min="1958" max="1959" width="10.28515625" style="100" bestFit="1" customWidth="1"/>
    <col min="1960" max="2204" width="9.140625" style="100"/>
    <col min="2205" max="2205" width="5" style="100" customWidth="1"/>
    <col min="2206" max="2206" width="4.7109375" style="100" customWidth="1"/>
    <col min="2207" max="2207" width="5" style="100" customWidth="1"/>
    <col min="2208" max="2208" width="19.7109375" style="100" customWidth="1"/>
    <col min="2209" max="2209" width="49.85546875" style="100" customWidth="1"/>
    <col min="2210" max="2210" width="14.5703125" style="100" customWidth="1"/>
    <col min="2211" max="2211" width="13.7109375" style="100" customWidth="1"/>
    <col min="2212" max="2212" width="13.42578125" style="100" customWidth="1"/>
    <col min="2213" max="2213" width="15.42578125" style="100" customWidth="1"/>
    <col min="2214" max="2215" width="10.28515625" style="100" bestFit="1" customWidth="1"/>
    <col min="2216" max="2460" width="9.140625" style="100"/>
    <col min="2461" max="2461" width="5" style="100" customWidth="1"/>
    <col min="2462" max="2462" width="4.7109375" style="100" customWidth="1"/>
    <col min="2463" max="2463" width="5" style="100" customWidth="1"/>
    <col min="2464" max="2464" width="19.7109375" style="100" customWidth="1"/>
    <col min="2465" max="2465" width="49.85546875" style="100" customWidth="1"/>
    <col min="2466" max="2466" width="14.5703125" style="100" customWidth="1"/>
    <col min="2467" max="2467" width="13.7109375" style="100" customWidth="1"/>
    <col min="2468" max="2468" width="13.42578125" style="100" customWidth="1"/>
    <col min="2469" max="2469" width="15.42578125" style="100" customWidth="1"/>
    <col min="2470" max="2471" width="10.28515625" style="100" bestFit="1" customWidth="1"/>
    <col min="2472" max="2716" width="9.140625" style="100"/>
    <col min="2717" max="2717" width="5" style="100" customWidth="1"/>
    <col min="2718" max="2718" width="4.7109375" style="100" customWidth="1"/>
    <col min="2719" max="2719" width="5" style="100" customWidth="1"/>
    <col min="2720" max="2720" width="19.7109375" style="100" customWidth="1"/>
    <col min="2721" max="2721" width="49.85546875" style="100" customWidth="1"/>
    <col min="2722" max="2722" width="14.5703125" style="100" customWidth="1"/>
    <col min="2723" max="2723" width="13.7109375" style="100" customWidth="1"/>
    <col min="2724" max="2724" width="13.42578125" style="100" customWidth="1"/>
    <col min="2725" max="2725" width="15.42578125" style="100" customWidth="1"/>
    <col min="2726" max="2727" width="10.28515625" style="100" bestFit="1" customWidth="1"/>
    <col min="2728" max="2972" width="9.140625" style="100"/>
    <col min="2973" max="2973" width="5" style="100" customWidth="1"/>
    <col min="2974" max="2974" width="4.7109375" style="100" customWidth="1"/>
    <col min="2975" max="2975" width="5" style="100" customWidth="1"/>
    <col min="2976" max="2976" width="19.7109375" style="100" customWidth="1"/>
    <col min="2977" max="2977" width="49.85546875" style="100" customWidth="1"/>
    <col min="2978" max="2978" width="14.5703125" style="100" customWidth="1"/>
    <col min="2979" max="2979" width="13.7109375" style="100" customWidth="1"/>
    <col min="2980" max="2980" width="13.42578125" style="100" customWidth="1"/>
    <col min="2981" max="2981" width="15.42578125" style="100" customWidth="1"/>
    <col min="2982" max="2983" width="10.28515625" style="100" bestFit="1" customWidth="1"/>
    <col min="2984" max="3228" width="9.140625" style="100"/>
    <col min="3229" max="3229" width="5" style="100" customWidth="1"/>
    <col min="3230" max="3230" width="4.7109375" style="100" customWidth="1"/>
    <col min="3231" max="3231" width="5" style="100" customWidth="1"/>
    <col min="3232" max="3232" width="19.7109375" style="100" customWidth="1"/>
    <col min="3233" max="3233" width="49.85546875" style="100" customWidth="1"/>
    <col min="3234" max="3234" width="14.5703125" style="100" customWidth="1"/>
    <col min="3235" max="3235" width="13.7109375" style="100" customWidth="1"/>
    <col min="3236" max="3236" width="13.42578125" style="100" customWidth="1"/>
    <col min="3237" max="3237" width="15.42578125" style="100" customWidth="1"/>
    <col min="3238" max="3239" width="10.28515625" style="100" bestFit="1" customWidth="1"/>
    <col min="3240" max="3484" width="9.140625" style="100"/>
    <col min="3485" max="3485" width="5" style="100" customWidth="1"/>
    <col min="3486" max="3486" width="4.7109375" style="100" customWidth="1"/>
    <col min="3487" max="3487" width="5" style="100" customWidth="1"/>
    <col min="3488" max="3488" width="19.7109375" style="100" customWidth="1"/>
    <col min="3489" max="3489" width="49.85546875" style="100" customWidth="1"/>
    <col min="3490" max="3490" width="14.5703125" style="100" customWidth="1"/>
    <col min="3491" max="3491" width="13.7109375" style="100" customWidth="1"/>
    <col min="3492" max="3492" width="13.42578125" style="100" customWidth="1"/>
    <col min="3493" max="3493" width="15.42578125" style="100" customWidth="1"/>
    <col min="3494" max="3495" width="10.28515625" style="100" bestFit="1" customWidth="1"/>
    <col min="3496" max="3740" width="9.140625" style="100"/>
    <col min="3741" max="3741" width="5" style="100" customWidth="1"/>
    <col min="3742" max="3742" width="4.7109375" style="100" customWidth="1"/>
    <col min="3743" max="3743" width="5" style="100" customWidth="1"/>
    <col min="3744" max="3744" width="19.7109375" style="100" customWidth="1"/>
    <col min="3745" max="3745" width="49.85546875" style="100" customWidth="1"/>
    <col min="3746" max="3746" width="14.5703125" style="100" customWidth="1"/>
    <col min="3747" max="3747" width="13.7109375" style="100" customWidth="1"/>
    <col min="3748" max="3748" width="13.42578125" style="100" customWidth="1"/>
    <col min="3749" max="3749" width="15.42578125" style="100" customWidth="1"/>
    <col min="3750" max="3751" width="10.28515625" style="100" bestFit="1" customWidth="1"/>
    <col min="3752" max="3996" width="9.140625" style="100"/>
    <col min="3997" max="3997" width="5" style="100" customWidth="1"/>
    <col min="3998" max="3998" width="4.7109375" style="100" customWidth="1"/>
    <col min="3999" max="3999" width="5" style="100" customWidth="1"/>
    <col min="4000" max="4000" width="19.7109375" style="100" customWidth="1"/>
    <col min="4001" max="4001" width="49.85546875" style="100" customWidth="1"/>
    <col min="4002" max="4002" width="14.5703125" style="100" customWidth="1"/>
    <col min="4003" max="4003" width="13.7109375" style="100" customWidth="1"/>
    <col min="4004" max="4004" width="13.42578125" style="100" customWidth="1"/>
    <col min="4005" max="4005" width="15.42578125" style="100" customWidth="1"/>
    <col min="4006" max="4007" width="10.28515625" style="100" bestFit="1" customWidth="1"/>
    <col min="4008" max="4252" width="9.140625" style="100"/>
    <col min="4253" max="4253" width="5" style="100" customWidth="1"/>
    <col min="4254" max="4254" width="4.7109375" style="100" customWidth="1"/>
    <col min="4255" max="4255" width="5" style="100" customWidth="1"/>
    <col min="4256" max="4256" width="19.7109375" style="100" customWidth="1"/>
    <col min="4257" max="4257" width="49.85546875" style="100" customWidth="1"/>
    <col min="4258" max="4258" width="14.5703125" style="100" customWidth="1"/>
    <col min="4259" max="4259" width="13.7109375" style="100" customWidth="1"/>
    <col min="4260" max="4260" width="13.42578125" style="100" customWidth="1"/>
    <col min="4261" max="4261" width="15.42578125" style="100" customWidth="1"/>
    <col min="4262" max="4263" width="10.28515625" style="100" bestFit="1" customWidth="1"/>
    <col min="4264" max="4508" width="9.140625" style="100"/>
    <col min="4509" max="4509" width="5" style="100" customWidth="1"/>
    <col min="4510" max="4510" width="4.7109375" style="100" customWidth="1"/>
    <col min="4511" max="4511" width="5" style="100" customWidth="1"/>
    <col min="4512" max="4512" width="19.7109375" style="100" customWidth="1"/>
    <col min="4513" max="4513" width="49.85546875" style="100" customWidth="1"/>
    <col min="4514" max="4514" width="14.5703125" style="100" customWidth="1"/>
    <col min="4515" max="4515" width="13.7109375" style="100" customWidth="1"/>
    <col min="4516" max="4516" width="13.42578125" style="100" customWidth="1"/>
    <col min="4517" max="4517" width="15.42578125" style="100" customWidth="1"/>
    <col min="4518" max="4519" width="10.28515625" style="100" bestFit="1" customWidth="1"/>
    <col min="4520" max="4764" width="9.140625" style="100"/>
    <col min="4765" max="4765" width="5" style="100" customWidth="1"/>
    <col min="4766" max="4766" width="4.7109375" style="100" customWidth="1"/>
    <col min="4767" max="4767" width="5" style="100" customWidth="1"/>
    <col min="4768" max="4768" width="19.7109375" style="100" customWidth="1"/>
    <col min="4769" max="4769" width="49.85546875" style="100" customWidth="1"/>
    <col min="4770" max="4770" width="14.5703125" style="100" customWidth="1"/>
    <col min="4771" max="4771" width="13.7109375" style="100" customWidth="1"/>
    <col min="4772" max="4772" width="13.42578125" style="100" customWidth="1"/>
    <col min="4773" max="4773" width="15.42578125" style="100" customWidth="1"/>
    <col min="4774" max="4775" width="10.28515625" style="100" bestFit="1" customWidth="1"/>
    <col min="4776" max="5020" width="9.140625" style="100"/>
    <col min="5021" max="5021" width="5" style="100" customWidth="1"/>
    <col min="5022" max="5022" width="4.7109375" style="100" customWidth="1"/>
    <col min="5023" max="5023" width="5" style="100" customWidth="1"/>
    <col min="5024" max="5024" width="19.7109375" style="100" customWidth="1"/>
    <col min="5025" max="5025" width="49.85546875" style="100" customWidth="1"/>
    <col min="5026" max="5026" width="14.5703125" style="100" customWidth="1"/>
    <col min="5027" max="5027" width="13.7109375" style="100" customWidth="1"/>
    <col min="5028" max="5028" width="13.42578125" style="100" customWidth="1"/>
    <col min="5029" max="5029" width="15.42578125" style="100" customWidth="1"/>
    <col min="5030" max="5031" width="10.28515625" style="100" bestFit="1" customWidth="1"/>
    <col min="5032" max="5276" width="9.140625" style="100"/>
    <col min="5277" max="5277" width="5" style="100" customWidth="1"/>
    <col min="5278" max="5278" width="4.7109375" style="100" customWidth="1"/>
    <col min="5279" max="5279" width="5" style="100" customWidth="1"/>
    <col min="5280" max="5280" width="19.7109375" style="100" customWidth="1"/>
    <col min="5281" max="5281" width="49.85546875" style="100" customWidth="1"/>
    <col min="5282" max="5282" width="14.5703125" style="100" customWidth="1"/>
    <col min="5283" max="5283" width="13.7109375" style="100" customWidth="1"/>
    <col min="5284" max="5284" width="13.42578125" style="100" customWidth="1"/>
    <col min="5285" max="5285" width="15.42578125" style="100" customWidth="1"/>
    <col min="5286" max="5287" width="10.28515625" style="100" bestFit="1" customWidth="1"/>
    <col min="5288" max="5532" width="9.140625" style="100"/>
    <col min="5533" max="5533" width="5" style="100" customWidth="1"/>
    <col min="5534" max="5534" width="4.7109375" style="100" customWidth="1"/>
    <col min="5535" max="5535" width="5" style="100" customWidth="1"/>
    <col min="5536" max="5536" width="19.7109375" style="100" customWidth="1"/>
    <col min="5537" max="5537" width="49.85546875" style="100" customWidth="1"/>
    <col min="5538" max="5538" width="14.5703125" style="100" customWidth="1"/>
    <col min="5539" max="5539" width="13.7109375" style="100" customWidth="1"/>
    <col min="5540" max="5540" width="13.42578125" style="100" customWidth="1"/>
    <col min="5541" max="5541" width="15.42578125" style="100" customWidth="1"/>
    <col min="5542" max="5543" width="10.28515625" style="100" bestFit="1" customWidth="1"/>
    <col min="5544" max="5788" width="9.140625" style="100"/>
    <col min="5789" max="5789" width="5" style="100" customWidth="1"/>
    <col min="5790" max="5790" width="4.7109375" style="100" customWidth="1"/>
    <col min="5791" max="5791" width="5" style="100" customWidth="1"/>
    <col min="5792" max="5792" width="19.7109375" style="100" customWidth="1"/>
    <col min="5793" max="5793" width="49.85546875" style="100" customWidth="1"/>
    <col min="5794" max="5794" width="14.5703125" style="100" customWidth="1"/>
    <col min="5795" max="5795" width="13.7109375" style="100" customWidth="1"/>
    <col min="5796" max="5796" width="13.42578125" style="100" customWidth="1"/>
    <col min="5797" max="5797" width="15.42578125" style="100" customWidth="1"/>
    <col min="5798" max="5799" width="10.28515625" style="100" bestFit="1" customWidth="1"/>
    <col min="5800" max="6044" width="9.140625" style="100"/>
    <col min="6045" max="6045" width="5" style="100" customWidth="1"/>
    <col min="6046" max="6046" width="4.7109375" style="100" customWidth="1"/>
    <col min="6047" max="6047" width="5" style="100" customWidth="1"/>
    <col min="6048" max="6048" width="19.7109375" style="100" customWidth="1"/>
    <col min="6049" max="6049" width="49.85546875" style="100" customWidth="1"/>
    <col min="6050" max="6050" width="14.5703125" style="100" customWidth="1"/>
    <col min="6051" max="6051" width="13.7109375" style="100" customWidth="1"/>
    <col min="6052" max="6052" width="13.42578125" style="100" customWidth="1"/>
    <col min="6053" max="6053" width="15.42578125" style="100" customWidth="1"/>
    <col min="6054" max="6055" width="10.28515625" style="100" bestFit="1" customWidth="1"/>
    <col min="6056" max="6300" width="9.140625" style="100"/>
    <col min="6301" max="6301" width="5" style="100" customWidth="1"/>
    <col min="6302" max="6302" width="4.7109375" style="100" customWidth="1"/>
    <col min="6303" max="6303" width="5" style="100" customWidth="1"/>
    <col min="6304" max="6304" width="19.7109375" style="100" customWidth="1"/>
    <col min="6305" max="6305" width="49.85546875" style="100" customWidth="1"/>
    <col min="6306" max="6306" width="14.5703125" style="100" customWidth="1"/>
    <col min="6307" max="6307" width="13.7109375" style="100" customWidth="1"/>
    <col min="6308" max="6308" width="13.42578125" style="100" customWidth="1"/>
    <col min="6309" max="6309" width="15.42578125" style="100" customWidth="1"/>
    <col min="6310" max="6311" width="10.28515625" style="100" bestFit="1" customWidth="1"/>
    <col min="6312" max="6556" width="9.140625" style="100"/>
    <col min="6557" max="6557" width="5" style="100" customWidth="1"/>
    <col min="6558" max="6558" width="4.7109375" style="100" customWidth="1"/>
    <col min="6559" max="6559" width="5" style="100" customWidth="1"/>
    <col min="6560" max="6560" width="19.7109375" style="100" customWidth="1"/>
    <col min="6561" max="6561" width="49.85546875" style="100" customWidth="1"/>
    <col min="6562" max="6562" width="14.5703125" style="100" customWidth="1"/>
    <col min="6563" max="6563" width="13.7109375" style="100" customWidth="1"/>
    <col min="6564" max="6564" width="13.42578125" style="100" customWidth="1"/>
    <col min="6565" max="6565" width="15.42578125" style="100" customWidth="1"/>
    <col min="6566" max="6567" width="10.28515625" style="100" bestFit="1" customWidth="1"/>
    <col min="6568" max="6812" width="9.140625" style="100"/>
    <col min="6813" max="6813" width="5" style="100" customWidth="1"/>
    <col min="6814" max="6814" width="4.7109375" style="100" customWidth="1"/>
    <col min="6815" max="6815" width="5" style="100" customWidth="1"/>
    <col min="6816" max="6816" width="19.7109375" style="100" customWidth="1"/>
    <col min="6817" max="6817" width="49.85546875" style="100" customWidth="1"/>
    <col min="6818" max="6818" width="14.5703125" style="100" customWidth="1"/>
    <col min="6819" max="6819" width="13.7109375" style="100" customWidth="1"/>
    <col min="6820" max="6820" width="13.42578125" style="100" customWidth="1"/>
    <col min="6821" max="6821" width="15.42578125" style="100" customWidth="1"/>
    <col min="6822" max="6823" width="10.28515625" style="100" bestFit="1" customWidth="1"/>
    <col min="6824" max="7068" width="9.140625" style="100"/>
    <col min="7069" max="7069" width="5" style="100" customWidth="1"/>
    <col min="7070" max="7070" width="4.7109375" style="100" customWidth="1"/>
    <col min="7071" max="7071" width="5" style="100" customWidth="1"/>
    <col min="7072" max="7072" width="19.7109375" style="100" customWidth="1"/>
    <col min="7073" max="7073" width="49.85546875" style="100" customWidth="1"/>
    <col min="7074" max="7074" width="14.5703125" style="100" customWidth="1"/>
    <col min="7075" max="7075" width="13.7109375" style="100" customWidth="1"/>
    <col min="7076" max="7076" width="13.42578125" style="100" customWidth="1"/>
    <col min="7077" max="7077" width="15.42578125" style="100" customWidth="1"/>
    <col min="7078" max="7079" width="10.28515625" style="100" bestFit="1" customWidth="1"/>
    <col min="7080" max="7324" width="9.140625" style="100"/>
    <col min="7325" max="7325" width="5" style="100" customWidth="1"/>
    <col min="7326" max="7326" width="4.7109375" style="100" customWidth="1"/>
    <col min="7327" max="7327" width="5" style="100" customWidth="1"/>
    <col min="7328" max="7328" width="19.7109375" style="100" customWidth="1"/>
    <col min="7329" max="7329" width="49.85546875" style="100" customWidth="1"/>
    <col min="7330" max="7330" width="14.5703125" style="100" customWidth="1"/>
    <col min="7331" max="7331" width="13.7109375" style="100" customWidth="1"/>
    <col min="7332" max="7332" width="13.42578125" style="100" customWidth="1"/>
    <col min="7333" max="7333" width="15.42578125" style="100" customWidth="1"/>
    <col min="7334" max="7335" width="10.28515625" style="100" bestFit="1" customWidth="1"/>
    <col min="7336" max="7580" width="9.140625" style="100"/>
    <col min="7581" max="7581" width="5" style="100" customWidth="1"/>
    <col min="7582" max="7582" width="4.7109375" style="100" customWidth="1"/>
    <col min="7583" max="7583" width="5" style="100" customWidth="1"/>
    <col min="7584" max="7584" width="19.7109375" style="100" customWidth="1"/>
    <col min="7585" max="7585" width="49.85546875" style="100" customWidth="1"/>
    <col min="7586" max="7586" width="14.5703125" style="100" customWidth="1"/>
    <col min="7587" max="7587" width="13.7109375" style="100" customWidth="1"/>
    <col min="7588" max="7588" width="13.42578125" style="100" customWidth="1"/>
    <col min="7589" max="7589" width="15.42578125" style="100" customWidth="1"/>
    <col min="7590" max="7591" width="10.28515625" style="100" bestFit="1" customWidth="1"/>
    <col min="7592" max="7836" width="9.140625" style="100"/>
    <col min="7837" max="7837" width="5" style="100" customWidth="1"/>
    <col min="7838" max="7838" width="4.7109375" style="100" customWidth="1"/>
    <col min="7839" max="7839" width="5" style="100" customWidth="1"/>
    <col min="7840" max="7840" width="19.7109375" style="100" customWidth="1"/>
    <col min="7841" max="7841" width="49.85546875" style="100" customWidth="1"/>
    <col min="7842" max="7842" width="14.5703125" style="100" customWidth="1"/>
    <col min="7843" max="7843" width="13.7109375" style="100" customWidth="1"/>
    <col min="7844" max="7844" width="13.42578125" style="100" customWidth="1"/>
    <col min="7845" max="7845" width="15.42578125" style="100" customWidth="1"/>
    <col min="7846" max="7847" width="10.28515625" style="100" bestFit="1" customWidth="1"/>
    <col min="7848" max="8092" width="9.140625" style="100"/>
    <col min="8093" max="8093" width="5" style="100" customWidth="1"/>
    <col min="8094" max="8094" width="4.7109375" style="100" customWidth="1"/>
    <col min="8095" max="8095" width="5" style="100" customWidth="1"/>
    <col min="8096" max="8096" width="19.7109375" style="100" customWidth="1"/>
    <col min="8097" max="8097" width="49.85546875" style="100" customWidth="1"/>
    <col min="8098" max="8098" width="14.5703125" style="100" customWidth="1"/>
    <col min="8099" max="8099" width="13.7109375" style="100" customWidth="1"/>
    <col min="8100" max="8100" width="13.42578125" style="100" customWidth="1"/>
    <col min="8101" max="8101" width="15.42578125" style="100" customWidth="1"/>
    <col min="8102" max="8103" width="10.28515625" style="100" bestFit="1" customWidth="1"/>
    <col min="8104" max="8348" width="9.140625" style="100"/>
    <col min="8349" max="8349" width="5" style="100" customWidth="1"/>
    <col min="8350" max="8350" width="4.7109375" style="100" customWidth="1"/>
    <col min="8351" max="8351" width="5" style="100" customWidth="1"/>
    <col min="8352" max="8352" width="19.7109375" style="100" customWidth="1"/>
    <col min="8353" max="8353" width="49.85546875" style="100" customWidth="1"/>
    <col min="8354" max="8354" width="14.5703125" style="100" customWidth="1"/>
    <col min="8355" max="8355" width="13.7109375" style="100" customWidth="1"/>
    <col min="8356" max="8356" width="13.42578125" style="100" customWidth="1"/>
    <col min="8357" max="8357" width="15.42578125" style="100" customWidth="1"/>
    <col min="8358" max="8359" width="10.28515625" style="100" bestFit="1" customWidth="1"/>
    <col min="8360" max="8604" width="9.140625" style="100"/>
    <col min="8605" max="8605" width="5" style="100" customWidth="1"/>
    <col min="8606" max="8606" width="4.7109375" style="100" customWidth="1"/>
    <col min="8607" max="8607" width="5" style="100" customWidth="1"/>
    <col min="8608" max="8608" width="19.7109375" style="100" customWidth="1"/>
    <col min="8609" max="8609" width="49.85546875" style="100" customWidth="1"/>
    <col min="8610" max="8610" width="14.5703125" style="100" customWidth="1"/>
    <col min="8611" max="8611" width="13.7109375" style="100" customWidth="1"/>
    <col min="8612" max="8612" width="13.42578125" style="100" customWidth="1"/>
    <col min="8613" max="8613" width="15.42578125" style="100" customWidth="1"/>
    <col min="8614" max="8615" width="10.28515625" style="100" bestFit="1" customWidth="1"/>
    <col min="8616" max="8860" width="9.140625" style="100"/>
    <col min="8861" max="8861" width="5" style="100" customWidth="1"/>
    <col min="8862" max="8862" width="4.7109375" style="100" customWidth="1"/>
    <col min="8863" max="8863" width="5" style="100" customWidth="1"/>
    <col min="8864" max="8864" width="19.7109375" style="100" customWidth="1"/>
    <col min="8865" max="8865" width="49.85546875" style="100" customWidth="1"/>
    <col min="8866" max="8866" width="14.5703125" style="100" customWidth="1"/>
    <col min="8867" max="8867" width="13.7109375" style="100" customWidth="1"/>
    <col min="8868" max="8868" width="13.42578125" style="100" customWidth="1"/>
    <col min="8869" max="8869" width="15.42578125" style="100" customWidth="1"/>
    <col min="8870" max="8871" width="10.28515625" style="100" bestFit="1" customWidth="1"/>
    <col min="8872" max="9116" width="9.140625" style="100"/>
    <col min="9117" max="9117" width="5" style="100" customWidth="1"/>
    <col min="9118" max="9118" width="4.7109375" style="100" customWidth="1"/>
    <col min="9119" max="9119" width="5" style="100" customWidth="1"/>
    <col min="9120" max="9120" width="19.7109375" style="100" customWidth="1"/>
    <col min="9121" max="9121" width="49.85546875" style="100" customWidth="1"/>
    <col min="9122" max="9122" width="14.5703125" style="100" customWidth="1"/>
    <col min="9123" max="9123" width="13.7109375" style="100" customWidth="1"/>
    <col min="9124" max="9124" width="13.42578125" style="100" customWidth="1"/>
    <col min="9125" max="9125" width="15.42578125" style="100" customWidth="1"/>
    <col min="9126" max="9127" width="10.28515625" style="100" bestFit="1" customWidth="1"/>
    <col min="9128" max="9372" width="9.140625" style="100"/>
    <col min="9373" max="9373" width="5" style="100" customWidth="1"/>
    <col min="9374" max="9374" width="4.7109375" style="100" customWidth="1"/>
    <col min="9375" max="9375" width="5" style="100" customWidth="1"/>
    <col min="9376" max="9376" width="19.7109375" style="100" customWidth="1"/>
    <col min="9377" max="9377" width="49.85546875" style="100" customWidth="1"/>
    <col min="9378" max="9378" width="14.5703125" style="100" customWidth="1"/>
    <col min="9379" max="9379" width="13.7109375" style="100" customWidth="1"/>
    <col min="9380" max="9380" width="13.42578125" style="100" customWidth="1"/>
    <col min="9381" max="9381" width="15.42578125" style="100" customWidth="1"/>
    <col min="9382" max="9383" width="10.28515625" style="100" bestFit="1" customWidth="1"/>
    <col min="9384" max="9628" width="9.140625" style="100"/>
    <col min="9629" max="9629" width="5" style="100" customWidth="1"/>
    <col min="9630" max="9630" width="4.7109375" style="100" customWidth="1"/>
    <col min="9631" max="9631" width="5" style="100" customWidth="1"/>
    <col min="9632" max="9632" width="19.7109375" style="100" customWidth="1"/>
    <col min="9633" max="9633" width="49.85546875" style="100" customWidth="1"/>
    <col min="9634" max="9634" width="14.5703125" style="100" customWidth="1"/>
    <col min="9635" max="9635" width="13.7109375" style="100" customWidth="1"/>
    <col min="9636" max="9636" width="13.42578125" style="100" customWidth="1"/>
    <col min="9637" max="9637" width="15.42578125" style="100" customWidth="1"/>
    <col min="9638" max="9639" width="10.28515625" style="100" bestFit="1" customWidth="1"/>
    <col min="9640" max="9884" width="9.140625" style="100"/>
    <col min="9885" max="9885" width="5" style="100" customWidth="1"/>
    <col min="9886" max="9886" width="4.7109375" style="100" customWidth="1"/>
    <col min="9887" max="9887" width="5" style="100" customWidth="1"/>
    <col min="9888" max="9888" width="19.7109375" style="100" customWidth="1"/>
    <col min="9889" max="9889" width="49.85546875" style="100" customWidth="1"/>
    <col min="9890" max="9890" width="14.5703125" style="100" customWidth="1"/>
    <col min="9891" max="9891" width="13.7109375" style="100" customWidth="1"/>
    <col min="9892" max="9892" width="13.42578125" style="100" customWidth="1"/>
    <col min="9893" max="9893" width="15.42578125" style="100" customWidth="1"/>
    <col min="9894" max="9895" width="10.28515625" style="100" bestFit="1" customWidth="1"/>
    <col min="9896" max="10140" width="9.140625" style="100"/>
    <col min="10141" max="10141" width="5" style="100" customWidth="1"/>
    <col min="10142" max="10142" width="4.7109375" style="100" customWidth="1"/>
    <col min="10143" max="10143" width="5" style="100" customWidth="1"/>
    <col min="10144" max="10144" width="19.7109375" style="100" customWidth="1"/>
    <col min="10145" max="10145" width="49.85546875" style="100" customWidth="1"/>
    <col min="10146" max="10146" width="14.5703125" style="100" customWidth="1"/>
    <col min="10147" max="10147" width="13.7109375" style="100" customWidth="1"/>
    <col min="10148" max="10148" width="13.42578125" style="100" customWidth="1"/>
    <col min="10149" max="10149" width="15.42578125" style="100" customWidth="1"/>
    <col min="10150" max="10151" width="10.28515625" style="100" bestFit="1" customWidth="1"/>
    <col min="10152" max="10396" width="9.140625" style="100"/>
    <col min="10397" max="10397" width="5" style="100" customWidth="1"/>
    <col min="10398" max="10398" width="4.7109375" style="100" customWidth="1"/>
    <col min="10399" max="10399" width="5" style="100" customWidth="1"/>
    <col min="10400" max="10400" width="19.7109375" style="100" customWidth="1"/>
    <col min="10401" max="10401" width="49.85546875" style="100" customWidth="1"/>
    <col min="10402" max="10402" width="14.5703125" style="100" customWidth="1"/>
    <col min="10403" max="10403" width="13.7109375" style="100" customWidth="1"/>
    <col min="10404" max="10404" width="13.42578125" style="100" customWidth="1"/>
    <col min="10405" max="10405" width="15.42578125" style="100" customWidth="1"/>
    <col min="10406" max="10407" width="10.28515625" style="100" bestFit="1" customWidth="1"/>
    <col min="10408" max="10652" width="9.140625" style="100"/>
    <col min="10653" max="10653" width="5" style="100" customWidth="1"/>
    <col min="10654" max="10654" width="4.7109375" style="100" customWidth="1"/>
    <col min="10655" max="10655" width="5" style="100" customWidth="1"/>
    <col min="10656" max="10656" width="19.7109375" style="100" customWidth="1"/>
    <col min="10657" max="10657" width="49.85546875" style="100" customWidth="1"/>
    <col min="10658" max="10658" width="14.5703125" style="100" customWidth="1"/>
    <col min="10659" max="10659" width="13.7109375" style="100" customWidth="1"/>
    <col min="10660" max="10660" width="13.42578125" style="100" customWidth="1"/>
    <col min="10661" max="10661" width="15.42578125" style="100" customWidth="1"/>
    <col min="10662" max="10663" width="10.28515625" style="100" bestFit="1" customWidth="1"/>
    <col min="10664" max="10908" width="9.140625" style="100"/>
    <col min="10909" max="10909" width="5" style="100" customWidth="1"/>
    <col min="10910" max="10910" width="4.7109375" style="100" customWidth="1"/>
    <col min="10911" max="10911" width="5" style="100" customWidth="1"/>
    <col min="10912" max="10912" width="19.7109375" style="100" customWidth="1"/>
    <col min="10913" max="10913" width="49.85546875" style="100" customWidth="1"/>
    <col min="10914" max="10914" width="14.5703125" style="100" customWidth="1"/>
    <col min="10915" max="10915" width="13.7109375" style="100" customWidth="1"/>
    <col min="10916" max="10916" width="13.42578125" style="100" customWidth="1"/>
    <col min="10917" max="10917" width="15.42578125" style="100" customWidth="1"/>
    <col min="10918" max="10919" width="10.28515625" style="100" bestFit="1" customWidth="1"/>
    <col min="10920" max="11164" width="9.140625" style="100"/>
    <col min="11165" max="11165" width="5" style="100" customWidth="1"/>
    <col min="11166" max="11166" width="4.7109375" style="100" customWidth="1"/>
    <col min="11167" max="11167" width="5" style="100" customWidth="1"/>
    <col min="11168" max="11168" width="19.7109375" style="100" customWidth="1"/>
    <col min="11169" max="11169" width="49.85546875" style="100" customWidth="1"/>
    <col min="11170" max="11170" width="14.5703125" style="100" customWidth="1"/>
    <col min="11171" max="11171" width="13.7109375" style="100" customWidth="1"/>
    <col min="11172" max="11172" width="13.42578125" style="100" customWidth="1"/>
    <col min="11173" max="11173" width="15.42578125" style="100" customWidth="1"/>
    <col min="11174" max="11175" width="10.28515625" style="100" bestFit="1" customWidth="1"/>
    <col min="11176" max="11420" width="9.140625" style="100"/>
    <col min="11421" max="11421" width="5" style="100" customWidth="1"/>
    <col min="11422" max="11422" width="4.7109375" style="100" customWidth="1"/>
    <col min="11423" max="11423" width="5" style="100" customWidth="1"/>
    <col min="11424" max="11424" width="19.7109375" style="100" customWidth="1"/>
    <col min="11425" max="11425" width="49.85546875" style="100" customWidth="1"/>
    <col min="11426" max="11426" width="14.5703125" style="100" customWidth="1"/>
    <col min="11427" max="11427" width="13.7109375" style="100" customWidth="1"/>
    <col min="11428" max="11428" width="13.42578125" style="100" customWidth="1"/>
    <col min="11429" max="11429" width="15.42578125" style="100" customWidth="1"/>
    <col min="11430" max="11431" width="10.28515625" style="100" bestFit="1" customWidth="1"/>
    <col min="11432" max="11676" width="9.140625" style="100"/>
    <col min="11677" max="11677" width="5" style="100" customWidth="1"/>
    <col min="11678" max="11678" width="4.7109375" style="100" customWidth="1"/>
    <col min="11679" max="11679" width="5" style="100" customWidth="1"/>
    <col min="11680" max="11680" width="19.7109375" style="100" customWidth="1"/>
    <col min="11681" max="11681" width="49.85546875" style="100" customWidth="1"/>
    <col min="11682" max="11682" width="14.5703125" style="100" customWidth="1"/>
    <col min="11683" max="11683" width="13.7109375" style="100" customWidth="1"/>
    <col min="11684" max="11684" width="13.42578125" style="100" customWidth="1"/>
    <col min="11685" max="11685" width="15.42578125" style="100" customWidth="1"/>
    <col min="11686" max="11687" width="10.28515625" style="100" bestFit="1" customWidth="1"/>
    <col min="11688" max="11932" width="9.140625" style="100"/>
    <col min="11933" max="11933" width="5" style="100" customWidth="1"/>
    <col min="11934" max="11934" width="4.7109375" style="100" customWidth="1"/>
    <col min="11935" max="11935" width="5" style="100" customWidth="1"/>
    <col min="11936" max="11936" width="19.7109375" style="100" customWidth="1"/>
    <col min="11937" max="11937" width="49.85546875" style="100" customWidth="1"/>
    <col min="11938" max="11938" width="14.5703125" style="100" customWidth="1"/>
    <col min="11939" max="11939" width="13.7109375" style="100" customWidth="1"/>
    <col min="11940" max="11940" width="13.42578125" style="100" customWidth="1"/>
    <col min="11941" max="11941" width="15.42578125" style="100" customWidth="1"/>
    <col min="11942" max="11943" width="10.28515625" style="100" bestFit="1" customWidth="1"/>
    <col min="11944" max="12188" width="9.140625" style="100"/>
    <col min="12189" max="12189" width="5" style="100" customWidth="1"/>
    <col min="12190" max="12190" width="4.7109375" style="100" customWidth="1"/>
    <col min="12191" max="12191" width="5" style="100" customWidth="1"/>
    <col min="12192" max="12192" width="19.7109375" style="100" customWidth="1"/>
    <col min="12193" max="12193" width="49.85546875" style="100" customWidth="1"/>
    <col min="12194" max="12194" width="14.5703125" style="100" customWidth="1"/>
    <col min="12195" max="12195" width="13.7109375" style="100" customWidth="1"/>
    <col min="12196" max="12196" width="13.42578125" style="100" customWidth="1"/>
    <col min="12197" max="12197" width="15.42578125" style="100" customWidth="1"/>
    <col min="12198" max="12199" width="10.28515625" style="100" bestFit="1" customWidth="1"/>
    <col min="12200" max="12444" width="9.140625" style="100"/>
    <col min="12445" max="12445" width="5" style="100" customWidth="1"/>
    <col min="12446" max="12446" width="4.7109375" style="100" customWidth="1"/>
    <col min="12447" max="12447" width="5" style="100" customWidth="1"/>
    <col min="12448" max="12448" width="19.7109375" style="100" customWidth="1"/>
    <col min="12449" max="12449" width="49.85546875" style="100" customWidth="1"/>
    <col min="12450" max="12450" width="14.5703125" style="100" customWidth="1"/>
    <col min="12451" max="12451" width="13.7109375" style="100" customWidth="1"/>
    <col min="12452" max="12452" width="13.42578125" style="100" customWidth="1"/>
    <col min="12453" max="12453" width="15.42578125" style="100" customWidth="1"/>
    <col min="12454" max="12455" width="10.28515625" style="100" bestFit="1" customWidth="1"/>
    <col min="12456" max="12700" width="9.140625" style="100"/>
    <col min="12701" max="12701" width="5" style="100" customWidth="1"/>
    <col min="12702" max="12702" width="4.7109375" style="100" customWidth="1"/>
    <col min="12703" max="12703" width="5" style="100" customWidth="1"/>
    <col min="12704" max="12704" width="19.7109375" style="100" customWidth="1"/>
    <col min="12705" max="12705" width="49.85546875" style="100" customWidth="1"/>
    <col min="12706" max="12706" width="14.5703125" style="100" customWidth="1"/>
    <col min="12707" max="12707" width="13.7109375" style="100" customWidth="1"/>
    <col min="12708" max="12708" width="13.42578125" style="100" customWidth="1"/>
    <col min="12709" max="12709" width="15.42578125" style="100" customWidth="1"/>
    <col min="12710" max="12711" width="10.28515625" style="100" bestFit="1" customWidth="1"/>
    <col min="12712" max="12956" width="9.140625" style="100"/>
    <col min="12957" max="12957" width="5" style="100" customWidth="1"/>
    <col min="12958" max="12958" width="4.7109375" style="100" customWidth="1"/>
    <col min="12959" max="12959" width="5" style="100" customWidth="1"/>
    <col min="12960" max="12960" width="19.7109375" style="100" customWidth="1"/>
    <col min="12961" max="12961" width="49.85546875" style="100" customWidth="1"/>
    <col min="12962" max="12962" width="14.5703125" style="100" customWidth="1"/>
    <col min="12963" max="12963" width="13.7109375" style="100" customWidth="1"/>
    <col min="12964" max="12964" width="13.42578125" style="100" customWidth="1"/>
    <col min="12965" max="12965" width="15.42578125" style="100" customWidth="1"/>
    <col min="12966" max="12967" width="10.28515625" style="100" bestFit="1" customWidth="1"/>
    <col min="12968" max="13212" width="9.140625" style="100"/>
    <col min="13213" max="13213" width="5" style="100" customWidth="1"/>
    <col min="13214" max="13214" width="4.7109375" style="100" customWidth="1"/>
    <col min="13215" max="13215" width="5" style="100" customWidth="1"/>
    <col min="13216" max="13216" width="19.7109375" style="100" customWidth="1"/>
    <col min="13217" max="13217" width="49.85546875" style="100" customWidth="1"/>
    <col min="13218" max="13218" width="14.5703125" style="100" customWidth="1"/>
    <col min="13219" max="13219" width="13.7109375" style="100" customWidth="1"/>
    <col min="13220" max="13220" width="13.42578125" style="100" customWidth="1"/>
    <col min="13221" max="13221" width="15.42578125" style="100" customWidth="1"/>
    <col min="13222" max="13223" width="10.28515625" style="100" bestFit="1" customWidth="1"/>
    <col min="13224" max="13468" width="9.140625" style="100"/>
    <col min="13469" max="13469" width="5" style="100" customWidth="1"/>
    <col min="13470" max="13470" width="4.7109375" style="100" customWidth="1"/>
    <col min="13471" max="13471" width="5" style="100" customWidth="1"/>
    <col min="13472" max="13472" width="19.7109375" style="100" customWidth="1"/>
    <col min="13473" max="13473" width="49.85546875" style="100" customWidth="1"/>
    <col min="13474" max="13474" width="14.5703125" style="100" customWidth="1"/>
    <col min="13475" max="13475" width="13.7109375" style="100" customWidth="1"/>
    <col min="13476" max="13476" width="13.42578125" style="100" customWidth="1"/>
    <col min="13477" max="13477" width="15.42578125" style="100" customWidth="1"/>
    <col min="13478" max="13479" width="10.28515625" style="100" bestFit="1" customWidth="1"/>
    <col min="13480" max="13724" width="9.140625" style="100"/>
    <col min="13725" max="13725" width="5" style="100" customWidth="1"/>
    <col min="13726" max="13726" width="4.7109375" style="100" customWidth="1"/>
    <col min="13727" max="13727" width="5" style="100" customWidth="1"/>
    <col min="13728" max="13728" width="19.7109375" style="100" customWidth="1"/>
    <col min="13729" max="13729" width="49.85546875" style="100" customWidth="1"/>
    <col min="13730" max="13730" width="14.5703125" style="100" customWidth="1"/>
    <col min="13731" max="13731" width="13.7109375" style="100" customWidth="1"/>
    <col min="13732" max="13732" width="13.42578125" style="100" customWidth="1"/>
    <col min="13733" max="13733" width="15.42578125" style="100" customWidth="1"/>
    <col min="13734" max="13735" width="10.28515625" style="100" bestFit="1" customWidth="1"/>
    <col min="13736" max="13980" width="9.140625" style="100"/>
    <col min="13981" max="13981" width="5" style="100" customWidth="1"/>
    <col min="13982" max="13982" width="4.7109375" style="100" customWidth="1"/>
    <col min="13983" max="13983" width="5" style="100" customWidth="1"/>
    <col min="13984" max="13984" width="19.7109375" style="100" customWidth="1"/>
    <col min="13985" max="13985" width="49.85546875" style="100" customWidth="1"/>
    <col min="13986" max="13986" width="14.5703125" style="100" customWidth="1"/>
    <col min="13987" max="13987" width="13.7109375" style="100" customWidth="1"/>
    <col min="13988" max="13988" width="13.42578125" style="100" customWidth="1"/>
    <col min="13989" max="13989" width="15.42578125" style="100" customWidth="1"/>
    <col min="13990" max="13991" width="10.28515625" style="100" bestFit="1" customWidth="1"/>
    <col min="13992" max="14236" width="9.140625" style="100"/>
    <col min="14237" max="14237" width="5" style="100" customWidth="1"/>
    <col min="14238" max="14238" width="4.7109375" style="100" customWidth="1"/>
    <col min="14239" max="14239" width="5" style="100" customWidth="1"/>
    <col min="14240" max="14240" width="19.7109375" style="100" customWidth="1"/>
    <col min="14241" max="14241" width="49.85546875" style="100" customWidth="1"/>
    <col min="14242" max="14242" width="14.5703125" style="100" customWidth="1"/>
    <col min="14243" max="14243" width="13.7109375" style="100" customWidth="1"/>
    <col min="14244" max="14244" width="13.42578125" style="100" customWidth="1"/>
    <col min="14245" max="14245" width="15.42578125" style="100" customWidth="1"/>
    <col min="14246" max="14247" width="10.28515625" style="100" bestFit="1" customWidth="1"/>
    <col min="14248" max="14492" width="9.140625" style="100"/>
    <col min="14493" max="14493" width="5" style="100" customWidth="1"/>
    <col min="14494" max="14494" width="4.7109375" style="100" customWidth="1"/>
    <col min="14495" max="14495" width="5" style="100" customWidth="1"/>
    <col min="14496" max="14496" width="19.7109375" style="100" customWidth="1"/>
    <col min="14497" max="14497" width="49.85546875" style="100" customWidth="1"/>
    <col min="14498" max="14498" width="14.5703125" style="100" customWidth="1"/>
    <col min="14499" max="14499" width="13.7109375" style="100" customWidth="1"/>
    <col min="14500" max="14500" width="13.42578125" style="100" customWidth="1"/>
    <col min="14501" max="14501" width="15.42578125" style="100" customWidth="1"/>
    <col min="14502" max="14503" width="10.28515625" style="100" bestFit="1" customWidth="1"/>
    <col min="14504" max="14748" width="9.140625" style="100"/>
    <col min="14749" max="14749" width="5" style="100" customWidth="1"/>
    <col min="14750" max="14750" width="4.7109375" style="100" customWidth="1"/>
    <col min="14751" max="14751" width="5" style="100" customWidth="1"/>
    <col min="14752" max="14752" width="19.7109375" style="100" customWidth="1"/>
    <col min="14753" max="14753" width="49.85546875" style="100" customWidth="1"/>
    <col min="14754" max="14754" width="14.5703125" style="100" customWidth="1"/>
    <col min="14755" max="14755" width="13.7109375" style="100" customWidth="1"/>
    <col min="14756" max="14756" width="13.42578125" style="100" customWidth="1"/>
    <col min="14757" max="14757" width="15.42578125" style="100" customWidth="1"/>
    <col min="14758" max="14759" width="10.28515625" style="100" bestFit="1" customWidth="1"/>
    <col min="14760" max="15004" width="9.140625" style="100"/>
    <col min="15005" max="15005" width="5" style="100" customWidth="1"/>
    <col min="15006" max="15006" width="4.7109375" style="100" customWidth="1"/>
    <col min="15007" max="15007" width="5" style="100" customWidth="1"/>
    <col min="15008" max="15008" width="19.7109375" style="100" customWidth="1"/>
    <col min="15009" max="15009" width="49.85546875" style="100" customWidth="1"/>
    <col min="15010" max="15010" width="14.5703125" style="100" customWidth="1"/>
    <col min="15011" max="15011" width="13.7109375" style="100" customWidth="1"/>
    <col min="15012" max="15012" width="13.42578125" style="100" customWidth="1"/>
    <col min="15013" max="15013" width="15.42578125" style="100" customWidth="1"/>
    <col min="15014" max="15015" width="10.28515625" style="100" bestFit="1" customWidth="1"/>
    <col min="15016" max="15260" width="9.140625" style="100"/>
    <col min="15261" max="15261" width="5" style="100" customWidth="1"/>
    <col min="15262" max="15262" width="4.7109375" style="100" customWidth="1"/>
    <col min="15263" max="15263" width="5" style="100" customWidth="1"/>
    <col min="15264" max="15264" width="19.7109375" style="100" customWidth="1"/>
    <col min="15265" max="15265" width="49.85546875" style="100" customWidth="1"/>
    <col min="15266" max="15266" width="14.5703125" style="100" customWidth="1"/>
    <col min="15267" max="15267" width="13.7109375" style="100" customWidth="1"/>
    <col min="15268" max="15268" width="13.42578125" style="100" customWidth="1"/>
    <col min="15269" max="15269" width="15.42578125" style="100" customWidth="1"/>
    <col min="15270" max="15271" width="10.28515625" style="100" bestFit="1" customWidth="1"/>
    <col min="15272" max="15516" width="9.140625" style="100"/>
    <col min="15517" max="15517" width="5" style="100" customWidth="1"/>
    <col min="15518" max="15518" width="4.7109375" style="100" customWidth="1"/>
    <col min="15519" max="15519" width="5" style="100" customWidth="1"/>
    <col min="15520" max="15520" width="19.7109375" style="100" customWidth="1"/>
    <col min="15521" max="15521" width="49.85546875" style="100" customWidth="1"/>
    <col min="15522" max="15522" width="14.5703125" style="100" customWidth="1"/>
    <col min="15523" max="15523" width="13.7109375" style="100" customWidth="1"/>
    <col min="15524" max="15524" width="13.42578125" style="100" customWidth="1"/>
    <col min="15525" max="15525" width="15.42578125" style="100" customWidth="1"/>
    <col min="15526" max="15527" width="10.28515625" style="100" bestFit="1" customWidth="1"/>
    <col min="15528" max="15772" width="9.140625" style="100"/>
    <col min="15773" max="15773" width="5" style="100" customWidth="1"/>
    <col min="15774" max="15774" width="4.7109375" style="100" customWidth="1"/>
    <col min="15775" max="15775" width="5" style="100" customWidth="1"/>
    <col min="15776" max="15776" width="19.7109375" style="100" customWidth="1"/>
    <col min="15777" max="15777" width="49.85546875" style="100" customWidth="1"/>
    <col min="15778" max="15778" width="14.5703125" style="100" customWidth="1"/>
    <col min="15779" max="15779" width="13.7109375" style="100" customWidth="1"/>
    <col min="15780" max="15780" width="13.42578125" style="100" customWidth="1"/>
    <col min="15781" max="15781" width="15.42578125" style="100" customWidth="1"/>
    <col min="15782" max="15783" width="10.28515625" style="100" bestFit="1" customWidth="1"/>
    <col min="15784" max="16028" width="9.140625" style="100"/>
    <col min="16029" max="16029" width="5" style="100" customWidth="1"/>
    <col min="16030" max="16030" width="4.7109375" style="100" customWidth="1"/>
    <col min="16031" max="16031" width="5" style="100" customWidth="1"/>
    <col min="16032" max="16032" width="19.7109375" style="100" customWidth="1"/>
    <col min="16033" max="16033" width="49.85546875" style="100" customWidth="1"/>
    <col min="16034" max="16034" width="14.5703125" style="100" customWidth="1"/>
    <col min="16035" max="16035" width="13.7109375" style="100" customWidth="1"/>
    <col min="16036" max="16036" width="13.42578125" style="100" customWidth="1"/>
    <col min="16037" max="16037" width="15.42578125" style="100" customWidth="1"/>
    <col min="16038" max="16039" width="10.28515625" style="100" bestFit="1" customWidth="1"/>
    <col min="16040" max="16384" width="9.140625" style="100"/>
  </cols>
  <sheetData>
    <row r="1" spans="4:7" x14ac:dyDescent="0.3">
      <c r="E1" s="100" t="s">
        <v>131</v>
      </c>
      <c r="G1" s="101" t="s">
        <v>375</v>
      </c>
    </row>
    <row r="2" spans="4:7" x14ac:dyDescent="0.3">
      <c r="F2" s="234" t="s">
        <v>132</v>
      </c>
      <c r="G2" s="234"/>
    </row>
    <row r="3" spans="4:7" x14ac:dyDescent="0.3">
      <c r="F3" s="103"/>
      <c r="G3" s="102" t="s">
        <v>133</v>
      </c>
    </row>
    <row r="4" spans="4:7" ht="85.5" customHeight="1" x14ac:dyDescent="0.3">
      <c r="D4" s="235" t="s">
        <v>377</v>
      </c>
      <c r="E4" s="235"/>
      <c r="F4" s="235"/>
      <c r="G4" s="235"/>
    </row>
    <row r="5" spans="4:7" x14ac:dyDescent="0.3">
      <c r="E5" s="104"/>
      <c r="F5" s="104"/>
      <c r="G5" s="105" t="s">
        <v>134</v>
      </c>
    </row>
    <row r="6" spans="4:7" s="108" customFormat="1" ht="120" customHeight="1" x14ac:dyDescent="0.25">
      <c r="D6" s="236" t="s">
        <v>57</v>
      </c>
      <c r="E6" s="236"/>
      <c r="F6" s="237" t="s">
        <v>125</v>
      </c>
      <c r="G6" s="107" t="s">
        <v>135</v>
      </c>
    </row>
    <row r="7" spans="4:7" s="108" customFormat="1" ht="32.25" customHeight="1" x14ac:dyDescent="0.25">
      <c r="D7" s="106" t="s">
        <v>95</v>
      </c>
      <c r="E7" s="106" t="s">
        <v>20</v>
      </c>
      <c r="F7" s="238"/>
      <c r="G7" s="107" t="s">
        <v>74</v>
      </c>
    </row>
    <row r="8" spans="4:7" s="111" customFormat="1" x14ac:dyDescent="0.3">
      <c r="D8" s="109"/>
      <c r="E8" s="109"/>
      <c r="F8" s="109" t="s">
        <v>18</v>
      </c>
      <c r="G8" s="110">
        <f>G10</f>
        <v>12045690.600000001</v>
      </c>
    </row>
    <row r="9" spans="4:7" s="108" customFormat="1" x14ac:dyDescent="0.25">
      <c r="D9" s="112"/>
      <c r="E9" s="112"/>
      <c r="F9" s="112" t="s">
        <v>136</v>
      </c>
      <c r="G9" s="52"/>
    </row>
    <row r="10" spans="4:7" s="6" customFormat="1" x14ac:dyDescent="0.3">
      <c r="D10" s="16"/>
      <c r="E10" s="109"/>
      <c r="F10" s="109" t="s">
        <v>137</v>
      </c>
      <c r="G10" s="110">
        <f t="shared" ref="G10" si="0">G12</f>
        <v>12045690.600000001</v>
      </c>
    </row>
    <row r="11" spans="4:7" s="77" customFormat="1" x14ac:dyDescent="0.3">
      <c r="D11" s="113"/>
      <c r="E11" s="112"/>
      <c r="F11" s="112" t="s">
        <v>2</v>
      </c>
      <c r="G11" s="110"/>
    </row>
    <row r="12" spans="4:7" s="115" customFormat="1" ht="34.5" x14ac:dyDescent="0.3">
      <c r="D12" s="114"/>
      <c r="E12" s="109"/>
      <c r="F12" s="109" t="s">
        <v>5</v>
      </c>
      <c r="G12" s="110">
        <f t="shared" ref="G12" si="1">G14</f>
        <v>12045690.600000001</v>
      </c>
    </row>
    <row r="13" spans="4:7" x14ac:dyDescent="0.3">
      <c r="D13" s="116"/>
      <c r="E13" s="112"/>
      <c r="F13" s="112" t="s">
        <v>41</v>
      </c>
      <c r="G13" s="110"/>
    </row>
    <row r="14" spans="4:7" s="115" customFormat="1" x14ac:dyDescent="0.3">
      <c r="D14" s="117">
        <v>1212</v>
      </c>
      <c r="E14" s="114"/>
      <c r="F14" s="109" t="s">
        <v>138</v>
      </c>
      <c r="G14" s="110">
        <f t="shared" ref="G14" si="2">G16</f>
        <v>12045690.600000001</v>
      </c>
    </row>
    <row r="15" spans="4:7" s="77" customFormat="1" x14ac:dyDescent="0.3">
      <c r="D15" s="112"/>
      <c r="E15" s="112"/>
      <c r="F15" s="112" t="s">
        <v>2</v>
      </c>
      <c r="G15" s="118"/>
    </row>
    <row r="16" spans="4:7" s="115" customFormat="1" ht="34.5" x14ac:dyDescent="0.3">
      <c r="D16" s="109"/>
      <c r="E16" s="117">
        <v>12007</v>
      </c>
      <c r="F16" s="119" t="s">
        <v>122</v>
      </c>
      <c r="G16" s="120">
        <f>G18+G35+G48+G132+G144+G163+G203+G189+G90+G216</f>
        <v>12045690.600000001</v>
      </c>
    </row>
    <row r="17" spans="4:7" s="77" customFormat="1" x14ac:dyDescent="0.3">
      <c r="D17" s="121"/>
      <c r="E17" s="121"/>
      <c r="F17" s="122" t="s">
        <v>48</v>
      </c>
      <c r="G17" s="123"/>
    </row>
    <row r="18" spans="4:7" x14ac:dyDescent="0.3">
      <c r="D18" s="124"/>
      <c r="E18" s="125"/>
      <c r="F18" s="126" t="s">
        <v>139</v>
      </c>
      <c r="G18" s="120">
        <f>SUM(G20:G34)</f>
        <v>1423953.4000000001</v>
      </c>
    </row>
    <row r="19" spans="4:7" x14ac:dyDescent="0.3">
      <c r="D19" s="124"/>
      <c r="E19" s="125"/>
      <c r="F19" s="126" t="s">
        <v>140</v>
      </c>
      <c r="G19" s="120"/>
    </row>
    <row r="20" spans="4:7" ht="69" x14ac:dyDescent="0.3">
      <c r="D20" s="124"/>
      <c r="E20" s="125"/>
      <c r="F20" s="127" t="s">
        <v>165</v>
      </c>
      <c r="G20" s="128">
        <v>202000.2</v>
      </c>
    </row>
    <row r="21" spans="4:7" ht="69" x14ac:dyDescent="0.3">
      <c r="D21" s="124"/>
      <c r="E21" s="125"/>
      <c r="F21" s="129" t="s">
        <v>379</v>
      </c>
      <c r="G21" s="128">
        <v>138869.79999999999</v>
      </c>
    </row>
    <row r="22" spans="4:7" ht="51.75" x14ac:dyDescent="0.3">
      <c r="D22" s="124"/>
      <c r="E22" s="125"/>
      <c r="F22" s="129" t="s">
        <v>166</v>
      </c>
      <c r="G22" s="128">
        <v>104055</v>
      </c>
    </row>
    <row r="23" spans="4:7" ht="86.25" x14ac:dyDescent="0.3">
      <c r="D23" s="124"/>
      <c r="E23" s="125"/>
      <c r="F23" s="130" t="s">
        <v>167</v>
      </c>
      <c r="G23" s="128">
        <v>77729.100000000006</v>
      </c>
    </row>
    <row r="24" spans="4:7" ht="69" x14ac:dyDescent="0.3">
      <c r="D24" s="124"/>
      <c r="E24" s="125"/>
      <c r="F24" s="130" t="s">
        <v>168</v>
      </c>
      <c r="G24" s="128">
        <v>195825</v>
      </c>
    </row>
    <row r="25" spans="4:7" ht="51.75" x14ac:dyDescent="0.3">
      <c r="D25" s="124"/>
      <c r="E25" s="125"/>
      <c r="F25" s="130" t="s">
        <v>169</v>
      </c>
      <c r="G25" s="131">
        <v>219924.9</v>
      </c>
    </row>
    <row r="26" spans="4:7" ht="51.75" x14ac:dyDescent="0.3">
      <c r="D26" s="124"/>
      <c r="E26" s="125"/>
      <c r="F26" s="130" t="s">
        <v>170</v>
      </c>
      <c r="G26" s="131">
        <v>66099.899999999994</v>
      </c>
    </row>
    <row r="27" spans="4:7" ht="103.5" x14ac:dyDescent="0.3">
      <c r="D27" s="124"/>
      <c r="E27" s="125"/>
      <c r="F27" s="130" t="s">
        <v>171</v>
      </c>
      <c r="G27" s="131">
        <v>81452.600000000006</v>
      </c>
    </row>
    <row r="28" spans="4:7" ht="34.5" x14ac:dyDescent="0.3">
      <c r="D28" s="124"/>
      <c r="E28" s="125"/>
      <c r="F28" s="130" t="s">
        <v>172</v>
      </c>
      <c r="G28" s="131">
        <v>68650.100000000006</v>
      </c>
    </row>
    <row r="29" spans="4:7" ht="34.5" x14ac:dyDescent="0.3">
      <c r="D29" s="124"/>
      <c r="E29" s="125"/>
      <c r="F29" s="129" t="s">
        <v>173</v>
      </c>
      <c r="G29" s="128">
        <v>19901.7</v>
      </c>
    </row>
    <row r="30" spans="4:7" ht="103.5" x14ac:dyDescent="0.3">
      <c r="D30" s="124"/>
      <c r="E30" s="125"/>
      <c r="F30" s="129" t="s">
        <v>174</v>
      </c>
      <c r="G30" s="128">
        <v>132130.29999999999</v>
      </c>
    </row>
    <row r="31" spans="4:7" ht="51.75" x14ac:dyDescent="0.3">
      <c r="D31" s="124"/>
      <c r="E31" s="125"/>
      <c r="F31" s="127" t="s">
        <v>175</v>
      </c>
      <c r="G31" s="128">
        <v>58372.1</v>
      </c>
    </row>
    <row r="32" spans="4:7" ht="51.75" x14ac:dyDescent="0.3">
      <c r="D32" s="124"/>
      <c r="E32" s="125"/>
      <c r="F32" s="130" t="s">
        <v>176</v>
      </c>
      <c r="G32" s="131">
        <v>63579.6</v>
      </c>
    </row>
    <row r="33" spans="4:7" ht="241.5" x14ac:dyDescent="0.3">
      <c r="D33" s="124"/>
      <c r="E33" s="125"/>
      <c r="F33" s="130" t="s">
        <v>177</v>
      </c>
      <c r="G33" s="131">
        <v>-73375.3</v>
      </c>
    </row>
    <row r="34" spans="4:7" ht="51.75" x14ac:dyDescent="0.3">
      <c r="D34" s="124"/>
      <c r="E34" s="125"/>
      <c r="F34" s="130" t="s">
        <v>178</v>
      </c>
      <c r="G34" s="131">
        <v>68738.399999999994</v>
      </c>
    </row>
    <row r="35" spans="4:7" x14ac:dyDescent="0.3">
      <c r="D35" s="124"/>
      <c r="E35" s="125"/>
      <c r="F35" s="126" t="s">
        <v>148</v>
      </c>
      <c r="G35" s="120">
        <f>SUM(G37:G47)</f>
        <v>899972.29999999993</v>
      </c>
    </row>
    <row r="36" spans="4:7" x14ac:dyDescent="0.3">
      <c r="D36" s="124"/>
      <c r="E36" s="125"/>
      <c r="F36" s="126" t="s">
        <v>140</v>
      </c>
      <c r="G36" s="120"/>
    </row>
    <row r="37" spans="4:7" ht="34.5" x14ac:dyDescent="0.3">
      <c r="D37" s="124"/>
      <c r="E37" s="125"/>
      <c r="F37" s="127" t="s">
        <v>179</v>
      </c>
      <c r="G37" s="128">
        <v>83802.600000000006</v>
      </c>
    </row>
    <row r="38" spans="4:7" ht="34.5" x14ac:dyDescent="0.3">
      <c r="D38" s="124"/>
      <c r="E38" s="125"/>
      <c r="F38" s="132" t="s">
        <v>180</v>
      </c>
      <c r="G38" s="128">
        <v>49560</v>
      </c>
    </row>
    <row r="39" spans="4:7" ht="69" x14ac:dyDescent="0.3">
      <c r="D39" s="124"/>
      <c r="E39" s="125"/>
      <c r="F39" s="130" t="s">
        <v>181</v>
      </c>
      <c r="G39" s="128">
        <v>-122.8</v>
      </c>
    </row>
    <row r="40" spans="4:7" ht="69" x14ac:dyDescent="0.3">
      <c r="D40" s="124"/>
      <c r="E40" s="125"/>
      <c r="F40" s="127" t="s">
        <v>182</v>
      </c>
      <c r="G40" s="128">
        <v>113968.4</v>
      </c>
    </row>
    <row r="41" spans="4:7" ht="69" x14ac:dyDescent="0.3">
      <c r="D41" s="124"/>
      <c r="E41" s="125"/>
      <c r="F41" s="133" t="s">
        <v>392</v>
      </c>
      <c r="G41" s="134">
        <v>39843.1</v>
      </c>
    </row>
    <row r="42" spans="4:7" ht="138" x14ac:dyDescent="0.3">
      <c r="D42" s="124"/>
      <c r="E42" s="125"/>
      <c r="F42" s="135" t="s">
        <v>378</v>
      </c>
      <c r="G42" s="215">
        <v>141478.20000000001</v>
      </c>
    </row>
    <row r="43" spans="4:7" ht="51.75" x14ac:dyDescent="0.3">
      <c r="D43" s="124"/>
      <c r="E43" s="125"/>
      <c r="F43" s="130" t="s">
        <v>183</v>
      </c>
      <c r="G43" s="128">
        <v>-172</v>
      </c>
    </row>
    <row r="44" spans="4:7" ht="69" x14ac:dyDescent="0.3">
      <c r="D44" s="124"/>
      <c r="E44" s="125"/>
      <c r="F44" s="130" t="s">
        <v>393</v>
      </c>
      <c r="G44" s="128">
        <v>32712.2</v>
      </c>
    </row>
    <row r="45" spans="4:7" ht="103.5" x14ac:dyDescent="0.3">
      <c r="D45" s="124"/>
      <c r="E45" s="125"/>
      <c r="F45" s="130" t="s">
        <v>184</v>
      </c>
      <c r="G45" s="131">
        <v>451019.8</v>
      </c>
    </row>
    <row r="46" spans="4:7" ht="51.75" x14ac:dyDescent="0.3">
      <c r="D46" s="124"/>
      <c r="E46" s="125"/>
      <c r="F46" s="130" t="s">
        <v>185</v>
      </c>
      <c r="G46" s="128">
        <v>-3942.9</v>
      </c>
    </row>
    <row r="47" spans="4:7" ht="51.75" x14ac:dyDescent="0.3">
      <c r="D47" s="124"/>
      <c r="E47" s="125"/>
      <c r="F47" s="130" t="s">
        <v>185</v>
      </c>
      <c r="G47" s="131">
        <v>-8174.3</v>
      </c>
    </row>
    <row r="48" spans="4:7" x14ac:dyDescent="0.3">
      <c r="D48" s="124"/>
      <c r="E48" s="125"/>
      <c r="F48" s="126" t="s">
        <v>141</v>
      </c>
      <c r="G48" s="136">
        <f>SUM(G50:G89)</f>
        <v>1248769.9999999998</v>
      </c>
    </row>
    <row r="49" spans="4:7" x14ac:dyDescent="0.3">
      <c r="D49" s="124"/>
      <c r="E49" s="125"/>
      <c r="F49" s="126" t="s">
        <v>140</v>
      </c>
      <c r="G49" s="136"/>
    </row>
    <row r="50" spans="4:7" ht="195" customHeight="1" x14ac:dyDescent="0.3">
      <c r="D50" s="124"/>
      <c r="E50" s="125"/>
      <c r="F50" s="130" t="s">
        <v>186</v>
      </c>
      <c r="G50" s="131">
        <v>1826.9</v>
      </c>
    </row>
    <row r="51" spans="4:7" ht="86.25" x14ac:dyDescent="0.3">
      <c r="D51" s="116"/>
      <c r="E51" s="116"/>
      <c r="F51" s="130" t="s">
        <v>187</v>
      </c>
      <c r="G51" s="131">
        <v>32278.9</v>
      </c>
    </row>
    <row r="52" spans="4:7" ht="69" x14ac:dyDescent="0.3">
      <c r="D52" s="116"/>
      <c r="E52" s="116"/>
      <c r="F52" s="130" t="s">
        <v>188</v>
      </c>
      <c r="G52" s="131">
        <v>24830.2</v>
      </c>
    </row>
    <row r="53" spans="4:7" ht="86.25" x14ac:dyDescent="0.3">
      <c r="D53" s="116"/>
      <c r="E53" s="116"/>
      <c r="F53" s="130" t="s">
        <v>189</v>
      </c>
      <c r="G53" s="131">
        <v>13269.1</v>
      </c>
    </row>
    <row r="54" spans="4:7" ht="51.75" x14ac:dyDescent="0.3">
      <c r="D54" s="116"/>
      <c r="E54" s="116"/>
      <c r="F54" s="137" t="s">
        <v>190</v>
      </c>
      <c r="G54" s="53">
        <v>13947</v>
      </c>
    </row>
    <row r="55" spans="4:7" ht="26.25" customHeight="1" x14ac:dyDescent="0.3">
      <c r="D55" s="116"/>
      <c r="E55" s="116"/>
      <c r="F55" s="137" t="s">
        <v>191</v>
      </c>
      <c r="G55" s="53">
        <v>7469.8</v>
      </c>
    </row>
    <row r="56" spans="4:7" ht="34.5" x14ac:dyDescent="0.3">
      <c r="D56" s="116"/>
      <c r="E56" s="116"/>
      <c r="F56" s="130" t="s">
        <v>192</v>
      </c>
      <c r="G56" s="131">
        <v>151567.29999999999</v>
      </c>
    </row>
    <row r="57" spans="4:7" ht="34.5" x14ac:dyDescent="0.3">
      <c r="D57" s="124"/>
      <c r="E57" s="125"/>
      <c r="F57" s="137" t="s">
        <v>193</v>
      </c>
      <c r="G57" s="131">
        <v>61845</v>
      </c>
    </row>
    <row r="58" spans="4:7" ht="71.25" customHeight="1" x14ac:dyDescent="0.3">
      <c r="D58" s="116"/>
      <c r="E58" s="116"/>
      <c r="F58" s="138" t="s">
        <v>194</v>
      </c>
      <c r="G58" s="131">
        <v>88459.1</v>
      </c>
    </row>
    <row r="59" spans="4:7" ht="310.5" x14ac:dyDescent="0.3">
      <c r="D59" s="116"/>
      <c r="E59" s="116"/>
      <c r="F59" s="137" t="s">
        <v>195</v>
      </c>
      <c r="G59" s="131">
        <v>20071.099999999999</v>
      </c>
    </row>
    <row r="60" spans="4:7" ht="207" x14ac:dyDescent="0.3">
      <c r="D60" s="116"/>
      <c r="E60" s="116"/>
      <c r="F60" s="130" t="s">
        <v>196</v>
      </c>
      <c r="G60" s="131">
        <v>19634.900000000001</v>
      </c>
    </row>
    <row r="61" spans="4:7" ht="300.75" customHeight="1" x14ac:dyDescent="0.3">
      <c r="D61" s="124"/>
      <c r="E61" s="125"/>
      <c r="F61" s="139" t="s">
        <v>197</v>
      </c>
      <c r="G61" s="131">
        <v>34842.199999999997</v>
      </c>
    </row>
    <row r="62" spans="4:7" ht="120.75" x14ac:dyDescent="0.3">
      <c r="D62" s="116"/>
      <c r="E62" s="116"/>
      <c r="F62" s="139" t="s">
        <v>381</v>
      </c>
      <c r="G62" s="131">
        <v>8725.2000000000007</v>
      </c>
    </row>
    <row r="63" spans="4:7" ht="51.75" customHeight="1" x14ac:dyDescent="0.3">
      <c r="D63" s="116"/>
      <c r="E63" s="116"/>
      <c r="F63" s="130" t="s">
        <v>198</v>
      </c>
      <c r="G63" s="131">
        <v>30454</v>
      </c>
    </row>
    <row r="64" spans="4:7" ht="192" customHeight="1" x14ac:dyDescent="0.3">
      <c r="D64" s="116"/>
      <c r="E64" s="116"/>
      <c r="F64" s="130" t="s">
        <v>199</v>
      </c>
      <c r="G64" s="131">
        <v>12319.1</v>
      </c>
    </row>
    <row r="65" spans="4:7" ht="327.75" x14ac:dyDescent="0.3">
      <c r="D65" s="116"/>
      <c r="E65" s="116"/>
      <c r="F65" s="130" t="s">
        <v>200</v>
      </c>
      <c r="G65" s="131">
        <v>16915.2</v>
      </c>
    </row>
    <row r="66" spans="4:7" ht="409.5" x14ac:dyDescent="0.3">
      <c r="D66" s="116"/>
      <c r="E66" s="116"/>
      <c r="F66" s="130" t="s">
        <v>201</v>
      </c>
      <c r="G66" s="131">
        <v>26071.7</v>
      </c>
    </row>
    <row r="67" spans="4:7" ht="51.75" x14ac:dyDescent="0.3">
      <c r="D67" s="116"/>
      <c r="E67" s="116"/>
      <c r="F67" s="130" t="s">
        <v>202</v>
      </c>
      <c r="G67" s="131">
        <v>33049.300000000003</v>
      </c>
    </row>
    <row r="68" spans="4:7" ht="172.5" x14ac:dyDescent="0.3">
      <c r="D68" s="116"/>
      <c r="E68" s="116"/>
      <c r="F68" s="130" t="s">
        <v>199</v>
      </c>
      <c r="G68" s="131">
        <v>-2696.2</v>
      </c>
    </row>
    <row r="69" spans="4:7" ht="69" x14ac:dyDescent="0.3">
      <c r="D69" s="116"/>
      <c r="E69" s="116"/>
      <c r="F69" s="130" t="s">
        <v>203</v>
      </c>
      <c r="G69" s="131">
        <v>37941</v>
      </c>
    </row>
    <row r="70" spans="4:7" ht="189.75" x14ac:dyDescent="0.3">
      <c r="D70" s="116"/>
      <c r="E70" s="116"/>
      <c r="F70" s="130" t="s">
        <v>204</v>
      </c>
      <c r="G70" s="131">
        <v>26580</v>
      </c>
    </row>
    <row r="71" spans="4:7" ht="86.25" x14ac:dyDescent="0.3">
      <c r="D71" s="116"/>
      <c r="E71" s="116"/>
      <c r="F71" s="130" t="s">
        <v>390</v>
      </c>
      <c r="G71" s="131">
        <v>7228.2</v>
      </c>
    </row>
    <row r="72" spans="4:7" ht="86.25" x14ac:dyDescent="0.3">
      <c r="D72" s="116"/>
      <c r="E72" s="116"/>
      <c r="F72" s="130" t="s">
        <v>391</v>
      </c>
      <c r="G72" s="131">
        <v>8037.5</v>
      </c>
    </row>
    <row r="73" spans="4:7" ht="69" x14ac:dyDescent="0.3">
      <c r="D73" s="116"/>
      <c r="E73" s="116"/>
      <c r="F73" s="130" t="s">
        <v>205</v>
      </c>
      <c r="G73" s="131">
        <v>7375.3</v>
      </c>
    </row>
    <row r="74" spans="4:7" ht="155.25" x14ac:dyDescent="0.3">
      <c r="D74" s="116"/>
      <c r="E74" s="116"/>
      <c r="F74" s="130" t="s">
        <v>206</v>
      </c>
      <c r="G74" s="131">
        <v>40941.5</v>
      </c>
    </row>
    <row r="75" spans="4:7" ht="86.25" x14ac:dyDescent="0.3">
      <c r="D75" s="116"/>
      <c r="E75" s="116"/>
      <c r="F75" s="130" t="s">
        <v>207</v>
      </c>
      <c r="G75" s="131">
        <v>4694.8</v>
      </c>
    </row>
    <row r="76" spans="4:7" ht="172.5" x14ac:dyDescent="0.3">
      <c r="D76" s="116"/>
      <c r="E76" s="116"/>
      <c r="F76" s="130" t="s">
        <v>208</v>
      </c>
      <c r="G76" s="131">
        <v>15620.3</v>
      </c>
    </row>
    <row r="77" spans="4:7" ht="69" x14ac:dyDescent="0.3">
      <c r="D77" s="116"/>
      <c r="E77" s="116"/>
      <c r="F77" s="130" t="s">
        <v>209</v>
      </c>
      <c r="G77" s="131">
        <v>31582.6</v>
      </c>
    </row>
    <row r="78" spans="4:7" ht="86.25" x14ac:dyDescent="0.3">
      <c r="D78" s="116"/>
      <c r="E78" s="116"/>
      <c r="F78" s="130" t="s">
        <v>210</v>
      </c>
      <c r="G78" s="131">
        <v>8186.7</v>
      </c>
    </row>
    <row r="79" spans="4:7" ht="172.5" x14ac:dyDescent="0.3">
      <c r="D79" s="116"/>
      <c r="E79" s="116"/>
      <c r="F79" s="130" t="s">
        <v>211</v>
      </c>
      <c r="G79" s="131">
        <v>19745.599999999999</v>
      </c>
    </row>
    <row r="80" spans="4:7" ht="172.5" x14ac:dyDescent="0.3">
      <c r="D80" s="116"/>
      <c r="E80" s="116"/>
      <c r="F80" s="130" t="s">
        <v>212</v>
      </c>
      <c r="G80" s="131">
        <v>29737.4</v>
      </c>
    </row>
    <row r="81" spans="4:7" ht="34.5" x14ac:dyDescent="0.3">
      <c r="D81" s="116"/>
      <c r="E81" s="116"/>
      <c r="F81" s="137" t="s">
        <v>213</v>
      </c>
      <c r="G81" s="53">
        <v>99366.8</v>
      </c>
    </row>
    <row r="82" spans="4:7" ht="290.25" customHeight="1" x14ac:dyDescent="0.3">
      <c r="D82" s="116"/>
      <c r="E82" s="116"/>
      <c r="F82" s="138" t="s">
        <v>214</v>
      </c>
      <c r="G82" s="131">
        <v>26337.7</v>
      </c>
    </row>
    <row r="83" spans="4:7" ht="333.75" customHeight="1" x14ac:dyDescent="0.3">
      <c r="D83" s="124"/>
      <c r="E83" s="125"/>
      <c r="F83" s="137" t="s">
        <v>382</v>
      </c>
      <c r="G83" s="131">
        <v>10326.200000000001</v>
      </c>
    </row>
    <row r="84" spans="4:7" ht="345" x14ac:dyDescent="0.3">
      <c r="D84" s="124"/>
      <c r="E84" s="125"/>
      <c r="F84" s="137" t="s">
        <v>215</v>
      </c>
      <c r="G84" s="131">
        <v>32217.9</v>
      </c>
    </row>
    <row r="85" spans="4:7" ht="345" x14ac:dyDescent="0.3">
      <c r="D85" s="116"/>
      <c r="E85" s="116"/>
      <c r="F85" s="137" t="s">
        <v>216</v>
      </c>
      <c r="G85" s="131">
        <v>31248</v>
      </c>
    </row>
    <row r="86" spans="4:7" ht="310.5" x14ac:dyDescent="0.3">
      <c r="D86" s="116"/>
      <c r="E86" s="116"/>
      <c r="F86" s="130" t="s">
        <v>383</v>
      </c>
      <c r="G86" s="131">
        <v>95353.9</v>
      </c>
    </row>
    <row r="87" spans="4:7" ht="155.25" x14ac:dyDescent="0.3">
      <c r="D87" s="116"/>
      <c r="E87" s="116"/>
      <c r="F87" s="130" t="s">
        <v>217</v>
      </c>
      <c r="G87" s="131">
        <v>19091.400000000001</v>
      </c>
    </row>
    <row r="88" spans="4:7" ht="155.25" x14ac:dyDescent="0.3">
      <c r="D88" s="116"/>
      <c r="E88" s="116"/>
      <c r="F88" s="130" t="s">
        <v>218</v>
      </c>
      <c r="G88" s="131">
        <v>116425.7</v>
      </c>
    </row>
    <row r="89" spans="4:7" ht="155.25" x14ac:dyDescent="0.3">
      <c r="D89" s="116"/>
      <c r="E89" s="116"/>
      <c r="F89" s="130" t="s">
        <v>218</v>
      </c>
      <c r="G89" s="131">
        <v>-14148.3</v>
      </c>
    </row>
    <row r="90" spans="4:7" x14ac:dyDescent="0.3">
      <c r="D90" s="140"/>
      <c r="E90" s="140"/>
      <c r="F90" s="126" t="s">
        <v>219</v>
      </c>
      <c r="G90" s="141">
        <f>SUM(G92:G131)</f>
        <v>3435646.8000000007</v>
      </c>
    </row>
    <row r="91" spans="4:7" x14ac:dyDescent="0.3">
      <c r="D91" s="140"/>
      <c r="E91" s="140"/>
      <c r="F91" s="122" t="s">
        <v>140</v>
      </c>
      <c r="G91" s="53"/>
    </row>
    <row r="92" spans="4:7" ht="172.5" x14ac:dyDescent="0.3">
      <c r="D92" s="140"/>
      <c r="E92" s="140"/>
      <c r="F92" s="127" t="s">
        <v>220</v>
      </c>
      <c r="G92" s="53">
        <v>169233.2</v>
      </c>
    </row>
    <row r="93" spans="4:7" ht="51.75" x14ac:dyDescent="0.3">
      <c r="D93" s="140"/>
      <c r="E93" s="140"/>
      <c r="F93" s="132" t="s">
        <v>221</v>
      </c>
      <c r="G93" s="53">
        <v>17054.5</v>
      </c>
    </row>
    <row r="94" spans="4:7" ht="120.75" x14ac:dyDescent="0.3">
      <c r="D94" s="116"/>
      <c r="E94" s="116"/>
      <c r="F94" s="137" t="s">
        <v>222</v>
      </c>
      <c r="G94" s="53">
        <v>57260.800000000003</v>
      </c>
    </row>
    <row r="95" spans="4:7" ht="172.5" x14ac:dyDescent="0.3">
      <c r="D95" s="116"/>
      <c r="E95" s="116"/>
      <c r="F95" s="130" t="s">
        <v>385</v>
      </c>
      <c r="G95" s="53">
        <v>372447</v>
      </c>
    </row>
    <row r="96" spans="4:7" ht="86.25" x14ac:dyDescent="0.3">
      <c r="D96" s="116"/>
      <c r="E96" s="116"/>
      <c r="F96" s="130" t="s">
        <v>384</v>
      </c>
      <c r="G96" s="53">
        <v>164369.1</v>
      </c>
    </row>
    <row r="97" spans="4:7" ht="120.75" x14ac:dyDescent="0.3">
      <c r="D97" s="116"/>
      <c r="E97" s="116"/>
      <c r="F97" s="130" t="s">
        <v>223</v>
      </c>
      <c r="G97" s="53">
        <v>44598.7</v>
      </c>
    </row>
    <row r="98" spans="4:7" ht="103.5" x14ac:dyDescent="0.3">
      <c r="D98" s="116"/>
      <c r="E98" s="116"/>
      <c r="F98" s="130" t="s">
        <v>224</v>
      </c>
      <c r="G98" s="53">
        <v>111744</v>
      </c>
    </row>
    <row r="99" spans="4:7" ht="189.75" x14ac:dyDescent="0.3">
      <c r="D99" s="116"/>
      <c r="E99" s="116"/>
      <c r="F99" s="137" t="s">
        <v>225</v>
      </c>
      <c r="G99" s="53">
        <v>-981.2</v>
      </c>
    </row>
    <row r="100" spans="4:7" ht="51.75" x14ac:dyDescent="0.3">
      <c r="D100" s="140"/>
      <c r="E100" s="140"/>
      <c r="F100" s="132" t="s">
        <v>226</v>
      </c>
      <c r="G100" s="53">
        <v>78187.5</v>
      </c>
    </row>
    <row r="101" spans="4:7" ht="34.5" x14ac:dyDescent="0.3">
      <c r="D101" s="116"/>
      <c r="E101" s="116"/>
      <c r="F101" s="137" t="s">
        <v>227</v>
      </c>
      <c r="G101" s="53">
        <v>-12567.2</v>
      </c>
    </row>
    <row r="102" spans="4:7" ht="34.5" x14ac:dyDescent="0.3">
      <c r="D102" s="116"/>
      <c r="E102" s="116"/>
      <c r="F102" s="137" t="s">
        <v>228</v>
      </c>
      <c r="G102" s="53">
        <v>-2105.1</v>
      </c>
    </row>
    <row r="103" spans="4:7" ht="34.5" customHeight="1" x14ac:dyDescent="0.3">
      <c r="D103" s="116"/>
      <c r="E103" s="116"/>
      <c r="F103" s="137" t="s">
        <v>229</v>
      </c>
      <c r="G103" s="53">
        <v>-3154.9</v>
      </c>
    </row>
    <row r="104" spans="4:7" ht="138" x14ac:dyDescent="0.3">
      <c r="D104" s="140"/>
      <c r="E104" s="140"/>
      <c r="F104" s="129" t="s">
        <v>230</v>
      </c>
      <c r="G104" s="53">
        <v>146249.79999999999</v>
      </c>
    </row>
    <row r="105" spans="4:7" ht="120.75" x14ac:dyDescent="0.3">
      <c r="D105" s="116"/>
      <c r="E105" s="116"/>
      <c r="F105" s="130" t="s">
        <v>231</v>
      </c>
      <c r="G105" s="53">
        <v>161627.29999999999</v>
      </c>
    </row>
    <row r="106" spans="4:7" ht="34.5" x14ac:dyDescent="0.3">
      <c r="D106" s="116"/>
      <c r="E106" s="116"/>
      <c r="F106" s="137" t="s">
        <v>232</v>
      </c>
      <c r="G106" s="53">
        <v>-390</v>
      </c>
    </row>
    <row r="107" spans="4:7" ht="51.75" x14ac:dyDescent="0.3">
      <c r="D107" s="116"/>
      <c r="E107" s="116"/>
      <c r="F107" s="130" t="s">
        <v>233</v>
      </c>
      <c r="G107" s="53">
        <v>120000</v>
      </c>
    </row>
    <row r="108" spans="4:7" ht="138" x14ac:dyDescent="0.3">
      <c r="D108" s="116"/>
      <c r="E108" s="116"/>
      <c r="F108" s="130" t="s">
        <v>234</v>
      </c>
      <c r="G108" s="53">
        <v>65589.8</v>
      </c>
    </row>
    <row r="109" spans="4:7" ht="69" x14ac:dyDescent="0.3">
      <c r="D109" s="140"/>
      <c r="E109" s="140"/>
      <c r="F109" s="132" t="s">
        <v>235</v>
      </c>
      <c r="G109" s="53">
        <v>59826.5</v>
      </c>
    </row>
    <row r="110" spans="4:7" ht="138" x14ac:dyDescent="0.3">
      <c r="D110" s="140"/>
      <c r="E110" s="140"/>
      <c r="F110" s="137" t="s">
        <v>236</v>
      </c>
      <c r="G110" s="53">
        <v>14022.6</v>
      </c>
    </row>
    <row r="111" spans="4:7" ht="86.25" x14ac:dyDescent="0.3">
      <c r="D111" s="140"/>
      <c r="E111" s="140"/>
      <c r="F111" s="132" t="s">
        <v>237</v>
      </c>
      <c r="G111" s="53">
        <v>63386.9</v>
      </c>
    </row>
    <row r="112" spans="4:7" ht="103.5" x14ac:dyDescent="0.3">
      <c r="D112" s="140"/>
      <c r="E112" s="140"/>
      <c r="F112" s="137" t="s">
        <v>238</v>
      </c>
      <c r="G112" s="53">
        <v>96553.8</v>
      </c>
    </row>
    <row r="113" spans="4:7" ht="86.25" x14ac:dyDescent="0.3">
      <c r="D113" s="116"/>
      <c r="E113" s="116"/>
      <c r="F113" s="129" t="s">
        <v>239</v>
      </c>
      <c r="G113" s="53">
        <v>146030.29999999999</v>
      </c>
    </row>
    <row r="114" spans="4:7" ht="86.25" x14ac:dyDescent="0.3">
      <c r="D114" s="116"/>
      <c r="E114" s="116"/>
      <c r="F114" s="130" t="s">
        <v>240</v>
      </c>
      <c r="G114" s="53">
        <v>120867.7</v>
      </c>
    </row>
    <row r="115" spans="4:7" ht="103.5" x14ac:dyDescent="0.3">
      <c r="D115" s="116"/>
      <c r="E115" s="116"/>
      <c r="F115" s="130" t="s">
        <v>241</v>
      </c>
      <c r="G115" s="53">
        <v>56382.3</v>
      </c>
    </row>
    <row r="116" spans="4:7" ht="241.5" x14ac:dyDescent="0.3">
      <c r="D116" s="116"/>
      <c r="E116" s="116"/>
      <c r="F116" s="130" t="s">
        <v>242</v>
      </c>
      <c r="G116" s="53">
        <v>780153</v>
      </c>
    </row>
    <row r="117" spans="4:7" ht="103.5" x14ac:dyDescent="0.3">
      <c r="D117" s="116"/>
      <c r="E117" s="116"/>
      <c r="F117" s="137" t="s">
        <v>243</v>
      </c>
      <c r="G117" s="53">
        <v>-80.7</v>
      </c>
    </row>
    <row r="118" spans="4:7" ht="120.75" x14ac:dyDescent="0.3">
      <c r="D118" s="116"/>
      <c r="E118" s="116"/>
      <c r="F118" s="137" t="s">
        <v>244</v>
      </c>
      <c r="G118" s="53">
        <v>-21103.200000000001</v>
      </c>
    </row>
    <row r="119" spans="4:7" ht="86.25" x14ac:dyDescent="0.3">
      <c r="D119" s="116"/>
      <c r="E119" s="116"/>
      <c r="F119" s="137" t="s">
        <v>245</v>
      </c>
      <c r="G119" s="53">
        <v>-5480.3</v>
      </c>
    </row>
    <row r="120" spans="4:7" ht="86.25" x14ac:dyDescent="0.3">
      <c r="D120" s="116"/>
      <c r="E120" s="116"/>
      <c r="F120" s="130" t="s">
        <v>246</v>
      </c>
      <c r="G120" s="53">
        <v>74454.2</v>
      </c>
    </row>
    <row r="121" spans="4:7" ht="51.75" x14ac:dyDescent="0.3">
      <c r="D121" s="116"/>
      <c r="E121" s="116"/>
      <c r="F121" s="130" t="s">
        <v>247</v>
      </c>
      <c r="G121" s="53">
        <v>96622.7</v>
      </c>
    </row>
    <row r="122" spans="4:7" ht="86.25" x14ac:dyDescent="0.3">
      <c r="D122" s="116"/>
      <c r="E122" s="116"/>
      <c r="F122" s="130" t="s">
        <v>248</v>
      </c>
      <c r="G122" s="53">
        <v>128726.9</v>
      </c>
    </row>
    <row r="123" spans="4:7" ht="120.75" x14ac:dyDescent="0.3">
      <c r="D123" s="116"/>
      <c r="E123" s="116"/>
      <c r="F123" s="130" t="s">
        <v>249</v>
      </c>
      <c r="G123" s="53">
        <v>95746.1</v>
      </c>
    </row>
    <row r="124" spans="4:7" ht="155.25" x14ac:dyDescent="0.3">
      <c r="D124" s="116"/>
      <c r="E124" s="116"/>
      <c r="F124" s="130" t="s">
        <v>250</v>
      </c>
      <c r="G124" s="53">
        <v>39284.199999999997</v>
      </c>
    </row>
    <row r="125" spans="4:7" ht="69" x14ac:dyDescent="0.3">
      <c r="D125" s="116"/>
      <c r="E125" s="116"/>
      <c r="F125" s="130" t="s">
        <v>251</v>
      </c>
      <c r="G125" s="53">
        <v>-40.200000000000003</v>
      </c>
    </row>
    <row r="126" spans="4:7" ht="155.25" x14ac:dyDescent="0.3">
      <c r="D126" s="116"/>
      <c r="E126" s="116"/>
      <c r="F126" s="137" t="s">
        <v>252</v>
      </c>
      <c r="G126" s="53">
        <v>-7392.9</v>
      </c>
    </row>
    <row r="127" spans="4:7" ht="86.25" x14ac:dyDescent="0.3">
      <c r="D127" s="116"/>
      <c r="E127" s="116"/>
      <c r="F127" s="137" t="s">
        <v>253</v>
      </c>
      <c r="G127" s="53">
        <v>-2074.8000000000002</v>
      </c>
    </row>
    <row r="128" spans="4:7" ht="34.5" x14ac:dyDescent="0.3">
      <c r="D128" s="116"/>
      <c r="E128" s="116"/>
      <c r="F128" s="137" t="s">
        <v>254</v>
      </c>
      <c r="G128" s="53">
        <v>44093.2</v>
      </c>
    </row>
    <row r="129" spans="4:7" ht="34.5" x14ac:dyDescent="0.3">
      <c r="D129" s="116"/>
      <c r="E129" s="116"/>
      <c r="F129" s="130" t="s">
        <v>255</v>
      </c>
      <c r="G129" s="53">
        <v>47829.8</v>
      </c>
    </row>
    <row r="130" spans="4:7" ht="51.75" x14ac:dyDescent="0.3">
      <c r="D130" s="116"/>
      <c r="E130" s="116"/>
      <c r="F130" s="130" t="s">
        <v>256</v>
      </c>
      <c r="G130" s="53">
        <v>75072</v>
      </c>
    </row>
    <row r="131" spans="4:7" ht="120.75" x14ac:dyDescent="0.3">
      <c r="D131" s="116"/>
      <c r="E131" s="116"/>
      <c r="F131" s="130" t="s">
        <v>257</v>
      </c>
      <c r="G131" s="53">
        <v>43603.4</v>
      </c>
    </row>
    <row r="132" spans="4:7" x14ac:dyDescent="0.3">
      <c r="D132" s="140"/>
      <c r="E132" s="140"/>
      <c r="F132" s="126" t="s">
        <v>142</v>
      </c>
      <c r="G132" s="141">
        <f>SUM(G134:G143)</f>
        <v>365752.99999999994</v>
      </c>
    </row>
    <row r="133" spans="4:7" x14ac:dyDescent="0.3">
      <c r="D133" s="140"/>
      <c r="E133" s="140"/>
      <c r="F133" s="142" t="s">
        <v>140</v>
      </c>
      <c r="G133" s="53"/>
    </row>
    <row r="134" spans="4:7" ht="34.5" x14ac:dyDescent="0.3">
      <c r="D134" s="140"/>
      <c r="E134" s="140"/>
      <c r="F134" s="137" t="s">
        <v>258</v>
      </c>
      <c r="G134" s="53">
        <v>24612.799999999999</v>
      </c>
    </row>
    <row r="135" spans="4:7" ht="34.5" x14ac:dyDescent="0.3">
      <c r="D135" s="140"/>
      <c r="E135" s="140"/>
      <c r="F135" s="137" t="s">
        <v>259</v>
      </c>
      <c r="G135" s="53">
        <v>55381</v>
      </c>
    </row>
    <row r="136" spans="4:7" ht="34.5" x14ac:dyDescent="0.3">
      <c r="D136" s="140"/>
      <c r="E136" s="140"/>
      <c r="F136" s="137" t="s">
        <v>260</v>
      </c>
      <c r="G136" s="53">
        <v>52168.5</v>
      </c>
    </row>
    <row r="137" spans="4:7" ht="34.5" x14ac:dyDescent="0.3">
      <c r="D137" s="140"/>
      <c r="E137" s="140"/>
      <c r="F137" s="137" t="s">
        <v>261</v>
      </c>
      <c r="G137" s="53">
        <v>34226.5</v>
      </c>
    </row>
    <row r="138" spans="4:7" ht="155.25" x14ac:dyDescent="0.3">
      <c r="D138" s="140"/>
      <c r="E138" s="140"/>
      <c r="F138" s="137" t="s">
        <v>262</v>
      </c>
      <c r="G138" s="53">
        <v>65286.3</v>
      </c>
    </row>
    <row r="139" spans="4:7" ht="207" x14ac:dyDescent="0.3">
      <c r="D139" s="140"/>
      <c r="E139" s="140"/>
      <c r="F139" s="137" t="s">
        <v>263</v>
      </c>
      <c r="G139" s="53">
        <v>114370.5</v>
      </c>
    </row>
    <row r="140" spans="4:7" ht="34.5" x14ac:dyDescent="0.3">
      <c r="D140" s="140"/>
      <c r="E140" s="140"/>
      <c r="F140" s="137" t="s">
        <v>264</v>
      </c>
      <c r="G140" s="53">
        <v>28358.3</v>
      </c>
    </row>
    <row r="141" spans="4:7" ht="51.75" x14ac:dyDescent="0.3">
      <c r="D141" s="140"/>
      <c r="E141" s="140"/>
      <c r="F141" s="137" t="s">
        <v>265</v>
      </c>
      <c r="G141" s="53">
        <v>10328.299999999999</v>
      </c>
    </row>
    <row r="142" spans="4:7" ht="17.25" customHeight="1" x14ac:dyDescent="0.3">
      <c r="D142" s="140"/>
      <c r="E142" s="140"/>
      <c r="F142" s="143" t="s">
        <v>266</v>
      </c>
      <c r="G142" s="53">
        <v>-43159.7</v>
      </c>
    </row>
    <row r="143" spans="4:7" ht="34.5" x14ac:dyDescent="0.3">
      <c r="D143" s="140"/>
      <c r="E143" s="140"/>
      <c r="F143" s="137" t="s">
        <v>267</v>
      </c>
      <c r="G143" s="53">
        <v>24180.5</v>
      </c>
    </row>
    <row r="144" spans="4:7" ht="25.5" customHeight="1" x14ac:dyDescent="0.3">
      <c r="D144" s="140"/>
      <c r="E144" s="140"/>
      <c r="F144" s="126" t="s">
        <v>143</v>
      </c>
      <c r="G144" s="141">
        <f>SUM(G146:G162)</f>
        <v>1574784.3</v>
      </c>
    </row>
    <row r="145" spans="4:7" x14ac:dyDescent="0.3">
      <c r="D145" s="140"/>
      <c r="E145" s="140"/>
      <c r="F145" s="122" t="s">
        <v>140</v>
      </c>
      <c r="G145" s="53"/>
    </row>
    <row r="146" spans="4:7" ht="101.25" customHeight="1" x14ac:dyDescent="0.3">
      <c r="D146" s="140"/>
      <c r="E146" s="140"/>
      <c r="F146" s="137" t="s">
        <v>268</v>
      </c>
      <c r="G146" s="53">
        <v>161125.29999999999</v>
      </c>
    </row>
    <row r="147" spans="4:7" ht="64.5" customHeight="1" x14ac:dyDescent="0.3">
      <c r="D147" s="140"/>
      <c r="E147" s="140"/>
      <c r="F147" s="137" t="s">
        <v>269</v>
      </c>
      <c r="G147" s="53">
        <v>19580.599999999999</v>
      </c>
    </row>
    <row r="148" spans="4:7" ht="69" x14ac:dyDescent="0.3">
      <c r="D148" s="140"/>
      <c r="E148" s="140"/>
      <c r="F148" s="137" t="s">
        <v>270</v>
      </c>
      <c r="G148" s="53">
        <v>20754.5</v>
      </c>
    </row>
    <row r="149" spans="4:7" ht="51.75" x14ac:dyDescent="0.3">
      <c r="D149" s="140"/>
      <c r="E149" s="140"/>
      <c r="F149" s="137" t="s">
        <v>271</v>
      </c>
      <c r="G149" s="53">
        <v>140027.1</v>
      </c>
    </row>
    <row r="150" spans="4:7" ht="34.5" x14ac:dyDescent="0.3">
      <c r="D150" s="140"/>
      <c r="E150" s="140"/>
      <c r="F150" s="137" t="s">
        <v>272</v>
      </c>
      <c r="G150" s="53">
        <v>145623.9</v>
      </c>
    </row>
    <row r="151" spans="4:7" x14ac:dyDescent="0.3">
      <c r="D151" s="140"/>
      <c r="E151" s="140"/>
      <c r="F151" s="137" t="s">
        <v>273</v>
      </c>
      <c r="G151" s="53">
        <v>-7556.1</v>
      </c>
    </row>
    <row r="152" spans="4:7" ht="51.75" x14ac:dyDescent="0.3">
      <c r="D152" s="140"/>
      <c r="E152" s="140"/>
      <c r="F152" s="137" t="s">
        <v>380</v>
      </c>
      <c r="G152" s="53">
        <v>59957</v>
      </c>
    </row>
    <row r="153" spans="4:7" ht="51.75" x14ac:dyDescent="0.3">
      <c r="D153" s="140"/>
      <c r="E153" s="140"/>
      <c r="F153" s="137" t="s">
        <v>274</v>
      </c>
      <c r="G153" s="53">
        <v>250991</v>
      </c>
    </row>
    <row r="154" spans="4:7" ht="34.5" x14ac:dyDescent="0.3">
      <c r="D154" s="140"/>
      <c r="E154" s="140"/>
      <c r="F154" s="137" t="s">
        <v>275</v>
      </c>
      <c r="G154" s="53">
        <v>28828.400000000001</v>
      </c>
    </row>
    <row r="155" spans="4:7" ht="34.5" x14ac:dyDescent="0.3">
      <c r="D155" s="140"/>
      <c r="E155" s="140"/>
      <c r="F155" s="137" t="s">
        <v>276</v>
      </c>
      <c r="G155" s="53">
        <v>106362.2</v>
      </c>
    </row>
    <row r="156" spans="4:7" ht="34.5" x14ac:dyDescent="0.3">
      <c r="D156" s="140"/>
      <c r="E156" s="140"/>
      <c r="F156" s="137" t="s">
        <v>277</v>
      </c>
      <c r="G156" s="53">
        <v>38284.1</v>
      </c>
    </row>
    <row r="157" spans="4:7" ht="327.75" x14ac:dyDescent="0.3">
      <c r="D157" s="140"/>
      <c r="E157" s="140"/>
      <c r="F157" s="137" t="s">
        <v>278</v>
      </c>
      <c r="G157" s="53">
        <v>294949</v>
      </c>
    </row>
    <row r="158" spans="4:7" ht="34.5" x14ac:dyDescent="0.3">
      <c r="D158" s="140"/>
      <c r="E158" s="140"/>
      <c r="F158" s="137" t="s">
        <v>279</v>
      </c>
      <c r="G158" s="53">
        <v>122685.7</v>
      </c>
    </row>
    <row r="159" spans="4:7" ht="34.5" x14ac:dyDescent="0.3">
      <c r="D159" s="140"/>
      <c r="E159" s="140"/>
      <c r="F159" s="137" t="s">
        <v>280</v>
      </c>
      <c r="G159" s="53">
        <v>105962.7</v>
      </c>
    </row>
    <row r="160" spans="4:7" ht="34.5" x14ac:dyDescent="0.3">
      <c r="D160" s="140"/>
      <c r="E160" s="140"/>
      <c r="F160" s="137" t="s">
        <v>281</v>
      </c>
      <c r="G160" s="53">
        <v>46920.1</v>
      </c>
    </row>
    <row r="161" spans="4:7" ht="51.75" x14ac:dyDescent="0.3">
      <c r="D161" s="140"/>
      <c r="E161" s="140"/>
      <c r="F161" s="137" t="s">
        <v>282</v>
      </c>
      <c r="G161" s="53">
        <v>29210.6</v>
      </c>
    </row>
    <row r="162" spans="4:7" ht="44.25" customHeight="1" x14ac:dyDescent="0.3">
      <c r="D162" s="140"/>
      <c r="E162" s="140"/>
      <c r="F162" s="137" t="s">
        <v>283</v>
      </c>
      <c r="G162" s="53">
        <v>11078.2</v>
      </c>
    </row>
    <row r="163" spans="4:7" x14ac:dyDescent="0.3">
      <c r="D163" s="140"/>
      <c r="E163" s="140"/>
      <c r="F163" s="126" t="s">
        <v>144</v>
      </c>
      <c r="G163" s="141">
        <f>SUM(G165:G188)</f>
        <v>1500909</v>
      </c>
    </row>
    <row r="164" spans="4:7" x14ac:dyDescent="0.3">
      <c r="D164" s="140"/>
      <c r="E164" s="140"/>
      <c r="F164" s="142" t="s">
        <v>140</v>
      </c>
      <c r="G164" s="53"/>
    </row>
    <row r="165" spans="4:7" ht="34.5" x14ac:dyDescent="0.3">
      <c r="D165" s="140"/>
      <c r="E165" s="140"/>
      <c r="F165" s="144" t="s">
        <v>284</v>
      </c>
      <c r="G165" s="53">
        <v>29181.4</v>
      </c>
    </row>
    <row r="166" spans="4:7" ht="34.5" x14ac:dyDescent="0.3">
      <c r="D166" s="140"/>
      <c r="E166" s="140"/>
      <c r="F166" s="127" t="s">
        <v>285</v>
      </c>
      <c r="G166" s="53">
        <v>26291.4</v>
      </c>
    </row>
    <row r="167" spans="4:7" ht="51.75" x14ac:dyDescent="0.3">
      <c r="D167" s="140"/>
      <c r="E167" s="140"/>
      <c r="F167" s="127" t="s">
        <v>286</v>
      </c>
      <c r="G167" s="53">
        <v>35646.400000000001</v>
      </c>
    </row>
    <row r="168" spans="4:7" ht="51.75" x14ac:dyDescent="0.3">
      <c r="D168" s="140"/>
      <c r="E168" s="140"/>
      <c r="F168" s="127" t="s">
        <v>287</v>
      </c>
      <c r="G168" s="53">
        <v>83127.199999999997</v>
      </c>
    </row>
    <row r="169" spans="4:7" ht="51.75" x14ac:dyDescent="0.3">
      <c r="D169" s="140"/>
      <c r="E169" s="140"/>
      <c r="F169" s="127" t="s">
        <v>288</v>
      </c>
      <c r="G169" s="53">
        <v>37620</v>
      </c>
    </row>
    <row r="170" spans="4:7" ht="51.75" x14ac:dyDescent="0.3">
      <c r="D170" s="140"/>
      <c r="E170" s="140"/>
      <c r="F170" s="127" t="s">
        <v>289</v>
      </c>
      <c r="G170" s="53">
        <v>48893.599999999999</v>
      </c>
    </row>
    <row r="171" spans="4:7" ht="69" x14ac:dyDescent="0.3">
      <c r="D171" s="140"/>
      <c r="E171" s="140"/>
      <c r="F171" s="127" t="s">
        <v>290</v>
      </c>
      <c r="G171" s="53">
        <v>52461.1</v>
      </c>
    </row>
    <row r="172" spans="4:7" ht="51.75" x14ac:dyDescent="0.3">
      <c r="D172" s="140"/>
      <c r="E172" s="140"/>
      <c r="F172" s="127" t="s">
        <v>291</v>
      </c>
      <c r="G172" s="53">
        <v>16533</v>
      </c>
    </row>
    <row r="173" spans="4:7" ht="69" x14ac:dyDescent="0.3">
      <c r="D173" s="140"/>
      <c r="E173" s="140"/>
      <c r="F173" s="127" t="s">
        <v>292</v>
      </c>
      <c r="G173" s="53">
        <v>38062.6</v>
      </c>
    </row>
    <row r="174" spans="4:7" ht="69" x14ac:dyDescent="0.3">
      <c r="D174" s="140"/>
      <c r="E174" s="140"/>
      <c r="F174" s="144" t="s">
        <v>293</v>
      </c>
      <c r="G174" s="53">
        <v>53922.6</v>
      </c>
    </row>
    <row r="175" spans="4:7" ht="69" x14ac:dyDescent="0.3">
      <c r="D175" s="140"/>
      <c r="E175" s="140"/>
      <c r="F175" s="127" t="s">
        <v>294</v>
      </c>
      <c r="G175" s="53">
        <v>64350.400000000001</v>
      </c>
    </row>
    <row r="176" spans="4:7" ht="51.75" x14ac:dyDescent="0.3">
      <c r="D176" s="140"/>
      <c r="E176" s="140"/>
      <c r="F176" s="144" t="s">
        <v>295</v>
      </c>
      <c r="G176" s="53">
        <v>128810.5</v>
      </c>
    </row>
    <row r="177" spans="4:7" ht="34.5" x14ac:dyDescent="0.3">
      <c r="D177" s="140"/>
      <c r="E177" s="140"/>
      <c r="F177" s="127" t="s">
        <v>296</v>
      </c>
      <c r="G177" s="53">
        <v>28607.8</v>
      </c>
    </row>
    <row r="178" spans="4:7" ht="69" x14ac:dyDescent="0.3">
      <c r="D178" s="140"/>
      <c r="E178" s="140"/>
      <c r="F178" s="127" t="s">
        <v>297</v>
      </c>
      <c r="G178" s="53">
        <v>11419.9</v>
      </c>
    </row>
    <row r="179" spans="4:7" ht="34.5" x14ac:dyDescent="0.3">
      <c r="D179" s="140"/>
      <c r="E179" s="140"/>
      <c r="F179" s="127" t="s">
        <v>298</v>
      </c>
      <c r="G179" s="53">
        <v>43724.6</v>
      </c>
    </row>
    <row r="180" spans="4:7" ht="51.75" x14ac:dyDescent="0.3">
      <c r="D180" s="140"/>
      <c r="E180" s="140"/>
      <c r="F180" s="127" t="s">
        <v>299</v>
      </c>
      <c r="G180" s="53">
        <v>98033.7</v>
      </c>
    </row>
    <row r="181" spans="4:7" ht="34.5" x14ac:dyDescent="0.3">
      <c r="D181" s="140"/>
      <c r="E181" s="140"/>
      <c r="F181" s="127" t="s">
        <v>300</v>
      </c>
      <c r="G181" s="53">
        <v>8743.5</v>
      </c>
    </row>
    <row r="182" spans="4:7" ht="34.5" x14ac:dyDescent="0.3">
      <c r="D182" s="140"/>
      <c r="E182" s="140"/>
      <c r="F182" s="127" t="s">
        <v>301</v>
      </c>
      <c r="G182" s="53">
        <v>48471.199999999997</v>
      </c>
    </row>
    <row r="183" spans="4:7" ht="69" x14ac:dyDescent="0.3">
      <c r="D183" s="140"/>
      <c r="E183" s="140"/>
      <c r="F183" s="127" t="s">
        <v>302</v>
      </c>
      <c r="G183" s="53">
        <v>126985.2</v>
      </c>
    </row>
    <row r="184" spans="4:7" ht="51.75" x14ac:dyDescent="0.3">
      <c r="D184" s="140"/>
      <c r="E184" s="140"/>
      <c r="F184" s="127" t="s">
        <v>303</v>
      </c>
      <c r="G184" s="53">
        <v>170736.1</v>
      </c>
    </row>
    <row r="185" spans="4:7" ht="51.75" x14ac:dyDescent="0.3">
      <c r="D185" s="140"/>
      <c r="E185" s="140"/>
      <c r="F185" s="127" t="s">
        <v>304</v>
      </c>
      <c r="G185" s="53">
        <v>121295.6</v>
      </c>
    </row>
    <row r="186" spans="4:7" ht="86.25" x14ac:dyDescent="0.3">
      <c r="D186" s="140"/>
      <c r="E186" s="140"/>
      <c r="F186" s="127" t="s">
        <v>305</v>
      </c>
      <c r="G186" s="53">
        <v>20326.599999999999</v>
      </c>
    </row>
    <row r="187" spans="4:7" ht="69" x14ac:dyDescent="0.3">
      <c r="D187" s="140"/>
      <c r="E187" s="140"/>
      <c r="F187" s="144" t="s">
        <v>306</v>
      </c>
      <c r="G187" s="53">
        <v>183052.9</v>
      </c>
    </row>
    <row r="188" spans="4:7" ht="34.5" x14ac:dyDescent="0.3">
      <c r="D188" s="140"/>
      <c r="E188" s="140"/>
      <c r="F188" s="127" t="s">
        <v>307</v>
      </c>
      <c r="G188" s="53">
        <v>24611.7</v>
      </c>
    </row>
    <row r="189" spans="4:7" x14ac:dyDescent="0.3">
      <c r="D189" s="140"/>
      <c r="E189" s="140"/>
      <c r="F189" s="126" t="s">
        <v>145</v>
      </c>
      <c r="G189" s="141">
        <f>SUM(G191:G202)</f>
        <v>472609.8</v>
      </c>
    </row>
    <row r="190" spans="4:7" x14ac:dyDescent="0.3">
      <c r="D190" s="140"/>
      <c r="E190" s="140"/>
      <c r="F190" s="142" t="s">
        <v>140</v>
      </c>
      <c r="G190" s="53"/>
    </row>
    <row r="191" spans="4:7" ht="51.75" x14ac:dyDescent="0.3">
      <c r="D191" s="140"/>
      <c r="E191" s="140"/>
      <c r="F191" s="137" t="s">
        <v>308</v>
      </c>
      <c r="G191" s="53">
        <v>71439.600000000006</v>
      </c>
    </row>
    <row r="192" spans="4:7" ht="51.75" x14ac:dyDescent="0.3">
      <c r="D192" s="140"/>
      <c r="E192" s="140"/>
      <c r="F192" s="127" t="s">
        <v>309</v>
      </c>
      <c r="G192" s="53">
        <v>154856.29999999999</v>
      </c>
    </row>
    <row r="193" spans="4:7" ht="34.5" x14ac:dyDescent="0.3">
      <c r="D193" s="140"/>
      <c r="E193" s="140"/>
      <c r="F193" s="144" t="s">
        <v>310</v>
      </c>
      <c r="G193" s="53">
        <v>159208.9</v>
      </c>
    </row>
    <row r="194" spans="4:7" ht="69" x14ac:dyDescent="0.3">
      <c r="D194" s="140"/>
      <c r="E194" s="140"/>
      <c r="F194" s="144" t="s">
        <v>311</v>
      </c>
      <c r="G194" s="53">
        <v>48277.599999999999</v>
      </c>
    </row>
    <row r="195" spans="4:7" ht="34.5" x14ac:dyDescent="0.3">
      <c r="D195" s="140"/>
      <c r="E195" s="140"/>
      <c r="F195" s="127" t="s">
        <v>312</v>
      </c>
      <c r="G195" s="53">
        <v>50572.2</v>
      </c>
    </row>
    <row r="196" spans="4:7" ht="34.5" x14ac:dyDescent="0.3">
      <c r="D196" s="140"/>
      <c r="E196" s="140"/>
      <c r="F196" s="127" t="s">
        <v>313</v>
      </c>
      <c r="G196" s="53">
        <v>-50469.7</v>
      </c>
    </row>
    <row r="197" spans="4:7" ht="51.75" x14ac:dyDescent="0.3">
      <c r="D197" s="140"/>
      <c r="E197" s="140"/>
      <c r="F197" s="127" t="s">
        <v>314</v>
      </c>
      <c r="G197" s="53">
        <v>-1338</v>
      </c>
    </row>
    <row r="198" spans="4:7" ht="51.75" x14ac:dyDescent="0.3">
      <c r="D198" s="140"/>
      <c r="E198" s="140"/>
      <c r="F198" s="127" t="s">
        <v>315</v>
      </c>
      <c r="G198" s="53">
        <v>-70305.399999999994</v>
      </c>
    </row>
    <row r="199" spans="4:7" ht="34.5" x14ac:dyDescent="0.3">
      <c r="D199" s="140"/>
      <c r="E199" s="140"/>
      <c r="F199" s="127" t="s">
        <v>316</v>
      </c>
      <c r="G199" s="53">
        <v>-4798.5</v>
      </c>
    </row>
    <row r="200" spans="4:7" ht="241.5" x14ac:dyDescent="0.3">
      <c r="D200" s="140"/>
      <c r="E200" s="140"/>
      <c r="F200" s="127" t="s">
        <v>317</v>
      </c>
      <c r="G200" s="53">
        <v>-81.400000000000006</v>
      </c>
    </row>
    <row r="201" spans="4:7" ht="103.5" x14ac:dyDescent="0.3">
      <c r="D201" s="140"/>
      <c r="E201" s="140"/>
      <c r="F201" s="144" t="s">
        <v>318</v>
      </c>
      <c r="G201" s="53">
        <v>45929.4</v>
      </c>
    </row>
    <row r="202" spans="4:7" ht="69" x14ac:dyDescent="0.3">
      <c r="D202" s="140"/>
      <c r="E202" s="140"/>
      <c r="F202" s="144" t="s">
        <v>319</v>
      </c>
      <c r="G202" s="53">
        <v>69318.8</v>
      </c>
    </row>
    <row r="203" spans="4:7" x14ac:dyDescent="0.3">
      <c r="D203" s="140"/>
      <c r="E203" s="140"/>
      <c r="F203" s="126" t="s">
        <v>146</v>
      </c>
      <c r="G203" s="141">
        <f>SUM(G205:G215)</f>
        <v>283041.5</v>
      </c>
    </row>
    <row r="204" spans="4:7" x14ac:dyDescent="0.3">
      <c r="D204" s="140"/>
      <c r="E204" s="140"/>
      <c r="F204" s="142" t="s">
        <v>140</v>
      </c>
      <c r="G204" s="53"/>
    </row>
    <row r="205" spans="4:7" ht="51.75" x14ac:dyDescent="0.3">
      <c r="D205" s="140"/>
      <c r="E205" s="140"/>
      <c r="F205" s="137" t="s">
        <v>320</v>
      </c>
      <c r="G205" s="53">
        <v>24932.6</v>
      </c>
    </row>
    <row r="206" spans="4:7" ht="310.5" x14ac:dyDescent="0.3">
      <c r="D206" s="140"/>
      <c r="E206" s="140"/>
      <c r="F206" s="144" t="s">
        <v>386</v>
      </c>
      <c r="G206" s="53">
        <v>5497.1</v>
      </c>
    </row>
    <row r="207" spans="4:7" ht="138" x14ac:dyDescent="0.3">
      <c r="D207" s="140"/>
      <c r="E207" s="140"/>
      <c r="F207" s="127" t="s">
        <v>321</v>
      </c>
      <c r="G207" s="53">
        <v>9599.7999999999993</v>
      </c>
    </row>
    <row r="208" spans="4:7" ht="34.5" x14ac:dyDescent="0.3">
      <c r="D208" s="140"/>
      <c r="E208" s="140"/>
      <c r="F208" s="127" t="s">
        <v>322</v>
      </c>
      <c r="G208" s="53">
        <v>13358.1</v>
      </c>
    </row>
    <row r="209" spans="4:7" ht="86.25" x14ac:dyDescent="0.3">
      <c r="D209" s="140"/>
      <c r="E209" s="140"/>
      <c r="F209" s="127" t="s">
        <v>323</v>
      </c>
      <c r="G209" s="53">
        <v>5349.5</v>
      </c>
    </row>
    <row r="210" spans="4:7" ht="51.75" x14ac:dyDescent="0.3">
      <c r="D210" s="140"/>
      <c r="E210" s="140"/>
      <c r="F210" s="127" t="s">
        <v>324</v>
      </c>
      <c r="G210" s="53">
        <v>22925</v>
      </c>
    </row>
    <row r="211" spans="4:7" ht="34.5" x14ac:dyDescent="0.3">
      <c r="D211" s="140"/>
      <c r="E211" s="140"/>
      <c r="F211" s="144" t="s">
        <v>325</v>
      </c>
      <c r="G211" s="53">
        <v>60090.8</v>
      </c>
    </row>
    <row r="212" spans="4:7" ht="34.5" x14ac:dyDescent="0.3">
      <c r="D212" s="140"/>
      <c r="E212" s="140"/>
      <c r="F212" s="127" t="s">
        <v>326</v>
      </c>
      <c r="G212" s="53">
        <v>40044.1</v>
      </c>
    </row>
    <row r="213" spans="4:7" ht="86.25" x14ac:dyDescent="0.3">
      <c r="D213" s="140"/>
      <c r="E213" s="140"/>
      <c r="F213" s="127" t="s">
        <v>327</v>
      </c>
      <c r="G213" s="53">
        <v>10622.9</v>
      </c>
    </row>
    <row r="214" spans="4:7" ht="172.5" x14ac:dyDescent="0.3">
      <c r="D214" s="140"/>
      <c r="E214" s="140"/>
      <c r="F214" s="127" t="s">
        <v>328</v>
      </c>
      <c r="G214" s="53">
        <v>44274.3</v>
      </c>
    </row>
    <row r="215" spans="4:7" ht="34.5" x14ac:dyDescent="0.3">
      <c r="D215" s="140"/>
      <c r="E215" s="140"/>
      <c r="F215" s="127" t="s">
        <v>329</v>
      </c>
      <c r="G215" s="53">
        <v>46347.3</v>
      </c>
    </row>
    <row r="216" spans="4:7" x14ac:dyDescent="0.3">
      <c r="D216" s="140"/>
      <c r="E216" s="140"/>
      <c r="F216" s="126" t="s">
        <v>147</v>
      </c>
      <c r="G216" s="141">
        <f>SUM(G218:G233)</f>
        <v>840250.5</v>
      </c>
    </row>
    <row r="217" spans="4:7" x14ac:dyDescent="0.3">
      <c r="D217" s="140"/>
      <c r="E217" s="140"/>
      <c r="F217" s="142" t="s">
        <v>140</v>
      </c>
      <c r="G217" s="53"/>
    </row>
    <row r="218" spans="4:7" ht="69" x14ac:dyDescent="0.3">
      <c r="D218" s="140"/>
      <c r="E218" s="140"/>
      <c r="F218" s="127" t="s">
        <v>330</v>
      </c>
      <c r="G218" s="53">
        <v>52413.5</v>
      </c>
    </row>
    <row r="219" spans="4:7" ht="51.75" x14ac:dyDescent="0.3">
      <c r="D219" s="140"/>
      <c r="E219" s="140"/>
      <c r="F219" s="127" t="s">
        <v>331</v>
      </c>
      <c r="G219" s="145">
        <v>63086.3</v>
      </c>
    </row>
    <row r="220" spans="4:7" ht="86.25" x14ac:dyDescent="0.3">
      <c r="D220" s="140"/>
      <c r="E220" s="140"/>
      <c r="F220" s="127" t="s">
        <v>332</v>
      </c>
      <c r="G220" s="53">
        <v>26400.1</v>
      </c>
    </row>
    <row r="221" spans="4:7" ht="86.25" x14ac:dyDescent="0.3">
      <c r="D221" s="140"/>
      <c r="E221" s="140"/>
      <c r="F221" s="144" t="s">
        <v>333</v>
      </c>
      <c r="G221" s="53">
        <v>61178.3</v>
      </c>
    </row>
    <row r="222" spans="4:7" ht="34.5" x14ac:dyDescent="0.3">
      <c r="D222" s="140"/>
      <c r="E222" s="140"/>
      <c r="F222" s="127" t="s">
        <v>334</v>
      </c>
      <c r="G222" s="53">
        <v>36849.800000000003</v>
      </c>
    </row>
    <row r="223" spans="4:7" ht="86.25" x14ac:dyDescent="0.3">
      <c r="D223" s="140"/>
      <c r="E223" s="140"/>
      <c r="F223" s="127" t="s">
        <v>335</v>
      </c>
      <c r="G223" s="53">
        <v>60000</v>
      </c>
    </row>
    <row r="224" spans="4:7" ht="51.75" x14ac:dyDescent="0.3">
      <c r="D224" s="140"/>
      <c r="E224" s="140"/>
      <c r="F224" s="127" t="s">
        <v>336</v>
      </c>
      <c r="G224" s="53">
        <v>25949.599999999999</v>
      </c>
    </row>
    <row r="225" spans="4:7" ht="69" x14ac:dyDescent="0.3">
      <c r="D225" s="140"/>
      <c r="E225" s="140"/>
      <c r="F225" s="127" t="s">
        <v>387</v>
      </c>
      <c r="G225" s="53">
        <v>71166</v>
      </c>
    </row>
    <row r="226" spans="4:7" ht="34.5" x14ac:dyDescent="0.3">
      <c r="D226" s="140"/>
      <c r="E226" s="140"/>
      <c r="F226" s="127" t="s">
        <v>337</v>
      </c>
      <c r="G226" s="53">
        <v>-1724.1</v>
      </c>
    </row>
    <row r="227" spans="4:7" ht="86.25" x14ac:dyDescent="0.3">
      <c r="D227" s="140"/>
      <c r="E227" s="140"/>
      <c r="F227" s="127" t="s">
        <v>338</v>
      </c>
      <c r="G227" s="53">
        <v>100577.2</v>
      </c>
    </row>
    <row r="228" spans="4:7" ht="69" x14ac:dyDescent="0.3">
      <c r="D228" s="140"/>
      <c r="E228" s="140"/>
      <c r="F228" s="127" t="s">
        <v>339</v>
      </c>
      <c r="G228" s="53">
        <v>136238.1</v>
      </c>
    </row>
    <row r="229" spans="4:7" ht="86.25" x14ac:dyDescent="0.3">
      <c r="D229" s="140"/>
      <c r="E229" s="140"/>
      <c r="F229" s="127" t="s">
        <v>388</v>
      </c>
      <c r="G229" s="53">
        <v>32470.6</v>
      </c>
    </row>
    <row r="230" spans="4:7" ht="86.25" x14ac:dyDescent="0.3">
      <c r="D230" s="140"/>
      <c r="E230" s="140"/>
      <c r="F230" s="127" t="s">
        <v>340</v>
      </c>
      <c r="G230" s="53">
        <v>60000</v>
      </c>
    </row>
    <row r="231" spans="4:7" ht="69" x14ac:dyDescent="0.3">
      <c r="D231" s="140"/>
      <c r="E231" s="140"/>
      <c r="F231" s="127" t="s">
        <v>389</v>
      </c>
      <c r="G231" s="53">
        <v>81392.600000000006</v>
      </c>
    </row>
    <row r="232" spans="4:7" ht="34.5" x14ac:dyDescent="0.3">
      <c r="D232" s="140"/>
      <c r="E232" s="140"/>
      <c r="F232" s="132" t="s">
        <v>341</v>
      </c>
      <c r="G232" s="53">
        <v>-57492.4</v>
      </c>
    </row>
    <row r="233" spans="4:7" ht="120.75" x14ac:dyDescent="0.3">
      <c r="D233" s="140"/>
      <c r="E233" s="140"/>
      <c r="F233" s="127" t="s">
        <v>342</v>
      </c>
      <c r="G233" s="145">
        <v>91744.9</v>
      </c>
    </row>
    <row r="234" spans="4:7" x14ac:dyDescent="0.3">
      <c r="D234" s="146"/>
      <c r="E234" s="146"/>
      <c r="F234" s="147"/>
      <c r="G234" s="54"/>
    </row>
    <row r="235" spans="4:7" x14ac:dyDescent="0.3">
      <c r="D235" s="146"/>
      <c r="E235" s="146"/>
      <c r="F235" s="147"/>
      <c r="G235" s="54"/>
    </row>
    <row r="236" spans="4:7" x14ac:dyDescent="0.3">
      <c r="D236" s="146"/>
      <c r="E236" s="146"/>
      <c r="F236" s="147"/>
      <c r="G236" s="54"/>
    </row>
    <row r="237" spans="4:7" x14ac:dyDescent="0.3">
      <c r="D237" s="146"/>
      <c r="E237" s="146"/>
      <c r="F237" s="147"/>
      <c r="G237" s="54"/>
    </row>
    <row r="238" spans="4:7" x14ac:dyDescent="0.3">
      <c r="D238" s="146"/>
      <c r="E238" s="146"/>
      <c r="F238" s="147"/>
      <c r="G238" s="54"/>
    </row>
    <row r="239" spans="4:7" x14ac:dyDescent="0.3">
      <c r="D239" s="146"/>
      <c r="E239" s="146"/>
      <c r="F239" s="147"/>
      <c r="G239" s="54"/>
    </row>
    <row r="240" spans="4:7" x14ac:dyDescent="0.3">
      <c r="D240" s="146"/>
      <c r="E240" s="146"/>
      <c r="F240" s="147"/>
      <c r="G240" s="54"/>
    </row>
    <row r="241" spans="4:7" x14ac:dyDescent="0.3">
      <c r="D241" s="146"/>
      <c r="E241" s="146"/>
      <c r="F241" s="147"/>
      <c r="G241" s="54"/>
    </row>
    <row r="242" spans="4:7" x14ac:dyDescent="0.3">
      <c r="D242" s="146"/>
      <c r="E242" s="146"/>
      <c r="F242" s="147"/>
      <c r="G242" s="54"/>
    </row>
    <row r="244" spans="4:7" x14ac:dyDescent="0.3">
      <c r="D244" s="148"/>
      <c r="E244" s="149"/>
      <c r="F244" s="80"/>
      <c r="G244" s="80"/>
    </row>
    <row r="245" spans="4:7" x14ac:dyDescent="0.3">
      <c r="D245" s="148"/>
      <c r="E245" s="150" t="s">
        <v>24</v>
      </c>
      <c r="F245" s="151"/>
      <c r="G245" s="152"/>
    </row>
    <row r="246" spans="4:7" x14ac:dyDescent="0.3">
      <c r="D246" s="148"/>
      <c r="E246" s="150" t="s">
        <v>25</v>
      </c>
      <c r="F246" s="151"/>
      <c r="G246" s="152"/>
    </row>
    <row r="247" spans="4:7" x14ac:dyDescent="0.3">
      <c r="D247" s="148"/>
      <c r="E247" s="1"/>
      <c r="F247" s="4" t="s">
        <v>26</v>
      </c>
      <c r="G247" s="152"/>
    </row>
    <row r="248" spans="4:7" x14ac:dyDescent="0.3">
      <c r="D248" s="148"/>
      <c r="E248" s="77"/>
      <c r="F248" s="77"/>
      <c r="G248" s="153"/>
    </row>
    <row r="249" spans="4:7" x14ac:dyDescent="0.3">
      <c r="D249" s="80"/>
      <c r="E249" s="80"/>
      <c r="F249" s="80"/>
      <c r="G249" s="80"/>
    </row>
  </sheetData>
  <mergeCells count="4">
    <mergeCell ref="F2:G2"/>
    <mergeCell ref="D4:G4"/>
    <mergeCell ref="D6:E6"/>
    <mergeCell ref="F6:F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CE58"/>
  <sheetViews>
    <sheetView topLeftCell="B1" zoomScaleNormal="100" workbookViewId="0">
      <selection activeCell="G42" sqref="G42:K42"/>
    </sheetView>
  </sheetViews>
  <sheetFormatPr defaultRowHeight="33.75" customHeight="1" x14ac:dyDescent="0.3"/>
  <cols>
    <col min="1" max="1" width="9.140625" style="1"/>
    <col min="2" max="2" width="8.140625" style="1" customWidth="1"/>
    <col min="3" max="3" width="10.5703125" style="1" customWidth="1"/>
    <col min="4" max="4" width="15" style="1" customWidth="1"/>
    <col min="5" max="5" width="19" style="1" customWidth="1"/>
    <col min="6" max="6" width="13.7109375" style="1" customWidth="1"/>
    <col min="7" max="7" width="22.42578125" style="1" customWidth="1"/>
    <col min="8" max="8" width="10.7109375" style="1" customWidth="1"/>
    <col min="9" max="9" width="21" style="1" customWidth="1"/>
    <col min="10" max="10" width="50.42578125" style="1" customWidth="1"/>
    <col min="11" max="11" width="25" style="1" customWidth="1"/>
    <col min="12" max="12" width="18.85546875" style="1" bestFit="1" customWidth="1"/>
    <col min="13" max="13" width="20.140625" style="1" bestFit="1" customWidth="1"/>
    <col min="14" max="16384" width="9.140625" style="1"/>
  </cols>
  <sheetData>
    <row r="1" spans="2:83" ht="17.25" x14ac:dyDescent="0.3">
      <c r="K1" s="71" t="s">
        <v>164</v>
      </c>
    </row>
    <row r="2" spans="2:83" ht="17.25" x14ac:dyDescent="0.3">
      <c r="K2" s="72" t="s">
        <v>49</v>
      </c>
    </row>
    <row r="3" spans="2:83" ht="17.25" x14ac:dyDescent="0.3">
      <c r="D3" s="58"/>
      <c r="H3" s="73"/>
      <c r="I3" s="73"/>
      <c r="J3" s="73"/>
      <c r="K3" s="72" t="s">
        <v>40</v>
      </c>
      <c r="L3" s="73"/>
      <c r="M3" s="73"/>
      <c r="N3" s="73"/>
      <c r="O3" s="73"/>
      <c r="P3" s="73"/>
      <c r="Q3" s="73"/>
      <c r="R3" s="73"/>
      <c r="S3" s="73"/>
      <c r="T3" s="73"/>
      <c r="U3" s="73"/>
      <c r="V3" s="73"/>
      <c r="W3" s="73"/>
      <c r="X3" s="73"/>
      <c r="Y3" s="73"/>
      <c r="Z3" s="73"/>
      <c r="AA3" s="73"/>
      <c r="AB3" s="73"/>
      <c r="AC3" s="73"/>
      <c r="AD3" s="73"/>
      <c r="AE3" s="73"/>
      <c r="AF3" s="73"/>
      <c r="AG3" s="73"/>
      <c r="AH3" s="73"/>
      <c r="AI3" s="73"/>
      <c r="AJ3" s="73"/>
      <c r="AK3" s="73"/>
      <c r="AL3" s="73"/>
      <c r="AM3" s="73"/>
      <c r="AN3" s="73"/>
      <c r="AO3" s="73"/>
      <c r="AP3" s="73"/>
      <c r="AQ3" s="73"/>
      <c r="AR3" s="73"/>
      <c r="AS3" s="73"/>
      <c r="AT3" s="73"/>
      <c r="AU3" s="73"/>
      <c r="AV3" s="73"/>
      <c r="AW3" s="73"/>
      <c r="AX3" s="73"/>
      <c r="AY3" s="73"/>
      <c r="AZ3" s="73"/>
      <c r="BA3" s="73"/>
      <c r="BB3" s="73"/>
      <c r="BC3" s="73"/>
      <c r="BD3" s="73"/>
      <c r="BE3" s="73"/>
      <c r="BF3" s="73"/>
      <c r="BG3" s="73"/>
      <c r="BH3" s="73"/>
      <c r="BI3" s="73"/>
      <c r="BJ3" s="73"/>
      <c r="BK3" s="73"/>
      <c r="BL3" s="73"/>
      <c r="BM3" s="73"/>
      <c r="BN3" s="73"/>
      <c r="BO3" s="73"/>
      <c r="BP3" s="73"/>
      <c r="BQ3" s="73"/>
      <c r="BR3" s="73"/>
      <c r="BS3" s="73"/>
      <c r="BT3" s="73"/>
      <c r="BU3" s="73"/>
      <c r="BV3" s="73"/>
      <c r="BW3" s="73"/>
      <c r="BX3" s="73"/>
      <c r="BY3" s="73"/>
      <c r="BZ3" s="73"/>
      <c r="CA3" s="73"/>
      <c r="CB3" s="73"/>
      <c r="CC3" s="73"/>
      <c r="CD3" s="73"/>
      <c r="CE3" s="73"/>
    </row>
    <row r="4" spans="2:83" ht="17.25" x14ac:dyDescent="0.3"/>
    <row r="5" spans="2:83" ht="33.75" customHeight="1" x14ac:dyDescent="0.3">
      <c r="B5" s="239" t="s">
        <v>110</v>
      </c>
      <c r="C5" s="239"/>
      <c r="D5" s="239"/>
      <c r="E5" s="239"/>
      <c r="F5" s="239"/>
      <c r="G5" s="239"/>
      <c r="H5" s="239"/>
      <c r="I5" s="239"/>
      <c r="J5" s="239"/>
      <c r="K5" s="239"/>
    </row>
    <row r="6" spans="2:83" ht="22.5" customHeight="1" x14ac:dyDescent="0.3"/>
    <row r="7" spans="2:83" ht="19.5" customHeight="1" x14ac:dyDescent="0.3">
      <c r="B7" s="20"/>
      <c r="C7" s="20"/>
      <c r="D7" s="20"/>
      <c r="E7" s="20"/>
      <c r="F7" s="20"/>
      <c r="G7" s="20"/>
      <c r="H7" s="20"/>
      <c r="I7" s="20"/>
      <c r="J7" s="20"/>
      <c r="K7" s="59" t="s">
        <v>23</v>
      </c>
    </row>
    <row r="8" spans="2:83" ht="96" customHeight="1" x14ac:dyDescent="0.3">
      <c r="B8" s="240" t="s">
        <v>10</v>
      </c>
      <c r="C8" s="240" t="s">
        <v>11</v>
      </c>
      <c r="D8" s="240"/>
      <c r="E8" s="240" t="s">
        <v>12</v>
      </c>
      <c r="F8" s="240"/>
      <c r="G8" s="240"/>
      <c r="H8" s="240"/>
      <c r="I8" s="240" t="s">
        <v>13</v>
      </c>
      <c r="J8" s="240" t="s">
        <v>14</v>
      </c>
      <c r="K8" s="40" t="s">
        <v>50</v>
      </c>
    </row>
    <row r="9" spans="2:83" ht="33.75" customHeight="1" x14ac:dyDescent="0.3">
      <c r="B9" s="240"/>
      <c r="C9" s="30" t="s">
        <v>37</v>
      </c>
      <c r="D9" s="30" t="s">
        <v>38</v>
      </c>
      <c r="E9" s="30" t="s">
        <v>15</v>
      </c>
      <c r="F9" s="30" t="s">
        <v>38</v>
      </c>
      <c r="G9" s="30" t="s">
        <v>39</v>
      </c>
      <c r="H9" s="30" t="s">
        <v>16</v>
      </c>
      <c r="I9" s="240"/>
      <c r="J9" s="240"/>
      <c r="K9" s="30" t="s">
        <v>17</v>
      </c>
    </row>
    <row r="10" spans="2:83" ht="19.5" customHeight="1" x14ac:dyDescent="0.3">
      <c r="B10" s="241" t="s">
        <v>18</v>
      </c>
      <c r="C10" s="241"/>
      <c r="D10" s="241"/>
      <c r="E10" s="241"/>
      <c r="F10" s="241"/>
      <c r="G10" s="241"/>
      <c r="H10" s="241"/>
      <c r="I10" s="41"/>
      <c r="J10" s="41"/>
      <c r="K10" s="207">
        <f>K11+K39</f>
        <v>0</v>
      </c>
    </row>
    <row r="11" spans="2:83" ht="21.75" customHeight="1" x14ac:dyDescent="0.3">
      <c r="B11" s="245" t="s">
        <v>8</v>
      </c>
      <c r="C11" s="246"/>
      <c r="D11" s="246"/>
      <c r="E11" s="246"/>
      <c r="F11" s="246"/>
      <c r="G11" s="246"/>
      <c r="H11" s="246"/>
      <c r="I11" s="246"/>
      <c r="J11" s="247"/>
      <c r="K11" s="207">
        <f>K12+K32</f>
        <v>12045690.600000001</v>
      </c>
      <c r="L11" s="214"/>
    </row>
    <row r="12" spans="2:83" ht="23.25" customHeight="1" x14ac:dyDescent="0.3">
      <c r="B12" s="42"/>
      <c r="C12" s="30">
        <v>1049</v>
      </c>
      <c r="D12" s="248" t="s">
        <v>22</v>
      </c>
      <c r="E12" s="248"/>
      <c r="F12" s="248"/>
      <c r="G12" s="248"/>
      <c r="H12" s="248"/>
      <c r="I12" s="248"/>
      <c r="J12" s="248"/>
      <c r="K12" s="43">
        <f>K13+K18+K24+K28</f>
        <v>0</v>
      </c>
    </row>
    <row r="13" spans="2:83" ht="45" customHeight="1" x14ac:dyDescent="0.3">
      <c r="B13" s="42"/>
      <c r="C13" s="30"/>
      <c r="D13" s="23"/>
      <c r="E13" s="23" t="s">
        <v>366</v>
      </c>
      <c r="F13" s="248" t="s">
        <v>362</v>
      </c>
      <c r="G13" s="248"/>
      <c r="H13" s="248"/>
      <c r="I13" s="248"/>
      <c r="J13" s="248"/>
      <c r="K13" s="28">
        <f>'2'!H106</f>
        <v>-287000</v>
      </c>
    </row>
    <row r="14" spans="2:83" ht="23.25" customHeight="1" x14ac:dyDescent="0.3">
      <c r="B14" s="42"/>
      <c r="C14" s="30"/>
      <c r="D14" s="23"/>
      <c r="E14" s="23"/>
      <c r="F14" s="23"/>
      <c r="G14" s="248" t="s">
        <v>367</v>
      </c>
      <c r="H14" s="248"/>
      <c r="I14" s="248"/>
      <c r="J14" s="248"/>
      <c r="K14" s="248"/>
    </row>
    <row r="15" spans="2:83" ht="23.25" customHeight="1" x14ac:dyDescent="0.3">
      <c r="B15" s="42"/>
      <c r="C15" s="30"/>
      <c r="D15" s="23"/>
      <c r="E15" s="23"/>
      <c r="F15" s="23"/>
      <c r="G15" s="23"/>
      <c r="H15" s="248" t="s">
        <v>69</v>
      </c>
      <c r="I15" s="248"/>
      <c r="J15" s="248"/>
      <c r="K15" s="248"/>
    </row>
    <row r="16" spans="2:83" ht="23.25" customHeight="1" x14ac:dyDescent="0.3">
      <c r="B16" s="42"/>
      <c r="C16" s="30"/>
      <c r="D16" s="23"/>
      <c r="E16" s="23"/>
      <c r="F16" s="23"/>
      <c r="G16" s="23"/>
      <c r="H16" s="23"/>
      <c r="I16" s="248" t="s">
        <v>96</v>
      </c>
      <c r="J16" s="248"/>
      <c r="K16" s="248"/>
    </row>
    <row r="17" spans="2:11" ht="26.25" customHeight="1" x14ac:dyDescent="0.3">
      <c r="B17" s="42"/>
      <c r="C17" s="30"/>
      <c r="D17" s="23"/>
      <c r="E17" s="23"/>
      <c r="F17" s="23"/>
      <c r="G17" s="23"/>
      <c r="H17" s="23"/>
      <c r="I17" s="23"/>
      <c r="J17" s="23" t="s">
        <v>368</v>
      </c>
      <c r="K17" s="74">
        <v>-180</v>
      </c>
    </row>
    <row r="18" spans="2:11" ht="37.5" customHeight="1" x14ac:dyDescent="0.3">
      <c r="B18" s="42"/>
      <c r="C18" s="30"/>
      <c r="D18" s="23"/>
      <c r="E18" s="23" t="s">
        <v>369</v>
      </c>
      <c r="F18" s="248" t="s">
        <v>365</v>
      </c>
      <c r="G18" s="248"/>
      <c r="H18" s="248"/>
      <c r="I18" s="248"/>
      <c r="J18" s="248"/>
      <c r="K18" s="28">
        <f>'3'!E30</f>
        <v>-37356.699999999997</v>
      </c>
    </row>
    <row r="19" spans="2:11" ht="23.25" customHeight="1" x14ac:dyDescent="0.3">
      <c r="B19" s="42"/>
      <c r="C19" s="30"/>
      <c r="D19" s="23"/>
      <c r="E19" s="23"/>
      <c r="F19" s="23"/>
      <c r="G19" s="248" t="s">
        <v>367</v>
      </c>
      <c r="H19" s="248"/>
      <c r="I19" s="248"/>
      <c r="J19" s="248"/>
      <c r="K19" s="248"/>
    </row>
    <row r="20" spans="2:11" ht="23.25" customHeight="1" x14ac:dyDescent="0.3">
      <c r="B20" s="42"/>
      <c r="C20" s="30"/>
      <c r="D20" s="23"/>
      <c r="E20" s="23"/>
      <c r="F20" s="23"/>
      <c r="G20" s="23"/>
      <c r="H20" s="248" t="s">
        <v>69</v>
      </c>
      <c r="I20" s="248"/>
      <c r="J20" s="248"/>
      <c r="K20" s="248"/>
    </row>
    <row r="21" spans="2:11" ht="23.25" customHeight="1" x14ac:dyDescent="0.3">
      <c r="B21" s="42"/>
      <c r="C21" s="30"/>
      <c r="D21" s="23"/>
      <c r="E21" s="23"/>
      <c r="F21" s="23"/>
      <c r="G21" s="23"/>
      <c r="H21" s="23"/>
      <c r="I21" s="248" t="s">
        <v>96</v>
      </c>
      <c r="J21" s="248"/>
      <c r="K21" s="248"/>
    </row>
    <row r="22" spans="2:11" ht="18.75" customHeight="1" x14ac:dyDescent="0.3">
      <c r="B22" s="42"/>
      <c r="C22" s="30"/>
      <c r="D22" s="23"/>
      <c r="E22" s="23"/>
      <c r="F22" s="23"/>
      <c r="G22" s="23"/>
      <c r="H22" s="23"/>
      <c r="I22" s="23"/>
      <c r="J22" s="23" t="s">
        <v>368</v>
      </c>
      <c r="K22" s="74">
        <v>-5</v>
      </c>
    </row>
    <row r="23" spans="2:11" ht="56.25" customHeight="1" x14ac:dyDescent="0.3">
      <c r="B23" s="42"/>
      <c r="C23" s="30"/>
      <c r="D23" s="23"/>
      <c r="E23" s="23"/>
      <c r="F23" s="23"/>
      <c r="G23" s="23"/>
      <c r="H23" s="23"/>
      <c r="I23" s="23"/>
      <c r="J23" s="23" t="s">
        <v>370</v>
      </c>
      <c r="K23" s="74">
        <v>2</v>
      </c>
    </row>
    <row r="24" spans="2:11" ht="45" customHeight="1" x14ac:dyDescent="0.3">
      <c r="B24" s="42"/>
      <c r="C24" s="30"/>
      <c r="D24" s="23"/>
      <c r="E24" s="2" t="s">
        <v>158</v>
      </c>
      <c r="F24" s="242" t="s">
        <v>156</v>
      </c>
      <c r="G24" s="243"/>
      <c r="H24" s="243"/>
      <c r="I24" s="243"/>
      <c r="J24" s="244"/>
      <c r="K24" s="5">
        <f>'1'!H13</f>
        <v>422000</v>
      </c>
    </row>
    <row r="25" spans="2:11" ht="23.25" customHeight="1" x14ac:dyDescent="0.3">
      <c r="B25" s="42"/>
      <c r="C25" s="39"/>
      <c r="D25" s="23"/>
      <c r="E25" s="2"/>
      <c r="F25" s="2"/>
      <c r="G25" s="242" t="s">
        <v>159</v>
      </c>
      <c r="H25" s="243"/>
      <c r="I25" s="243"/>
      <c r="J25" s="243"/>
      <c r="K25" s="244"/>
    </row>
    <row r="26" spans="2:11" ht="50.25" customHeight="1" x14ac:dyDescent="0.3">
      <c r="B26" s="42"/>
      <c r="C26" s="39"/>
      <c r="D26" s="23"/>
      <c r="E26" s="2"/>
      <c r="F26" s="2"/>
      <c r="G26" s="2"/>
      <c r="H26" s="242" t="s">
        <v>126</v>
      </c>
      <c r="I26" s="243"/>
      <c r="J26" s="243"/>
      <c r="K26" s="244"/>
    </row>
    <row r="27" spans="2:11" ht="23.25" customHeight="1" x14ac:dyDescent="0.3">
      <c r="B27" s="42"/>
      <c r="C27" s="39"/>
      <c r="D27" s="23"/>
      <c r="E27" s="2"/>
      <c r="F27" s="2"/>
      <c r="G27" s="2"/>
      <c r="H27" s="2"/>
      <c r="I27" s="219" t="s">
        <v>127</v>
      </c>
      <c r="J27" s="219"/>
      <c r="K27" s="219"/>
    </row>
    <row r="28" spans="2:11" ht="40.5" customHeight="1" x14ac:dyDescent="0.3">
      <c r="B28" s="42"/>
      <c r="C28" s="39"/>
      <c r="D28" s="23"/>
      <c r="E28" s="2" t="s">
        <v>128</v>
      </c>
      <c r="F28" s="219" t="s">
        <v>114</v>
      </c>
      <c r="G28" s="219"/>
      <c r="H28" s="219"/>
      <c r="I28" s="219"/>
      <c r="J28" s="219"/>
      <c r="K28" s="5">
        <f>'1'!H14</f>
        <v>-97643.3</v>
      </c>
    </row>
    <row r="29" spans="2:11" ht="29.25" customHeight="1" x14ac:dyDescent="0.3">
      <c r="B29" s="42"/>
      <c r="C29" s="39"/>
      <c r="D29" s="23"/>
      <c r="E29" s="2"/>
      <c r="F29" s="2"/>
      <c r="G29" s="219" t="s">
        <v>129</v>
      </c>
      <c r="H29" s="219"/>
      <c r="I29" s="219"/>
      <c r="J29" s="219"/>
      <c r="K29" s="219"/>
    </row>
    <row r="30" spans="2:11" ht="29.25" customHeight="1" x14ac:dyDescent="0.3">
      <c r="B30" s="42"/>
      <c r="C30" s="39"/>
      <c r="D30" s="23"/>
      <c r="E30" s="2"/>
      <c r="F30" s="2"/>
      <c r="G30" s="2"/>
      <c r="H30" s="219" t="s">
        <v>126</v>
      </c>
      <c r="I30" s="219"/>
      <c r="J30" s="219"/>
      <c r="K30" s="219"/>
    </row>
    <row r="31" spans="2:11" ht="29.25" customHeight="1" x14ac:dyDescent="0.3">
      <c r="B31" s="42"/>
      <c r="C31" s="39"/>
      <c r="D31" s="23"/>
      <c r="E31" s="2"/>
      <c r="F31" s="2"/>
      <c r="G31" s="2"/>
      <c r="H31" s="2"/>
      <c r="I31" s="219" t="s">
        <v>127</v>
      </c>
      <c r="J31" s="219"/>
      <c r="K31" s="219"/>
    </row>
    <row r="32" spans="2:11" ht="22.5" customHeight="1" x14ac:dyDescent="0.3">
      <c r="B32" s="42"/>
      <c r="C32" s="2">
        <v>1212</v>
      </c>
      <c r="D32" s="219" t="s">
        <v>118</v>
      </c>
      <c r="E32" s="219"/>
      <c r="F32" s="219"/>
      <c r="G32" s="219"/>
      <c r="H32" s="219"/>
      <c r="I32" s="219"/>
      <c r="J32" s="219"/>
      <c r="K32" s="208">
        <f>K33</f>
        <v>12045690.600000001</v>
      </c>
    </row>
    <row r="33" spans="2:11" ht="33.75" customHeight="1" x14ac:dyDescent="0.3">
      <c r="B33" s="42"/>
      <c r="C33" s="36"/>
      <c r="D33" s="36"/>
      <c r="E33" s="3" t="s">
        <v>160</v>
      </c>
      <c r="F33" s="219" t="s">
        <v>122</v>
      </c>
      <c r="G33" s="219"/>
      <c r="H33" s="219"/>
      <c r="I33" s="219"/>
      <c r="J33" s="219"/>
      <c r="K33" s="5">
        <f>'1'!H16</f>
        <v>12045690.600000001</v>
      </c>
    </row>
    <row r="34" spans="2:11" ht="33.75" customHeight="1" x14ac:dyDescent="0.3">
      <c r="B34" s="42"/>
      <c r="C34" s="36"/>
      <c r="D34" s="36"/>
      <c r="E34" s="2"/>
      <c r="F34" s="2"/>
      <c r="G34" s="250" t="s">
        <v>123</v>
      </c>
      <c r="H34" s="250"/>
      <c r="I34" s="250"/>
      <c r="J34" s="250"/>
      <c r="K34" s="250"/>
    </row>
    <row r="35" spans="2:11" ht="24.75" customHeight="1" x14ac:dyDescent="0.3">
      <c r="B35" s="42"/>
      <c r="C35" s="36"/>
      <c r="D35" s="36"/>
      <c r="E35" s="2"/>
      <c r="F35" s="2"/>
      <c r="G35" s="44"/>
      <c r="H35" s="250" t="s">
        <v>124</v>
      </c>
      <c r="I35" s="250"/>
      <c r="J35" s="250"/>
      <c r="K35" s="250"/>
    </row>
    <row r="36" spans="2:11" ht="33.75" customHeight="1" x14ac:dyDescent="0.3">
      <c r="B36" s="42"/>
      <c r="C36" s="36"/>
      <c r="D36" s="36"/>
      <c r="E36" s="2"/>
      <c r="F36" s="2"/>
      <c r="G36" s="44"/>
      <c r="H36" s="44"/>
      <c r="I36" s="251" t="s">
        <v>130</v>
      </c>
      <c r="J36" s="252"/>
      <c r="K36" s="253"/>
    </row>
    <row r="37" spans="2:11" ht="33.75" customHeight="1" x14ac:dyDescent="0.3">
      <c r="B37" s="42"/>
      <c r="C37" s="36"/>
      <c r="D37" s="36"/>
      <c r="E37" s="2"/>
      <c r="F37" s="2"/>
      <c r="G37" s="44"/>
      <c r="H37" s="44"/>
      <c r="I37" s="209"/>
      <c r="J37" s="44" t="s">
        <v>371</v>
      </c>
      <c r="K37" s="61">
        <v>2</v>
      </c>
    </row>
    <row r="38" spans="2:11" ht="33.75" customHeight="1" x14ac:dyDescent="0.3">
      <c r="B38" s="42"/>
      <c r="C38" s="36"/>
      <c r="D38" s="36"/>
      <c r="E38" s="2"/>
      <c r="F38" s="2"/>
      <c r="G38" s="2"/>
      <c r="H38" s="2"/>
      <c r="I38" s="15"/>
      <c r="J38" s="44" t="s">
        <v>150</v>
      </c>
      <c r="K38" s="61">
        <f>'6'!K103+'6'!K96+'6'!K89+'6'!K82+'6'!K74+'6'!K67+'6'!K60+'6'!K52+'6'!K45+'6'!K37</f>
        <v>169</v>
      </c>
    </row>
    <row r="39" spans="2:11" ht="21.75" customHeight="1" x14ac:dyDescent="0.3">
      <c r="B39" s="249" t="s">
        <v>104</v>
      </c>
      <c r="C39" s="249"/>
      <c r="D39" s="249"/>
      <c r="E39" s="249"/>
      <c r="F39" s="249"/>
      <c r="G39" s="249"/>
      <c r="H39" s="249"/>
      <c r="I39" s="249"/>
      <c r="J39" s="249"/>
      <c r="K39" s="28">
        <f>K40</f>
        <v>-12045690.600000001</v>
      </c>
    </row>
    <row r="40" spans="2:11" ht="21.75" customHeight="1" x14ac:dyDescent="0.3">
      <c r="B40" s="23"/>
      <c r="C40" s="23" t="s">
        <v>105</v>
      </c>
      <c r="D40" s="248" t="s">
        <v>106</v>
      </c>
      <c r="E40" s="248"/>
      <c r="F40" s="248"/>
      <c r="G40" s="248"/>
      <c r="H40" s="248"/>
      <c r="I40" s="248"/>
      <c r="J40" s="248"/>
      <c r="K40" s="28">
        <f>K41+K45+K49</f>
        <v>-12045690.600000001</v>
      </c>
    </row>
    <row r="41" spans="2:11" ht="21.75" customHeight="1" x14ac:dyDescent="0.3">
      <c r="B41" s="23"/>
      <c r="C41" s="23"/>
      <c r="D41" s="23"/>
      <c r="E41" s="23" t="s">
        <v>107</v>
      </c>
      <c r="F41" s="248" t="s">
        <v>102</v>
      </c>
      <c r="G41" s="248"/>
      <c r="H41" s="248"/>
      <c r="I41" s="248"/>
      <c r="J41" s="248"/>
      <c r="K41" s="28">
        <f>'1'!H19</f>
        <v>12045690.600000001</v>
      </c>
    </row>
    <row r="42" spans="2:11" ht="21.75" customHeight="1" x14ac:dyDescent="0.3">
      <c r="B42" s="23"/>
      <c r="C42" s="23"/>
      <c r="D42" s="23"/>
      <c r="E42" s="23"/>
      <c r="F42" s="23"/>
      <c r="G42" s="248" t="s">
        <v>108</v>
      </c>
      <c r="H42" s="248"/>
      <c r="I42" s="248"/>
      <c r="J42" s="248"/>
      <c r="K42" s="248"/>
    </row>
    <row r="43" spans="2:11" ht="21.75" customHeight="1" x14ac:dyDescent="0.3">
      <c r="B43" s="23"/>
      <c r="C43" s="23"/>
      <c r="D43" s="23"/>
      <c r="E43" s="23"/>
      <c r="F43" s="23"/>
      <c r="G43" s="23"/>
      <c r="H43" s="248" t="s">
        <v>69</v>
      </c>
      <c r="I43" s="248"/>
      <c r="J43" s="248"/>
      <c r="K43" s="248"/>
    </row>
    <row r="44" spans="2:11" ht="21.75" customHeight="1" x14ac:dyDescent="0.3">
      <c r="B44" s="23"/>
      <c r="C44" s="23"/>
      <c r="D44" s="23"/>
      <c r="E44" s="23"/>
      <c r="F44" s="23"/>
      <c r="G44" s="23"/>
      <c r="H44" s="23"/>
      <c r="I44" s="248" t="s">
        <v>109</v>
      </c>
      <c r="J44" s="248"/>
      <c r="K44" s="248"/>
    </row>
    <row r="45" spans="2:11" ht="21.75" customHeight="1" x14ac:dyDescent="0.3">
      <c r="B45" s="42"/>
      <c r="C45" s="42"/>
      <c r="D45" s="42"/>
      <c r="E45" s="2" t="s">
        <v>107</v>
      </c>
      <c r="F45" s="219" t="s">
        <v>102</v>
      </c>
      <c r="G45" s="219"/>
      <c r="H45" s="219"/>
      <c r="I45" s="219"/>
      <c r="J45" s="219"/>
      <c r="K45" s="5">
        <f>'1'!H20</f>
        <v>-12045690.600000001</v>
      </c>
    </row>
    <row r="46" spans="2:11" ht="21.75" customHeight="1" x14ac:dyDescent="0.3">
      <c r="B46" s="42"/>
      <c r="C46" s="42"/>
      <c r="D46" s="42"/>
      <c r="E46" s="2"/>
      <c r="F46" s="2"/>
      <c r="G46" s="219" t="s">
        <v>108</v>
      </c>
      <c r="H46" s="219"/>
      <c r="I46" s="219"/>
      <c r="J46" s="219"/>
      <c r="K46" s="44"/>
    </row>
    <row r="47" spans="2:11" ht="21.75" customHeight="1" x14ac:dyDescent="0.3">
      <c r="B47" s="42"/>
      <c r="C47" s="42"/>
      <c r="D47" s="42"/>
      <c r="E47" s="2"/>
      <c r="F47" s="2"/>
      <c r="G47" s="2"/>
      <c r="H47" s="219" t="s">
        <v>69</v>
      </c>
      <c r="I47" s="219"/>
      <c r="J47" s="219"/>
      <c r="K47" s="44"/>
    </row>
    <row r="48" spans="2:11" ht="21.75" customHeight="1" x14ac:dyDescent="0.3">
      <c r="B48" s="42"/>
      <c r="C48" s="42"/>
      <c r="D48" s="42"/>
      <c r="E48" s="2"/>
      <c r="F48" s="2"/>
      <c r="G48" s="2"/>
      <c r="H48" s="2"/>
      <c r="I48" s="219" t="s">
        <v>109</v>
      </c>
      <c r="J48" s="219"/>
      <c r="K48" s="44"/>
    </row>
    <row r="49" spans="2:11" ht="21.75" customHeight="1" x14ac:dyDescent="0.3">
      <c r="B49" s="42"/>
      <c r="C49" s="42"/>
      <c r="D49" s="42"/>
      <c r="E49" s="2" t="s">
        <v>356</v>
      </c>
      <c r="F49" s="255" t="s">
        <v>349</v>
      </c>
      <c r="G49" s="255"/>
      <c r="H49" s="255"/>
      <c r="I49" s="255"/>
      <c r="J49" s="255"/>
      <c r="K49" s="68">
        <f>'1'!H21</f>
        <v>-12045690.600000001</v>
      </c>
    </row>
    <row r="50" spans="2:11" ht="21.75" customHeight="1" x14ac:dyDescent="0.3">
      <c r="B50" s="42"/>
      <c r="C50" s="42"/>
      <c r="D50" s="42"/>
      <c r="E50" s="16"/>
      <c r="F50" s="57"/>
      <c r="G50" s="254" t="s">
        <v>357</v>
      </c>
      <c r="H50" s="254"/>
      <c r="I50" s="254"/>
      <c r="J50" s="254"/>
      <c r="K50" s="254"/>
    </row>
    <row r="51" spans="2:11" ht="21.75" customHeight="1" x14ac:dyDescent="0.3">
      <c r="B51" s="42"/>
      <c r="C51" s="42"/>
      <c r="D51" s="42"/>
      <c r="E51" s="16"/>
      <c r="F51" s="57"/>
      <c r="G51" s="57"/>
      <c r="H51" s="254" t="s">
        <v>69</v>
      </c>
      <c r="I51" s="254"/>
      <c r="J51" s="254"/>
      <c r="K51" s="254"/>
    </row>
    <row r="52" spans="2:11" ht="21.75" customHeight="1" x14ac:dyDescent="0.3">
      <c r="B52" s="42"/>
      <c r="C52" s="42"/>
      <c r="D52" s="42"/>
      <c r="E52" s="16"/>
      <c r="F52" s="57"/>
      <c r="G52" s="57"/>
      <c r="H52" s="57"/>
      <c r="I52" s="57" t="s">
        <v>358</v>
      </c>
      <c r="J52" s="57"/>
      <c r="K52" s="16"/>
    </row>
    <row r="53" spans="2:11" ht="21.75" customHeight="1" x14ac:dyDescent="0.3">
      <c r="B53" s="46"/>
      <c r="C53" s="46"/>
      <c r="D53" s="46"/>
      <c r="E53" s="20"/>
      <c r="F53" s="20"/>
      <c r="G53" s="20"/>
      <c r="H53" s="20"/>
      <c r="I53" s="20"/>
      <c r="J53" s="20"/>
      <c r="K53" s="210"/>
    </row>
    <row r="54" spans="2:11" ht="17.25" x14ac:dyDescent="0.3">
      <c r="B54" s="46"/>
      <c r="C54" s="46"/>
      <c r="D54" s="46"/>
      <c r="E54" s="20"/>
      <c r="F54" s="20"/>
      <c r="G54" s="20"/>
      <c r="H54" s="20"/>
      <c r="I54" s="20"/>
      <c r="J54" s="20"/>
      <c r="K54" s="210"/>
    </row>
    <row r="55" spans="2:11" ht="17.25" x14ac:dyDescent="0.3">
      <c r="D55" s="45" t="s">
        <v>24</v>
      </c>
      <c r="E55" s="46"/>
      <c r="F55" s="29"/>
    </row>
    <row r="56" spans="2:11" ht="17.25" x14ac:dyDescent="0.3">
      <c r="D56" s="45" t="s">
        <v>25</v>
      </c>
      <c r="E56" s="46"/>
      <c r="F56" s="29"/>
    </row>
    <row r="57" spans="2:11" ht="17.25" x14ac:dyDescent="0.3">
      <c r="E57" s="4" t="s">
        <v>26</v>
      </c>
      <c r="F57" s="29"/>
    </row>
    <row r="58" spans="2:11" ht="33.75" customHeight="1" x14ac:dyDescent="0.3">
      <c r="F58" s="29"/>
    </row>
  </sheetData>
  <mergeCells count="43">
    <mergeCell ref="G50:K50"/>
    <mergeCell ref="H51:K51"/>
    <mergeCell ref="F45:J45"/>
    <mergeCell ref="G46:J46"/>
    <mergeCell ref="H47:J47"/>
    <mergeCell ref="I48:J48"/>
    <mergeCell ref="F49:J49"/>
    <mergeCell ref="H43:K43"/>
    <mergeCell ref="I44:K44"/>
    <mergeCell ref="D40:J40"/>
    <mergeCell ref="G42:K42"/>
    <mergeCell ref="D32:J32"/>
    <mergeCell ref="F33:J33"/>
    <mergeCell ref="B39:J39"/>
    <mergeCell ref="F41:J41"/>
    <mergeCell ref="G34:K34"/>
    <mergeCell ref="H35:K35"/>
    <mergeCell ref="I36:K36"/>
    <mergeCell ref="I27:K27"/>
    <mergeCell ref="F28:J28"/>
    <mergeCell ref="G29:K29"/>
    <mergeCell ref="H30:K30"/>
    <mergeCell ref="I31:K31"/>
    <mergeCell ref="B10:H10"/>
    <mergeCell ref="F24:J24"/>
    <mergeCell ref="G25:K25"/>
    <mergeCell ref="H26:K26"/>
    <mergeCell ref="B11:J11"/>
    <mergeCell ref="F13:J13"/>
    <mergeCell ref="G14:K14"/>
    <mergeCell ref="H15:K15"/>
    <mergeCell ref="I16:K16"/>
    <mergeCell ref="F18:J18"/>
    <mergeCell ref="G19:K19"/>
    <mergeCell ref="H20:K20"/>
    <mergeCell ref="I21:K21"/>
    <mergeCell ref="D12:J12"/>
    <mergeCell ref="B5:K5"/>
    <mergeCell ref="B8:B9"/>
    <mergeCell ref="C8:D8"/>
    <mergeCell ref="E8:H8"/>
    <mergeCell ref="I8:I9"/>
    <mergeCell ref="J8:J9"/>
  </mergeCells>
  <pageMargins left="0.7" right="0.7" top="0.75" bottom="0.75" header="0.3" footer="0.3"/>
  <pageSetup paperSize="9" scale="43" orientation="portrait" horizontalDpi="300" verticalDpi="300" r:id="rId1"/>
  <colBreaks count="1" manualBreakCount="1">
    <brk id="11" max="33"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CE122"/>
  <sheetViews>
    <sheetView zoomScaleNormal="100" workbookViewId="0">
      <selection activeCell="L31" sqref="L31:L102"/>
    </sheetView>
  </sheetViews>
  <sheetFormatPr defaultRowHeight="33.75" customHeight="1" x14ac:dyDescent="0.3"/>
  <cols>
    <col min="1" max="1" width="4.42578125" style="1" customWidth="1"/>
    <col min="2" max="2" width="8.140625" style="1" customWidth="1"/>
    <col min="3" max="3" width="10.5703125" style="1" customWidth="1"/>
    <col min="4" max="4" width="13.140625" style="1" customWidth="1"/>
    <col min="5" max="5" width="17.7109375" style="1" customWidth="1"/>
    <col min="6" max="6" width="13.7109375" style="1" customWidth="1"/>
    <col min="7" max="7" width="21.140625" style="1" customWidth="1"/>
    <col min="8" max="8" width="10.7109375" style="1" customWidth="1"/>
    <col min="9" max="9" width="21" style="1" customWidth="1"/>
    <col min="10" max="10" width="52.42578125" style="1" customWidth="1"/>
    <col min="11" max="11" width="26.140625" style="1" customWidth="1"/>
    <col min="12" max="12" width="18.7109375" style="1" bestFit="1" customWidth="1"/>
    <col min="13" max="13" width="18.5703125" style="1" bestFit="1" customWidth="1"/>
    <col min="14" max="14" width="17" style="1" bestFit="1" customWidth="1"/>
    <col min="15" max="16384" width="9.140625" style="1"/>
  </cols>
  <sheetData>
    <row r="1" spans="2:83" ht="17.25" x14ac:dyDescent="0.3">
      <c r="K1" s="71" t="s">
        <v>163</v>
      </c>
    </row>
    <row r="2" spans="2:83" ht="17.25" x14ac:dyDescent="0.3">
      <c r="K2" s="72" t="s">
        <v>49</v>
      </c>
    </row>
    <row r="3" spans="2:83" ht="17.25" x14ac:dyDescent="0.3">
      <c r="D3" s="58"/>
      <c r="H3" s="73"/>
      <c r="I3" s="73"/>
      <c r="J3" s="73"/>
      <c r="K3" s="72" t="s">
        <v>40</v>
      </c>
      <c r="L3" s="73"/>
      <c r="M3" s="73"/>
      <c r="N3" s="73"/>
      <c r="O3" s="73"/>
      <c r="P3" s="73"/>
      <c r="Q3" s="73"/>
      <c r="R3" s="73"/>
      <c r="S3" s="73"/>
      <c r="T3" s="73"/>
      <c r="U3" s="73"/>
      <c r="V3" s="73"/>
      <c r="W3" s="73"/>
      <c r="X3" s="73"/>
      <c r="Y3" s="73"/>
      <c r="Z3" s="73"/>
      <c r="AA3" s="73"/>
      <c r="AB3" s="73"/>
      <c r="AC3" s="73"/>
      <c r="AD3" s="73"/>
      <c r="AE3" s="73"/>
      <c r="AF3" s="73"/>
      <c r="AG3" s="73"/>
      <c r="AH3" s="73"/>
      <c r="AI3" s="73"/>
      <c r="AJ3" s="73"/>
      <c r="AK3" s="73"/>
      <c r="AL3" s="73"/>
      <c r="AM3" s="73"/>
      <c r="AN3" s="73"/>
      <c r="AO3" s="73"/>
      <c r="AP3" s="73"/>
      <c r="AQ3" s="73"/>
      <c r="AR3" s="73"/>
      <c r="AS3" s="73"/>
      <c r="AT3" s="73"/>
      <c r="AU3" s="73"/>
      <c r="AV3" s="73"/>
      <c r="AW3" s="73"/>
      <c r="AX3" s="73"/>
      <c r="AY3" s="73"/>
      <c r="AZ3" s="73"/>
      <c r="BA3" s="73"/>
      <c r="BB3" s="73"/>
      <c r="BC3" s="73"/>
      <c r="BD3" s="73"/>
      <c r="BE3" s="73"/>
      <c r="BF3" s="73"/>
      <c r="BG3" s="73"/>
      <c r="BH3" s="73"/>
      <c r="BI3" s="73"/>
      <c r="BJ3" s="73"/>
      <c r="BK3" s="73"/>
      <c r="BL3" s="73"/>
      <c r="BM3" s="73"/>
      <c r="BN3" s="73"/>
      <c r="BO3" s="73"/>
      <c r="BP3" s="73"/>
      <c r="BQ3" s="73"/>
      <c r="BR3" s="73"/>
      <c r="BS3" s="73"/>
      <c r="BT3" s="73"/>
      <c r="BU3" s="73"/>
      <c r="BV3" s="73"/>
      <c r="BW3" s="73"/>
      <c r="BX3" s="73"/>
      <c r="BY3" s="73"/>
      <c r="BZ3" s="73"/>
      <c r="CA3" s="73"/>
      <c r="CB3" s="73"/>
      <c r="CC3" s="73"/>
      <c r="CD3" s="73"/>
      <c r="CE3" s="73"/>
    </row>
    <row r="4" spans="2:83" ht="17.25" x14ac:dyDescent="0.3"/>
    <row r="5" spans="2:83" ht="39" customHeight="1" x14ac:dyDescent="0.3">
      <c r="B5" s="239" t="s">
        <v>111</v>
      </c>
      <c r="C5" s="239"/>
      <c r="D5" s="239"/>
      <c r="E5" s="239"/>
      <c r="F5" s="239"/>
      <c r="G5" s="239"/>
      <c r="H5" s="239"/>
      <c r="I5" s="239"/>
      <c r="J5" s="239"/>
      <c r="K5" s="239"/>
    </row>
    <row r="6" spans="2:83" ht="17.25" x14ac:dyDescent="0.3">
      <c r="K6" s="59" t="s">
        <v>23</v>
      </c>
    </row>
    <row r="7" spans="2:83" ht="137.25" customHeight="1" x14ac:dyDescent="0.3">
      <c r="B7" s="240" t="s">
        <v>35</v>
      </c>
      <c r="C7" s="240" t="s">
        <v>11</v>
      </c>
      <c r="D7" s="240"/>
      <c r="E7" s="240" t="s">
        <v>12</v>
      </c>
      <c r="F7" s="240"/>
      <c r="G7" s="240"/>
      <c r="H7" s="240"/>
      <c r="I7" s="240" t="s">
        <v>13</v>
      </c>
      <c r="J7" s="240" t="s">
        <v>14</v>
      </c>
      <c r="K7" s="40" t="s">
        <v>36</v>
      </c>
    </row>
    <row r="8" spans="2:83" ht="33.75" customHeight="1" x14ac:dyDescent="0.3">
      <c r="B8" s="240"/>
      <c r="C8" s="30" t="s">
        <v>37</v>
      </c>
      <c r="D8" s="30" t="s">
        <v>38</v>
      </c>
      <c r="E8" s="30" t="s">
        <v>15</v>
      </c>
      <c r="F8" s="30" t="s">
        <v>38</v>
      </c>
      <c r="G8" s="30" t="s">
        <v>39</v>
      </c>
      <c r="H8" s="30" t="s">
        <v>16</v>
      </c>
      <c r="I8" s="240"/>
      <c r="J8" s="240"/>
      <c r="K8" s="30" t="s">
        <v>17</v>
      </c>
    </row>
    <row r="9" spans="2:83" ht="21" customHeight="1" x14ac:dyDescent="0.3">
      <c r="B9" s="241" t="s">
        <v>18</v>
      </c>
      <c r="C9" s="241"/>
      <c r="D9" s="241"/>
      <c r="E9" s="241"/>
      <c r="F9" s="241"/>
      <c r="G9" s="241"/>
      <c r="H9" s="241"/>
      <c r="I9" s="41"/>
      <c r="J9" s="41"/>
      <c r="K9" s="62">
        <f>K10+K31+K39+K46+K54+K61+K68+K76+K83+K90+K97+K104</f>
        <v>0</v>
      </c>
      <c r="L9" s="47"/>
    </row>
    <row r="10" spans="2:83" ht="17.25" x14ac:dyDescent="0.3">
      <c r="B10" s="42" t="s">
        <v>8</v>
      </c>
      <c r="C10" s="42"/>
      <c r="D10" s="42"/>
      <c r="E10" s="42"/>
      <c r="F10" s="41"/>
      <c r="G10" s="41"/>
      <c r="H10" s="63"/>
      <c r="I10" s="64"/>
      <c r="J10" s="65"/>
      <c r="K10" s="62">
        <f>K11</f>
        <v>0</v>
      </c>
    </row>
    <row r="11" spans="2:83" ht="17.25" x14ac:dyDescent="0.3">
      <c r="B11" s="31"/>
      <c r="C11" s="30">
        <v>1049</v>
      </c>
      <c r="D11" s="256" t="s">
        <v>22</v>
      </c>
      <c r="E11" s="257"/>
      <c r="F11" s="257"/>
      <c r="G11" s="257"/>
      <c r="H11" s="257"/>
      <c r="I11" s="257"/>
      <c r="J11" s="258"/>
      <c r="K11" s="43">
        <f>K12+K17+K23+K27</f>
        <v>0</v>
      </c>
    </row>
    <row r="12" spans="2:83" ht="17.25" x14ac:dyDescent="0.3">
      <c r="B12" s="31"/>
      <c r="C12" s="30"/>
      <c r="D12" s="66"/>
      <c r="E12" s="23" t="s">
        <v>366</v>
      </c>
      <c r="F12" s="248" t="s">
        <v>362</v>
      </c>
      <c r="G12" s="248"/>
      <c r="H12" s="248"/>
      <c r="I12" s="248"/>
      <c r="J12" s="248"/>
      <c r="K12" s="28">
        <f>'5'!K13</f>
        <v>-287000</v>
      </c>
    </row>
    <row r="13" spans="2:83" ht="17.25" x14ac:dyDescent="0.3">
      <c r="B13" s="31"/>
      <c r="C13" s="30"/>
      <c r="D13" s="66"/>
      <c r="E13" s="23"/>
      <c r="F13" s="23"/>
      <c r="G13" s="248" t="s">
        <v>367</v>
      </c>
      <c r="H13" s="248"/>
      <c r="I13" s="248"/>
      <c r="J13" s="248"/>
      <c r="K13" s="248"/>
    </row>
    <row r="14" spans="2:83" ht="17.25" x14ac:dyDescent="0.3">
      <c r="B14" s="31"/>
      <c r="C14" s="30"/>
      <c r="D14" s="66"/>
      <c r="E14" s="23"/>
      <c r="F14" s="23"/>
      <c r="G14" s="23"/>
      <c r="H14" s="248" t="s">
        <v>69</v>
      </c>
      <c r="I14" s="248"/>
      <c r="J14" s="248"/>
      <c r="K14" s="248"/>
    </row>
    <row r="15" spans="2:83" ht="17.25" x14ac:dyDescent="0.3">
      <c r="B15" s="31"/>
      <c r="C15" s="30"/>
      <c r="D15" s="66"/>
      <c r="E15" s="23"/>
      <c r="F15" s="23"/>
      <c r="G15" s="23"/>
      <c r="H15" s="23"/>
      <c r="I15" s="248" t="s">
        <v>96</v>
      </c>
      <c r="J15" s="248"/>
      <c r="K15" s="248"/>
    </row>
    <row r="16" spans="2:83" ht="33.75" customHeight="1" x14ac:dyDescent="0.3">
      <c r="B16" s="31"/>
      <c r="C16" s="30"/>
      <c r="D16" s="66"/>
      <c r="E16" s="23"/>
      <c r="F16" s="23"/>
      <c r="G16" s="23"/>
      <c r="H16" s="23"/>
      <c r="I16" s="23"/>
      <c r="J16" s="23" t="s">
        <v>368</v>
      </c>
      <c r="K16" s="74">
        <v>-180</v>
      </c>
    </row>
    <row r="17" spans="2:12" ht="33.75" customHeight="1" x14ac:dyDescent="0.3">
      <c r="B17" s="31"/>
      <c r="C17" s="30"/>
      <c r="D17" s="66"/>
      <c r="E17" s="23" t="s">
        <v>369</v>
      </c>
      <c r="F17" s="248" t="s">
        <v>365</v>
      </c>
      <c r="G17" s="248"/>
      <c r="H17" s="248"/>
      <c r="I17" s="248"/>
      <c r="J17" s="248"/>
      <c r="K17" s="28">
        <f>'5'!K18</f>
        <v>-37356.699999999997</v>
      </c>
    </row>
    <row r="18" spans="2:12" ht="17.25" x14ac:dyDescent="0.3">
      <c r="B18" s="31"/>
      <c r="C18" s="30"/>
      <c r="D18" s="66"/>
      <c r="E18" s="23"/>
      <c r="F18" s="23"/>
      <c r="G18" s="248" t="s">
        <v>367</v>
      </c>
      <c r="H18" s="248"/>
      <c r="I18" s="248"/>
      <c r="J18" s="248"/>
      <c r="K18" s="248"/>
    </row>
    <row r="19" spans="2:12" ht="17.25" x14ac:dyDescent="0.3">
      <c r="B19" s="31"/>
      <c r="C19" s="30"/>
      <c r="D19" s="66"/>
      <c r="E19" s="23"/>
      <c r="F19" s="23"/>
      <c r="G19" s="23"/>
      <c r="H19" s="248" t="s">
        <v>69</v>
      </c>
      <c r="I19" s="248"/>
      <c r="J19" s="248"/>
      <c r="K19" s="248"/>
    </row>
    <row r="20" spans="2:12" ht="33.75" customHeight="1" x14ac:dyDescent="0.3">
      <c r="B20" s="31"/>
      <c r="C20" s="30"/>
      <c r="D20" s="66"/>
      <c r="E20" s="23"/>
      <c r="F20" s="23"/>
      <c r="G20" s="23"/>
      <c r="H20" s="23"/>
      <c r="I20" s="248" t="s">
        <v>96</v>
      </c>
      <c r="J20" s="248"/>
      <c r="K20" s="248"/>
    </row>
    <row r="21" spans="2:12" ht="33.75" customHeight="1" x14ac:dyDescent="0.3">
      <c r="B21" s="31"/>
      <c r="C21" s="30"/>
      <c r="D21" s="66"/>
      <c r="E21" s="23"/>
      <c r="F21" s="23"/>
      <c r="G21" s="23"/>
      <c r="H21" s="23"/>
      <c r="I21" s="23"/>
      <c r="J21" s="23" t="s">
        <v>368</v>
      </c>
      <c r="K21" s="74">
        <v>-5</v>
      </c>
    </row>
    <row r="22" spans="2:12" ht="33.75" customHeight="1" x14ac:dyDescent="0.3">
      <c r="B22" s="31"/>
      <c r="C22" s="30"/>
      <c r="D22" s="66"/>
      <c r="E22" s="23"/>
      <c r="F22" s="23"/>
      <c r="G22" s="23"/>
      <c r="H22" s="23"/>
      <c r="I22" s="23"/>
      <c r="J22" s="23" t="s">
        <v>370</v>
      </c>
      <c r="K22" s="74">
        <v>2</v>
      </c>
    </row>
    <row r="23" spans="2:12" ht="33.75" customHeight="1" x14ac:dyDescent="0.3">
      <c r="B23" s="31"/>
      <c r="C23" s="30"/>
      <c r="D23" s="66"/>
      <c r="E23" s="2" t="s">
        <v>158</v>
      </c>
      <c r="F23" s="242" t="s">
        <v>156</v>
      </c>
      <c r="G23" s="243"/>
      <c r="H23" s="243"/>
      <c r="I23" s="243"/>
      <c r="J23" s="244"/>
      <c r="K23" s="5">
        <f>'5'!K24</f>
        <v>422000</v>
      </c>
    </row>
    <row r="24" spans="2:12" ht="17.25" x14ac:dyDescent="0.3">
      <c r="B24" s="31"/>
      <c r="C24" s="30"/>
      <c r="D24" s="23"/>
      <c r="E24" s="2"/>
      <c r="F24" s="2"/>
      <c r="G24" s="242" t="s">
        <v>159</v>
      </c>
      <c r="H24" s="243"/>
      <c r="I24" s="243"/>
      <c r="J24" s="243"/>
      <c r="K24" s="244"/>
    </row>
    <row r="25" spans="2:12" ht="17.25" x14ac:dyDescent="0.3">
      <c r="B25" s="31"/>
      <c r="C25" s="39"/>
      <c r="D25" s="23"/>
      <c r="E25" s="2"/>
      <c r="F25" s="2"/>
      <c r="G25" s="2"/>
      <c r="H25" s="242" t="s">
        <v>126</v>
      </c>
      <c r="I25" s="243"/>
      <c r="J25" s="243"/>
      <c r="K25" s="244"/>
    </row>
    <row r="26" spans="2:12" ht="17.25" x14ac:dyDescent="0.3">
      <c r="B26" s="31"/>
      <c r="C26" s="39"/>
      <c r="D26" s="23"/>
      <c r="E26" s="2"/>
      <c r="F26" s="2"/>
      <c r="G26" s="2"/>
      <c r="H26" s="2"/>
      <c r="I26" s="219" t="s">
        <v>127</v>
      </c>
      <c r="J26" s="219"/>
      <c r="K26" s="219"/>
    </row>
    <row r="27" spans="2:12" ht="33.75" customHeight="1" x14ac:dyDescent="0.3">
      <c r="B27" s="31"/>
      <c r="C27" s="39"/>
      <c r="D27" s="23"/>
      <c r="E27" s="2" t="s">
        <v>128</v>
      </c>
      <c r="F27" s="219" t="s">
        <v>114</v>
      </c>
      <c r="G27" s="219"/>
      <c r="H27" s="219"/>
      <c r="I27" s="219"/>
      <c r="J27" s="219"/>
      <c r="K27" s="5">
        <f>'5'!K28</f>
        <v>-97643.3</v>
      </c>
    </row>
    <row r="28" spans="2:12" ht="17.25" x14ac:dyDescent="0.3">
      <c r="B28" s="31"/>
      <c r="C28" s="39"/>
      <c r="D28" s="23"/>
      <c r="E28" s="2"/>
      <c r="F28" s="2"/>
      <c r="G28" s="219" t="s">
        <v>129</v>
      </c>
      <c r="H28" s="219"/>
      <c r="I28" s="219"/>
      <c r="J28" s="219"/>
      <c r="K28" s="219"/>
    </row>
    <row r="29" spans="2:12" ht="17.25" x14ac:dyDescent="0.3">
      <c r="B29" s="31"/>
      <c r="C29" s="39"/>
      <c r="D29" s="23"/>
      <c r="E29" s="2"/>
      <c r="F29" s="2"/>
      <c r="G29" s="2"/>
      <c r="H29" s="219" t="s">
        <v>126</v>
      </c>
      <c r="I29" s="219"/>
      <c r="J29" s="219"/>
      <c r="K29" s="219"/>
    </row>
    <row r="30" spans="2:12" ht="17.25" x14ac:dyDescent="0.3">
      <c r="B30" s="31"/>
      <c r="C30" s="39"/>
      <c r="D30" s="23"/>
      <c r="E30" s="2"/>
      <c r="F30" s="2"/>
      <c r="G30" s="2"/>
      <c r="H30" s="2"/>
      <c r="I30" s="219" t="s">
        <v>127</v>
      </c>
      <c r="J30" s="219"/>
      <c r="K30" s="219"/>
    </row>
    <row r="31" spans="2:12" ht="17.25" x14ac:dyDescent="0.3">
      <c r="B31" s="259" t="s">
        <v>139</v>
      </c>
      <c r="C31" s="259"/>
      <c r="D31" s="259"/>
      <c r="E31" s="259"/>
      <c r="F31" s="259"/>
      <c r="G31" s="259"/>
      <c r="H31" s="259"/>
      <c r="I31" s="259"/>
      <c r="J31" s="16"/>
      <c r="K31" s="67">
        <f>K32</f>
        <v>1423953.4000000001</v>
      </c>
    </row>
    <row r="32" spans="2:12" ht="17.25" x14ac:dyDescent="0.3">
      <c r="B32" s="16"/>
      <c r="C32" s="2">
        <v>1212</v>
      </c>
      <c r="D32" s="219" t="s">
        <v>118</v>
      </c>
      <c r="E32" s="219"/>
      <c r="F32" s="219"/>
      <c r="G32" s="219"/>
      <c r="H32" s="219"/>
      <c r="I32" s="219"/>
      <c r="J32" s="219"/>
      <c r="K32" s="68">
        <f>K33</f>
        <v>1423953.4000000001</v>
      </c>
      <c r="L32" s="48"/>
    </row>
    <row r="33" spans="2:11" ht="17.25" customHeight="1" x14ac:dyDescent="0.3">
      <c r="B33" s="36"/>
      <c r="C33" s="36"/>
      <c r="D33" s="36"/>
      <c r="E33" s="3" t="s">
        <v>160</v>
      </c>
      <c r="F33" s="219" t="s">
        <v>122</v>
      </c>
      <c r="G33" s="219"/>
      <c r="H33" s="219"/>
      <c r="I33" s="219"/>
      <c r="J33" s="219"/>
      <c r="K33" s="69">
        <f>'2'!H26</f>
        <v>1423953.4000000001</v>
      </c>
    </row>
    <row r="34" spans="2:11" ht="17.25" customHeight="1" x14ac:dyDescent="0.3">
      <c r="B34" s="36"/>
      <c r="C34" s="36"/>
      <c r="D34" s="36"/>
      <c r="E34" s="2"/>
      <c r="F34" s="2"/>
      <c r="G34" s="219" t="s">
        <v>123</v>
      </c>
      <c r="H34" s="219"/>
      <c r="I34" s="219"/>
      <c r="J34" s="219"/>
      <c r="K34" s="219"/>
    </row>
    <row r="35" spans="2:11" ht="17.25" customHeight="1" x14ac:dyDescent="0.3">
      <c r="B35" s="36"/>
      <c r="C35" s="36"/>
      <c r="D35" s="36"/>
      <c r="E35" s="2"/>
      <c r="F35" s="2"/>
      <c r="G35" s="2"/>
      <c r="H35" s="219" t="s">
        <v>124</v>
      </c>
      <c r="I35" s="219"/>
      <c r="J35" s="219"/>
      <c r="K35" s="219"/>
    </row>
    <row r="36" spans="2:11" ht="17.25" customHeight="1" x14ac:dyDescent="0.3">
      <c r="B36" s="36"/>
      <c r="C36" s="36"/>
      <c r="D36" s="36"/>
      <c r="E36" s="2"/>
      <c r="F36" s="2"/>
      <c r="G36" s="2"/>
      <c r="H36" s="2"/>
      <c r="I36" s="242" t="s">
        <v>130</v>
      </c>
      <c r="J36" s="243"/>
      <c r="K36" s="244"/>
    </row>
    <row r="37" spans="2:11" ht="22.5" customHeight="1" x14ac:dyDescent="0.3">
      <c r="B37" s="36"/>
      <c r="C37" s="36"/>
      <c r="D37" s="36"/>
      <c r="E37" s="2"/>
      <c r="F37" s="2"/>
      <c r="G37" s="2"/>
      <c r="H37" s="2"/>
      <c r="I37" s="15"/>
      <c r="J37" s="60" t="s">
        <v>150</v>
      </c>
      <c r="K37" s="61">
        <v>14</v>
      </c>
    </row>
    <row r="38" spans="2:11" ht="30" customHeight="1" x14ac:dyDescent="0.3">
      <c r="B38" s="36"/>
      <c r="C38" s="36"/>
      <c r="D38" s="36"/>
      <c r="E38" s="2"/>
      <c r="F38" s="2"/>
      <c r="G38" s="2"/>
      <c r="H38" s="2"/>
      <c r="I38" s="15"/>
      <c r="J38" s="44" t="s">
        <v>376</v>
      </c>
      <c r="K38" s="61">
        <v>1</v>
      </c>
    </row>
    <row r="39" spans="2:11" ht="17.25" x14ac:dyDescent="0.3">
      <c r="B39" s="259" t="s">
        <v>148</v>
      </c>
      <c r="C39" s="259"/>
      <c r="D39" s="259"/>
      <c r="E39" s="259"/>
      <c r="F39" s="259"/>
      <c r="G39" s="259"/>
      <c r="H39" s="259"/>
      <c r="I39" s="259"/>
      <c r="J39" s="16"/>
      <c r="K39" s="67">
        <f>K40</f>
        <v>899972.29999999993</v>
      </c>
    </row>
    <row r="40" spans="2:11" ht="17.25" x14ac:dyDescent="0.3">
      <c r="B40" s="16"/>
      <c r="C40" s="2">
        <v>1212</v>
      </c>
      <c r="D40" s="219" t="s">
        <v>118</v>
      </c>
      <c r="E40" s="219"/>
      <c r="F40" s="219"/>
      <c r="G40" s="219"/>
      <c r="H40" s="219"/>
      <c r="I40" s="219"/>
      <c r="J40" s="219"/>
      <c r="K40" s="68">
        <f>K41</f>
        <v>899972.29999999993</v>
      </c>
    </row>
    <row r="41" spans="2:11" ht="17.25" x14ac:dyDescent="0.3">
      <c r="B41" s="36"/>
      <c r="C41" s="36"/>
      <c r="D41" s="36"/>
      <c r="E41" s="3" t="s">
        <v>160</v>
      </c>
      <c r="F41" s="219" t="s">
        <v>122</v>
      </c>
      <c r="G41" s="219"/>
      <c r="H41" s="219"/>
      <c r="I41" s="219"/>
      <c r="J41" s="219"/>
      <c r="K41" s="69">
        <f>'2'!H33</f>
        <v>899972.29999999993</v>
      </c>
    </row>
    <row r="42" spans="2:11" ht="17.25" x14ac:dyDescent="0.3">
      <c r="B42" s="36"/>
      <c r="C42" s="36"/>
      <c r="D42" s="36"/>
      <c r="E42" s="2"/>
      <c r="F42" s="2"/>
      <c r="G42" s="219" t="s">
        <v>123</v>
      </c>
      <c r="H42" s="219"/>
      <c r="I42" s="219"/>
      <c r="J42" s="219"/>
      <c r="K42" s="219"/>
    </row>
    <row r="43" spans="2:11" ht="17.25" x14ac:dyDescent="0.3">
      <c r="B43" s="36"/>
      <c r="C43" s="36"/>
      <c r="D43" s="36"/>
      <c r="E43" s="2"/>
      <c r="F43" s="2"/>
      <c r="G43" s="2"/>
      <c r="H43" s="219" t="s">
        <v>124</v>
      </c>
      <c r="I43" s="219"/>
      <c r="J43" s="219"/>
      <c r="K43" s="219"/>
    </row>
    <row r="44" spans="2:11" ht="17.25" x14ac:dyDescent="0.3">
      <c r="B44" s="36"/>
      <c r="C44" s="36"/>
      <c r="D44" s="36"/>
      <c r="E44" s="2"/>
      <c r="F44" s="2"/>
      <c r="G44" s="2"/>
      <c r="H44" s="2"/>
      <c r="I44" s="242" t="s">
        <v>130</v>
      </c>
      <c r="J44" s="243"/>
      <c r="K44" s="244"/>
    </row>
    <row r="45" spans="2:11" ht="17.25" x14ac:dyDescent="0.3">
      <c r="B45" s="36"/>
      <c r="C45" s="36"/>
      <c r="D45" s="36"/>
      <c r="E45" s="2"/>
      <c r="F45" s="2"/>
      <c r="G45" s="2"/>
      <c r="H45" s="2"/>
      <c r="I45" s="15"/>
      <c r="J45" s="60" t="s">
        <v>150</v>
      </c>
      <c r="K45" s="61">
        <v>7</v>
      </c>
    </row>
    <row r="46" spans="2:11" ht="17.25" x14ac:dyDescent="0.3">
      <c r="B46" s="36" t="s">
        <v>141</v>
      </c>
      <c r="C46" s="36"/>
      <c r="D46" s="36"/>
      <c r="E46" s="36"/>
      <c r="F46" s="16"/>
      <c r="G46" s="16"/>
      <c r="H46" s="16"/>
      <c r="I46" s="16"/>
      <c r="J46" s="16"/>
      <c r="K46" s="67">
        <f>K47</f>
        <v>1248769.9999999998</v>
      </c>
    </row>
    <row r="47" spans="2:11" ht="17.25" x14ac:dyDescent="0.3">
      <c r="B47" s="16"/>
      <c r="C47" s="2">
        <v>1212</v>
      </c>
      <c r="D47" s="219" t="s">
        <v>118</v>
      </c>
      <c r="E47" s="219"/>
      <c r="F47" s="219"/>
      <c r="G47" s="219"/>
      <c r="H47" s="219"/>
      <c r="I47" s="219"/>
      <c r="J47" s="219"/>
      <c r="K47" s="68">
        <f>K48</f>
        <v>1248769.9999999998</v>
      </c>
    </row>
    <row r="48" spans="2:11" ht="17.25" x14ac:dyDescent="0.3">
      <c r="B48" s="36"/>
      <c r="C48" s="36"/>
      <c r="D48" s="36"/>
      <c r="E48" s="3" t="s">
        <v>160</v>
      </c>
      <c r="F48" s="219" t="s">
        <v>122</v>
      </c>
      <c r="G48" s="219"/>
      <c r="H48" s="219"/>
      <c r="I48" s="219"/>
      <c r="J48" s="219"/>
      <c r="K48" s="69">
        <f>'2'!H40</f>
        <v>1248769.9999999998</v>
      </c>
    </row>
    <row r="49" spans="2:11" ht="17.25" x14ac:dyDescent="0.3">
      <c r="B49" s="36"/>
      <c r="C49" s="36"/>
      <c r="D49" s="36"/>
      <c r="E49" s="2"/>
      <c r="F49" s="2"/>
      <c r="G49" s="219" t="s">
        <v>123</v>
      </c>
      <c r="H49" s="219"/>
      <c r="I49" s="219"/>
      <c r="J49" s="219"/>
      <c r="K49" s="219"/>
    </row>
    <row r="50" spans="2:11" ht="17.25" x14ac:dyDescent="0.3">
      <c r="B50" s="36"/>
      <c r="C50" s="36"/>
      <c r="D50" s="36"/>
      <c r="E50" s="2"/>
      <c r="F50" s="2"/>
      <c r="G50" s="2"/>
      <c r="H50" s="219" t="s">
        <v>124</v>
      </c>
      <c r="I50" s="219"/>
      <c r="J50" s="219"/>
      <c r="K50" s="219"/>
    </row>
    <row r="51" spans="2:11" ht="17.25" x14ac:dyDescent="0.3">
      <c r="B51" s="36"/>
      <c r="C51" s="36"/>
      <c r="D51" s="36"/>
      <c r="E51" s="2"/>
      <c r="F51" s="2"/>
      <c r="G51" s="2"/>
      <c r="H51" s="2"/>
      <c r="I51" s="242" t="s">
        <v>130</v>
      </c>
      <c r="J51" s="243"/>
      <c r="K51" s="244"/>
    </row>
    <row r="52" spans="2:11" ht="17.25" x14ac:dyDescent="0.3">
      <c r="B52" s="36"/>
      <c r="C52" s="36"/>
      <c r="D52" s="36"/>
      <c r="E52" s="2"/>
      <c r="F52" s="2"/>
      <c r="G52" s="2"/>
      <c r="H52" s="2"/>
      <c r="I52" s="15"/>
      <c r="J52" s="60" t="s">
        <v>150</v>
      </c>
      <c r="K52" s="75">
        <v>38</v>
      </c>
    </row>
    <row r="53" spans="2:11" ht="34.5" x14ac:dyDescent="0.3">
      <c r="B53" s="36"/>
      <c r="C53" s="36"/>
      <c r="D53" s="36"/>
      <c r="E53" s="2"/>
      <c r="F53" s="2"/>
      <c r="G53" s="2"/>
      <c r="H53" s="2"/>
      <c r="I53" s="15"/>
      <c r="J53" s="2" t="s">
        <v>371</v>
      </c>
      <c r="K53" s="76">
        <v>-1</v>
      </c>
    </row>
    <row r="54" spans="2:11" ht="17.25" x14ac:dyDescent="0.3">
      <c r="B54" s="36" t="s">
        <v>149</v>
      </c>
      <c r="C54" s="36"/>
      <c r="D54" s="36"/>
      <c r="E54" s="36"/>
      <c r="F54" s="16"/>
      <c r="G54" s="16"/>
      <c r="H54" s="16"/>
      <c r="I54" s="16"/>
      <c r="J54" s="16"/>
      <c r="K54" s="67">
        <f>K55</f>
        <v>3435646.8000000007</v>
      </c>
    </row>
    <row r="55" spans="2:11" ht="16.5" customHeight="1" x14ac:dyDescent="0.3">
      <c r="B55" s="16"/>
      <c r="C55" s="2">
        <v>1212</v>
      </c>
      <c r="D55" s="219" t="s">
        <v>118</v>
      </c>
      <c r="E55" s="219"/>
      <c r="F55" s="219"/>
      <c r="G55" s="219"/>
      <c r="H55" s="219"/>
      <c r="I55" s="219"/>
      <c r="J55" s="219"/>
      <c r="K55" s="68">
        <f>K56</f>
        <v>3435646.8000000007</v>
      </c>
    </row>
    <row r="56" spans="2:11" ht="17.25" customHeight="1" x14ac:dyDescent="0.3">
      <c r="B56" s="36"/>
      <c r="C56" s="36"/>
      <c r="D56" s="36"/>
      <c r="E56" s="3" t="s">
        <v>160</v>
      </c>
      <c r="F56" s="219" t="s">
        <v>122</v>
      </c>
      <c r="G56" s="219"/>
      <c r="H56" s="219"/>
      <c r="I56" s="219"/>
      <c r="J56" s="219"/>
      <c r="K56" s="69">
        <f>'2'!H47</f>
        <v>3435646.8000000007</v>
      </c>
    </row>
    <row r="57" spans="2:11" ht="17.25" customHeight="1" x14ac:dyDescent="0.3">
      <c r="B57" s="36"/>
      <c r="C57" s="36"/>
      <c r="D57" s="36"/>
      <c r="E57" s="2"/>
      <c r="F57" s="2"/>
      <c r="G57" s="219" t="s">
        <v>123</v>
      </c>
      <c r="H57" s="219"/>
      <c r="I57" s="219"/>
      <c r="J57" s="219"/>
      <c r="K57" s="219"/>
    </row>
    <row r="58" spans="2:11" ht="17.25" customHeight="1" x14ac:dyDescent="0.3">
      <c r="B58" s="36"/>
      <c r="C58" s="36"/>
      <c r="D58" s="36"/>
      <c r="E58" s="2"/>
      <c r="F58" s="2"/>
      <c r="G58" s="2"/>
      <c r="H58" s="219" t="s">
        <v>124</v>
      </c>
      <c r="I58" s="219"/>
      <c r="J58" s="219"/>
      <c r="K58" s="219"/>
    </row>
    <row r="59" spans="2:11" ht="33.75" customHeight="1" x14ac:dyDescent="0.3">
      <c r="B59" s="36"/>
      <c r="C59" s="36"/>
      <c r="D59" s="36"/>
      <c r="E59" s="2"/>
      <c r="F59" s="2"/>
      <c r="G59" s="2"/>
      <c r="H59" s="2"/>
      <c r="I59" s="260" t="s">
        <v>130</v>
      </c>
      <c r="J59" s="261"/>
      <c r="K59" s="262"/>
    </row>
    <row r="60" spans="2:11" ht="33.75" customHeight="1" x14ac:dyDescent="0.3">
      <c r="B60" s="36"/>
      <c r="C60" s="36"/>
      <c r="D60" s="36"/>
      <c r="E60" s="2"/>
      <c r="F60" s="2"/>
      <c r="G60" s="2"/>
      <c r="H60" s="2"/>
      <c r="I60" s="15"/>
      <c r="J60" s="70" t="s">
        <v>150</v>
      </c>
      <c r="K60" s="61">
        <v>29</v>
      </c>
    </row>
    <row r="61" spans="2:11" ht="17.25" x14ac:dyDescent="0.3">
      <c r="B61" s="36" t="s">
        <v>142</v>
      </c>
      <c r="C61" s="36"/>
      <c r="D61" s="36"/>
      <c r="E61" s="36"/>
      <c r="F61" s="16"/>
      <c r="G61" s="16"/>
      <c r="H61" s="16"/>
      <c r="I61" s="16"/>
      <c r="J61" s="16"/>
      <c r="K61" s="67">
        <f>K62</f>
        <v>365752.99999999994</v>
      </c>
    </row>
    <row r="62" spans="2:11" ht="17.25" customHeight="1" x14ac:dyDescent="0.3">
      <c r="B62" s="16"/>
      <c r="C62" s="2">
        <v>1212</v>
      </c>
      <c r="D62" s="219" t="s">
        <v>118</v>
      </c>
      <c r="E62" s="219"/>
      <c r="F62" s="219"/>
      <c r="G62" s="219"/>
      <c r="H62" s="219"/>
      <c r="I62" s="219"/>
      <c r="J62" s="219"/>
      <c r="K62" s="68">
        <f>K63</f>
        <v>365752.99999999994</v>
      </c>
    </row>
    <row r="63" spans="2:11" ht="33" customHeight="1" x14ac:dyDescent="0.3">
      <c r="B63" s="36"/>
      <c r="C63" s="36"/>
      <c r="D63" s="36"/>
      <c r="E63" s="3" t="s">
        <v>160</v>
      </c>
      <c r="F63" s="219" t="s">
        <v>122</v>
      </c>
      <c r="G63" s="219"/>
      <c r="H63" s="219"/>
      <c r="I63" s="219"/>
      <c r="J63" s="219"/>
      <c r="K63" s="69">
        <f>'2'!H54</f>
        <v>365752.99999999994</v>
      </c>
    </row>
    <row r="64" spans="2:11" ht="33" customHeight="1" x14ac:dyDescent="0.3">
      <c r="B64" s="36"/>
      <c r="C64" s="36"/>
      <c r="D64" s="36"/>
      <c r="E64" s="2"/>
      <c r="F64" s="2"/>
      <c r="G64" s="219" t="s">
        <v>123</v>
      </c>
      <c r="H64" s="219"/>
      <c r="I64" s="219"/>
      <c r="J64" s="219"/>
      <c r="K64" s="219"/>
    </row>
    <row r="65" spans="2:11" ht="17.25" customHeight="1" x14ac:dyDescent="0.3">
      <c r="B65" s="36"/>
      <c r="C65" s="36"/>
      <c r="D65" s="36"/>
      <c r="E65" s="2"/>
      <c r="F65" s="2"/>
      <c r="G65" s="2"/>
      <c r="H65" s="219" t="s">
        <v>124</v>
      </c>
      <c r="I65" s="219"/>
      <c r="J65" s="219"/>
      <c r="K65" s="219"/>
    </row>
    <row r="66" spans="2:11" ht="17.25" customHeight="1" x14ac:dyDescent="0.3">
      <c r="B66" s="36"/>
      <c r="C66" s="36"/>
      <c r="D66" s="36"/>
      <c r="E66" s="2"/>
      <c r="F66" s="2"/>
      <c r="G66" s="2"/>
      <c r="H66" s="2"/>
      <c r="I66" s="260" t="s">
        <v>130</v>
      </c>
      <c r="J66" s="261"/>
      <c r="K66" s="262"/>
    </row>
    <row r="67" spans="2:11" ht="33.75" customHeight="1" x14ac:dyDescent="0.3">
      <c r="B67" s="36"/>
      <c r="C67" s="36"/>
      <c r="D67" s="36"/>
      <c r="E67" s="2"/>
      <c r="F67" s="2"/>
      <c r="G67" s="2"/>
      <c r="H67" s="2"/>
      <c r="I67" s="15"/>
      <c r="J67" s="70" t="s">
        <v>150</v>
      </c>
      <c r="K67" s="61">
        <v>9</v>
      </c>
    </row>
    <row r="68" spans="2:11" ht="17.25" x14ac:dyDescent="0.3">
      <c r="B68" s="36" t="s">
        <v>143</v>
      </c>
      <c r="C68" s="36"/>
      <c r="D68" s="36"/>
      <c r="E68" s="36"/>
      <c r="F68" s="16"/>
      <c r="G68" s="16"/>
      <c r="H68" s="16"/>
      <c r="I68" s="16"/>
      <c r="J68" s="16"/>
      <c r="K68" s="67">
        <f>K69</f>
        <v>1574784.3</v>
      </c>
    </row>
    <row r="69" spans="2:11" ht="17.25" customHeight="1" x14ac:dyDescent="0.3">
      <c r="B69" s="16"/>
      <c r="C69" s="2">
        <v>1212</v>
      </c>
      <c r="D69" s="219" t="s">
        <v>118</v>
      </c>
      <c r="E69" s="219"/>
      <c r="F69" s="219"/>
      <c r="G69" s="219"/>
      <c r="H69" s="219"/>
      <c r="I69" s="219"/>
      <c r="J69" s="219"/>
      <c r="K69" s="68">
        <f>K70</f>
        <v>1574784.3</v>
      </c>
    </row>
    <row r="70" spans="2:11" ht="17.25" customHeight="1" x14ac:dyDescent="0.3">
      <c r="B70" s="36"/>
      <c r="C70" s="36"/>
      <c r="D70" s="36"/>
      <c r="E70" s="3" t="s">
        <v>160</v>
      </c>
      <c r="F70" s="219" t="s">
        <v>122</v>
      </c>
      <c r="G70" s="219"/>
      <c r="H70" s="219"/>
      <c r="I70" s="219"/>
      <c r="J70" s="219"/>
      <c r="K70" s="69">
        <f>'2'!H61</f>
        <v>1574784.3</v>
      </c>
    </row>
    <row r="71" spans="2:11" ht="17.25" customHeight="1" x14ac:dyDescent="0.3">
      <c r="B71" s="36"/>
      <c r="C71" s="36"/>
      <c r="D71" s="36"/>
      <c r="E71" s="2"/>
      <c r="F71" s="2"/>
      <c r="G71" s="219" t="s">
        <v>123</v>
      </c>
      <c r="H71" s="219"/>
      <c r="I71" s="219"/>
      <c r="J71" s="219"/>
      <c r="K71" s="219"/>
    </row>
    <row r="72" spans="2:11" ht="17.25" customHeight="1" x14ac:dyDescent="0.3">
      <c r="B72" s="36"/>
      <c r="C72" s="36"/>
      <c r="D72" s="36"/>
      <c r="E72" s="2"/>
      <c r="F72" s="2"/>
      <c r="G72" s="2"/>
      <c r="H72" s="219" t="s">
        <v>124</v>
      </c>
      <c r="I72" s="219"/>
      <c r="J72" s="219"/>
      <c r="K72" s="219"/>
    </row>
    <row r="73" spans="2:11" ht="33.75" customHeight="1" x14ac:dyDescent="0.3">
      <c r="B73" s="36"/>
      <c r="C73" s="36"/>
      <c r="D73" s="36"/>
      <c r="E73" s="2"/>
      <c r="F73" s="2"/>
      <c r="G73" s="2"/>
      <c r="H73" s="2"/>
      <c r="I73" s="260" t="s">
        <v>130</v>
      </c>
      <c r="J73" s="261"/>
      <c r="K73" s="262"/>
    </row>
    <row r="74" spans="2:11" ht="17.25" x14ac:dyDescent="0.3">
      <c r="B74" s="36"/>
      <c r="C74" s="36"/>
      <c r="D74" s="36"/>
      <c r="E74" s="2"/>
      <c r="F74" s="2"/>
      <c r="G74" s="2"/>
      <c r="H74" s="2"/>
      <c r="I74" s="15"/>
      <c r="J74" s="60" t="s">
        <v>150</v>
      </c>
      <c r="K74" s="61">
        <v>16</v>
      </c>
    </row>
    <row r="75" spans="2:11" ht="34.5" x14ac:dyDescent="0.3">
      <c r="B75" s="36"/>
      <c r="C75" s="36"/>
      <c r="D75" s="36"/>
      <c r="E75" s="2"/>
      <c r="F75" s="2"/>
      <c r="G75" s="2"/>
      <c r="H75" s="2"/>
      <c r="I75" s="15"/>
      <c r="J75" s="2" t="s">
        <v>371</v>
      </c>
      <c r="K75" s="61">
        <v>2</v>
      </c>
    </row>
    <row r="76" spans="2:11" ht="17.25" x14ac:dyDescent="0.3">
      <c r="B76" s="36" t="s">
        <v>144</v>
      </c>
      <c r="C76" s="36"/>
      <c r="D76" s="36"/>
      <c r="E76" s="36"/>
      <c r="F76" s="16"/>
      <c r="G76" s="16"/>
      <c r="H76" s="16"/>
      <c r="I76" s="16"/>
      <c r="J76" s="16"/>
      <c r="K76" s="67">
        <f>K77</f>
        <v>1500909</v>
      </c>
    </row>
    <row r="77" spans="2:11" ht="17.25" customHeight="1" x14ac:dyDescent="0.3">
      <c r="B77" s="16"/>
      <c r="C77" s="2">
        <v>1212</v>
      </c>
      <c r="D77" s="219" t="s">
        <v>118</v>
      </c>
      <c r="E77" s="219"/>
      <c r="F77" s="219"/>
      <c r="G77" s="219"/>
      <c r="H77" s="219"/>
      <c r="I77" s="219"/>
      <c r="J77" s="219"/>
      <c r="K77" s="68">
        <f>K78</f>
        <v>1500909</v>
      </c>
    </row>
    <row r="78" spans="2:11" ht="17.25" customHeight="1" x14ac:dyDescent="0.3">
      <c r="B78" s="36"/>
      <c r="C78" s="36"/>
      <c r="D78" s="36"/>
      <c r="E78" s="3" t="s">
        <v>160</v>
      </c>
      <c r="F78" s="219" t="s">
        <v>122</v>
      </c>
      <c r="G78" s="219"/>
      <c r="H78" s="219"/>
      <c r="I78" s="219"/>
      <c r="J78" s="219"/>
      <c r="K78" s="69">
        <f>'2'!H68</f>
        <v>1500909</v>
      </c>
    </row>
    <row r="79" spans="2:11" ht="17.25" customHeight="1" x14ac:dyDescent="0.3">
      <c r="B79" s="36"/>
      <c r="C79" s="36"/>
      <c r="D79" s="36"/>
      <c r="E79" s="2"/>
      <c r="F79" s="2"/>
      <c r="G79" s="219" t="s">
        <v>123</v>
      </c>
      <c r="H79" s="219"/>
      <c r="I79" s="219"/>
      <c r="J79" s="219"/>
      <c r="K79" s="219"/>
    </row>
    <row r="80" spans="2:11" ht="17.25" customHeight="1" x14ac:dyDescent="0.3">
      <c r="B80" s="36"/>
      <c r="C80" s="36"/>
      <c r="D80" s="36"/>
      <c r="E80" s="2"/>
      <c r="F80" s="2"/>
      <c r="G80" s="2"/>
      <c r="H80" s="219" t="s">
        <v>124</v>
      </c>
      <c r="I80" s="219"/>
      <c r="J80" s="219"/>
      <c r="K80" s="219"/>
    </row>
    <row r="81" spans="2:11" ht="33.75" customHeight="1" x14ac:dyDescent="0.3">
      <c r="B81" s="36"/>
      <c r="C81" s="36"/>
      <c r="D81" s="36"/>
      <c r="E81" s="2"/>
      <c r="F81" s="2"/>
      <c r="G81" s="2"/>
      <c r="H81" s="2"/>
      <c r="I81" s="260" t="s">
        <v>130</v>
      </c>
      <c r="J81" s="261"/>
      <c r="K81" s="262"/>
    </row>
    <row r="82" spans="2:11" ht="17.25" x14ac:dyDescent="0.3">
      <c r="B82" s="36"/>
      <c r="C82" s="36"/>
      <c r="D82" s="36"/>
      <c r="E82" s="2"/>
      <c r="F82" s="2"/>
      <c r="G82" s="2"/>
      <c r="H82" s="2"/>
      <c r="I82" s="15"/>
      <c r="J82" s="70" t="s">
        <v>150</v>
      </c>
      <c r="K82" s="61">
        <v>24</v>
      </c>
    </row>
    <row r="83" spans="2:11" ht="17.25" x14ac:dyDescent="0.3">
      <c r="B83" s="36" t="s">
        <v>145</v>
      </c>
      <c r="C83" s="36"/>
      <c r="D83" s="36"/>
      <c r="E83" s="36"/>
      <c r="F83" s="16"/>
      <c r="G83" s="16"/>
      <c r="H83" s="16"/>
      <c r="I83" s="16"/>
      <c r="J83" s="16"/>
      <c r="K83" s="67">
        <f>K84</f>
        <v>472609.8</v>
      </c>
    </row>
    <row r="84" spans="2:11" ht="17.25" customHeight="1" x14ac:dyDescent="0.3">
      <c r="B84" s="16"/>
      <c r="C84" s="2">
        <v>1212</v>
      </c>
      <c r="D84" s="219" t="s">
        <v>118</v>
      </c>
      <c r="E84" s="219"/>
      <c r="F84" s="219"/>
      <c r="G84" s="219"/>
      <c r="H84" s="219"/>
      <c r="I84" s="219"/>
      <c r="J84" s="219"/>
      <c r="K84" s="68">
        <f>K85</f>
        <v>472609.8</v>
      </c>
    </row>
    <row r="85" spans="2:11" ht="33.75" customHeight="1" x14ac:dyDescent="0.3">
      <c r="B85" s="36"/>
      <c r="C85" s="36"/>
      <c r="D85" s="36"/>
      <c r="E85" s="3" t="s">
        <v>160</v>
      </c>
      <c r="F85" s="219" t="s">
        <v>122</v>
      </c>
      <c r="G85" s="219"/>
      <c r="H85" s="219"/>
      <c r="I85" s="219"/>
      <c r="J85" s="219"/>
      <c r="K85" s="69">
        <f>'2'!H75</f>
        <v>472609.8</v>
      </c>
    </row>
    <row r="86" spans="2:11" ht="33.75" customHeight="1" x14ac:dyDescent="0.3">
      <c r="B86" s="36"/>
      <c r="C86" s="36"/>
      <c r="D86" s="36"/>
      <c r="E86" s="2"/>
      <c r="F86" s="2"/>
      <c r="G86" s="219" t="s">
        <v>123</v>
      </c>
      <c r="H86" s="219"/>
      <c r="I86" s="219"/>
      <c r="J86" s="219"/>
      <c r="K86" s="219"/>
    </row>
    <row r="87" spans="2:11" ht="33.75" customHeight="1" x14ac:dyDescent="0.3">
      <c r="B87" s="36"/>
      <c r="C87" s="36"/>
      <c r="D87" s="36"/>
      <c r="E87" s="2"/>
      <c r="F87" s="2"/>
      <c r="G87" s="2"/>
      <c r="H87" s="219" t="s">
        <v>124</v>
      </c>
      <c r="I87" s="219"/>
      <c r="J87" s="219"/>
      <c r="K87" s="219"/>
    </row>
    <row r="88" spans="2:11" ht="33.75" customHeight="1" x14ac:dyDescent="0.3">
      <c r="B88" s="36"/>
      <c r="C88" s="36"/>
      <c r="D88" s="36"/>
      <c r="E88" s="2"/>
      <c r="F88" s="2"/>
      <c r="G88" s="2"/>
      <c r="H88" s="2"/>
      <c r="I88" s="260" t="s">
        <v>130</v>
      </c>
      <c r="J88" s="261"/>
      <c r="K88" s="262"/>
    </row>
    <row r="89" spans="2:11" ht="33.75" customHeight="1" x14ac:dyDescent="0.3">
      <c r="B89" s="36"/>
      <c r="C89" s="36"/>
      <c r="D89" s="36"/>
      <c r="E89" s="2"/>
      <c r="F89" s="2"/>
      <c r="G89" s="2"/>
      <c r="H89" s="2"/>
      <c r="I89" s="15"/>
      <c r="J89" s="70" t="s">
        <v>150</v>
      </c>
      <c r="K89" s="61">
        <v>7</v>
      </c>
    </row>
    <row r="90" spans="2:11" ht="17.25" x14ac:dyDescent="0.3">
      <c r="B90" s="36" t="s">
        <v>146</v>
      </c>
      <c r="C90" s="36"/>
      <c r="D90" s="36"/>
      <c r="E90" s="36"/>
      <c r="F90" s="16"/>
      <c r="G90" s="16"/>
      <c r="H90" s="16"/>
      <c r="I90" s="16"/>
      <c r="J90" s="16"/>
      <c r="K90" s="67">
        <f>K91</f>
        <v>283041.5</v>
      </c>
    </row>
    <row r="91" spans="2:11" ht="17.25" customHeight="1" x14ac:dyDescent="0.3">
      <c r="B91" s="16"/>
      <c r="C91" s="2">
        <v>1212</v>
      </c>
      <c r="D91" s="219" t="s">
        <v>118</v>
      </c>
      <c r="E91" s="219"/>
      <c r="F91" s="219"/>
      <c r="G91" s="219"/>
      <c r="H91" s="219"/>
      <c r="I91" s="219"/>
      <c r="J91" s="219"/>
      <c r="K91" s="68">
        <f>K92</f>
        <v>283041.5</v>
      </c>
    </row>
    <row r="92" spans="2:11" ht="17.25" customHeight="1" x14ac:dyDescent="0.3">
      <c r="B92" s="36"/>
      <c r="C92" s="36"/>
      <c r="D92" s="36"/>
      <c r="E92" s="3" t="s">
        <v>160</v>
      </c>
      <c r="F92" s="219" t="s">
        <v>122</v>
      </c>
      <c r="G92" s="219"/>
      <c r="H92" s="219"/>
      <c r="I92" s="219"/>
      <c r="J92" s="219"/>
      <c r="K92" s="69">
        <f>'2'!H82</f>
        <v>283041.5</v>
      </c>
    </row>
    <row r="93" spans="2:11" ht="22.5" customHeight="1" x14ac:dyDescent="0.3">
      <c r="B93" s="36"/>
      <c r="C93" s="36"/>
      <c r="D93" s="36"/>
      <c r="E93" s="2"/>
      <c r="F93" s="2"/>
      <c r="G93" s="219" t="s">
        <v>123</v>
      </c>
      <c r="H93" s="219"/>
      <c r="I93" s="219"/>
      <c r="J93" s="219"/>
      <c r="K93" s="219"/>
    </row>
    <row r="94" spans="2:11" ht="33.75" customHeight="1" x14ac:dyDescent="0.3">
      <c r="B94" s="36"/>
      <c r="C94" s="36"/>
      <c r="D94" s="36"/>
      <c r="E94" s="2"/>
      <c r="F94" s="2"/>
      <c r="G94" s="2"/>
      <c r="H94" s="219" t="s">
        <v>124</v>
      </c>
      <c r="I94" s="219"/>
      <c r="J94" s="219"/>
      <c r="K94" s="219"/>
    </row>
    <row r="95" spans="2:11" ht="33.75" customHeight="1" x14ac:dyDescent="0.3">
      <c r="B95" s="36"/>
      <c r="C95" s="36"/>
      <c r="D95" s="36"/>
      <c r="E95" s="2"/>
      <c r="F95" s="2"/>
      <c r="G95" s="2"/>
      <c r="H95" s="2"/>
      <c r="I95" s="260" t="s">
        <v>130</v>
      </c>
      <c r="J95" s="261"/>
      <c r="K95" s="262"/>
    </row>
    <row r="96" spans="2:11" ht="33.75" customHeight="1" x14ac:dyDescent="0.3">
      <c r="B96" s="36"/>
      <c r="C96" s="36"/>
      <c r="D96" s="36"/>
      <c r="E96" s="2"/>
      <c r="F96" s="2"/>
      <c r="G96" s="2"/>
      <c r="H96" s="2"/>
      <c r="I96" s="15"/>
      <c r="J96" s="70" t="s">
        <v>150</v>
      </c>
      <c r="K96" s="61">
        <v>11</v>
      </c>
    </row>
    <row r="97" spans="2:11" ht="17.25" x14ac:dyDescent="0.3">
      <c r="B97" s="36" t="s">
        <v>147</v>
      </c>
      <c r="C97" s="36"/>
      <c r="D97" s="36"/>
      <c r="E97" s="36"/>
      <c r="F97" s="16"/>
      <c r="G97" s="16"/>
      <c r="H97" s="16"/>
      <c r="I97" s="16"/>
      <c r="J97" s="16"/>
      <c r="K97" s="67">
        <f>K98</f>
        <v>840250.5</v>
      </c>
    </row>
    <row r="98" spans="2:11" ht="17.25" customHeight="1" x14ac:dyDescent="0.3">
      <c r="B98" s="16"/>
      <c r="C98" s="2">
        <v>1212</v>
      </c>
      <c r="D98" s="219" t="s">
        <v>118</v>
      </c>
      <c r="E98" s="219"/>
      <c r="F98" s="219"/>
      <c r="G98" s="219"/>
      <c r="H98" s="219"/>
      <c r="I98" s="219"/>
      <c r="J98" s="219"/>
      <c r="K98" s="68">
        <f>K99</f>
        <v>840250.5</v>
      </c>
    </row>
    <row r="99" spans="2:11" ht="17.25" customHeight="1" x14ac:dyDescent="0.3">
      <c r="B99" s="36"/>
      <c r="C99" s="36"/>
      <c r="D99" s="36"/>
      <c r="E99" s="3" t="s">
        <v>160</v>
      </c>
      <c r="F99" s="219" t="s">
        <v>122</v>
      </c>
      <c r="G99" s="219"/>
      <c r="H99" s="219"/>
      <c r="I99" s="219"/>
      <c r="J99" s="219"/>
      <c r="K99" s="69">
        <f>'2'!H89</f>
        <v>840250.5</v>
      </c>
    </row>
    <row r="100" spans="2:11" ht="33.75" customHeight="1" x14ac:dyDescent="0.3">
      <c r="B100" s="36"/>
      <c r="C100" s="36"/>
      <c r="D100" s="36"/>
      <c r="E100" s="2"/>
      <c r="F100" s="2"/>
      <c r="G100" s="219" t="s">
        <v>123</v>
      </c>
      <c r="H100" s="219"/>
      <c r="I100" s="219"/>
      <c r="J100" s="219"/>
      <c r="K100" s="219"/>
    </row>
    <row r="101" spans="2:11" ht="33.75" customHeight="1" x14ac:dyDescent="0.3">
      <c r="B101" s="36"/>
      <c r="C101" s="36"/>
      <c r="D101" s="36"/>
      <c r="E101" s="2"/>
      <c r="F101" s="2"/>
      <c r="G101" s="2"/>
      <c r="H101" s="219" t="s">
        <v>124</v>
      </c>
      <c r="I101" s="219"/>
      <c r="J101" s="219"/>
      <c r="K101" s="219"/>
    </row>
    <row r="102" spans="2:11" ht="33.75" customHeight="1" x14ac:dyDescent="0.3">
      <c r="B102" s="36"/>
      <c r="C102" s="36"/>
      <c r="D102" s="36"/>
      <c r="E102" s="2"/>
      <c r="F102" s="2"/>
      <c r="G102" s="2"/>
      <c r="H102" s="2"/>
      <c r="I102" s="260" t="s">
        <v>130</v>
      </c>
      <c r="J102" s="261"/>
      <c r="K102" s="262"/>
    </row>
    <row r="103" spans="2:11" ht="33.75" customHeight="1" x14ac:dyDescent="0.3">
      <c r="B103" s="36"/>
      <c r="C103" s="36"/>
      <c r="D103" s="36"/>
      <c r="E103" s="2"/>
      <c r="F103" s="2"/>
      <c r="G103" s="2"/>
      <c r="H103" s="2"/>
      <c r="I103" s="15"/>
      <c r="J103" s="70" t="s">
        <v>150</v>
      </c>
      <c r="K103" s="61">
        <v>14</v>
      </c>
    </row>
    <row r="104" spans="2:11" ht="17.25" x14ac:dyDescent="0.3">
      <c r="B104" s="249" t="s">
        <v>104</v>
      </c>
      <c r="C104" s="249"/>
      <c r="D104" s="249"/>
      <c r="E104" s="249"/>
      <c r="F104" s="249"/>
      <c r="G104" s="249"/>
      <c r="H104" s="249"/>
      <c r="I104" s="249"/>
      <c r="J104" s="249"/>
      <c r="K104" s="28">
        <f>K105</f>
        <v>-12045690.600000001</v>
      </c>
    </row>
    <row r="105" spans="2:11" ht="17.25" x14ac:dyDescent="0.3">
      <c r="B105" s="23"/>
      <c r="C105" s="23" t="s">
        <v>105</v>
      </c>
      <c r="D105" s="248" t="s">
        <v>106</v>
      </c>
      <c r="E105" s="248"/>
      <c r="F105" s="248"/>
      <c r="G105" s="248"/>
      <c r="H105" s="248"/>
      <c r="I105" s="248"/>
      <c r="J105" s="248"/>
      <c r="K105" s="28">
        <f>K106+K110+K114</f>
        <v>-12045690.600000001</v>
      </c>
    </row>
    <row r="106" spans="2:11" ht="17.25" x14ac:dyDescent="0.3">
      <c r="B106" s="23"/>
      <c r="C106" s="23"/>
      <c r="D106" s="23"/>
      <c r="E106" s="23" t="s">
        <v>107</v>
      </c>
      <c r="F106" s="248" t="s">
        <v>102</v>
      </c>
      <c r="G106" s="248"/>
      <c r="H106" s="248"/>
      <c r="I106" s="248"/>
      <c r="J106" s="248"/>
      <c r="K106" s="28">
        <f>'5'!K41</f>
        <v>12045690.600000001</v>
      </c>
    </row>
    <row r="107" spans="2:11" ht="33.75" customHeight="1" x14ac:dyDescent="0.3">
      <c r="B107" s="23"/>
      <c r="C107" s="23"/>
      <c r="D107" s="23"/>
      <c r="E107" s="23"/>
      <c r="F107" s="23"/>
      <c r="G107" s="248" t="s">
        <v>108</v>
      </c>
      <c r="H107" s="248"/>
      <c r="I107" s="248"/>
      <c r="J107" s="248"/>
      <c r="K107" s="248"/>
    </row>
    <row r="108" spans="2:11" ht="17.25" x14ac:dyDescent="0.3">
      <c r="B108" s="23"/>
      <c r="C108" s="23"/>
      <c r="D108" s="23"/>
      <c r="E108" s="23"/>
      <c r="F108" s="23"/>
      <c r="G108" s="23"/>
      <c r="H108" s="248" t="s">
        <v>69</v>
      </c>
      <c r="I108" s="248"/>
      <c r="J108" s="248"/>
      <c r="K108" s="248"/>
    </row>
    <row r="109" spans="2:11" ht="17.25" x14ac:dyDescent="0.3">
      <c r="B109" s="23"/>
      <c r="C109" s="23"/>
      <c r="D109" s="23"/>
      <c r="E109" s="23"/>
      <c r="F109" s="23"/>
      <c r="G109" s="23"/>
      <c r="H109" s="23"/>
      <c r="I109" s="248" t="s">
        <v>109</v>
      </c>
      <c r="J109" s="248"/>
      <c r="K109" s="248"/>
    </row>
    <row r="110" spans="2:11" ht="17.25" x14ac:dyDescent="0.3">
      <c r="B110" s="42"/>
      <c r="C110" s="42"/>
      <c r="D110" s="42"/>
      <c r="E110" s="2" t="s">
        <v>107</v>
      </c>
      <c r="F110" s="219" t="s">
        <v>102</v>
      </c>
      <c r="G110" s="219"/>
      <c r="H110" s="219"/>
      <c r="I110" s="219"/>
      <c r="J110" s="219"/>
      <c r="K110" s="5">
        <f>'5'!K45</f>
        <v>-12045690.600000001</v>
      </c>
    </row>
    <row r="111" spans="2:11" ht="33.75" customHeight="1" x14ac:dyDescent="0.3">
      <c r="B111" s="42"/>
      <c r="C111" s="42"/>
      <c r="D111" s="42"/>
      <c r="E111" s="2"/>
      <c r="F111" s="2"/>
      <c r="G111" s="219" t="s">
        <v>108</v>
      </c>
      <c r="H111" s="219"/>
      <c r="I111" s="219"/>
      <c r="J111" s="219"/>
      <c r="K111" s="44"/>
    </row>
    <row r="112" spans="2:11" ht="17.25" x14ac:dyDescent="0.3">
      <c r="B112" s="42"/>
      <c r="C112" s="42"/>
      <c r="D112" s="42"/>
      <c r="E112" s="2"/>
      <c r="F112" s="2"/>
      <c r="G112" s="2"/>
      <c r="H112" s="219" t="s">
        <v>69</v>
      </c>
      <c r="I112" s="219"/>
      <c r="J112" s="219"/>
      <c r="K112" s="44"/>
    </row>
    <row r="113" spans="2:11" ht="17.25" x14ac:dyDescent="0.3">
      <c r="B113" s="42"/>
      <c r="C113" s="42"/>
      <c r="D113" s="42"/>
      <c r="E113" s="2"/>
      <c r="F113" s="2"/>
      <c r="G113" s="2"/>
      <c r="H113" s="2"/>
      <c r="I113" s="219" t="s">
        <v>109</v>
      </c>
      <c r="J113" s="219"/>
      <c r="K113" s="44"/>
    </row>
    <row r="114" spans="2:11" ht="17.25" x14ac:dyDescent="0.3">
      <c r="B114" s="42"/>
      <c r="C114" s="42"/>
      <c r="D114" s="42"/>
      <c r="E114" s="2" t="s">
        <v>356</v>
      </c>
      <c r="F114" s="255" t="s">
        <v>349</v>
      </c>
      <c r="G114" s="255"/>
      <c r="H114" s="255"/>
      <c r="I114" s="255"/>
      <c r="J114" s="255"/>
      <c r="K114" s="68">
        <f>'5'!K49</f>
        <v>-12045690.600000001</v>
      </c>
    </row>
    <row r="115" spans="2:11" ht="17.25" x14ac:dyDescent="0.3">
      <c r="B115" s="42"/>
      <c r="C115" s="42"/>
      <c r="D115" s="42"/>
      <c r="E115" s="16"/>
      <c r="F115" s="57"/>
      <c r="G115" s="254" t="s">
        <v>357</v>
      </c>
      <c r="H115" s="254"/>
      <c r="I115" s="254"/>
      <c r="J115" s="254"/>
      <c r="K115" s="254"/>
    </row>
    <row r="116" spans="2:11" ht="17.25" x14ac:dyDescent="0.3">
      <c r="B116" s="42"/>
      <c r="C116" s="42"/>
      <c r="D116" s="42"/>
      <c r="E116" s="16"/>
      <c r="F116" s="57"/>
      <c r="G116" s="57"/>
      <c r="H116" s="254" t="s">
        <v>69</v>
      </c>
      <c r="I116" s="254"/>
      <c r="J116" s="254"/>
      <c r="K116" s="254"/>
    </row>
    <row r="117" spans="2:11" ht="17.25" x14ac:dyDescent="0.3">
      <c r="B117" s="42"/>
      <c r="C117" s="42"/>
      <c r="D117" s="42"/>
      <c r="E117" s="16"/>
      <c r="F117" s="57"/>
      <c r="G117" s="57"/>
      <c r="H117" s="57"/>
      <c r="I117" s="57" t="s">
        <v>358</v>
      </c>
      <c r="J117" s="57"/>
      <c r="K117" s="16"/>
    </row>
    <row r="119" spans="2:11" ht="17.25" x14ac:dyDescent="0.3">
      <c r="E119" s="45" t="s">
        <v>24</v>
      </c>
      <c r="F119" s="46"/>
      <c r="G119" s="29"/>
    </row>
    <row r="120" spans="2:11" ht="17.25" x14ac:dyDescent="0.3">
      <c r="E120" s="45" t="s">
        <v>25</v>
      </c>
      <c r="F120" s="46"/>
      <c r="G120" s="29"/>
    </row>
    <row r="121" spans="2:11" ht="17.25" x14ac:dyDescent="0.3">
      <c r="F121" s="4" t="s">
        <v>26</v>
      </c>
      <c r="G121" s="29"/>
    </row>
    <row r="122" spans="2:11" ht="33.75" customHeight="1" x14ac:dyDescent="0.3">
      <c r="G122" s="29"/>
    </row>
  </sheetData>
  <mergeCells count="89">
    <mergeCell ref="G115:K115"/>
    <mergeCell ref="H116:K116"/>
    <mergeCell ref="G107:K107"/>
    <mergeCell ref="H108:K108"/>
    <mergeCell ref="I109:K109"/>
    <mergeCell ref="F110:J110"/>
    <mergeCell ref="G111:J111"/>
    <mergeCell ref="H112:J112"/>
    <mergeCell ref="I113:J113"/>
    <mergeCell ref="F114:J114"/>
    <mergeCell ref="H94:K94"/>
    <mergeCell ref="I95:K95"/>
    <mergeCell ref="D98:J98"/>
    <mergeCell ref="F99:J99"/>
    <mergeCell ref="G100:K100"/>
    <mergeCell ref="H101:K101"/>
    <mergeCell ref="I102:K102"/>
    <mergeCell ref="B104:J104"/>
    <mergeCell ref="D105:J105"/>
    <mergeCell ref="F106:J106"/>
    <mergeCell ref="H80:K80"/>
    <mergeCell ref="I81:K81"/>
    <mergeCell ref="D84:J84"/>
    <mergeCell ref="F85:J85"/>
    <mergeCell ref="G86:K86"/>
    <mergeCell ref="H87:K87"/>
    <mergeCell ref="I88:K88"/>
    <mergeCell ref="D91:J91"/>
    <mergeCell ref="F92:J92"/>
    <mergeCell ref="G93:K93"/>
    <mergeCell ref="H65:K65"/>
    <mergeCell ref="I66:K66"/>
    <mergeCell ref="D69:J69"/>
    <mergeCell ref="F70:J70"/>
    <mergeCell ref="G71:K71"/>
    <mergeCell ref="H72:K72"/>
    <mergeCell ref="I73:K73"/>
    <mergeCell ref="D77:J77"/>
    <mergeCell ref="F78:J78"/>
    <mergeCell ref="G79:K79"/>
    <mergeCell ref="H50:K50"/>
    <mergeCell ref="I51:K51"/>
    <mergeCell ref="D55:J55"/>
    <mergeCell ref="F56:J56"/>
    <mergeCell ref="G57:K57"/>
    <mergeCell ref="H58:K58"/>
    <mergeCell ref="I59:K59"/>
    <mergeCell ref="D62:J62"/>
    <mergeCell ref="F63:J63"/>
    <mergeCell ref="G64:K64"/>
    <mergeCell ref="G49:K49"/>
    <mergeCell ref="I36:K36"/>
    <mergeCell ref="B39:I39"/>
    <mergeCell ref="D40:J40"/>
    <mergeCell ref="F41:J41"/>
    <mergeCell ref="G42:K42"/>
    <mergeCell ref="F12:J12"/>
    <mergeCell ref="H43:K43"/>
    <mergeCell ref="I44:K44"/>
    <mergeCell ref="D47:J47"/>
    <mergeCell ref="F48:J48"/>
    <mergeCell ref="B31:I31"/>
    <mergeCell ref="D32:J32"/>
    <mergeCell ref="F33:J33"/>
    <mergeCell ref="G34:K34"/>
    <mergeCell ref="H35:K35"/>
    <mergeCell ref="I30:K30"/>
    <mergeCell ref="G13:K13"/>
    <mergeCell ref="H14:K14"/>
    <mergeCell ref="I15:K15"/>
    <mergeCell ref="F17:J17"/>
    <mergeCell ref="G18:K18"/>
    <mergeCell ref="B9:H9"/>
    <mergeCell ref="D11:J11"/>
    <mergeCell ref="B5:K5"/>
    <mergeCell ref="B7:B8"/>
    <mergeCell ref="C7:D7"/>
    <mergeCell ref="E7:H7"/>
    <mergeCell ref="I7:I8"/>
    <mergeCell ref="J7:J8"/>
    <mergeCell ref="I26:K26"/>
    <mergeCell ref="F27:J27"/>
    <mergeCell ref="G28:K28"/>
    <mergeCell ref="H29:K29"/>
    <mergeCell ref="H19:K19"/>
    <mergeCell ref="I20:K20"/>
    <mergeCell ref="F23:J23"/>
    <mergeCell ref="G24:K24"/>
    <mergeCell ref="H25:K25"/>
  </mergeCells>
  <pageMargins left="0.7" right="0.7" top="0.75" bottom="0.75" header="0.3" footer="0.3"/>
  <pageSetup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5</vt:i4>
      </vt:variant>
    </vt:vector>
  </HeadingPairs>
  <TitlesOfParts>
    <vt:vector size="11" baseType="lpstr">
      <vt:lpstr>1</vt:lpstr>
      <vt:lpstr>2</vt:lpstr>
      <vt:lpstr>3</vt:lpstr>
      <vt:lpstr>4</vt:lpstr>
      <vt:lpstr>5</vt:lpstr>
      <vt:lpstr>6</vt:lpstr>
      <vt:lpstr>'1'!Print_Area</vt:lpstr>
      <vt:lpstr>'2'!Print_Area</vt:lpstr>
      <vt:lpstr>'3'!Print_Area</vt:lpstr>
      <vt:lpstr>'5'!Print_Area</vt:lpstr>
      <vt:lpstr>'6'!Print_Area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Siranush Chteyan</dc:creator>
  <cp:keywords>https:/mul2-mta.gov.am/tasks/1750587/oneclick?token=ff1b9134a3c71453d276fc3f154a6b6b</cp:keywords>
  <cp:lastModifiedBy>Narine Avetyan</cp:lastModifiedBy>
  <cp:lastPrinted>2025-12-17T05:47:12Z</cp:lastPrinted>
  <dcterms:created xsi:type="dcterms:W3CDTF">2020-09-30T12:11:39Z</dcterms:created>
  <dcterms:modified xsi:type="dcterms:W3CDTF">2025-12-18T05:34:55Z</dcterms:modified>
</cp:coreProperties>
</file>