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2026 նախագծեր\դաբաղ\"/>
    </mc:Choice>
  </mc:AlternateContent>
  <xr:revisionPtr revIDLastSave="0" documentId="8_{5A632521-263F-4B09-A8F0-2AC5C3C5FBC9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Հավելված 1" sheetId="15" r:id="rId1"/>
    <sheet name="Հավելված 2" sheetId="16" r:id="rId2"/>
    <sheet name="Հավելված 3" sheetId="17" r:id="rId3"/>
    <sheet name="Հավելված 4" sheetId="18" r:id="rId4"/>
    <sheet name="Հավելված 5" sheetId="19" r:id="rId5"/>
    <sheet name="Հավելված 6" sheetId="21" r:id="rId6"/>
  </sheets>
  <externalReferences>
    <externalReference r:id="rId7"/>
    <externalReference r:id="rId8"/>
    <externalReference r:id="rId9"/>
  </externalReferences>
  <definedNames>
    <definedName name="\A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">#REF!</definedName>
    <definedName name="aaaaa">#REF!</definedName>
    <definedName name="AgencyCode" localSheetId="3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>#REF!</definedName>
    <definedName name="PerformanceType">#REF!</definedName>
    <definedName name="_xlnm.Print_Area" localSheetId="2">'Հավելված 3'!$A$1:$J$45</definedName>
    <definedName name="_xlnm.Print_Titles">[3]BP!$C:$C,[3]BP!$1:$3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3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5" l="1"/>
  <c r="D13" i="15"/>
  <c r="C13" i="15"/>
  <c r="M9" i="19"/>
  <c r="G12" i="16"/>
  <c r="I12" i="21"/>
  <c r="I11" i="21" s="1"/>
  <c r="K19" i="19" l="1"/>
  <c r="L19" i="19"/>
  <c r="M19" i="19"/>
  <c r="M18" i="19" s="1"/>
  <c r="J19" i="19"/>
  <c r="J18" i="19" s="1"/>
  <c r="K18" i="19"/>
  <c r="L18" i="19"/>
  <c r="K14" i="19"/>
  <c r="K13" i="19" s="1"/>
  <c r="L14" i="19"/>
  <c r="L13" i="19" s="1"/>
  <c r="M14" i="19"/>
  <c r="M13" i="19" s="1"/>
  <c r="J14" i="19"/>
  <c r="J13" i="19" s="1"/>
  <c r="K8" i="19"/>
  <c r="L8" i="19"/>
  <c r="M8" i="19"/>
  <c r="J8" i="19"/>
  <c r="G15" i="18"/>
  <c r="J7" i="19" l="1"/>
  <c r="J6" i="19" s="1"/>
  <c r="K7" i="19"/>
  <c r="K6" i="19" s="1"/>
  <c r="L7" i="19"/>
  <c r="L6" i="19" s="1"/>
  <c r="M7" i="19"/>
  <c r="M6" i="19" s="1"/>
  <c r="I10" i="21"/>
  <c r="I8" i="21" l="1"/>
  <c r="I9" i="21"/>
  <c r="H9" i="16"/>
  <c r="I9" i="16"/>
  <c r="G9" i="16"/>
  <c r="H14" i="16"/>
  <c r="I14" i="16"/>
  <c r="J14" i="16"/>
  <c r="G14" i="16"/>
  <c r="H12" i="16"/>
  <c r="I12" i="16"/>
  <c r="J12" i="16"/>
  <c r="H10" i="16"/>
  <c r="I10" i="16"/>
  <c r="J10" i="16"/>
  <c r="J9" i="16" s="1"/>
  <c r="G10" i="16"/>
  <c r="G55" i="17"/>
  <c r="G54" i="17" s="1"/>
  <c r="G53" i="17" s="1"/>
  <c r="G52" i="17" s="1"/>
  <c r="G50" i="17" s="1"/>
  <c r="G48" i="17" s="1"/>
  <c r="H44" i="17"/>
  <c r="H43" i="17" s="1"/>
  <c r="H42" i="17" s="1"/>
  <c r="H41" i="17" s="1"/>
  <c r="H39" i="17" s="1"/>
  <c r="H37" i="17" s="1"/>
  <c r="H35" i="17" s="1"/>
  <c r="J44" i="17"/>
  <c r="J43" i="17" s="1"/>
  <c r="J42" i="17" s="1"/>
  <c r="J41" i="17" s="1"/>
  <c r="J39" i="17" s="1"/>
  <c r="J37" i="17" s="1"/>
  <c r="J35" i="17" s="1"/>
  <c r="G44" i="17"/>
  <c r="G43" i="17" s="1"/>
  <c r="G42" i="17" s="1"/>
  <c r="G41" i="17" s="1"/>
  <c r="G39" i="17" s="1"/>
  <c r="G37" i="17" s="1"/>
  <c r="G35" i="17" s="1"/>
  <c r="I27" i="17"/>
  <c r="I26" i="17" s="1"/>
  <c r="I25" i="17" s="1"/>
  <c r="I24" i="17" s="1"/>
  <c r="I22" i="17" s="1"/>
  <c r="I20" i="17" s="1"/>
  <c r="I18" i="17" s="1"/>
  <c r="I16" i="17" s="1"/>
  <c r="I14" i="17" s="1"/>
  <c r="I12" i="17" s="1"/>
  <c r="J27" i="17"/>
  <c r="J26" i="17" s="1"/>
  <c r="J25" i="17" s="1"/>
  <c r="J24" i="17" s="1"/>
  <c r="J22" i="17" s="1"/>
  <c r="J20" i="17" s="1"/>
  <c r="J18" i="17" s="1"/>
  <c r="J16" i="17" s="1"/>
  <c r="J14" i="17" s="1"/>
  <c r="J12" i="17" s="1"/>
  <c r="H27" i="17"/>
  <c r="H26" i="17" s="1"/>
  <c r="H25" i="17" s="1"/>
  <c r="H24" i="17" s="1"/>
  <c r="H22" i="17" s="1"/>
  <c r="H20" i="17" s="1"/>
  <c r="H18" i="17" s="1"/>
  <c r="H16" i="17" s="1"/>
  <c r="H14" i="17" s="1"/>
  <c r="H12" i="17" s="1"/>
  <c r="G27" i="17"/>
  <c r="G26" i="17"/>
  <c r="G25" i="17" s="1"/>
  <c r="G24" i="17" s="1"/>
  <c r="G22" i="17" s="1"/>
  <c r="G20" i="17" s="1"/>
  <c r="G18" i="17" s="1"/>
  <c r="G16" i="17" s="1"/>
  <c r="G14" i="17" s="1"/>
  <c r="G12" i="17" s="1"/>
  <c r="I44" i="17" l="1"/>
  <c r="I43" i="17" s="1"/>
  <c r="I42" i="17" s="1"/>
  <c r="I41" i="17" s="1"/>
  <c r="I39" i="17" s="1"/>
  <c r="I37" i="17" s="1"/>
  <c r="I35" i="17" s="1"/>
  <c r="G14" i="18"/>
  <c r="J13" i="16" l="1"/>
  <c r="H13" i="16" l="1"/>
  <c r="G13" i="16"/>
  <c r="I13" i="16"/>
  <c r="G13" i="18" l="1"/>
  <c r="G12" i="18" s="1"/>
  <c r="G11" i="18" s="1"/>
  <c r="F35" i="17"/>
  <c r="H55" i="17" l="1"/>
  <c r="H54" i="17" s="1"/>
  <c r="H53" i="17" s="1"/>
  <c r="H52" i="17" s="1"/>
  <c r="H50" i="17" s="1"/>
  <c r="H48" i="17" s="1"/>
  <c r="H46" i="17" s="1"/>
  <c r="I55" i="17"/>
  <c r="I54" i="17" s="1"/>
  <c r="I53" i="17" s="1"/>
  <c r="I52" i="17" s="1"/>
  <c r="I50" i="17" s="1"/>
  <c r="I48" i="17" s="1"/>
  <c r="I46" i="17" s="1"/>
  <c r="J55" i="17" l="1"/>
  <c r="J54" i="17" s="1"/>
  <c r="J53" i="17" s="1"/>
  <c r="J52" i="17" s="1"/>
  <c r="J50" i="17" s="1"/>
  <c r="J48" i="17" s="1"/>
  <c r="J46" i="17" s="1"/>
  <c r="G46" i="17" l="1"/>
  <c r="I11" i="16" l="1"/>
  <c r="I8" i="16" s="1"/>
  <c r="I7" i="16" s="1"/>
  <c r="I33" i="17"/>
  <c r="I31" i="17" s="1"/>
  <c r="I29" i="17" s="1"/>
  <c r="I11" i="17" s="1"/>
  <c r="I9" i="17" s="1"/>
  <c r="I7" i="17" s="1"/>
  <c r="H11" i="16"/>
  <c r="H8" i="16" s="1"/>
  <c r="H7" i="16" s="1"/>
  <c r="H33" i="17"/>
  <c r="H31" i="17" s="1"/>
  <c r="H29" i="17" s="1"/>
  <c r="H11" i="17" s="1"/>
  <c r="H9" i="17" s="1"/>
  <c r="H7" i="17" s="1"/>
  <c r="J33" i="17"/>
  <c r="J31" i="17" s="1"/>
  <c r="J29" i="17" s="1"/>
  <c r="J11" i="17" s="1"/>
  <c r="J9" i="17" s="1"/>
  <c r="J7" i="17" s="1"/>
  <c r="J11" i="16"/>
  <c r="J8" i="16" s="1"/>
  <c r="J7" i="16" s="1"/>
  <c r="G11" i="16"/>
  <c r="G8" i="16" s="1"/>
  <c r="G7" i="16" s="1"/>
  <c r="G33" i="17"/>
  <c r="G31" i="17" s="1"/>
  <c r="G29" i="17" s="1"/>
  <c r="G11" i="17" s="1"/>
  <c r="G9" i="17" s="1"/>
  <c r="G7" i="17" s="1"/>
  <c r="B12" i="15" l="1"/>
  <c r="B11" i="15" s="1"/>
  <c r="B9" i="15" s="1"/>
  <c r="B7" i="15" s="1"/>
  <c r="C12" i="15" l="1"/>
  <c r="C11" i="15" s="1"/>
  <c r="C9" i="15" s="1"/>
  <c r="C7" i="15" s="1"/>
  <c r="D12" i="15" l="1"/>
  <c r="D11" i="15" s="1"/>
  <c r="D9" i="15" s="1"/>
  <c r="D7" i="15" s="1"/>
  <c r="E13" i="15"/>
  <c r="E12" i="15" s="1"/>
  <c r="E11" i="15" s="1"/>
  <c r="E9" i="15" s="1"/>
  <c r="E7" i="15" s="1"/>
</calcChain>
</file>

<file path=xl/sharedStrings.xml><?xml version="1.0" encoding="utf-8"?>
<sst xmlns="http://schemas.openxmlformats.org/spreadsheetml/2006/main" count="217" uniqueCount="160">
  <si>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</si>
  <si>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</si>
  <si>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</si>
  <si>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</si>
  <si>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</si>
  <si>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</si>
  <si>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</si>
  <si>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</si>
  <si>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</si>
  <si>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</si>
  <si>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</si>
  <si>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</si>
  <si>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</si>
  <si>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</si>
  <si>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</si>
  <si>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</si>
  <si>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</si>
  <si>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</si>
  <si>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</si>
  <si>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</si>
  <si>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</si>
  <si>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</si>
  <si>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</si>
  <si>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</si>
  <si>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</si>
  <si>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</si>
  <si>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</si>
  <si>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</si>
  <si>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</si>
  <si>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Ցուցանիշների փոփոխությունը (նվազեցումները նշված են փակագծերում)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</si>
  <si>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</si>
  <si>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</si>
  <si>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</si>
  <si>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</si>
  <si>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- Այլ ընթացիկ դրամաշնորհներ</t>
  </si>
  <si>
    <t>01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</si>
  <si>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</si>
  <si>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</si>
  <si>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</si>
  <si>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</si>
  <si>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</si>
  <si>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</si>
  <si>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</si>
  <si>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</si>
  <si>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</si>
  <si>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</si>
  <si>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</si>
  <si>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</si>
  <si>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</si>
  <si>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</si>
  <si>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</si>
  <si>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</si>
  <si>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Ծառայությունների մատուցում</t>
  </si>
  <si>
    <t>Տրանսֆերտների տրամադրում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</si>
  <si>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</si>
  <si>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</si>
  <si>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</si>
  <si>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</si>
  <si>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</si>
  <si>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</si>
  <si>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</si>
  <si>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</si>
  <si>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</si>
  <si>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>02</t>
  </si>
  <si>
    <t xml:space="preserve"> - Սուբսիդիաներ ոչ  պետական ոչ ֆինանսական կազմակերպություններին</t>
  </si>
  <si>
    <t>___________  ___-ի N _______ -Ն    որոշման</t>
  </si>
  <si>
    <t>Ընդամենը</t>
  </si>
  <si>
    <t>Հավելված 4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</si>
  <si>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</si>
  <si>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</si>
  <si>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</si>
  <si>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</si>
  <si>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</si>
  <si>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</si>
  <si>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</si>
  <si>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</si>
  <si>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</si>
  <si>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</si>
  <si>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</si>
  <si>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ՀԱՅԱUՏԱՆԻ ՀԱՆՐԱՊԵՏՈՒԹՅԱՆ ԿԱՌԱՎԱՐՈՒԹՅԱՆ 2025 ԹՎԱԿԱՆԻ ԴԵԿՏԵՄԲԵՐԻ 25-Ի N 1910-Ն ՈՐՈՇՄԱՆ N 1 ՀԱՎԵԼՎԱԾԻ N 1 ԱՂՅՈՒՍԱԿՈՒՄ ԿԱՏԱՐՎՈՂ ՓՈՓՈԽՈՒԹՅՈՒՆՆԵՐԸ  </t>
  </si>
  <si>
    <t>Առաջին եռամսյակ</t>
  </si>
  <si>
    <t xml:space="preserve"> Առաջին եռամսյակ</t>
  </si>
  <si>
    <t xml:space="preserve"> Անասնաբուծության ճյուղում իրականացվող ներդրումային ծրագրերին աջակցություն</t>
  </si>
  <si>
    <t>1022 - 12010</t>
  </si>
  <si>
    <t>Անասնաբուծության ճյուղում իրականացվող ներդրումային ծրագրերին աջակցություն</t>
  </si>
  <si>
    <t>Անասնաբուծության ճյուղում իրականացվող առնվազն 1 մլրդ դրամի ներդրումներից կապիտալ ներդրումների մասնակի փոխհատուցում</t>
  </si>
  <si>
    <t>Հավելված N 1 
ՀՀ կառավարության 2026 թվականի
––-------------------–––––––– N –––––– որոշման</t>
  </si>
  <si>
    <t>Հավելված N 2
ՀՀ կառավարության 2026 թվականի
____________ի  N _____-Ն որոշման</t>
  </si>
  <si>
    <t>Հավելված 3
ՀՀ կառավարության 2026 թվականի 
____________ի  N _____-Ն որոշման</t>
  </si>
  <si>
    <t xml:space="preserve">ՀՀ կառավարության 2026 թվականի </t>
  </si>
  <si>
    <t xml:space="preserve">ՀԱՅԱՍՏԱՆԻ ՀԱՆՐԱՊԵՏՈՒԹՅԱՆ ԿԱՌԱՎԱՐՈՒԹՅԱՆ 2025 ԹՎԱԿԱՆԻ ԴԵԿՏԵՄԲԵՐԻ25-Ի N 1910-Ն ՈՐՈՇՄԱՆ N 5 ՀԱՎԵԼՎԱԾԻ 7 ԱՂՅՈՒՍԱԿՈՒՄ ԿԱՏԱՐՎՈՂ ՓՈՓՈԽՈՒԹՅՈՒՆԸ </t>
  </si>
  <si>
    <t>Հավելված 5
ՀՀ կառավարության 2026 թվականի
____________ի  N _____-Ն որոշման</t>
  </si>
  <si>
    <t xml:space="preserve"> Առաջին եռամսյակ </t>
  </si>
  <si>
    <t xml:space="preserve"> Առաջին կիսամյակ </t>
  </si>
  <si>
    <t xml:space="preserve"> Ինն ամիս </t>
  </si>
  <si>
    <t xml:space="preserve"> Ծառայությունը մատուցողի անվանումը` Մասնագիտացված կազմակերպություններ </t>
  </si>
  <si>
    <t/>
  </si>
  <si>
    <t xml:space="preserve"> 1022 - 12010 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</si>
  <si>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</si>
  <si>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տնտեսավարողներ՛ ընտրված ՀՀ կառավարության 03.03.2022թ. թիվ 276-Լ որոշմամբ հաստատված  ծրագրի չափանիշներին համապատասխան </t>
  </si>
  <si>
    <t>1116-11001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</si>
  <si>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</si>
  <si>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</si>
  <si>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</si>
  <si>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Գյուղատնտեսական կենդանիների պատվաստում</t>
  </si>
  <si>
    <t>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</si>
  <si>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</si>
  <si>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</si>
  <si>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</si>
  <si>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</si>
  <si>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>1165 - 12006</t>
  </si>
  <si>
    <t>Հայաստանի Հանարապետության տնտեսապես բարդ ապրանքների արտադրությամբ զբաղվող առևտրային ընկերություններին պետական աջակցություն</t>
  </si>
  <si>
    <t>Տնտեսական բարդության ինդեքսը օգտագործելով` պետական աջակցությունն առաջնահերթորեն տրամադրել այն տնտեսվարողներին, որոնք պատրաստվում են արտադրել 0.2 տնտեսական բարդության ցուցիչից ավելի բարձր ինդեքս ունեցող ապրանքներ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</si>
  <si>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</si>
  <si>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</si>
  <si>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Ներդրումների և արտահանման խթանման ծրագիր</t>
  </si>
  <si>
    <t xml:space="preserve"> Հայաստանի Հանարապետության տնտեսապես բարդ ապրանքների արտադրությամբ զբաղվող առևտրային ընկերություններին պետական աջակցություն</t>
  </si>
  <si>
    <t xml:space="preserve"> Անասնաբուժական ծառայություններ</t>
  </si>
  <si>
    <t xml:space="preserve"> Գյուղատնտեսական կենդանիների պատվաստում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</si>
  <si>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</si>
  <si>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</si>
  <si>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</si>
  <si>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>«ՀԱՅԱՍՏԱՆԻ ՀԱՆՐԱՊԵՏՈՒԹՅԱՆ 2026 ԹՎԱԿԱՆԻ ՊԵՏԱԿԱՆ ԲՅՈՒՋԵԻ ՄԱՍԻՆ» ՕՐԵՆՔԻ N 1 ՀԱՎԵԼՎԱԾԻ N  2 ԱՂՅՈՒՍԱԿՈՒՄ ԿԱՏԱՐՎՈՂ ՎԵՐԱԲԱՇԽՈՒՄԸ, ՀԱՅԱՍՏԱՆԻ ՀԱՆՐԱՊԵՏՈՒԹՅԱՆ ԿԱՌԱՎԱՐՈՒԹՅԱՆ 2025 ԹՎԱԿԱՆԻ ԴԵԿՏԵՄԲԵՐԻ 25-Ի N 1910-Ն ՈՐՈՇՄԱՆ N 5 ՀԱՎԵԼՎԱԾԻ  N 1 ԱՂՅՈՒՍԱԿՈՒՄ ԿԱՏԱՐՎՈՂ ՓՈՓՈԽՈՒԹՅՈՒՆՆԵՐԸ</t>
  </si>
  <si>
    <t xml:space="preserve">ՀԱՅԱՍՏԱՆԻ ՀԱՆՐԱՊԵՏՈՒԹՅԱՆ ԿԱՌԱՎԱՐՈՒԹՅԱՆ   2025   ԹՎԱԿԱՆԻ  ԴԵԿՏԵՄԲԵՐԻ  25-Ի   N 1910-Ն  ՈՐՈՇՄԱՆ  NN 3 ԵՎ 4 ՀԱՎԵԼՎԱԾՆԵՐՈՒՄ ԿԱՏԱՐՎՈՂ ՓՈՓՈԽՈՒԹՅՈՒՆՆԵՐԸ </t>
  </si>
  <si>
    <t>Հայաստանի Հանրապետության տնտեսապես բարդ ապրանքների արտադրությամբ զբաղվող առևտրային ընկերություններին պետական աջակցություն</t>
  </si>
  <si>
    <t xml:space="preserve">ՀՀ կառավարության կողմից հաստատված համապատասխան ծրագրի չափանիշները բավարարող շահառուներ </t>
  </si>
  <si>
    <t>Ցուցանիշների փոփոխությունները (նվազեցումները նշված են փակագծերում)</t>
  </si>
  <si>
    <t xml:space="preserve"> 1116 </t>
  </si>
  <si>
    <t xml:space="preserve"> Անասնաբուժական ծառայություններ </t>
  </si>
  <si>
    <t xml:space="preserve"> 1116 - 11001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</si>
  <si>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 </t>
  </si>
  <si>
    <t xml:space="preserve"> 1165 </t>
  </si>
  <si>
    <t xml:space="preserve"> Ներդրումների և արտահանման խթանման ծրագիր </t>
  </si>
  <si>
    <t xml:space="preserve"> 1165 - 12006 </t>
  </si>
  <si>
    <t xml:space="preserve"> Տնտեսական բարդության ինդեքսը օգտագործելով` պետական աջակցությունն առաջնահերթորեն տրամադրել այն տնտեսվարողներին, որոնք պատրաստվում են արտադրել 0.2 տնտեսական բարդության ցուցիչից ավելի բարձր ինդեքս ունեցող ապրանքներ </t>
  </si>
  <si>
    <t xml:space="preserve"> Շահառուների ընտրության չափորոշիչները`  Կառավարության 2023թ հոկտեմբերի 26-ի 1867-Ն որոշման չափանիշներին համապատասխանող շահառուներ </t>
  </si>
  <si>
    <t>ներդրումային ծրագրով նախատեսված նվազագույն ներդրման պայմաններում աջակցություն ստացող տնտեսավարողների թիվ, ընկերություն</t>
  </si>
  <si>
    <t>ՀԱՅԱՍՏԱՆԻ ՀԱՆՐԱՊԵՏՈՒԹՅԱՆ ԿԱՌԱՎԱՐՈՒԹՅԱՆ   2025   ԹՎԱԿԱՆԻ  ԴԵԿՏԵՄԲԵՐԻ  25-Ի   N 1910-Ն  ՈՐՈՇՄԱՆ  N 9 ԵՎ 9.1 ՀԱՎԵԼՎԱԾՆԵՐՈՒՄ  ԿԱՏԱՐՎՈՂ ՓՈՓՈԽՈՒԹՅՈՒՆՆԵՐԸ</t>
  </si>
  <si>
    <t>Հավելված 6
ՀՀ կառավարության 2026 թվականի 
____________ի  N _____-Ն որոշման</t>
  </si>
  <si>
    <t xml:space="preserve"> Գումարը  (հազար դրամով)</t>
  </si>
  <si>
    <t xml:space="preserve"> 1116  11001</t>
  </si>
  <si>
    <t xml:space="preserve"> </t>
  </si>
  <si>
    <t xml:space="preserve"> ՄԱՍ I. Ա Պ Ր Ա Ն Ք Ն Ե Ր</t>
  </si>
  <si>
    <t xml:space="preserve"> ԷԱՃ</t>
  </si>
  <si>
    <t xml:space="preserve"> մլ</t>
  </si>
  <si>
    <t xml:space="preserve">  անասնաբուժության մեջ կիրառվող պատվաստանյութեր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</si>
  <si>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</si>
  <si>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</si>
  <si>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</si>
  <si>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</si>
  <si>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</si>
  <si>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</si>
  <si>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</si>
  <si>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>Բաժին 04</t>
  </si>
  <si>
    <t>Խումբ 02</t>
  </si>
  <si>
    <t>Դաս 01</t>
  </si>
  <si>
    <t>Գյուղատնտեսություն</t>
  </si>
  <si>
    <t>33651257-515</t>
  </si>
  <si>
    <t>Ցուցանիշների փոփոխությունները (ավելացումները նշված են դրական նշանով)</t>
  </si>
  <si>
    <t xml:space="preserve">ՀԱՅԱՍՏԱՆԻ ՀԱՆՐԱՊԵՏՈՒԹՅԱՆ ԿԱՌԱՎԱՐՈՒԹՅԱՆ   2025   ԹՎԱԿԱՆԻ  ԴԵԿՏԵՄԲԵՐԻ  25-Ի   N 1910-Ն  ՈՐՈՇՄԱՆ  N 10 ՀԱՎԵԼՎԱԾՈՒՄ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</si>
</sst>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_);\(#,##0.0\)"/>
    <numFmt numFmtId="169" formatCode="_-* #,##0.00\ _₽_-;\-* #,##0.00\ _₽_-;_-* &quot;-&quot;??\ _₽_-;_-@_-"/>
    <numFmt numFmtId="170" formatCode="0_);\(0\)"/>
    <numFmt numFmtId="171" formatCode="#,##0.0;\ \(#,##0.0\)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2"/>
      <color rgb="FF000000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i/>
      <sz val="11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8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1" fillId="0" borderId="0" applyFill="0" applyBorder="0" applyProtection="0">
      <alignment horizontal="right" vertical="top"/>
    </xf>
    <xf numFmtId="165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8" fillId="0" borderId="0"/>
    <xf numFmtId="0" fontId="2" fillId="0" borderId="0" applyNumberFormat="0" applyFill="0" applyBorder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3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8" fillId="0" borderId="6" applyNumberFormat="0" applyFill="0" applyAlignment="0" applyProtection="0"/>
    <xf numFmtId="0" fontId="89" fillId="7" borderId="7" applyNumberFormat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9" fillId="0" borderId="0"/>
    <xf numFmtId="43" fontId="7" fillId="0" borderId="0" applyFont="0" applyFill="0" applyBorder="0" applyAlignment="0" applyProtection="0"/>
    <xf numFmtId="43" fontId="101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1" fillId="0" borderId="0"/>
    <xf numFmtId="167" fontId="10" fillId="0" borderId="0" applyFont="0" applyFill="0" applyBorder="0" applyAlignment="0" applyProtection="0"/>
    <xf numFmtId="43" fontId="101" fillId="0" borderId="0" applyFont="0" applyFill="0" applyBorder="0" applyAlignment="0" applyProtection="0"/>
    <xf numFmtId="0" fontId="31" fillId="0" borderId="0">
      <alignment horizontal="left" vertical="top" wrapText="1"/>
    </xf>
    <xf numFmtId="165" fontId="105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6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6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101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9" fillId="0" borderId="0"/>
    <xf numFmtId="0" fontId="101" fillId="0" borderId="0"/>
    <xf numFmtId="0" fontId="10" fillId="0" borderId="0"/>
    <xf numFmtId="0" fontId="101" fillId="0" borderId="0"/>
    <xf numFmtId="0" fontId="101" fillId="0" borderId="0"/>
    <xf numFmtId="0" fontId="1" fillId="8" borderId="8" applyNumberFormat="0" applyFont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5" fillId="5" borderId="4" applyNumberFormat="0" applyAlignment="0" applyProtection="0"/>
    <xf numFmtId="0" fontId="86" fillId="6" borderId="5" applyNumberFormat="0" applyAlignment="0" applyProtection="0"/>
    <xf numFmtId="0" fontId="87" fillId="6" borderId="4" applyNumberFormat="0" applyAlignment="0" applyProtection="0"/>
    <xf numFmtId="0" fontId="80" fillId="0" borderId="1" applyNumberFormat="0" applyFill="0" applyAlignment="0" applyProtection="0"/>
    <xf numFmtId="0" fontId="81" fillId="0" borderId="2" applyNumberFormat="0" applyFill="0" applyAlignment="0" applyProtection="0"/>
    <xf numFmtId="0" fontId="82" fillId="0" borderId="3" applyNumberFormat="0" applyFill="0" applyAlignment="0" applyProtection="0"/>
    <xf numFmtId="0" fontId="82" fillId="0" borderId="0" applyNumberFormat="0" applyFill="0" applyBorder="0" applyAlignment="0" applyProtection="0"/>
    <xf numFmtId="0" fontId="92" fillId="0" borderId="9" applyNumberFormat="0" applyFill="0" applyAlignment="0" applyProtection="0"/>
    <xf numFmtId="0" fontId="89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4" fillId="3" borderId="0" applyNumberFormat="0" applyBorder="0" applyAlignment="0" applyProtection="0"/>
    <xf numFmtId="0" fontId="91" fillId="0" borderId="0" applyNumberFormat="0" applyFill="0" applyBorder="0" applyAlignment="0" applyProtection="0"/>
    <xf numFmtId="0" fontId="88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6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2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02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197">
    <xf numFmtId="0" fontId="0" fillId="0" borderId="0" xfId="0"/>
    <xf numFmtId="0" fontId="36" fillId="0" borderId="10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54" fillId="0" borderId="0" xfId="0" applyFont="1" applyAlignment="1">
      <alignment horizontal="left" vertical="top" wrapText="1"/>
    </xf>
    <xf numFmtId="0" fontId="54" fillId="0" borderId="0" xfId="0" applyFont="1"/>
    <xf numFmtId="0" fontId="36" fillId="0" borderId="0" xfId="0" applyFont="1" applyAlignment="1">
      <alignment horizontal="left" vertical="top" wrapText="1"/>
    </xf>
    <xf numFmtId="0" fontId="54" fillId="55" borderId="0" xfId="0" applyFont="1" applyFill="1"/>
    <xf numFmtId="0" fontId="75" fillId="0" borderId="0" xfId="0" applyFont="1" applyAlignment="1">
      <alignment horizontal="left" vertical="top" wrapText="1"/>
    </xf>
    <xf numFmtId="0" fontId="94" fillId="55" borderId="10" xfId="0" applyFont="1" applyFill="1" applyBorder="1" applyAlignment="1">
      <alignment horizontal="center" vertical="center" wrapText="1"/>
    </xf>
    <xf numFmtId="0" fontId="97" fillId="0" borderId="10" xfId="0" applyFont="1" applyBorder="1" applyAlignment="1">
      <alignment horizontal="left" vertical="top" wrapText="1"/>
    </xf>
    <xf numFmtId="168" fontId="100" fillId="0" borderId="0" xfId="245" applyNumberFormat="1" applyFont="1" applyAlignment="1">
      <alignment vertical="center" wrapText="1"/>
    </xf>
    <xf numFmtId="0" fontId="99" fillId="0" borderId="0" xfId="245" applyAlignment="1">
      <alignment horizontal="left" vertical="top" wrapText="1"/>
    </xf>
    <xf numFmtId="0" fontId="34" fillId="0" borderId="0" xfId="245" applyFont="1" applyAlignment="1">
      <alignment horizontal="left" vertical="top" wrapText="1"/>
    </xf>
    <xf numFmtId="0" fontId="36" fillId="0" borderId="0" xfId="245" applyFont="1" applyAlignment="1">
      <alignment vertical="center" wrapText="1"/>
    </xf>
    <xf numFmtId="0" fontId="34" fillId="0" borderId="0" xfId="245" applyFont="1" applyAlignment="1">
      <alignment horizontal="right" vertical="center" wrapText="1"/>
    </xf>
    <xf numFmtId="0" fontId="34" fillId="0" borderId="0" xfId="0" applyFont="1" applyAlignment="1">
      <alignment horizontal="left" vertical="top" wrapText="1"/>
    </xf>
    <xf numFmtId="0" fontId="36" fillId="0" borderId="10" xfId="0" applyFont="1" applyBorder="1" applyAlignment="1">
      <alignment horizontal="left" vertical="center" wrapText="1"/>
    </xf>
    <xf numFmtId="0" fontId="35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54" fillId="0" borderId="0" xfId="0" applyFont="1" applyAlignment="1">
      <alignment horizontal="left" vertical="center"/>
    </xf>
    <xf numFmtId="166" fontId="54" fillId="0" borderId="0" xfId="1" applyNumberFormat="1" applyFont="1"/>
    <xf numFmtId="0" fontId="32" fillId="0" borderId="0" xfId="0" applyFont="1" applyAlignment="1">
      <alignment horizontal="center" vertical="center" wrapText="1"/>
    </xf>
    <xf numFmtId="0" fontId="95" fillId="0" borderId="26" xfId="0" applyFont="1" applyBorder="1" applyAlignment="1">
      <alignment horizontal="right" wrapText="1"/>
    </xf>
    <xf numFmtId="0" fontId="94" fillId="0" borderId="10" xfId="0" applyFont="1" applyBorder="1" applyAlignment="1">
      <alignment horizontal="center" vertical="center" wrapText="1"/>
    </xf>
    <xf numFmtId="166" fontId="94" fillId="0" borderId="10" xfId="1" applyNumberFormat="1" applyFont="1" applyBorder="1" applyAlignment="1">
      <alignment horizontal="center" vertical="center" wrapText="1"/>
    </xf>
    <xf numFmtId="166" fontId="94" fillId="0" borderId="10" xfId="1" applyNumberFormat="1" applyFont="1" applyFill="1" applyBorder="1" applyAlignment="1">
      <alignment horizontal="right" vertical="top"/>
    </xf>
    <xf numFmtId="166" fontId="94" fillId="0" borderId="10" xfId="1" applyNumberFormat="1" applyFont="1" applyFill="1" applyBorder="1" applyAlignment="1">
      <alignment horizontal="right" vertical="center"/>
    </xf>
    <xf numFmtId="0" fontId="93" fillId="0" borderId="0" xfId="0" applyFont="1" applyAlignment="1">
      <alignment horizontal="left" vertical="top" wrapText="1"/>
    </xf>
    <xf numFmtId="0" fontId="93" fillId="0" borderId="10" xfId="0" applyFont="1" applyBorder="1" applyAlignment="1">
      <alignment horizontal="left" vertical="center" wrapText="1"/>
    </xf>
    <xf numFmtId="0" fontId="94" fillId="0" borderId="10" xfId="249" applyFont="1" applyBorder="1" applyAlignment="1">
      <alignment horizontal="left" vertical="center" wrapText="1"/>
    </xf>
    <xf numFmtId="166" fontId="54" fillId="0" borderId="10" xfId="1" applyNumberFormat="1" applyFont="1" applyFill="1" applyBorder="1" applyAlignment="1">
      <alignment horizontal="center" vertical="center"/>
    </xf>
    <xf numFmtId="43" fontId="54" fillId="0" borderId="0" xfId="0" applyNumberFormat="1" applyFont="1"/>
    <xf numFmtId="0" fontId="54" fillId="0" borderId="10" xfId="0" applyFont="1" applyBorder="1"/>
    <xf numFmtId="0" fontId="93" fillId="0" borderId="10" xfId="251" applyFont="1" applyBorder="1" applyAlignment="1">
      <alignment horizontal="left" vertical="center" wrapText="1"/>
    </xf>
    <xf numFmtId="0" fontId="54" fillId="55" borderId="10" xfId="0" applyFont="1" applyFill="1" applyBorder="1"/>
    <xf numFmtId="166" fontId="54" fillId="55" borderId="10" xfId="1" applyNumberFormat="1" applyFont="1" applyFill="1" applyBorder="1" applyAlignment="1">
      <alignment horizontal="center" vertical="center"/>
    </xf>
    <xf numFmtId="0" fontId="34" fillId="0" borderId="10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54" fillId="55" borderId="0" xfId="0" applyFont="1" applyFill="1" applyAlignment="1">
      <alignment horizontal="left" vertical="top" wrapText="1"/>
    </xf>
    <xf numFmtId="0" fontId="54" fillId="0" borderId="0" xfId="0" applyFont="1" applyAlignment="1">
      <alignment horizontal="center" vertical="top" wrapText="1"/>
    </xf>
    <xf numFmtId="0" fontId="54" fillId="0" borderId="0" xfId="252" applyFont="1"/>
    <xf numFmtId="0" fontId="4" fillId="0" borderId="0" xfId="252" applyFont="1"/>
    <xf numFmtId="0" fontId="54" fillId="0" borderId="0" xfId="252" applyFont="1" applyAlignment="1">
      <alignment horizontal="right"/>
    </xf>
    <xf numFmtId="0" fontId="54" fillId="0" borderId="0" xfId="252" applyFont="1" applyAlignment="1">
      <alignment horizontal="center" vertical="center"/>
    </xf>
    <xf numFmtId="0" fontId="54" fillId="0" borderId="0" xfId="252" applyFont="1" applyAlignment="1">
      <alignment vertical="center"/>
    </xf>
    <xf numFmtId="0" fontId="75" fillId="0" borderId="10" xfId="252" applyFont="1" applyBorder="1" applyAlignment="1">
      <alignment horizontal="center" vertical="center" wrapText="1"/>
    </xf>
    <xf numFmtId="164" fontId="75" fillId="0" borderId="10" xfId="252" applyNumberFormat="1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77" fillId="0" borderId="11" xfId="252" applyNumberFormat="1" applyFont="1" applyBorder="1" applyAlignment="1">
      <alignment horizontal="center" vertical="center"/>
    </xf>
    <xf numFmtId="166" fontId="36" fillId="55" borderId="10" xfId="253" applyNumberFormat="1" applyFont="1" applyFill="1" applyBorder="1" applyAlignment="1">
      <alignment horizontal="center" vertical="center"/>
    </xf>
    <xf numFmtId="166" fontId="36" fillId="55" borderId="10" xfId="25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5" fillId="0" borderId="13" xfId="252" applyFont="1" applyBorder="1" applyAlignment="1">
      <alignment horizontal="center" vertical="center" wrapText="1"/>
    </xf>
    <xf numFmtId="0" fontId="6" fillId="0" borderId="0" xfId="255" applyFont="1">
      <alignment horizontal="left" vertical="top" wrapText="1"/>
    </xf>
    <xf numFmtId="0" fontId="103" fillId="0" borderId="0" xfId="252" applyFont="1" applyAlignment="1">
      <alignment horizontal="right"/>
    </xf>
    <xf numFmtId="0" fontId="97" fillId="0" borderId="10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left" vertical="center" wrapText="1"/>
    </xf>
    <xf numFmtId="0" fontId="97" fillId="0" borderId="10" xfId="0" applyFont="1" applyBorder="1" applyAlignment="1">
      <alignment horizontal="left" vertical="center" wrapText="1"/>
    </xf>
    <xf numFmtId="165" fontId="36" fillId="55" borderId="10" xfId="87" applyFont="1" applyFill="1" applyBorder="1" applyAlignment="1">
      <alignment horizontal="center" vertical="center"/>
    </xf>
    <xf numFmtId="165" fontId="34" fillId="55" borderId="10" xfId="87" applyFont="1" applyFill="1" applyBorder="1" applyAlignment="1">
      <alignment horizontal="center" vertical="center"/>
    </xf>
    <xf numFmtId="166" fontId="93" fillId="0" borderId="10" xfId="1" applyNumberFormat="1" applyFont="1" applyBorder="1" applyAlignment="1">
      <alignment horizontal="left" vertical="center" wrapText="1"/>
    </xf>
    <xf numFmtId="0" fontId="36" fillId="55" borderId="28" xfId="0" applyFont="1" applyFill="1" applyBorder="1" applyAlignment="1">
      <alignment horizontal="center" vertical="center" wrapText="1"/>
    </xf>
    <xf numFmtId="166" fontId="36" fillId="55" borderId="27" xfId="0" applyNumberFormat="1" applyFont="1" applyFill="1" applyBorder="1" applyAlignment="1">
      <alignment horizontal="center" vertical="center"/>
    </xf>
    <xf numFmtId="0" fontId="36" fillId="0" borderId="10" xfId="245" applyFont="1" applyBorder="1" applyAlignment="1">
      <alignment wrapText="1"/>
    </xf>
    <xf numFmtId="166" fontId="36" fillId="0" borderId="10" xfId="247" applyNumberFormat="1" applyFont="1" applyFill="1" applyBorder="1" applyAlignment="1">
      <alignment horizontal="center" vertical="center"/>
    </xf>
    <xf numFmtId="0" fontId="34" fillId="0" borderId="10" xfId="245" applyFont="1" applyBorder="1" applyAlignment="1">
      <alignment vertical="center" wrapText="1"/>
    </xf>
    <xf numFmtId="166" fontId="34" fillId="0" borderId="10" xfId="247" applyNumberFormat="1" applyFont="1" applyFill="1" applyBorder="1" applyAlignment="1">
      <alignment horizontal="center" vertical="center"/>
    </xf>
    <xf numFmtId="0" fontId="36" fillId="0" borderId="10" xfId="245" applyFont="1" applyBorder="1" applyAlignment="1">
      <alignment vertical="center" wrapText="1"/>
    </xf>
    <xf numFmtId="166" fontId="36" fillId="0" borderId="10" xfId="247" applyNumberFormat="1" applyFont="1" applyFill="1" applyBorder="1" applyAlignment="1">
      <alignment horizontal="left" vertical="center"/>
    </xf>
    <xf numFmtId="0" fontId="34" fillId="0" borderId="10" xfId="245" applyFont="1" applyBorder="1" applyAlignment="1">
      <alignment horizontal="left" vertical="center" wrapText="1"/>
    </xf>
    <xf numFmtId="166" fontId="36" fillId="0" borderId="10" xfId="247" applyNumberFormat="1" applyFont="1" applyFill="1" applyBorder="1" applyAlignment="1">
      <alignment vertical="center"/>
    </xf>
    <xf numFmtId="166" fontId="34" fillId="0" borderId="10" xfId="247" applyNumberFormat="1" applyFont="1" applyFill="1" applyBorder="1" applyAlignment="1">
      <alignment vertical="center"/>
    </xf>
    <xf numFmtId="0" fontId="75" fillId="0" borderId="10" xfId="0" applyFont="1" applyBorder="1" applyAlignment="1">
      <alignment vertical="center" textRotation="90" wrapText="1"/>
    </xf>
    <xf numFmtId="166" fontId="36" fillId="0" borderId="10" xfId="1" applyNumberFormat="1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165" fontId="36" fillId="0" borderId="10" xfId="87" applyFont="1" applyFill="1" applyBorder="1" applyAlignment="1">
      <alignment horizontal="center" vertical="center"/>
    </xf>
    <xf numFmtId="0" fontId="34" fillId="0" borderId="25" xfId="0" applyFont="1" applyBorder="1" applyAlignment="1">
      <alignment horizontal="center" vertical="center" wrapText="1"/>
    </xf>
    <xf numFmtId="165" fontId="36" fillId="0" borderId="10" xfId="86" applyFont="1" applyBorder="1" applyAlignment="1">
      <alignment horizontal="center" vertical="center"/>
    </xf>
    <xf numFmtId="165" fontId="34" fillId="0" borderId="10" xfId="87" applyFont="1" applyFill="1" applyBorder="1" applyAlignment="1">
      <alignment horizontal="center" vertical="center"/>
    </xf>
    <xf numFmtId="0" fontId="75" fillId="55" borderId="0" xfId="0" applyFont="1" applyFill="1" applyAlignment="1">
      <alignment horizontal="left" vertical="top" wrapText="1"/>
    </xf>
    <xf numFmtId="170" fontId="98" fillId="0" borderId="11" xfId="0" applyNumberFormat="1" applyFont="1" applyBorder="1" applyAlignment="1">
      <alignment horizontal="right" vertical="top" wrapText="1"/>
    </xf>
    <xf numFmtId="0" fontId="36" fillId="0" borderId="11" xfId="257" applyFont="1" applyBorder="1">
      <alignment horizontal="left" vertical="top" wrapText="1"/>
    </xf>
    <xf numFmtId="0" fontId="34" fillId="0" borderId="0" xfId="257" applyFont="1">
      <alignment horizontal="left" vertical="top" wrapText="1"/>
    </xf>
    <xf numFmtId="0" fontId="96" fillId="0" borderId="11" xfId="0" applyFont="1" applyBorder="1" applyAlignment="1">
      <alignment horizontal="right" vertical="top" wrapText="1"/>
    </xf>
    <xf numFmtId="165" fontId="97" fillId="0" borderId="25" xfId="256" applyFont="1" applyBorder="1">
      <alignment horizontal="right" vertical="top"/>
    </xf>
    <xf numFmtId="0" fontId="36" fillId="0" borderId="10" xfId="257" applyFont="1" applyBorder="1">
      <alignment horizontal="left" vertical="top" wrapText="1"/>
    </xf>
    <xf numFmtId="165" fontId="36" fillId="0" borderId="10" xfId="256" applyFont="1" applyBorder="1">
      <alignment horizontal="right" vertical="top"/>
    </xf>
    <xf numFmtId="0" fontId="77" fillId="0" borderId="26" xfId="0" applyFont="1" applyBorder="1" applyAlignment="1">
      <alignment horizontal="right"/>
    </xf>
    <xf numFmtId="0" fontId="96" fillId="0" borderId="0" xfId="0" applyFont="1" applyAlignment="1">
      <alignment horizontal="left" vertical="top" wrapText="1"/>
    </xf>
    <xf numFmtId="0" fontId="94" fillId="55" borderId="10" xfId="0" applyFont="1" applyFill="1" applyBorder="1" applyAlignment="1">
      <alignment horizontal="center" vertical="center"/>
    </xf>
    <xf numFmtId="0" fontId="93" fillId="55" borderId="10" xfId="0" applyFont="1" applyFill="1" applyBorder="1" applyAlignment="1">
      <alignment horizontal="center" vertical="center"/>
    </xf>
    <xf numFmtId="0" fontId="98" fillId="55" borderId="10" xfId="0" applyFont="1" applyFill="1" applyBorder="1" applyAlignment="1">
      <alignment horizontal="left" vertical="center" wrapText="1"/>
    </xf>
    <xf numFmtId="0" fontId="93" fillId="55" borderId="10" xfId="0" applyFont="1" applyFill="1" applyBorder="1" applyAlignment="1">
      <alignment vertical="center" wrapText="1"/>
    </xf>
    <xf numFmtId="0" fontId="9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4" fillId="0" borderId="0" xfId="210" applyFont="1" applyAlignment="1">
      <alignment horizontal="left" vertical="top" wrapText="1"/>
    </xf>
    <xf numFmtId="0" fontId="79" fillId="0" borderId="0" xfId="210" applyFont="1" applyAlignment="1">
      <alignment horizontal="left" vertical="top" wrapText="1"/>
    </xf>
    <xf numFmtId="0" fontId="36" fillId="0" borderId="0" xfId="0" applyFont="1" applyAlignment="1">
      <alignment vertical="center" wrapText="1"/>
    </xf>
    <xf numFmtId="0" fontId="34" fillId="57" borderId="10" xfId="23" applyFont="1" applyFill="1" applyBorder="1" applyAlignment="1">
      <alignment horizontal="center" vertical="center" wrapText="1"/>
    </xf>
    <xf numFmtId="0" fontId="96" fillId="0" borderId="10" xfId="248" applyFont="1" applyBorder="1">
      <alignment horizontal="left" vertical="top" wrapText="1"/>
    </xf>
    <xf numFmtId="0" fontId="97" fillId="0" borderId="10" xfId="248" applyFont="1" applyBorder="1">
      <alignment horizontal="left" vertical="top" wrapText="1"/>
    </xf>
    <xf numFmtId="0" fontId="107" fillId="0" borderId="10" xfId="248" applyFont="1" applyBorder="1">
      <alignment horizontal="left" vertical="top" wrapText="1"/>
    </xf>
    <xf numFmtId="0" fontId="36" fillId="57" borderId="10" xfId="23" applyFont="1" applyFill="1" applyBorder="1" applyAlignment="1">
      <alignment horizontal="center" vertical="center" wrapText="1"/>
    </xf>
    <xf numFmtId="171" fontId="36" fillId="57" borderId="10" xfId="23" applyNumberFormat="1" applyFont="1" applyFill="1" applyBorder="1" applyAlignment="1">
      <alignment horizontal="right" vertical="center" wrapText="1"/>
    </xf>
    <xf numFmtId="0" fontId="0" fillId="0" borderId="10" xfId="0" applyBorder="1" applyAlignment="1">
      <alignment horizontal="left" vertical="top" wrapText="1"/>
    </xf>
    <xf numFmtId="165" fontId="96" fillId="0" borderId="10" xfId="86" applyFont="1" applyBorder="1" applyAlignment="1">
      <alignment horizontal="right" vertical="center"/>
    </xf>
    <xf numFmtId="0" fontId="0" fillId="0" borderId="10" xfId="0" applyBorder="1" applyAlignment="1">
      <alignment horizontal="center" vertical="top" wrapText="1"/>
    </xf>
    <xf numFmtId="165" fontId="96" fillId="0" borderId="10" xfId="86" applyFont="1" applyFill="1" applyBorder="1" applyAlignment="1">
      <alignment horizontal="right" vertical="center"/>
    </xf>
    <xf numFmtId="0" fontId="95" fillId="0" borderId="0" xfId="0" applyFont="1" applyAlignment="1">
      <alignment horizontal="center" vertical="center" wrapText="1"/>
    </xf>
    <xf numFmtId="0" fontId="95" fillId="0" borderId="0" xfId="0" applyFont="1" applyAlignment="1">
      <alignment horizontal="left" vertical="center" wrapText="1"/>
    </xf>
    <xf numFmtId="0" fontId="103" fillId="0" borderId="0" xfId="0" applyFont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39" fontId="97" fillId="0" borderId="0" xfId="0" applyNumberFormat="1" applyFont="1" applyAlignment="1">
      <alignment horizontal="left" vertical="top" wrapText="1"/>
    </xf>
    <xf numFmtId="165" fontId="34" fillId="0" borderId="10" xfId="245" applyNumberFormat="1" applyFont="1" applyBorder="1" applyAlignment="1">
      <alignment vertical="center" wrapText="1"/>
    </xf>
    <xf numFmtId="165" fontId="34" fillId="0" borderId="10" xfId="245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right" vertical="center" wrapText="1"/>
    </xf>
    <xf numFmtId="0" fontId="36" fillId="0" borderId="0" xfId="245" applyFont="1" applyAlignment="1">
      <alignment horizontal="center" vertical="center" wrapText="1"/>
    </xf>
    <xf numFmtId="0" fontId="35" fillId="0" borderId="0" xfId="245" applyFont="1" applyAlignment="1">
      <alignment horizontal="right" vertical="top" wrapText="1"/>
    </xf>
    <xf numFmtId="43" fontId="36" fillId="0" borderId="25" xfId="246" applyFont="1" applyFill="1" applyBorder="1" applyAlignment="1">
      <alignment horizontal="center" vertical="center" wrapText="1"/>
    </xf>
    <xf numFmtId="43" fontId="36" fillId="0" borderId="11" xfId="246" applyFont="1" applyFill="1" applyBorder="1" applyAlignment="1">
      <alignment horizontal="center" vertical="center" wrapText="1"/>
    </xf>
    <xf numFmtId="0" fontId="76" fillId="0" borderId="10" xfId="245" applyFont="1" applyBorder="1" applyAlignment="1">
      <alignment horizontal="center" vertical="top" wrapText="1"/>
    </xf>
    <xf numFmtId="0" fontId="94" fillId="0" borderId="14" xfId="0" applyFont="1" applyBorder="1" applyAlignment="1">
      <alignment horizontal="left" vertical="center" wrapText="1"/>
    </xf>
    <xf numFmtId="0" fontId="94" fillId="0" borderId="12" xfId="0" applyFont="1" applyBorder="1" applyAlignment="1">
      <alignment horizontal="left" vertical="center" wrapText="1"/>
    </xf>
    <xf numFmtId="0" fontId="94" fillId="0" borderId="13" xfId="0" applyFont="1" applyBorder="1" applyAlignment="1">
      <alignment horizontal="left" vertical="center" wrapText="1"/>
    </xf>
    <xf numFmtId="0" fontId="94" fillId="0" borderId="10" xfId="0" applyFont="1" applyBorder="1" applyAlignment="1">
      <alignment horizontal="left" vertical="center" wrapText="1"/>
    </xf>
    <xf numFmtId="166" fontId="32" fillId="0" borderId="14" xfId="1" applyNumberFormat="1" applyFont="1" applyBorder="1" applyAlignment="1">
      <alignment horizontal="center" vertical="center" wrapText="1"/>
    </xf>
    <xf numFmtId="166" fontId="32" fillId="0" borderId="12" xfId="1" applyNumberFormat="1" applyFont="1" applyBorder="1" applyAlignment="1">
      <alignment horizontal="center" vertical="center" wrapText="1"/>
    </xf>
    <xf numFmtId="166" fontId="32" fillId="0" borderId="13" xfId="1" applyNumberFormat="1" applyFont="1" applyBorder="1" applyAlignment="1">
      <alignment horizontal="center" vertical="center" wrapText="1"/>
    </xf>
    <xf numFmtId="0" fontId="103" fillId="0" borderId="0" xfId="0" applyFont="1" applyAlignment="1">
      <alignment horizontal="right" vertical="center" wrapText="1"/>
    </xf>
    <xf numFmtId="0" fontId="75" fillId="0" borderId="0" xfId="0" applyFont="1" applyAlignment="1">
      <alignment horizontal="center" vertical="center" wrapText="1"/>
    </xf>
    <xf numFmtId="166" fontId="104" fillId="0" borderId="26" xfId="1" applyNumberFormat="1" applyFont="1" applyBorder="1" applyAlignment="1">
      <alignment horizontal="right" vertical="center"/>
    </xf>
    <xf numFmtId="0" fontId="94" fillId="0" borderId="10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center" textRotation="90" wrapText="1"/>
    </xf>
    <xf numFmtId="0" fontId="75" fillId="0" borderId="11" xfId="0" applyFont="1" applyBorder="1" applyAlignment="1">
      <alignment horizontal="center" vertical="center" textRotation="90" wrapText="1"/>
    </xf>
    <xf numFmtId="0" fontId="36" fillId="0" borderId="25" xfId="0" applyFont="1" applyBorder="1" applyAlignment="1">
      <alignment horizontal="center" vertical="top" wrapText="1"/>
    </xf>
    <xf numFmtId="0" fontId="36" fillId="0" borderId="15" xfId="0" applyFont="1" applyBorder="1" applyAlignment="1">
      <alignment horizontal="center" vertical="top" wrapText="1"/>
    </xf>
    <xf numFmtId="0" fontId="36" fillId="0" borderId="11" xfId="0" applyFont="1" applyBorder="1" applyAlignment="1">
      <alignment horizontal="center" vertical="top" wrapText="1"/>
    </xf>
    <xf numFmtId="0" fontId="36" fillId="0" borderId="25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49" fontId="36" fillId="0" borderId="25" xfId="0" applyNumberFormat="1" applyFont="1" applyBorder="1" applyAlignment="1">
      <alignment horizontal="center" vertical="top" wrapText="1"/>
    </xf>
    <xf numFmtId="49" fontId="36" fillId="0" borderId="15" xfId="0" applyNumberFormat="1" applyFont="1" applyBorder="1" applyAlignment="1">
      <alignment horizontal="center" vertical="top" wrapText="1"/>
    </xf>
    <xf numFmtId="49" fontId="36" fillId="0" borderId="11" xfId="0" applyNumberFormat="1" applyFont="1" applyBorder="1" applyAlignment="1">
      <alignment horizontal="center" vertical="top" wrapText="1"/>
    </xf>
    <xf numFmtId="0" fontId="34" fillId="0" borderId="0" xfId="0" applyFont="1" applyAlignment="1">
      <alignment horizontal="center" vertical="top" wrapText="1"/>
    </xf>
    <xf numFmtId="0" fontId="36" fillId="0" borderId="0" xfId="0" applyFont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top" wrapText="1"/>
    </xf>
    <xf numFmtId="0" fontId="36" fillId="0" borderId="10" xfId="0" quotePrefix="1" applyFont="1" applyBorder="1" applyAlignment="1">
      <alignment horizontal="center" vertical="top" wrapText="1"/>
    </xf>
    <xf numFmtId="0" fontId="75" fillId="0" borderId="0" xfId="252" applyFont="1" applyAlignment="1">
      <alignment horizontal="center" vertical="center" wrapText="1"/>
    </xf>
    <xf numFmtId="0" fontId="103" fillId="0" borderId="0" xfId="252" applyFont="1" applyAlignment="1">
      <alignment horizontal="right"/>
    </xf>
    <xf numFmtId="0" fontId="54" fillId="0" borderId="0" xfId="252" applyFont="1" applyAlignment="1">
      <alignment horizontal="right"/>
    </xf>
    <xf numFmtId="0" fontId="94" fillId="0" borderId="14" xfId="0" applyFont="1" applyBorder="1" applyAlignment="1">
      <alignment horizontal="center" vertical="center" wrapText="1"/>
    </xf>
    <xf numFmtId="0" fontId="94" fillId="0" borderId="12" xfId="0" applyFont="1" applyBorder="1" applyAlignment="1">
      <alignment horizontal="center" vertical="center" wrapText="1"/>
    </xf>
    <xf numFmtId="0" fontId="94" fillId="0" borderId="13" xfId="0" applyFont="1" applyBorder="1" applyAlignment="1">
      <alignment horizontal="center" vertical="center" wrapText="1"/>
    </xf>
    <xf numFmtId="0" fontId="94" fillId="55" borderId="14" xfId="0" applyFont="1" applyFill="1" applyBorder="1" applyAlignment="1">
      <alignment horizontal="left" vertical="center" wrapText="1"/>
    </xf>
    <xf numFmtId="0" fontId="94" fillId="55" borderId="12" xfId="0" applyFont="1" applyFill="1" applyBorder="1" applyAlignment="1">
      <alignment horizontal="left" vertical="center" wrapText="1"/>
    </xf>
    <xf numFmtId="0" fontId="94" fillId="55" borderId="13" xfId="0" applyFont="1" applyFill="1" applyBorder="1" applyAlignment="1">
      <alignment horizontal="left" vertical="center" wrapText="1"/>
    </xf>
    <xf numFmtId="0" fontId="75" fillId="0" borderId="14" xfId="252" applyFont="1" applyBorder="1" applyAlignment="1">
      <alignment horizontal="center" vertical="center" wrapText="1"/>
    </xf>
    <xf numFmtId="0" fontId="75" fillId="0" borderId="13" xfId="252" applyFont="1" applyBorder="1" applyAlignment="1">
      <alignment horizontal="center" vertical="center" wrapText="1"/>
    </xf>
    <xf numFmtId="0" fontId="75" fillId="0" borderId="10" xfId="252" applyFont="1" applyBorder="1" applyAlignment="1">
      <alignment horizontal="center" vertical="center" wrapText="1"/>
    </xf>
    <xf numFmtId="1" fontId="77" fillId="0" borderId="15" xfId="252" applyNumberFormat="1" applyFont="1" applyBorder="1" applyAlignment="1">
      <alignment horizontal="center" vertical="center"/>
    </xf>
    <xf numFmtId="1" fontId="103" fillId="0" borderId="10" xfId="252" applyNumberFormat="1" applyFont="1" applyBorder="1" applyAlignment="1">
      <alignment horizontal="left" vertical="center"/>
    </xf>
    <xf numFmtId="0" fontId="36" fillId="56" borderId="14" xfId="252" applyFont="1" applyFill="1" applyBorder="1" applyAlignment="1">
      <alignment horizontal="center" vertical="center"/>
    </xf>
    <xf numFmtId="0" fontId="36" fillId="56" borderId="12" xfId="252" applyFont="1" applyFill="1" applyBorder="1" applyAlignment="1">
      <alignment horizontal="center" vertical="center"/>
    </xf>
    <xf numFmtId="0" fontId="36" fillId="56" borderId="13" xfId="252" applyFont="1" applyFill="1" applyBorder="1" applyAlignment="1">
      <alignment horizontal="center" vertical="center"/>
    </xf>
    <xf numFmtId="0" fontId="36" fillId="0" borderId="10" xfId="0" applyFont="1" applyBorder="1" applyAlignment="1">
      <alignment horizontal="left" vertical="top"/>
    </xf>
    <xf numFmtId="0" fontId="36" fillId="0" borderId="10" xfId="257" applyFont="1" applyBorder="1" applyAlignment="1">
      <alignment horizontal="left" vertical="top"/>
    </xf>
    <xf numFmtId="0" fontId="36" fillId="0" borderId="11" xfId="257" applyFont="1" applyBorder="1">
      <alignment horizontal="left" vertical="top" wrapText="1"/>
    </xf>
    <xf numFmtId="0" fontId="97" fillId="0" borderId="10" xfId="0" applyFont="1" applyBorder="1" applyAlignment="1">
      <alignment horizontal="left" vertical="top" wrapText="1"/>
    </xf>
    <xf numFmtId="0" fontId="36" fillId="0" borderId="10" xfId="257" applyFont="1" applyBorder="1">
      <alignment horizontal="left" vertical="top" wrapText="1"/>
    </xf>
    <xf numFmtId="0" fontId="97" fillId="0" borderId="25" xfId="0" applyFont="1" applyBorder="1" applyAlignment="1">
      <alignment horizontal="left" vertical="top" wrapText="1"/>
    </xf>
    <xf numFmtId="0" fontId="34" fillId="57" borderId="14" xfId="23" applyFont="1" applyFill="1" applyBorder="1" applyAlignment="1">
      <alignment horizontal="center" vertical="center" wrapText="1"/>
    </xf>
    <xf numFmtId="0" fontId="34" fillId="57" borderId="12" xfId="23" applyFont="1" applyFill="1" applyBorder="1" applyAlignment="1">
      <alignment horizontal="center" vertical="center" wrapText="1"/>
    </xf>
    <xf numFmtId="0" fontId="34" fillId="57" borderId="13" xfId="23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36" fillId="57" borderId="14" xfId="23" applyFont="1" applyFill="1" applyBorder="1" applyAlignment="1">
      <alignment horizontal="center" vertical="center" wrapText="1"/>
    </xf>
    <xf numFmtId="0" fontId="36" fillId="57" borderId="12" xfId="23" applyFont="1" applyFill="1" applyBorder="1" applyAlignment="1">
      <alignment horizontal="center" vertical="center" wrapText="1"/>
    </xf>
    <xf numFmtId="0" fontId="36" fillId="57" borderId="13" xfId="23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4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34" fillId="57" borderId="25" xfId="23" applyFont="1" applyFill="1" applyBorder="1" applyAlignment="1">
      <alignment horizontal="center" vertical="center" wrapText="1"/>
    </xf>
    <xf numFmtId="0" fontId="34" fillId="57" borderId="11" xfId="23" applyFont="1" applyFill="1" applyBorder="1" applyAlignment="1">
      <alignment horizontal="center" vertical="center" wrapText="1"/>
    </xf>
    <xf numFmtId="0" fontId="34" fillId="57" borderId="10" xfId="23" applyFont="1" applyFill="1" applyBorder="1" applyAlignment="1">
      <alignment horizontal="center" vertical="center" wrapText="1"/>
    </xf>
  </cellXfs>
  <cellStyles count="378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2 2" xfId="276" xr:uid="{B101ECB9-8DA4-4DEE-9244-6F7AD36F0CF6}"/>
    <cellStyle name="20% - Accent1 2 3" xfId="233" xr:uid="{B50C8435-1B34-4EA9-A74C-4DE4F6774F0E}"/>
    <cellStyle name="20% - Accent1 3" xfId="197" xr:uid="{00000000-0005-0000-0000-00000400000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2 2" xfId="277" xr:uid="{48180FC5-C046-4C85-8F1F-5BFD14665711}"/>
    <cellStyle name="20% - Accent2 2 3" xfId="235" xr:uid="{0E6FB4A0-662E-4065-92CB-65D99BA1F8D4}"/>
    <cellStyle name="20% - Accent2 3" xfId="198" xr:uid="{00000000-0005-0000-0000-000008000000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2 2" xfId="278" xr:uid="{C6180D70-BCC5-4FF4-B933-738565DCBC57}"/>
    <cellStyle name="20% - Accent3 2 3" xfId="237" xr:uid="{AF636484-26B8-4C00-94CE-E7F7FC0C697B}"/>
    <cellStyle name="20% - Accent3 3" xfId="199" xr:uid="{00000000-0005-0000-0000-00000C000000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2 2" xfId="279" xr:uid="{6F8E2137-9BE0-47D2-8D4B-E0E44BE349E0}"/>
    <cellStyle name="20% - Accent4 2 3" xfId="239" xr:uid="{6C7C0F22-84DA-42BD-B7CC-539F6A5C32AD}"/>
    <cellStyle name="20% - Accent4 3" xfId="200" xr:uid="{00000000-0005-0000-0000-000010000000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2 2" xfId="280" xr:uid="{22E75B8A-594E-445A-AB18-AC26FB3B686C}"/>
    <cellStyle name="20% - Accent5 2 3" xfId="241" xr:uid="{AA761B69-3284-43C4-A36B-1AF13556628E}"/>
    <cellStyle name="20% - Accent5 3" xfId="201" xr:uid="{00000000-0005-0000-0000-000014000000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2 2" xfId="281" xr:uid="{F7E161EA-9932-4ACF-9448-FD98371176AF}"/>
    <cellStyle name="20% - Accent6 2 3" xfId="243" xr:uid="{67A4E846-E801-46E2-93A9-406DEF5953DC}"/>
    <cellStyle name="20% - Accent6 3" xfId="202" xr:uid="{00000000-0005-0000-0000-000018000000}"/>
    <cellStyle name="20% - Акцент1" xfId="90" xr:uid="{00000000-0005-0000-0000-000019000000}"/>
    <cellStyle name="20% - Акцент1 2" xfId="282" xr:uid="{45F93A7B-BA65-46D1-A64C-589F2F31358A}"/>
    <cellStyle name="20% - Акцент2" xfId="91" xr:uid="{00000000-0005-0000-0000-00001A000000}"/>
    <cellStyle name="20% - Акцент2 2" xfId="283" xr:uid="{5F7A923A-4284-49B1-9FB2-6AEF70E2FDE1}"/>
    <cellStyle name="20% - Акцент3" xfId="92" xr:uid="{00000000-0005-0000-0000-00001B000000}"/>
    <cellStyle name="20% - Акцент3 2" xfId="284" xr:uid="{05F2CD92-F1B6-4311-894A-3D07D63940A4}"/>
    <cellStyle name="20% - Акцент4" xfId="93" xr:uid="{00000000-0005-0000-0000-00001C000000}"/>
    <cellStyle name="20% - Акцент4 2" xfId="285" xr:uid="{B30B2E55-1E4C-42CD-BC74-2D30EE49FCDC}"/>
    <cellStyle name="20% - Акцент5" xfId="94" xr:uid="{00000000-0005-0000-0000-00001D000000}"/>
    <cellStyle name="20% - Акцент5 2" xfId="286" xr:uid="{82B541BF-864A-4803-9B76-F08676CC2A7D}"/>
    <cellStyle name="20% - Акцент6" xfId="95" xr:uid="{00000000-0005-0000-0000-00001E000000}"/>
    <cellStyle name="20% - Акцент6 2" xfId="287" xr:uid="{6E3C60B5-366E-488C-A303-CFD8359CF502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2 2" xfId="288" xr:uid="{69A861A9-A21D-4F9D-A9FF-1D60EAE679DF}"/>
    <cellStyle name="40% - Accent1 2 3" xfId="234" xr:uid="{A153C01E-EC4F-4802-B60F-7996D3350F89}"/>
    <cellStyle name="40% - Accent1 3" xfId="203" xr:uid="{00000000-0005-0000-0000-000022000000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2 2" xfId="289" xr:uid="{544038B5-9170-4C6E-A944-3531176D1C27}"/>
    <cellStyle name="40% - Accent2 2 3" xfId="236" xr:uid="{3CF6CA63-B86C-43CB-95C5-54D1104CBD7F}"/>
    <cellStyle name="40% - Accent2 3" xfId="204" xr:uid="{00000000-0005-0000-0000-000026000000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2 2" xfId="290" xr:uid="{FD9CC524-83E1-41C5-9966-4FFB14FA55B4}"/>
    <cellStyle name="40% - Accent3 2 3" xfId="238" xr:uid="{9199FEC9-631B-4022-87E7-BFDB3FB45DE2}"/>
    <cellStyle name="40% - Accent3 3" xfId="205" xr:uid="{00000000-0005-0000-0000-00002A000000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2 2" xfId="291" xr:uid="{205C3A36-42F0-4538-A717-28C2BBDA8DE1}"/>
    <cellStyle name="40% - Accent4 2 3" xfId="240" xr:uid="{46967536-480B-439F-8E3A-99BA69B5F2C3}"/>
    <cellStyle name="40% - Accent4 3" xfId="206" xr:uid="{00000000-0005-0000-0000-00002E000000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2 2" xfId="292" xr:uid="{A782C6D9-4679-48DD-85E3-15B88F32EEB2}"/>
    <cellStyle name="40% - Accent5 2 3" xfId="242" xr:uid="{F861C595-6B69-4713-B327-76F8D4BCE025}"/>
    <cellStyle name="40% - Accent5 3" xfId="207" xr:uid="{00000000-0005-0000-0000-000032000000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2 2" xfId="293" xr:uid="{59ED06D3-3F9E-41C3-BD38-B42952E66DD7}"/>
    <cellStyle name="40% - Accent6 2 3" xfId="244" xr:uid="{823142E8-190F-4E23-9002-D6A12CC26415}"/>
    <cellStyle name="40% - Accent6 3" xfId="208" xr:uid="{00000000-0005-0000-0000-000036000000}"/>
    <cellStyle name="40% - Акцент1" xfId="96" xr:uid="{00000000-0005-0000-0000-000037000000}"/>
    <cellStyle name="40% - Акцент1 2" xfId="294" xr:uid="{BE4066BA-F608-4C70-9A60-569B470F05A1}"/>
    <cellStyle name="40% - Акцент2" xfId="97" xr:uid="{00000000-0005-0000-0000-000038000000}"/>
    <cellStyle name="40% - Акцент2 2" xfId="295" xr:uid="{3153CB27-F359-4A44-9F71-73D4F598B7F4}"/>
    <cellStyle name="40% - Акцент3" xfId="98" xr:uid="{00000000-0005-0000-0000-000039000000}"/>
    <cellStyle name="40% - Акцент3 2" xfId="296" xr:uid="{6A55204A-A9C0-41AD-A379-85233D1FBB98}"/>
    <cellStyle name="40% - Акцент4" xfId="99" xr:uid="{00000000-0005-0000-0000-00003A000000}"/>
    <cellStyle name="40% - Акцент4 2" xfId="297" xr:uid="{C8884D04-9EE5-4E7A-997F-F07F1C64C4A6}"/>
    <cellStyle name="40% - Акцент5" xfId="100" xr:uid="{00000000-0005-0000-0000-00003B000000}"/>
    <cellStyle name="40% - Акцент5 2" xfId="298" xr:uid="{40DDAE25-27C0-4B55-9527-B7280700D050}"/>
    <cellStyle name="40% - Акцент6" xfId="101" xr:uid="{00000000-0005-0000-0000-00003C000000}"/>
    <cellStyle name="40% - Акцент6 2" xfId="299" xr:uid="{110D8E17-957A-4A8C-9D3B-3D0FA6D31053}"/>
    <cellStyle name="60% - Accent1" xfId="372" builtinId="32" customBuiltin="1"/>
    <cellStyle name="60% - Accent1 2" xfId="40" xr:uid="{00000000-0005-0000-0000-00003D000000}"/>
    <cellStyle name="60% - Accent1 2 2" xfId="152" xr:uid="{00000000-0005-0000-0000-00003E000000}"/>
    <cellStyle name="60% - Accent1 2 2 2" xfId="361" xr:uid="{B6D2EA1E-6A3F-42CE-A4E6-6D703E442A10}"/>
    <cellStyle name="60% - Accent1 3" xfId="190" xr:uid="{00000000-0005-0000-0000-00003F000000}"/>
    <cellStyle name="60% - Accent1 3 2" xfId="354" xr:uid="{6A4E2A0C-1B23-4B30-B9A1-C4AC5832D5DA}"/>
    <cellStyle name="60% - Accent2" xfId="373" builtinId="36" customBuiltin="1"/>
    <cellStyle name="60% - Accent2 2" xfId="41" xr:uid="{00000000-0005-0000-0000-000040000000}"/>
    <cellStyle name="60% - Accent2 2 2" xfId="153" xr:uid="{00000000-0005-0000-0000-000041000000}"/>
    <cellStyle name="60% - Accent2 2 2 2" xfId="362" xr:uid="{24AA799D-263E-4EE7-A5D8-E31681955FCC}"/>
    <cellStyle name="60% - Accent2 3" xfId="191" xr:uid="{00000000-0005-0000-0000-000042000000}"/>
    <cellStyle name="60% - Accent2 3 2" xfId="355" xr:uid="{044AD2F7-88D2-441F-B2DC-7E9926AE06B4}"/>
    <cellStyle name="60% - Accent3" xfId="374" builtinId="40" customBuiltin="1"/>
    <cellStyle name="60% - Accent3 2" xfId="42" xr:uid="{00000000-0005-0000-0000-000043000000}"/>
    <cellStyle name="60% - Accent3 2 2" xfId="154" xr:uid="{00000000-0005-0000-0000-000044000000}"/>
    <cellStyle name="60% - Accent3 2 2 2" xfId="363" xr:uid="{7CABB16F-D181-40A6-ADB1-145A23DCB3EF}"/>
    <cellStyle name="60% - Accent3 3" xfId="192" xr:uid="{00000000-0005-0000-0000-000045000000}"/>
    <cellStyle name="60% - Accent3 3 2" xfId="356" xr:uid="{14000C66-629D-4DC2-B38F-716BD536C2B2}"/>
    <cellStyle name="60% - Accent4" xfId="375" builtinId="44" customBuiltin="1"/>
    <cellStyle name="60% - Accent4 2" xfId="43" xr:uid="{00000000-0005-0000-0000-000046000000}"/>
    <cellStyle name="60% - Accent4 2 2" xfId="155" xr:uid="{00000000-0005-0000-0000-000047000000}"/>
    <cellStyle name="60% - Accent4 2 2 2" xfId="364" xr:uid="{28B2DA40-C385-495C-9AC1-5AE127E46117}"/>
    <cellStyle name="60% - Accent4 3" xfId="193" xr:uid="{00000000-0005-0000-0000-000048000000}"/>
    <cellStyle name="60% - Accent4 3 2" xfId="357" xr:uid="{8A35371A-0EF0-4296-9413-6F624B201F94}"/>
    <cellStyle name="60% - Accent5" xfId="376" builtinId="48" customBuiltin="1"/>
    <cellStyle name="60% - Accent5 2" xfId="44" xr:uid="{00000000-0005-0000-0000-000049000000}"/>
    <cellStyle name="60% - Accent5 2 2" xfId="156" xr:uid="{00000000-0005-0000-0000-00004A000000}"/>
    <cellStyle name="60% - Accent5 2 2 2" xfId="365" xr:uid="{22F8D050-F1B7-4AA9-B3E0-6E1B49A0CBDF}"/>
    <cellStyle name="60% - Accent5 3" xfId="194" xr:uid="{00000000-0005-0000-0000-00004B000000}"/>
    <cellStyle name="60% - Accent5 3 2" xfId="358" xr:uid="{66C0CBDD-22B5-4727-BCA4-855D85486F7D}"/>
    <cellStyle name="60% - Accent6" xfId="377" builtinId="52" customBuiltin="1"/>
    <cellStyle name="60% - Accent6 2" xfId="45" xr:uid="{00000000-0005-0000-0000-00004C000000}"/>
    <cellStyle name="60% - Accent6 2 2" xfId="157" xr:uid="{00000000-0005-0000-0000-00004D000000}"/>
    <cellStyle name="60% - Accent6 2 2 2" xfId="366" xr:uid="{BCC8D909-A5C0-4292-A27C-2B8751A67A15}"/>
    <cellStyle name="60% - Accent6 3" xfId="195" xr:uid="{00000000-0005-0000-0000-00004E000000}"/>
    <cellStyle name="60% - Accent6 3 2" xfId="359" xr:uid="{3C5B9D2C-88F1-4CBC-BC74-BAE8AE9DB129}"/>
    <cellStyle name="60% - Акцент1" xfId="102" xr:uid="{00000000-0005-0000-0000-00004F000000}"/>
    <cellStyle name="60% - Акцент1 2" xfId="300" xr:uid="{913FA6E1-FAC3-42EB-9C32-4201F4307B18}"/>
    <cellStyle name="60% - Акцент2" xfId="103" xr:uid="{00000000-0005-0000-0000-000050000000}"/>
    <cellStyle name="60% - Акцент2 2" xfId="301" xr:uid="{C667B66E-AEC3-4187-B302-6B4105B4A114}"/>
    <cellStyle name="60% - Акцент3" xfId="104" xr:uid="{00000000-0005-0000-0000-000051000000}"/>
    <cellStyle name="60% - Акцент3 2" xfId="302" xr:uid="{9C813AE6-9A65-4D99-A545-F84DF8C3A7DC}"/>
    <cellStyle name="60% - Акцент4" xfId="105" xr:uid="{00000000-0005-0000-0000-000052000000}"/>
    <cellStyle name="60% - Акцент4 2" xfId="303" xr:uid="{618437CD-7046-4B33-AECB-61D9DDEB4C18}"/>
    <cellStyle name="60% - Акцент5" xfId="106" xr:uid="{00000000-0005-0000-0000-000053000000}"/>
    <cellStyle name="60% - Акцент5 2" xfId="304" xr:uid="{42108A2E-790C-4DB4-B4E6-4BCE537F69BE}"/>
    <cellStyle name="60% - Акцент6" xfId="107" xr:uid="{00000000-0005-0000-0000-000054000000}"/>
    <cellStyle name="60% - Акцент6 2" xfId="305" xr:uid="{6B3985B1-6477-40D8-A1AB-E64AD32A7579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3" xfId="226" xr:uid="{04F5555A-213E-438A-9D32-2F93C2FC08C6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3" xfId="227" xr:uid="{849B19CF-DBB2-4E2C-A4F9-8B961BDE9389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3" xfId="228" xr:uid="{3C833078-EDA8-4CF3-A8F5-B2BA02A4A80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3" xfId="229" xr:uid="{5920188C-DCB2-4143-85BF-097424756EC2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3" xfId="230" xr:uid="{C2F7A0D9-15A3-4405-B12D-6785771E8C4B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3" xfId="231" xr:uid="{37046EE9-E176-4B2A-A4B1-15CFED676AF2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3" xfId="217" xr:uid="{DD39640D-53CC-481D-9FC2-BD8431F2889B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3" xfId="220" xr:uid="{07289825-6D24-400C-869D-EAAF7D90BD60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3" xfId="222" xr:uid="{129CBF46-16D3-4138-A745-8EDAA43631EF}"/>
    <cellStyle name="Comma" xfId="1" builtinId="3"/>
    <cellStyle name="Comma 11" xfId="269" xr:uid="{96F0C48E-F58D-43BC-B6FB-D852FEA16209}"/>
    <cellStyle name="Comma 12 2" xfId="274" xr:uid="{22392FB0-6390-407B-A2EF-438E3197531A}"/>
    <cellStyle name="Comma 15" xfId="88" xr:uid="{00000000-0005-0000-0000-000071000000}"/>
    <cellStyle name="Comma 15 2" xfId="307" xr:uid="{4333F20B-0F76-4CB0-A414-C41B59DC9273}"/>
    <cellStyle name="Comma 15 3" xfId="246" xr:uid="{2B95D393-31F6-47A9-9037-B9B3331C2B59}"/>
    <cellStyle name="Comma 19" xfId="247" xr:uid="{C78D33EC-24C3-4DDA-9BD1-7AAA023323D6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2 5 2" xfId="273" xr:uid="{32934135-A4E8-4862-88C0-3C616FA11A63}"/>
    <cellStyle name="Comma 2 3" xfId="22" xr:uid="{00000000-0005-0000-0000-000075000000}"/>
    <cellStyle name="Comma 2 3 2" xfId="262" xr:uid="{18EA9168-C9E2-46B9-A779-6F317C2FBD54}"/>
    <cellStyle name="Comma 2 3 2 2" xfId="369" xr:uid="{7CAD435C-4C0A-48F9-A574-17CCE07C3AFF}"/>
    <cellStyle name="Comma 2 4" xfId="108" xr:uid="{00000000-0005-0000-0000-000076000000}"/>
    <cellStyle name="Comma 2 4 2" xfId="344" xr:uid="{061E4D63-5187-4F7F-8BE5-15B4EDFD7DB0}"/>
    <cellStyle name="Comma 2 6" xfId="271" xr:uid="{1AC9DFB8-7DD1-4131-85E2-438130A449EE}"/>
    <cellStyle name="Comma 2 8" xfId="254" xr:uid="{D9D84AEE-1BD0-40E4-87D8-D2DB3202F7D1}"/>
    <cellStyle name="Comma 21 3" xfId="253" xr:uid="{B4442486-E447-42B7-855B-9DC85F40DD9C}"/>
    <cellStyle name="Comma 3" xfId="18" xr:uid="{00000000-0005-0000-0000-000077000000}"/>
    <cellStyle name="Comma 3 2" xfId="56" xr:uid="{00000000-0005-0000-0000-000078000000}"/>
    <cellStyle name="Comma 3 2 2" xfId="370" xr:uid="{A2C13795-407B-442E-ADA9-8AA6B050CFC2}"/>
    <cellStyle name="Comma 3 2 3" xfId="266" xr:uid="{E2317104-E67E-4A96-BDE1-D5D8EC25EEEF}"/>
    <cellStyle name="Comma 3 3" xfId="109" xr:uid="{00000000-0005-0000-0000-000079000000}"/>
    <cellStyle name="Comma 3 3 2" xfId="348" xr:uid="{6C754F43-9723-4281-BD85-90BEA9DC5AA1}"/>
    <cellStyle name="Comma 4" xfId="21" xr:uid="{00000000-0005-0000-0000-00007A000000}"/>
    <cellStyle name="Comma 4 2" xfId="110" xr:uid="{00000000-0005-0000-0000-00007B000000}"/>
    <cellStyle name="Comma 5" xfId="111" xr:uid="{00000000-0005-0000-0000-00007C000000}"/>
    <cellStyle name="Comma 5 2" xfId="306" xr:uid="{09FF8199-0449-42E8-A0F6-FC6545064DC9}"/>
    <cellStyle name="Comma 6" xfId="167" xr:uid="{00000000-0005-0000-0000-00007D000000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3" xfId="224" xr:uid="{AC803CCB-CF6F-4503-92D4-39D7D19F8D44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3" xfId="216" xr:uid="{EF1950E8-81C5-40FF-AAEE-E1B3624F3906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3" xfId="212" xr:uid="{53FFA1A7-D93B-480F-ADFA-3F7C1287A665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3" xfId="213" xr:uid="{156FDA3D-9FAA-4026-B35A-7FBA5D96FDB8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3" xfId="214" xr:uid="{6EE46CF0-7991-45FA-A228-CD0E74DBDACD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3" xfId="215" xr:uid="{7052E8E8-BE8E-4015-AF66-9D9A53B02546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3" xfId="218" xr:uid="{285EBEE8-35CD-4EF9-946A-2429304A4BE4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3" xfId="221" xr:uid="{24FD63A0-D8E6-4BAE-8C1D-1890FD633D8B}"/>
    <cellStyle name="Neutral" xfId="371" builtinId="28" customBuiltin="1"/>
    <cellStyle name="Neutral 2" xfId="25" xr:uid="{00000000-0005-0000-0000-000096000000}"/>
    <cellStyle name="Neutral 2 2" xfId="176" xr:uid="{00000000-0005-0000-0000-000097000000}"/>
    <cellStyle name="Neutral 2 2 2" xfId="360" xr:uid="{D15FA769-D7A8-4971-962A-80C1FA6984E2}"/>
    <cellStyle name="Neutral 3" xfId="65" xr:uid="{00000000-0005-0000-0000-000098000000}"/>
    <cellStyle name="Neutral 4" xfId="189" xr:uid="{00000000-0005-0000-0000-000099000000}"/>
    <cellStyle name="Neutral 4 2" xfId="353" xr:uid="{57B96CE3-7226-4261-862E-1D20007DA90B}"/>
    <cellStyle name="Normal" xfId="0" builtinId="0"/>
    <cellStyle name="Normal 10" xfId="177" xr:uid="{00000000-0005-0000-0000-00009B000000}"/>
    <cellStyle name="Normal 10 2 3" xfId="272" xr:uid="{85A4E0C6-50CD-4AEA-8379-F5988B5BA76E}"/>
    <cellStyle name="Normal 11" xfId="137" xr:uid="{00000000-0005-0000-0000-00009C000000}"/>
    <cellStyle name="Normal 11 2" xfId="264" xr:uid="{E92E3167-0C65-48F2-A4FC-CD055D7C2446}"/>
    <cellStyle name="Normal 11 2 2" xfId="268" xr:uid="{6BD36D24-2321-4F61-BA4A-318293392BBD}"/>
    <cellStyle name="Normal 12" xfId="245" xr:uid="{DE8F588B-5AB3-448E-B279-F4BE681F7E74}"/>
    <cellStyle name="Normal 12 2" xfId="260" xr:uid="{829161F4-3298-4AE1-81FC-1F31E5695913}"/>
    <cellStyle name="Normal 12 5 2 2 2" xfId="270" xr:uid="{7D0FD812-3491-473E-89B7-5AC903FFB161}"/>
    <cellStyle name="Normal 13 5" xfId="248" xr:uid="{62DEB8A7-5D19-45B2-B247-8920A9865776}"/>
    <cellStyle name="Normal 19" xfId="367" xr:uid="{7908D1BF-5C4D-48B7-83AB-2296EC491A58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2 3 2" xfId="309" xr:uid="{5087E9D7-CE12-40BB-BD79-20C915DC7B51}"/>
    <cellStyle name="Normal 2 2 5" xfId="252" xr:uid="{E6006B41-720A-48BE-96CF-9722E524AED0}"/>
    <cellStyle name="Normal 2 3" xfId="67" xr:uid="{00000000-0005-0000-0000-0000A1000000}"/>
    <cellStyle name="Normal 2 4" xfId="265" xr:uid="{17F2E85F-57FB-4090-B55D-6F8D7FDF36D6}"/>
    <cellStyle name="Normal 2 4 2" xfId="308" xr:uid="{26F81114-1C3E-403D-8B6E-599C89DEC882}"/>
    <cellStyle name="Normal 2 5" xfId="343" xr:uid="{26DEDEF6-2DEE-46B2-A686-E709460DC2E3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2 2" xfId="352" xr:uid="{2AF7B6B7-88DA-4066-BE96-EA87936752D2}"/>
    <cellStyle name="Normal 3 2 3" xfId="179" xr:uid="{00000000-0005-0000-0000-0000A5000000}"/>
    <cellStyle name="Normal 3 3" xfId="267" xr:uid="{D5AFDAB5-6568-4F0A-90E8-B9F7BA7F2E63}"/>
    <cellStyle name="Normal 3 4" xfId="263" xr:uid="{EB090B53-CD1E-42A3-BF4D-3EBF6B681EFE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4 3" xfId="310" xr:uid="{588B8746-9767-448F-833C-994F4C3B3DDE}"/>
    <cellStyle name="Normal 4 4" xfId="341" xr:uid="{DD4F23DB-7308-42B2-ADC1-ADF1209D3602}"/>
    <cellStyle name="Normal 5" xfId="27" xr:uid="{00000000-0005-0000-0000-0000A9000000}"/>
    <cellStyle name="Normal 5 2" xfId="69" xr:uid="{00000000-0005-0000-0000-0000AA000000}"/>
    <cellStyle name="Normal 5 2 2" xfId="261" xr:uid="{6B9EA155-64DB-4C8E-815D-08DE9B07FAA7}"/>
    <cellStyle name="Normal 5 3" xfId="112" xr:uid="{00000000-0005-0000-0000-0000AB000000}"/>
    <cellStyle name="Normal 5 3 2" xfId="346" xr:uid="{1FEA57E2-271F-4819-868A-20C3D58B5D1C}"/>
    <cellStyle name="Normal 56" xfId="257" xr:uid="{46F05468-A3C2-4096-9FDD-7ED7677A05C3}"/>
    <cellStyle name="Normal 58" xfId="258" xr:uid="{615ED185-684F-4CF2-A692-D795E822F1B6}"/>
    <cellStyle name="Normal 6" xfId="70" xr:uid="{00000000-0005-0000-0000-0000AC000000}"/>
    <cellStyle name="Normal 6 2" xfId="113" xr:uid="{00000000-0005-0000-0000-0000AD000000}"/>
    <cellStyle name="Normal 6 2 2" xfId="311" xr:uid="{ADAD7DFF-463D-4721-BE7D-67558E78E5BA}"/>
    <cellStyle name="Normal 60" xfId="259" xr:uid="{89DA38BC-DCC6-4BD8-80DD-3895B8EB2134}"/>
    <cellStyle name="Normal 69" xfId="249" xr:uid="{0E564DA7-47E4-483C-B036-1D525C6CB9F7}"/>
    <cellStyle name="Normal 7" xfId="71" xr:uid="{00000000-0005-0000-0000-0000AE000000}"/>
    <cellStyle name="Normal 7 2" xfId="351" xr:uid="{B2F8843B-1227-49AA-A21A-7DEAEF6EE915}"/>
    <cellStyle name="Normal 70" xfId="250" xr:uid="{C7FB3AD1-016B-433B-A67B-0DC976F646E3}"/>
    <cellStyle name="Normal 71" xfId="251" xr:uid="{A5FC9B81-0D28-450D-AE1B-398255F1C7CD}"/>
    <cellStyle name="Normal 8" xfId="82" xr:uid="{00000000-0005-0000-0000-0000AF000000}"/>
    <cellStyle name="Normal 8 2" xfId="138" xr:uid="{00000000-0005-0000-0000-0000B0000000}"/>
    <cellStyle name="Normal 8 2 2" xfId="312" xr:uid="{3483F39C-FF2E-4A69-8751-10802415802D}"/>
    <cellStyle name="Normal 8 3" xfId="342" xr:uid="{5C317775-4047-4CA4-9C38-3FCF50B4E51B}"/>
    <cellStyle name="Normal 8 5" xfId="255" xr:uid="{B3AC50D9-8BFA-4652-9977-A250433B5A9E}"/>
    <cellStyle name="Normal 9" xfId="139" xr:uid="{00000000-0005-0000-0000-0000B1000000}"/>
    <cellStyle name="Normal 9 2" xfId="275" xr:uid="{259A4367-C914-40E9-B726-ED2E44C27F7A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2 2" xfId="313" xr:uid="{0943B5B3-DDF9-4789-BA28-BC4A0AB98F9C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3" xfId="219" xr:uid="{591B9D0E-AE8F-4DA8-B402-560C1DD854C5}"/>
    <cellStyle name="Percent 2" xfId="16" xr:uid="{00000000-0005-0000-0000-0000BC000000}"/>
    <cellStyle name="Percent 2 2" xfId="315" xr:uid="{53FC2416-C649-47AE-A785-2CF1AE730D13}"/>
    <cellStyle name="Percent 2 3" xfId="316" xr:uid="{4CB6DAA9-4BC0-4C07-8ADF-EEF300238286}"/>
    <cellStyle name="Percent 2 4" xfId="314" xr:uid="{D2E7DF8B-B9D0-42F3-9707-02C1F3F70E0F}"/>
    <cellStyle name="Percent 2 5" xfId="345" xr:uid="{899194DC-4E6F-460B-9504-1744D65D2D87}"/>
    <cellStyle name="Percent 3" xfId="347" xr:uid="{B8465FC3-1E4A-421C-BAD2-B910709D1C24}"/>
    <cellStyle name="Percent 4" xfId="350" xr:uid="{70F67E8E-4235-4AD3-B373-2E1C23B87F73}"/>
    <cellStyle name="SN_241" xfId="86" xr:uid="{00000000-0005-0000-0000-0000BD000000}"/>
    <cellStyle name="SN_b" xfId="87" xr:uid="{00000000-0005-0000-0000-0000BE000000}"/>
    <cellStyle name="SN_b 2" xfId="256" xr:uid="{0700F486-5424-49F2-9F75-F51C7E049AFF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3" xfId="225" xr:uid="{D6D84D5B-736D-4096-B50B-909A19060C17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3" xfId="223" xr:uid="{318705D5-FEC6-444C-AEAD-B38FBB07F081}"/>
    <cellStyle name="Акцент1 2" xfId="317" xr:uid="{CBB5E596-D1E1-4B49-9096-497E33185ED8}"/>
    <cellStyle name="Акцент2 2" xfId="318" xr:uid="{4A253B2B-25CB-4001-BD43-E8F62D0CC55F}"/>
    <cellStyle name="Акцент3 2" xfId="319" xr:uid="{8B81F8AE-C9F0-499D-8928-CEF50B4ED301}"/>
    <cellStyle name="Акцент4 2" xfId="320" xr:uid="{42267B2A-1537-4C1E-AD61-68C0A5549B1F}"/>
    <cellStyle name="Акцент5 2" xfId="321" xr:uid="{5B323462-02D9-4BDF-9A5A-8B5D9A6DD56C}"/>
    <cellStyle name="Акцент6 2" xfId="322" xr:uid="{3EA2017A-828B-4127-849F-6D5C2ED1EF45}"/>
    <cellStyle name="Ввод  2" xfId="323" xr:uid="{FE97DE7F-F2CF-4011-A687-ABA816A83A10}"/>
    <cellStyle name="Вывод 2" xfId="324" xr:uid="{DE570468-856D-46F5-8C69-96C792140C0B}"/>
    <cellStyle name="Вычисление 2" xfId="325" xr:uid="{471EAD02-EDF9-4942-A984-F8C26E88F64F}"/>
    <cellStyle name="Заголовок 1 2" xfId="326" xr:uid="{E2861B86-0F55-47BD-99FC-81639B3E0F51}"/>
    <cellStyle name="Заголовок 2 2" xfId="327" xr:uid="{876B4A92-4C47-4998-8F69-E161CFF8E629}"/>
    <cellStyle name="Заголовок 3 2" xfId="328" xr:uid="{5E1C6743-5639-40A2-953D-EF5E0E942825}"/>
    <cellStyle name="Заголовок 4 2" xfId="329" xr:uid="{EB09A1EB-63F1-410D-A4C0-FA97AEB0F1EB}"/>
    <cellStyle name="Итог 2" xfId="330" xr:uid="{E849A4F5-0A6B-42C7-96B3-BCEF4F791685}"/>
    <cellStyle name="Контрольная ячейка 2" xfId="331" xr:uid="{93007E13-3072-4186-869C-8D5FBDD644FA}"/>
    <cellStyle name="Название" xfId="129" xr:uid="{00000000-0005-0000-0000-0000CC000000}"/>
    <cellStyle name="Название 2" xfId="332" xr:uid="{C0D83875-5FE3-4FDE-AC7F-A0332DC583DB}"/>
    <cellStyle name="Нейтральный" xfId="130" xr:uid="{00000000-0005-0000-0000-0000CD000000}"/>
    <cellStyle name="Нейтральный 2" xfId="333" xr:uid="{06849813-46C8-4AFA-880B-450A8C38D502}"/>
    <cellStyle name="Обычный 2" xfId="80" xr:uid="{00000000-0005-0000-0000-0000CE000000}"/>
    <cellStyle name="Обычный 2 2" xfId="81" xr:uid="{00000000-0005-0000-0000-0000CF000000}"/>
    <cellStyle name="Обычный 2 2 2" xfId="335" xr:uid="{88989803-6D6D-429A-98D3-CCB304F97FAD}"/>
    <cellStyle name="Обычный 2 3" xfId="84" xr:uid="{00000000-0005-0000-0000-0000D0000000}"/>
    <cellStyle name="Обычный 2 4" xfId="334" xr:uid="{62C07CB7-E71E-4325-81AE-E7413D16FAC4}"/>
    <cellStyle name="Обычный 3" xfId="210" xr:uid="{00000000-0005-0000-0000-0000D1000000}"/>
    <cellStyle name="Плохой 2" xfId="336" xr:uid="{AFCFA104-69B3-4E27-9C77-CAB0A996DB48}"/>
    <cellStyle name="Пояснение 2" xfId="337" xr:uid="{723BAAB1-C1F1-4914-B5F5-3BB3022DFD32}"/>
    <cellStyle name="Связанная ячейка 2" xfId="338" xr:uid="{3E3B9996-2271-4535-87A0-7C043F5F5359}"/>
    <cellStyle name="Стиль 1" xfId="186" xr:uid="{00000000-0005-0000-0000-0000D2000000}"/>
    <cellStyle name="Стиль 1 2" xfId="349" xr:uid="{90CBCE8E-8617-4F77-9B8E-A0ED1C2A43DA}"/>
    <cellStyle name="Текст предупреждения 2" xfId="339" xr:uid="{0BEB0CE1-F763-46FC-AC16-3BB9E19C8FEF}"/>
    <cellStyle name="Финансовый 2" xfId="368" xr:uid="{D78BC0F1-803E-4A42-B69B-1CB296BFB5AA}"/>
    <cellStyle name="Хороший 2" xfId="340" xr:uid="{50F61C44-CFE4-4E7B-8E11-2AF318A59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2CB0-7D37-4FAD-9856-1D286B4805A1}">
  <sheetPr codeName="Sheet1"/>
  <dimension ref="A1:H13"/>
  <sheetViews>
    <sheetView workbookViewId="0">
      <selection activeCell="H17" sqref="H17"/>
    </sheetView>
  </sheetViews>
  <sheetFormatPr defaultColWidth="11.28515625" defaultRowHeight="12.75"/>
  <cols>
    <col min="1" max="1" width="54.28515625" style="11" customWidth="1"/>
    <col min="2" max="2" width="16.28515625" style="11" customWidth="1"/>
    <col min="3" max="4" width="20.85546875" style="11" customWidth="1"/>
    <col min="5" max="5" width="14.28515625" style="11" customWidth="1"/>
    <col min="6" max="6" width="14.85546875" style="11" customWidth="1"/>
    <col min="7" max="7" width="16.28515625" style="11" customWidth="1"/>
    <col min="8" max="255" width="9.140625" style="11" customWidth="1"/>
    <col min="256" max="256" width="11.28515625" style="11"/>
    <col min="257" max="257" width="43.5703125" style="11" customWidth="1"/>
    <col min="258" max="258" width="15.5703125" style="11" customWidth="1"/>
    <col min="259" max="259" width="22.28515625" style="11" bestFit="1" customWidth="1"/>
    <col min="260" max="260" width="15" style="11" customWidth="1"/>
    <col min="261" max="261" width="15.7109375" style="11" customWidth="1"/>
    <col min="262" max="262" width="14.85546875" style="11" customWidth="1"/>
    <col min="263" max="263" width="16.28515625" style="11" customWidth="1"/>
    <col min="264" max="511" width="9.140625" style="11" customWidth="1"/>
    <col min="512" max="512" width="11.28515625" style="11"/>
    <col min="513" max="513" width="43.5703125" style="11" customWidth="1"/>
    <col min="514" max="514" width="15.5703125" style="11" customWidth="1"/>
    <col min="515" max="515" width="22.28515625" style="11" bestFit="1" customWidth="1"/>
    <col min="516" max="516" width="15" style="11" customWidth="1"/>
    <col min="517" max="517" width="15.7109375" style="11" customWidth="1"/>
    <col min="518" max="518" width="14.85546875" style="11" customWidth="1"/>
    <col min="519" max="519" width="16.28515625" style="11" customWidth="1"/>
    <col min="520" max="767" width="9.140625" style="11" customWidth="1"/>
    <col min="768" max="768" width="11.28515625" style="11"/>
    <col min="769" max="769" width="43.5703125" style="11" customWidth="1"/>
    <col min="770" max="770" width="15.5703125" style="11" customWidth="1"/>
    <col min="771" max="771" width="22.28515625" style="11" bestFit="1" customWidth="1"/>
    <col min="772" max="772" width="15" style="11" customWidth="1"/>
    <col min="773" max="773" width="15.7109375" style="11" customWidth="1"/>
    <col min="774" max="774" width="14.85546875" style="11" customWidth="1"/>
    <col min="775" max="775" width="16.28515625" style="11" customWidth="1"/>
    <col min="776" max="1023" width="9.140625" style="11" customWidth="1"/>
    <col min="1024" max="1024" width="11.28515625" style="11"/>
    <col min="1025" max="1025" width="43.5703125" style="11" customWidth="1"/>
    <col min="1026" max="1026" width="15.5703125" style="11" customWidth="1"/>
    <col min="1027" max="1027" width="22.28515625" style="11" bestFit="1" customWidth="1"/>
    <col min="1028" max="1028" width="15" style="11" customWidth="1"/>
    <col min="1029" max="1029" width="15.7109375" style="11" customWidth="1"/>
    <col min="1030" max="1030" width="14.85546875" style="11" customWidth="1"/>
    <col min="1031" max="1031" width="16.28515625" style="11" customWidth="1"/>
    <col min="1032" max="1279" width="9.140625" style="11" customWidth="1"/>
    <col min="1280" max="1280" width="11.28515625" style="11"/>
    <col min="1281" max="1281" width="43.5703125" style="11" customWidth="1"/>
    <col min="1282" max="1282" width="15.5703125" style="11" customWidth="1"/>
    <col min="1283" max="1283" width="22.28515625" style="11" bestFit="1" customWidth="1"/>
    <col min="1284" max="1284" width="15" style="11" customWidth="1"/>
    <col min="1285" max="1285" width="15.7109375" style="11" customWidth="1"/>
    <col min="1286" max="1286" width="14.85546875" style="11" customWidth="1"/>
    <col min="1287" max="1287" width="16.28515625" style="11" customWidth="1"/>
    <col min="1288" max="1535" width="9.140625" style="11" customWidth="1"/>
    <col min="1536" max="1536" width="11.28515625" style="11"/>
    <col min="1537" max="1537" width="43.5703125" style="11" customWidth="1"/>
    <col min="1538" max="1538" width="15.5703125" style="11" customWidth="1"/>
    <col min="1539" max="1539" width="22.28515625" style="11" bestFit="1" customWidth="1"/>
    <col min="1540" max="1540" width="15" style="11" customWidth="1"/>
    <col min="1541" max="1541" width="15.7109375" style="11" customWidth="1"/>
    <col min="1542" max="1542" width="14.85546875" style="11" customWidth="1"/>
    <col min="1543" max="1543" width="16.28515625" style="11" customWidth="1"/>
    <col min="1544" max="1791" width="9.140625" style="11" customWidth="1"/>
    <col min="1792" max="1792" width="11.28515625" style="11"/>
    <col min="1793" max="1793" width="43.5703125" style="11" customWidth="1"/>
    <col min="1794" max="1794" width="15.5703125" style="11" customWidth="1"/>
    <col min="1795" max="1795" width="22.28515625" style="11" bestFit="1" customWidth="1"/>
    <col min="1796" max="1796" width="15" style="11" customWidth="1"/>
    <col min="1797" max="1797" width="15.7109375" style="11" customWidth="1"/>
    <col min="1798" max="1798" width="14.85546875" style="11" customWidth="1"/>
    <col min="1799" max="1799" width="16.28515625" style="11" customWidth="1"/>
    <col min="1800" max="2047" width="9.140625" style="11" customWidth="1"/>
    <col min="2048" max="2048" width="11.28515625" style="11"/>
    <col min="2049" max="2049" width="43.5703125" style="11" customWidth="1"/>
    <col min="2050" max="2050" width="15.5703125" style="11" customWidth="1"/>
    <col min="2051" max="2051" width="22.28515625" style="11" bestFit="1" customWidth="1"/>
    <col min="2052" max="2052" width="15" style="11" customWidth="1"/>
    <col min="2053" max="2053" width="15.7109375" style="11" customWidth="1"/>
    <col min="2054" max="2054" width="14.85546875" style="11" customWidth="1"/>
    <col min="2055" max="2055" width="16.28515625" style="11" customWidth="1"/>
    <col min="2056" max="2303" width="9.140625" style="11" customWidth="1"/>
    <col min="2304" max="2304" width="11.28515625" style="11"/>
    <col min="2305" max="2305" width="43.5703125" style="11" customWidth="1"/>
    <col min="2306" max="2306" width="15.5703125" style="11" customWidth="1"/>
    <col min="2307" max="2307" width="22.28515625" style="11" bestFit="1" customWidth="1"/>
    <col min="2308" max="2308" width="15" style="11" customWidth="1"/>
    <col min="2309" max="2309" width="15.7109375" style="11" customWidth="1"/>
    <col min="2310" max="2310" width="14.85546875" style="11" customWidth="1"/>
    <col min="2311" max="2311" width="16.28515625" style="11" customWidth="1"/>
    <col min="2312" max="2559" width="9.140625" style="11" customWidth="1"/>
    <col min="2560" max="2560" width="11.28515625" style="11"/>
    <col min="2561" max="2561" width="43.5703125" style="11" customWidth="1"/>
    <col min="2562" max="2562" width="15.5703125" style="11" customWidth="1"/>
    <col min="2563" max="2563" width="22.28515625" style="11" bestFit="1" customWidth="1"/>
    <col min="2564" max="2564" width="15" style="11" customWidth="1"/>
    <col min="2565" max="2565" width="15.7109375" style="11" customWidth="1"/>
    <col min="2566" max="2566" width="14.85546875" style="11" customWidth="1"/>
    <col min="2567" max="2567" width="16.28515625" style="11" customWidth="1"/>
    <col min="2568" max="2815" width="9.140625" style="11" customWidth="1"/>
    <col min="2816" max="2816" width="11.28515625" style="11"/>
    <col min="2817" max="2817" width="43.5703125" style="11" customWidth="1"/>
    <col min="2818" max="2818" width="15.5703125" style="11" customWidth="1"/>
    <col min="2819" max="2819" width="22.28515625" style="11" bestFit="1" customWidth="1"/>
    <col min="2820" max="2820" width="15" style="11" customWidth="1"/>
    <col min="2821" max="2821" width="15.7109375" style="11" customWidth="1"/>
    <col min="2822" max="2822" width="14.85546875" style="11" customWidth="1"/>
    <col min="2823" max="2823" width="16.28515625" style="11" customWidth="1"/>
    <col min="2824" max="3071" width="9.140625" style="11" customWidth="1"/>
    <col min="3072" max="3072" width="11.28515625" style="11"/>
    <col min="3073" max="3073" width="43.5703125" style="11" customWidth="1"/>
    <col min="3074" max="3074" width="15.5703125" style="11" customWidth="1"/>
    <col min="3075" max="3075" width="22.28515625" style="11" bestFit="1" customWidth="1"/>
    <col min="3076" max="3076" width="15" style="11" customWidth="1"/>
    <col min="3077" max="3077" width="15.7109375" style="11" customWidth="1"/>
    <col min="3078" max="3078" width="14.85546875" style="11" customWidth="1"/>
    <col min="3079" max="3079" width="16.28515625" style="11" customWidth="1"/>
    <col min="3080" max="3327" width="9.140625" style="11" customWidth="1"/>
    <col min="3328" max="3328" width="11.28515625" style="11"/>
    <col min="3329" max="3329" width="43.5703125" style="11" customWidth="1"/>
    <col min="3330" max="3330" width="15.5703125" style="11" customWidth="1"/>
    <col min="3331" max="3331" width="22.28515625" style="11" bestFit="1" customWidth="1"/>
    <col min="3332" max="3332" width="15" style="11" customWidth="1"/>
    <col min="3333" max="3333" width="15.7109375" style="11" customWidth="1"/>
    <col min="3334" max="3334" width="14.85546875" style="11" customWidth="1"/>
    <col min="3335" max="3335" width="16.28515625" style="11" customWidth="1"/>
    <col min="3336" max="3583" width="9.140625" style="11" customWidth="1"/>
    <col min="3584" max="3584" width="11.28515625" style="11"/>
    <col min="3585" max="3585" width="43.5703125" style="11" customWidth="1"/>
    <col min="3586" max="3586" width="15.5703125" style="11" customWidth="1"/>
    <col min="3587" max="3587" width="22.28515625" style="11" bestFit="1" customWidth="1"/>
    <col min="3588" max="3588" width="15" style="11" customWidth="1"/>
    <col min="3589" max="3589" width="15.7109375" style="11" customWidth="1"/>
    <col min="3590" max="3590" width="14.85546875" style="11" customWidth="1"/>
    <col min="3591" max="3591" width="16.28515625" style="11" customWidth="1"/>
    <col min="3592" max="3839" width="9.140625" style="11" customWidth="1"/>
    <col min="3840" max="3840" width="11.28515625" style="11"/>
    <col min="3841" max="3841" width="43.5703125" style="11" customWidth="1"/>
    <col min="3842" max="3842" width="15.5703125" style="11" customWidth="1"/>
    <col min="3843" max="3843" width="22.28515625" style="11" bestFit="1" customWidth="1"/>
    <col min="3844" max="3844" width="15" style="11" customWidth="1"/>
    <col min="3845" max="3845" width="15.7109375" style="11" customWidth="1"/>
    <col min="3846" max="3846" width="14.85546875" style="11" customWidth="1"/>
    <col min="3847" max="3847" width="16.28515625" style="11" customWidth="1"/>
    <col min="3848" max="4095" width="9.140625" style="11" customWidth="1"/>
    <col min="4096" max="4096" width="11.28515625" style="11"/>
    <col min="4097" max="4097" width="43.5703125" style="11" customWidth="1"/>
    <col min="4098" max="4098" width="15.5703125" style="11" customWidth="1"/>
    <col min="4099" max="4099" width="22.28515625" style="11" bestFit="1" customWidth="1"/>
    <col min="4100" max="4100" width="15" style="11" customWidth="1"/>
    <col min="4101" max="4101" width="15.7109375" style="11" customWidth="1"/>
    <col min="4102" max="4102" width="14.85546875" style="11" customWidth="1"/>
    <col min="4103" max="4103" width="16.28515625" style="11" customWidth="1"/>
    <col min="4104" max="4351" width="9.140625" style="11" customWidth="1"/>
    <col min="4352" max="4352" width="11.28515625" style="11"/>
    <col min="4353" max="4353" width="43.5703125" style="11" customWidth="1"/>
    <col min="4354" max="4354" width="15.5703125" style="11" customWidth="1"/>
    <col min="4355" max="4355" width="22.28515625" style="11" bestFit="1" customWidth="1"/>
    <col min="4356" max="4356" width="15" style="11" customWidth="1"/>
    <col min="4357" max="4357" width="15.7109375" style="11" customWidth="1"/>
    <col min="4358" max="4358" width="14.85546875" style="11" customWidth="1"/>
    <col min="4359" max="4359" width="16.28515625" style="11" customWidth="1"/>
    <col min="4360" max="4607" width="9.140625" style="11" customWidth="1"/>
    <col min="4608" max="4608" width="11.28515625" style="11"/>
    <col min="4609" max="4609" width="43.5703125" style="11" customWidth="1"/>
    <col min="4610" max="4610" width="15.5703125" style="11" customWidth="1"/>
    <col min="4611" max="4611" width="22.28515625" style="11" bestFit="1" customWidth="1"/>
    <col min="4612" max="4612" width="15" style="11" customWidth="1"/>
    <col min="4613" max="4613" width="15.7109375" style="11" customWidth="1"/>
    <col min="4614" max="4614" width="14.85546875" style="11" customWidth="1"/>
    <col min="4615" max="4615" width="16.28515625" style="11" customWidth="1"/>
    <col min="4616" max="4863" width="9.140625" style="11" customWidth="1"/>
    <col min="4864" max="4864" width="11.28515625" style="11"/>
    <col min="4865" max="4865" width="43.5703125" style="11" customWidth="1"/>
    <col min="4866" max="4866" width="15.5703125" style="11" customWidth="1"/>
    <col min="4867" max="4867" width="22.28515625" style="11" bestFit="1" customWidth="1"/>
    <col min="4868" max="4868" width="15" style="11" customWidth="1"/>
    <col min="4869" max="4869" width="15.7109375" style="11" customWidth="1"/>
    <col min="4870" max="4870" width="14.85546875" style="11" customWidth="1"/>
    <col min="4871" max="4871" width="16.28515625" style="11" customWidth="1"/>
    <col min="4872" max="5119" width="9.140625" style="11" customWidth="1"/>
    <col min="5120" max="5120" width="11.28515625" style="11"/>
    <col min="5121" max="5121" width="43.5703125" style="11" customWidth="1"/>
    <col min="5122" max="5122" width="15.5703125" style="11" customWidth="1"/>
    <col min="5123" max="5123" width="22.28515625" style="11" bestFit="1" customWidth="1"/>
    <col min="5124" max="5124" width="15" style="11" customWidth="1"/>
    <col min="5125" max="5125" width="15.7109375" style="11" customWidth="1"/>
    <col min="5126" max="5126" width="14.85546875" style="11" customWidth="1"/>
    <col min="5127" max="5127" width="16.28515625" style="11" customWidth="1"/>
    <col min="5128" max="5375" width="9.140625" style="11" customWidth="1"/>
    <col min="5376" max="5376" width="11.28515625" style="11"/>
    <col min="5377" max="5377" width="43.5703125" style="11" customWidth="1"/>
    <col min="5378" max="5378" width="15.5703125" style="11" customWidth="1"/>
    <col min="5379" max="5379" width="22.28515625" style="11" bestFit="1" customWidth="1"/>
    <col min="5380" max="5380" width="15" style="11" customWidth="1"/>
    <col min="5381" max="5381" width="15.7109375" style="11" customWidth="1"/>
    <col min="5382" max="5382" width="14.85546875" style="11" customWidth="1"/>
    <col min="5383" max="5383" width="16.28515625" style="11" customWidth="1"/>
    <col min="5384" max="5631" width="9.140625" style="11" customWidth="1"/>
    <col min="5632" max="5632" width="11.28515625" style="11"/>
    <col min="5633" max="5633" width="43.5703125" style="11" customWidth="1"/>
    <col min="5634" max="5634" width="15.5703125" style="11" customWidth="1"/>
    <col min="5635" max="5635" width="22.28515625" style="11" bestFit="1" customWidth="1"/>
    <col min="5636" max="5636" width="15" style="11" customWidth="1"/>
    <col min="5637" max="5637" width="15.7109375" style="11" customWidth="1"/>
    <col min="5638" max="5638" width="14.85546875" style="11" customWidth="1"/>
    <col min="5639" max="5639" width="16.28515625" style="11" customWidth="1"/>
    <col min="5640" max="5887" width="9.140625" style="11" customWidth="1"/>
    <col min="5888" max="5888" width="11.28515625" style="11"/>
    <col min="5889" max="5889" width="43.5703125" style="11" customWidth="1"/>
    <col min="5890" max="5890" width="15.5703125" style="11" customWidth="1"/>
    <col min="5891" max="5891" width="22.28515625" style="11" bestFit="1" customWidth="1"/>
    <col min="5892" max="5892" width="15" style="11" customWidth="1"/>
    <col min="5893" max="5893" width="15.7109375" style="11" customWidth="1"/>
    <col min="5894" max="5894" width="14.85546875" style="11" customWidth="1"/>
    <col min="5895" max="5895" width="16.28515625" style="11" customWidth="1"/>
    <col min="5896" max="6143" width="9.140625" style="11" customWidth="1"/>
    <col min="6144" max="6144" width="11.28515625" style="11"/>
    <col min="6145" max="6145" width="43.5703125" style="11" customWidth="1"/>
    <col min="6146" max="6146" width="15.5703125" style="11" customWidth="1"/>
    <col min="6147" max="6147" width="22.28515625" style="11" bestFit="1" customWidth="1"/>
    <col min="6148" max="6148" width="15" style="11" customWidth="1"/>
    <col min="6149" max="6149" width="15.7109375" style="11" customWidth="1"/>
    <col min="6150" max="6150" width="14.85546875" style="11" customWidth="1"/>
    <col min="6151" max="6151" width="16.28515625" style="11" customWidth="1"/>
    <col min="6152" max="6399" width="9.140625" style="11" customWidth="1"/>
    <col min="6400" max="6400" width="11.28515625" style="11"/>
    <col min="6401" max="6401" width="43.5703125" style="11" customWidth="1"/>
    <col min="6402" max="6402" width="15.5703125" style="11" customWidth="1"/>
    <col min="6403" max="6403" width="22.28515625" style="11" bestFit="1" customWidth="1"/>
    <col min="6404" max="6404" width="15" style="11" customWidth="1"/>
    <col min="6405" max="6405" width="15.7109375" style="11" customWidth="1"/>
    <col min="6406" max="6406" width="14.85546875" style="11" customWidth="1"/>
    <col min="6407" max="6407" width="16.28515625" style="11" customWidth="1"/>
    <col min="6408" max="6655" width="9.140625" style="11" customWidth="1"/>
    <col min="6656" max="6656" width="11.28515625" style="11"/>
    <col min="6657" max="6657" width="43.5703125" style="11" customWidth="1"/>
    <col min="6658" max="6658" width="15.5703125" style="11" customWidth="1"/>
    <col min="6659" max="6659" width="22.28515625" style="11" bestFit="1" customWidth="1"/>
    <col min="6660" max="6660" width="15" style="11" customWidth="1"/>
    <col min="6661" max="6661" width="15.7109375" style="11" customWidth="1"/>
    <col min="6662" max="6662" width="14.85546875" style="11" customWidth="1"/>
    <col min="6663" max="6663" width="16.28515625" style="11" customWidth="1"/>
    <col min="6664" max="6911" width="9.140625" style="11" customWidth="1"/>
    <col min="6912" max="6912" width="11.28515625" style="11"/>
    <col min="6913" max="6913" width="43.5703125" style="11" customWidth="1"/>
    <col min="6914" max="6914" width="15.5703125" style="11" customWidth="1"/>
    <col min="6915" max="6915" width="22.28515625" style="11" bestFit="1" customWidth="1"/>
    <col min="6916" max="6916" width="15" style="11" customWidth="1"/>
    <col min="6917" max="6917" width="15.7109375" style="11" customWidth="1"/>
    <col min="6918" max="6918" width="14.85546875" style="11" customWidth="1"/>
    <col min="6919" max="6919" width="16.28515625" style="11" customWidth="1"/>
    <col min="6920" max="7167" width="9.140625" style="11" customWidth="1"/>
    <col min="7168" max="7168" width="11.28515625" style="11"/>
    <col min="7169" max="7169" width="43.5703125" style="11" customWidth="1"/>
    <col min="7170" max="7170" width="15.5703125" style="11" customWidth="1"/>
    <col min="7171" max="7171" width="22.28515625" style="11" bestFit="1" customWidth="1"/>
    <col min="7172" max="7172" width="15" style="11" customWidth="1"/>
    <col min="7173" max="7173" width="15.7109375" style="11" customWidth="1"/>
    <col min="7174" max="7174" width="14.85546875" style="11" customWidth="1"/>
    <col min="7175" max="7175" width="16.28515625" style="11" customWidth="1"/>
    <col min="7176" max="7423" width="9.140625" style="11" customWidth="1"/>
    <col min="7424" max="7424" width="11.28515625" style="11"/>
    <col min="7425" max="7425" width="43.5703125" style="11" customWidth="1"/>
    <col min="7426" max="7426" width="15.5703125" style="11" customWidth="1"/>
    <col min="7427" max="7427" width="22.28515625" style="11" bestFit="1" customWidth="1"/>
    <col min="7428" max="7428" width="15" style="11" customWidth="1"/>
    <col min="7429" max="7429" width="15.7109375" style="11" customWidth="1"/>
    <col min="7430" max="7430" width="14.85546875" style="11" customWidth="1"/>
    <col min="7431" max="7431" width="16.28515625" style="11" customWidth="1"/>
    <col min="7432" max="7679" width="9.140625" style="11" customWidth="1"/>
    <col min="7680" max="7680" width="11.28515625" style="11"/>
    <col min="7681" max="7681" width="43.5703125" style="11" customWidth="1"/>
    <col min="7682" max="7682" width="15.5703125" style="11" customWidth="1"/>
    <col min="7683" max="7683" width="22.28515625" style="11" bestFit="1" customWidth="1"/>
    <col min="7684" max="7684" width="15" style="11" customWidth="1"/>
    <col min="7685" max="7685" width="15.7109375" style="11" customWidth="1"/>
    <col min="7686" max="7686" width="14.85546875" style="11" customWidth="1"/>
    <col min="7687" max="7687" width="16.28515625" style="11" customWidth="1"/>
    <col min="7688" max="7935" width="9.140625" style="11" customWidth="1"/>
    <col min="7936" max="7936" width="11.28515625" style="11"/>
    <col min="7937" max="7937" width="43.5703125" style="11" customWidth="1"/>
    <col min="7938" max="7938" width="15.5703125" style="11" customWidth="1"/>
    <col min="7939" max="7939" width="22.28515625" style="11" bestFit="1" customWidth="1"/>
    <col min="7940" max="7940" width="15" style="11" customWidth="1"/>
    <col min="7941" max="7941" width="15.7109375" style="11" customWidth="1"/>
    <col min="7942" max="7942" width="14.85546875" style="11" customWidth="1"/>
    <col min="7943" max="7943" width="16.28515625" style="11" customWidth="1"/>
    <col min="7944" max="8191" width="9.140625" style="11" customWidth="1"/>
    <col min="8192" max="8192" width="11.28515625" style="11"/>
    <col min="8193" max="8193" width="43.5703125" style="11" customWidth="1"/>
    <col min="8194" max="8194" width="15.5703125" style="11" customWidth="1"/>
    <col min="8195" max="8195" width="22.28515625" style="11" bestFit="1" customWidth="1"/>
    <col min="8196" max="8196" width="15" style="11" customWidth="1"/>
    <col min="8197" max="8197" width="15.7109375" style="11" customWidth="1"/>
    <col min="8198" max="8198" width="14.85546875" style="11" customWidth="1"/>
    <col min="8199" max="8199" width="16.28515625" style="11" customWidth="1"/>
    <col min="8200" max="8447" width="9.140625" style="11" customWidth="1"/>
    <col min="8448" max="8448" width="11.28515625" style="11"/>
    <col min="8449" max="8449" width="43.5703125" style="11" customWidth="1"/>
    <col min="8450" max="8450" width="15.5703125" style="11" customWidth="1"/>
    <col min="8451" max="8451" width="22.28515625" style="11" bestFit="1" customWidth="1"/>
    <col min="8452" max="8452" width="15" style="11" customWidth="1"/>
    <col min="8453" max="8453" width="15.7109375" style="11" customWidth="1"/>
    <col min="8454" max="8454" width="14.85546875" style="11" customWidth="1"/>
    <col min="8455" max="8455" width="16.28515625" style="11" customWidth="1"/>
    <col min="8456" max="8703" width="9.140625" style="11" customWidth="1"/>
    <col min="8704" max="8704" width="11.28515625" style="11"/>
    <col min="8705" max="8705" width="43.5703125" style="11" customWidth="1"/>
    <col min="8706" max="8706" width="15.5703125" style="11" customWidth="1"/>
    <col min="8707" max="8707" width="22.28515625" style="11" bestFit="1" customWidth="1"/>
    <col min="8708" max="8708" width="15" style="11" customWidth="1"/>
    <col min="8709" max="8709" width="15.7109375" style="11" customWidth="1"/>
    <col min="8710" max="8710" width="14.85546875" style="11" customWidth="1"/>
    <col min="8711" max="8711" width="16.28515625" style="11" customWidth="1"/>
    <col min="8712" max="8959" width="9.140625" style="11" customWidth="1"/>
    <col min="8960" max="8960" width="11.28515625" style="11"/>
    <col min="8961" max="8961" width="43.5703125" style="11" customWidth="1"/>
    <col min="8962" max="8962" width="15.5703125" style="11" customWidth="1"/>
    <col min="8963" max="8963" width="22.28515625" style="11" bestFit="1" customWidth="1"/>
    <col min="8964" max="8964" width="15" style="11" customWidth="1"/>
    <col min="8965" max="8965" width="15.7109375" style="11" customWidth="1"/>
    <col min="8966" max="8966" width="14.85546875" style="11" customWidth="1"/>
    <col min="8967" max="8967" width="16.28515625" style="11" customWidth="1"/>
    <col min="8968" max="9215" width="9.140625" style="11" customWidth="1"/>
    <col min="9216" max="9216" width="11.28515625" style="11"/>
    <col min="9217" max="9217" width="43.5703125" style="11" customWidth="1"/>
    <col min="9218" max="9218" width="15.5703125" style="11" customWidth="1"/>
    <col min="9219" max="9219" width="22.28515625" style="11" bestFit="1" customWidth="1"/>
    <col min="9220" max="9220" width="15" style="11" customWidth="1"/>
    <col min="9221" max="9221" width="15.7109375" style="11" customWidth="1"/>
    <col min="9222" max="9222" width="14.85546875" style="11" customWidth="1"/>
    <col min="9223" max="9223" width="16.28515625" style="11" customWidth="1"/>
    <col min="9224" max="9471" width="9.140625" style="11" customWidth="1"/>
    <col min="9472" max="9472" width="11.28515625" style="11"/>
    <col min="9473" max="9473" width="43.5703125" style="11" customWidth="1"/>
    <col min="9474" max="9474" width="15.5703125" style="11" customWidth="1"/>
    <col min="9475" max="9475" width="22.28515625" style="11" bestFit="1" customWidth="1"/>
    <col min="9476" max="9476" width="15" style="11" customWidth="1"/>
    <col min="9477" max="9477" width="15.7109375" style="11" customWidth="1"/>
    <col min="9478" max="9478" width="14.85546875" style="11" customWidth="1"/>
    <col min="9479" max="9479" width="16.28515625" style="11" customWidth="1"/>
    <col min="9480" max="9727" width="9.140625" style="11" customWidth="1"/>
    <col min="9728" max="9728" width="11.28515625" style="11"/>
    <col min="9729" max="9729" width="43.5703125" style="11" customWidth="1"/>
    <col min="9730" max="9730" width="15.5703125" style="11" customWidth="1"/>
    <col min="9731" max="9731" width="22.28515625" style="11" bestFit="1" customWidth="1"/>
    <col min="9732" max="9732" width="15" style="11" customWidth="1"/>
    <col min="9733" max="9733" width="15.7109375" style="11" customWidth="1"/>
    <col min="9734" max="9734" width="14.85546875" style="11" customWidth="1"/>
    <col min="9735" max="9735" width="16.28515625" style="11" customWidth="1"/>
    <col min="9736" max="9983" width="9.140625" style="11" customWidth="1"/>
    <col min="9984" max="9984" width="11.28515625" style="11"/>
    <col min="9985" max="9985" width="43.5703125" style="11" customWidth="1"/>
    <col min="9986" max="9986" width="15.5703125" style="11" customWidth="1"/>
    <col min="9987" max="9987" width="22.28515625" style="11" bestFit="1" customWidth="1"/>
    <col min="9988" max="9988" width="15" style="11" customWidth="1"/>
    <col min="9989" max="9989" width="15.7109375" style="11" customWidth="1"/>
    <col min="9990" max="9990" width="14.85546875" style="11" customWidth="1"/>
    <col min="9991" max="9991" width="16.28515625" style="11" customWidth="1"/>
    <col min="9992" max="10239" width="9.140625" style="11" customWidth="1"/>
    <col min="10240" max="10240" width="11.28515625" style="11"/>
    <col min="10241" max="10241" width="43.5703125" style="11" customWidth="1"/>
    <col min="10242" max="10242" width="15.5703125" style="11" customWidth="1"/>
    <col min="10243" max="10243" width="22.28515625" style="11" bestFit="1" customWidth="1"/>
    <col min="10244" max="10244" width="15" style="11" customWidth="1"/>
    <col min="10245" max="10245" width="15.7109375" style="11" customWidth="1"/>
    <col min="10246" max="10246" width="14.85546875" style="11" customWidth="1"/>
    <col min="10247" max="10247" width="16.28515625" style="11" customWidth="1"/>
    <col min="10248" max="10495" width="9.140625" style="11" customWidth="1"/>
    <col min="10496" max="10496" width="11.28515625" style="11"/>
    <col min="10497" max="10497" width="43.5703125" style="11" customWidth="1"/>
    <col min="10498" max="10498" width="15.5703125" style="11" customWidth="1"/>
    <col min="10499" max="10499" width="22.28515625" style="11" bestFit="1" customWidth="1"/>
    <col min="10500" max="10500" width="15" style="11" customWidth="1"/>
    <col min="10501" max="10501" width="15.7109375" style="11" customWidth="1"/>
    <col min="10502" max="10502" width="14.85546875" style="11" customWidth="1"/>
    <col min="10503" max="10503" width="16.28515625" style="11" customWidth="1"/>
    <col min="10504" max="10751" width="9.140625" style="11" customWidth="1"/>
    <col min="10752" max="10752" width="11.28515625" style="11"/>
    <col min="10753" max="10753" width="43.5703125" style="11" customWidth="1"/>
    <col min="10754" max="10754" width="15.5703125" style="11" customWidth="1"/>
    <col min="10755" max="10755" width="22.28515625" style="11" bestFit="1" customWidth="1"/>
    <col min="10756" max="10756" width="15" style="11" customWidth="1"/>
    <col min="10757" max="10757" width="15.7109375" style="11" customWidth="1"/>
    <col min="10758" max="10758" width="14.85546875" style="11" customWidth="1"/>
    <col min="10759" max="10759" width="16.28515625" style="11" customWidth="1"/>
    <col min="10760" max="11007" width="9.140625" style="11" customWidth="1"/>
    <col min="11008" max="11008" width="11.28515625" style="11"/>
    <col min="11009" max="11009" width="43.5703125" style="11" customWidth="1"/>
    <col min="11010" max="11010" width="15.5703125" style="11" customWidth="1"/>
    <col min="11011" max="11011" width="22.28515625" style="11" bestFit="1" customWidth="1"/>
    <col min="11012" max="11012" width="15" style="11" customWidth="1"/>
    <col min="11013" max="11013" width="15.7109375" style="11" customWidth="1"/>
    <col min="11014" max="11014" width="14.85546875" style="11" customWidth="1"/>
    <col min="11015" max="11015" width="16.28515625" style="11" customWidth="1"/>
    <col min="11016" max="11263" width="9.140625" style="11" customWidth="1"/>
    <col min="11264" max="11264" width="11.28515625" style="11"/>
    <col min="11265" max="11265" width="43.5703125" style="11" customWidth="1"/>
    <col min="11266" max="11266" width="15.5703125" style="11" customWidth="1"/>
    <col min="11267" max="11267" width="22.28515625" style="11" bestFit="1" customWidth="1"/>
    <col min="11268" max="11268" width="15" style="11" customWidth="1"/>
    <col min="11269" max="11269" width="15.7109375" style="11" customWidth="1"/>
    <col min="11270" max="11270" width="14.85546875" style="11" customWidth="1"/>
    <col min="11271" max="11271" width="16.28515625" style="11" customWidth="1"/>
    <col min="11272" max="11519" width="9.140625" style="11" customWidth="1"/>
    <col min="11520" max="11520" width="11.28515625" style="11"/>
    <col min="11521" max="11521" width="43.5703125" style="11" customWidth="1"/>
    <col min="11522" max="11522" width="15.5703125" style="11" customWidth="1"/>
    <col min="11523" max="11523" width="22.28515625" style="11" bestFit="1" customWidth="1"/>
    <col min="11524" max="11524" width="15" style="11" customWidth="1"/>
    <col min="11525" max="11525" width="15.7109375" style="11" customWidth="1"/>
    <col min="11526" max="11526" width="14.85546875" style="11" customWidth="1"/>
    <col min="11527" max="11527" width="16.28515625" style="11" customWidth="1"/>
    <col min="11528" max="11775" width="9.140625" style="11" customWidth="1"/>
    <col min="11776" max="11776" width="11.28515625" style="11"/>
    <col min="11777" max="11777" width="43.5703125" style="11" customWidth="1"/>
    <col min="11778" max="11778" width="15.5703125" style="11" customWidth="1"/>
    <col min="11779" max="11779" width="22.28515625" style="11" bestFit="1" customWidth="1"/>
    <col min="11780" max="11780" width="15" style="11" customWidth="1"/>
    <col min="11781" max="11781" width="15.7109375" style="11" customWidth="1"/>
    <col min="11782" max="11782" width="14.85546875" style="11" customWidth="1"/>
    <col min="11783" max="11783" width="16.28515625" style="11" customWidth="1"/>
    <col min="11784" max="12031" width="9.140625" style="11" customWidth="1"/>
    <col min="12032" max="12032" width="11.28515625" style="11"/>
    <col min="12033" max="12033" width="43.5703125" style="11" customWidth="1"/>
    <col min="12034" max="12034" width="15.5703125" style="11" customWidth="1"/>
    <col min="12035" max="12035" width="22.28515625" style="11" bestFit="1" customWidth="1"/>
    <col min="12036" max="12036" width="15" style="11" customWidth="1"/>
    <col min="12037" max="12037" width="15.7109375" style="11" customWidth="1"/>
    <col min="12038" max="12038" width="14.85546875" style="11" customWidth="1"/>
    <col min="12039" max="12039" width="16.28515625" style="11" customWidth="1"/>
    <col min="12040" max="12287" width="9.140625" style="11" customWidth="1"/>
    <col min="12288" max="12288" width="11.28515625" style="11"/>
    <col min="12289" max="12289" width="43.5703125" style="11" customWidth="1"/>
    <col min="12290" max="12290" width="15.5703125" style="11" customWidth="1"/>
    <col min="12291" max="12291" width="22.28515625" style="11" bestFit="1" customWidth="1"/>
    <col min="12292" max="12292" width="15" style="11" customWidth="1"/>
    <col min="12293" max="12293" width="15.7109375" style="11" customWidth="1"/>
    <col min="12294" max="12294" width="14.85546875" style="11" customWidth="1"/>
    <col min="12295" max="12295" width="16.28515625" style="11" customWidth="1"/>
    <col min="12296" max="12543" width="9.140625" style="11" customWidth="1"/>
    <col min="12544" max="12544" width="11.28515625" style="11"/>
    <col min="12545" max="12545" width="43.5703125" style="11" customWidth="1"/>
    <col min="12546" max="12546" width="15.5703125" style="11" customWidth="1"/>
    <col min="12547" max="12547" width="22.28515625" style="11" bestFit="1" customWidth="1"/>
    <col min="12548" max="12548" width="15" style="11" customWidth="1"/>
    <col min="12549" max="12549" width="15.7109375" style="11" customWidth="1"/>
    <col min="12550" max="12550" width="14.85546875" style="11" customWidth="1"/>
    <col min="12551" max="12551" width="16.28515625" style="11" customWidth="1"/>
    <col min="12552" max="12799" width="9.140625" style="11" customWidth="1"/>
    <col min="12800" max="12800" width="11.28515625" style="11"/>
    <col min="12801" max="12801" width="43.5703125" style="11" customWidth="1"/>
    <col min="12802" max="12802" width="15.5703125" style="11" customWidth="1"/>
    <col min="12803" max="12803" width="22.28515625" style="11" bestFit="1" customWidth="1"/>
    <col min="12804" max="12804" width="15" style="11" customWidth="1"/>
    <col min="12805" max="12805" width="15.7109375" style="11" customWidth="1"/>
    <col min="12806" max="12806" width="14.85546875" style="11" customWidth="1"/>
    <col min="12807" max="12807" width="16.28515625" style="11" customWidth="1"/>
    <col min="12808" max="13055" width="9.140625" style="11" customWidth="1"/>
    <col min="13056" max="13056" width="11.28515625" style="11"/>
    <col min="13057" max="13057" width="43.5703125" style="11" customWidth="1"/>
    <col min="13058" max="13058" width="15.5703125" style="11" customWidth="1"/>
    <col min="13059" max="13059" width="22.28515625" style="11" bestFit="1" customWidth="1"/>
    <col min="13060" max="13060" width="15" style="11" customWidth="1"/>
    <col min="13061" max="13061" width="15.7109375" style="11" customWidth="1"/>
    <col min="13062" max="13062" width="14.85546875" style="11" customWidth="1"/>
    <col min="13063" max="13063" width="16.28515625" style="11" customWidth="1"/>
    <col min="13064" max="13311" width="9.140625" style="11" customWidth="1"/>
    <col min="13312" max="13312" width="11.28515625" style="11"/>
    <col min="13313" max="13313" width="43.5703125" style="11" customWidth="1"/>
    <col min="13314" max="13314" width="15.5703125" style="11" customWidth="1"/>
    <col min="13315" max="13315" width="22.28515625" style="11" bestFit="1" customWidth="1"/>
    <col min="13316" max="13316" width="15" style="11" customWidth="1"/>
    <col min="13317" max="13317" width="15.7109375" style="11" customWidth="1"/>
    <col min="13318" max="13318" width="14.85546875" style="11" customWidth="1"/>
    <col min="13319" max="13319" width="16.28515625" style="11" customWidth="1"/>
    <col min="13320" max="13567" width="9.140625" style="11" customWidth="1"/>
    <col min="13568" max="13568" width="11.28515625" style="11"/>
    <col min="13569" max="13569" width="43.5703125" style="11" customWidth="1"/>
    <col min="13570" max="13570" width="15.5703125" style="11" customWidth="1"/>
    <col min="13571" max="13571" width="22.28515625" style="11" bestFit="1" customWidth="1"/>
    <col min="13572" max="13572" width="15" style="11" customWidth="1"/>
    <col min="13573" max="13573" width="15.7109375" style="11" customWidth="1"/>
    <col min="13574" max="13574" width="14.85546875" style="11" customWidth="1"/>
    <col min="13575" max="13575" width="16.28515625" style="11" customWidth="1"/>
    <col min="13576" max="13823" width="9.140625" style="11" customWidth="1"/>
    <col min="13824" max="13824" width="11.28515625" style="11"/>
    <col min="13825" max="13825" width="43.5703125" style="11" customWidth="1"/>
    <col min="13826" max="13826" width="15.5703125" style="11" customWidth="1"/>
    <col min="13827" max="13827" width="22.28515625" style="11" bestFit="1" customWidth="1"/>
    <col min="13828" max="13828" width="15" style="11" customWidth="1"/>
    <col min="13829" max="13829" width="15.7109375" style="11" customWidth="1"/>
    <col min="13830" max="13830" width="14.85546875" style="11" customWidth="1"/>
    <col min="13831" max="13831" width="16.28515625" style="11" customWidth="1"/>
    <col min="13832" max="14079" width="9.140625" style="11" customWidth="1"/>
    <col min="14080" max="14080" width="11.28515625" style="11"/>
    <col min="14081" max="14081" width="43.5703125" style="11" customWidth="1"/>
    <col min="14082" max="14082" width="15.5703125" style="11" customWidth="1"/>
    <col min="14083" max="14083" width="22.28515625" style="11" bestFit="1" customWidth="1"/>
    <col min="14084" max="14084" width="15" style="11" customWidth="1"/>
    <col min="14085" max="14085" width="15.7109375" style="11" customWidth="1"/>
    <col min="14086" max="14086" width="14.85546875" style="11" customWidth="1"/>
    <col min="14087" max="14087" width="16.28515625" style="11" customWidth="1"/>
    <col min="14088" max="14335" width="9.140625" style="11" customWidth="1"/>
    <col min="14336" max="14336" width="11.28515625" style="11"/>
    <col min="14337" max="14337" width="43.5703125" style="11" customWidth="1"/>
    <col min="14338" max="14338" width="15.5703125" style="11" customWidth="1"/>
    <col min="14339" max="14339" width="22.28515625" style="11" bestFit="1" customWidth="1"/>
    <col min="14340" max="14340" width="15" style="11" customWidth="1"/>
    <col min="14341" max="14341" width="15.7109375" style="11" customWidth="1"/>
    <col min="14342" max="14342" width="14.85546875" style="11" customWidth="1"/>
    <col min="14343" max="14343" width="16.28515625" style="11" customWidth="1"/>
    <col min="14344" max="14591" width="9.140625" style="11" customWidth="1"/>
    <col min="14592" max="14592" width="11.28515625" style="11"/>
    <col min="14593" max="14593" width="43.5703125" style="11" customWidth="1"/>
    <col min="14594" max="14594" width="15.5703125" style="11" customWidth="1"/>
    <col min="14595" max="14595" width="22.28515625" style="11" bestFit="1" customWidth="1"/>
    <col min="14596" max="14596" width="15" style="11" customWidth="1"/>
    <col min="14597" max="14597" width="15.7109375" style="11" customWidth="1"/>
    <col min="14598" max="14598" width="14.85546875" style="11" customWidth="1"/>
    <col min="14599" max="14599" width="16.28515625" style="11" customWidth="1"/>
    <col min="14600" max="14847" width="9.140625" style="11" customWidth="1"/>
    <col min="14848" max="14848" width="11.28515625" style="11"/>
    <col min="14849" max="14849" width="43.5703125" style="11" customWidth="1"/>
    <col min="14850" max="14850" width="15.5703125" style="11" customWidth="1"/>
    <col min="14851" max="14851" width="22.28515625" style="11" bestFit="1" customWidth="1"/>
    <col min="14852" max="14852" width="15" style="11" customWidth="1"/>
    <col min="14853" max="14853" width="15.7109375" style="11" customWidth="1"/>
    <col min="14854" max="14854" width="14.85546875" style="11" customWidth="1"/>
    <col min="14855" max="14855" width="16.28515625" style="11" customWidth="1"/>
    <col min="14856" max="15103" width="9.140625" style="11" customWidth="1"/>
    <col min="15104" max="15104" width="11.28515625" style="11"/>
    <col min="15105" max="15105" width="43.5703125" style="11" customWidth="1"/>
    <col min="15106" max="15106" width="15.5703125" style="11" customWidth="1"/>
    <col min="15107" max="15107" width="22.28515625" style="11" bestFit="1" customWidth="1"/>
    <col min="15108" max="15108" width="15" style="11" customWidth="1"/>
    <col min="15109" max="15109" width="15.7109375" style="11" customWidth="1"/>
    <col min="15110" max="15110" width="14.85546875" style="11" customWidth="1"/>
    <col min="15111" max="15111" width="16.28515625" style="11" customWidth="1"/>
    <col min="15112" max="15359" width="9.140625" style="11" customWidth="1"/>
    <col min="15360" max="15360" width="11.28515625" style="11"/>
    <col min="15361" max="15361" width="43.5703125" style="11" customWidth="1"/>
    <col min="15362" max="15362" width="15.5703125" style="11" customWidth="1"/>
    <col min="15363" max="15363" width="22.28515625" style="11" bestFit="1" customWidth="1"/>
    <col min="15364" max="15364" width="15" style="11" customWidth="1"/>
    <col min="15365" max="15365" width="15.7109375" style="11" customWidth="1"/>
    <col min="15366" max="15366" width="14.85546875" style="11" customWidth="1"/>
    <col min="15367" max="15367" width="16.28515625" style="11" customWidth="1"/>
    <col min="15368" max="15615" width="9.140625" style="11" customWidth="1"/>
    <col min="15616" max="15616" width="11.28515625" style="11"/>
    <col min="15617" max="15617" width="43.5703125" style="11" customWidth="1"/>
    <col min="15618" max="15618" width="15.5703125" style="11" customWidth="1"/>
    <col min="15619" max="15619" width="22.28515625" style="11" bestFit="1" customWidth="1"/>
    <col min="15620" max="15620" width="15" style="11" customWidth="1"/>
    <col min="15621" max="15621" width="15.7109375" style="11" customWidth="1"/>
    <col min="15622" max="15622" width="14.85546875" style="11" customWidth="1"/>
    <col min="15623" max="15623" width="16.28515625" style="11" customWidth="1"/>
    <col min="15624" max="15871" width="9.140625" style="11" customWidth="1"/>
    <col min="15872" max="15872" width="11.28515625" style="11"/>
    <col min="15873" max="15873" width="43.5703125" style="11" customWidth="1"/>
    <col min="15874" max="15874" width="15.5703125" style="11" customWidth="1"/>
    <col min="15875" max="15875" width="22.28515625" style="11" bestFit="1" customWidth="1"/>
    <col min="15876" max="15876" width="15" style="11" customWidth="1"/>
    <col min="15877" max="15877" width="15.7109375" style="11" customWidth="1"/>
    <col min="15878" max="15878" width="14.85546875" style="11" customWidth="1"/>
    <col min="15879" max="15879" width="16.28515625" style="11" customWidth="1"/>
    <col min="15880" max="16127" width="9.140625" style="11" customWidth="1"/>
    <col min="16128" max="16128" width="11.28515625" style="11"/>
    <col min="16129" max="16129" width="43.5703125" style="11" customWidth="1"/>
    <col min="16130" max="16130" width="15.5703125" style="11" customWidth="1"/>
    <col min="16131" max="16131" width="22.28515625" style="11" bestFit="1" customWidth="1"/>
    <col min="16132" max="16132" width="15" style="11" customWidth="1"/>
    <col min="16133" max="16133" width="15.7109375" style="11" customWidth="1"/>
    <col min="16134" max="16134" width="14.85546875" style="11" customWidth="1"/>
    <col min="16135" max="16135" width="16.28515625" style="11" customWidth="1"/>
    <col min="16136" max="16383" width="9.140625" style="11" customWidth="1"/>
    <col min="16384" max="16384" width="11.28515625" style="11"/>
  </cols>
  <sheetData>
    <row r="1" spans="1:8" ht="57.75" customHeight="1">
      <c r="A1" s="119" t="s">
        <v>86</v>
      </c>
      <c r="B1" s="119"/>
      <c r="C1" s="119"/>
      <c r="D1" s="119"/>
      <c r="E1" s="119"/>
      <c r="F1" s="10"/>
      <c r="G1" s="10"/>
      <c r="H1" s="10"/>
    </row>
    <row r="2" spans="1:8" ht="17.25">
      <c r="A2" s="12"/>
      <c r="B2" s="12"/>
      <c r="C2" s="12"/>
      <c r="D2" s="12"/>
      <c r="E2" s="12"/>
      <c r="F2" s="12"/>
      <c r="G2" s="12"/>
    </row>
    <row r="3" spans="1:8" ht="75" customHeight="1">
      <c r="A3" s="120" t="s">
        <v>79</v>
      </c>
      <c r="B3" s="120"/>
      <c r="C3" s="120"/>
      <c r="D3" s="120"/>
      <c r="E3" s="120"/>
      <c r="F3" s="13"/>
      <c r="G3" s="13"/>
    </row>
    <row r="4" spans="1:8" ht="17.25">
      <c r="A4" s="14"/>
      <c r="B4" s="14"/>
      <c r="C4" s="12"/>
      <c r="D4" s="121" t="s">
        <v>0</v>
      </c>
      <c r="E4" s="121"/>
    </row>
    <row r="5" spans="1:8" ht="53.25" customHeight="1" thickBot="1">
      <c r="A5" s="122" t="s">
        <v>36</v>
      </c>
      <c r="B5" s="124" t="s">
        <v>29</v>
      </c>
      <c r="C5" s="124"/>
      <c r="D5" s="124"/>
      <c r="E5" s="124"/>
    </row>
    <row r="6" spans="1:8" ht="63" customHeight="1">
      <c r="A6" s="123"/>
      <c r="B6" s="64" t="s">
        <v>80</v>
      </c>
      <c r="C6" s="64" t="s">
        <v>37</v>
      </c>
      <c r="D6" s="64" t="s">
        <v>38</v>
      </c>
      <c r="E6" s="65" t="s">
        <v>4</v>
      </c>
    </row>
    <row r="7" spans="1:8" ht="17.25">
      <c r="A7" s="66" t="s">
        <v>39</v>
      </c>
      <c r="B7" s="73">
        <f>+B9</f>
        <v>180170.5</v>
      </c>
      <c r="C7" s="73">
        <f>+C9</f>
        <v>180170.5</v>
      </c>
      <c r="D7" s="73">
        <f>+D9</f>
        <v>180170.5</v>
      </c>
      <c r="E7" s="67">
        <f>+E9</f>
        <v>0</v>
      </c>
    </row>
    <row r="8" spans="1:8" ht="17.25">
      <c r="A8" s="68" t="s">
        <v>40</v>
      </c>
      <c r="B8" s="74"/>
      <c r="C8" s="74"/>
      <c r="D8" s="74"/>
      <c r="E8" s="69"/>
    </row>
    <row r="9" spans="1:8" ht="24" customHeight="1">
      <c r="A9" s="70" t="s">
        <v>41</v>
      </c>
      <c r="B9" s="73">
        <f>+B11</f>
        <v>180170.5</v>
      </c>
      <c r="C9" s="73">
        <f>+C11</f>
        <v>180170.5</v>
      </c>
      <c r="D9" s="73">
        <f>+D11</f>
        <v>180170.5</v>
      </c>
      <c r="E9" s="67">
        <f>+E11</f>
        <v>0</v>
      </c>
    </row>
    <row r="10" spans="1:8" ht="17.25">
      <c r="A10" s="68" t="s">
        <v>40</v>
      </c>
      <c r="B10" s="74"/>
      <c r="C10" s="74"/>
      <c r="D10" s="74"/>
      <c r="E10" s="69"/>
    </row>
    <row r="11" spans="1:8" ht="32.25" customHeight="1">
      <c r="A11" s="70" t="s">
        <v>42</v>
      </c>
      <c r="B11" s="73">
        <f t="shared" ref="B11:E11" si="0">+B12</f>
        <v>180170.5</v>
      </c>
      <c r="C11" s="73">
        <f t="shared" si="0"/>
        <v>180170.5</v>
      </c>
      <c r="D11" s="73">
        <f t="shared" si="0"/>
        <v>180170.5</v>
      </c>
      <c r="E11" s="71">
        <f t="shared" si="0"/>
        <v>0</v>
      </c>
    </row>
    <row r="12" spans="1:8" ht="17.25">
      <c r="A12" s="70" t="s">
        <v>43</v>
      </c>
      <c r="B12" s="73">
        <f>+B13</f>
        <v>180170.5</v>
      </c>
      <c r="C12" s="73">
        <f>+C13</f>
        <v>180170.5</v>
      </c>
      <c r="D12" s="73">
        <f>+D13</f>
        <v>180170.5</v>
      </c>
      <c r="E12" s="71">
        <f>+E13</f>
        <v>0</v>
      </c>
    </row>
    <row r="13" spans="1:8" ht="17.25">
      <c r="A13" s="72" t="s">
        <v>44</v>
      </c>
      <c r="B13" s="117">
        <f>+'Հավելված 3'!G7</f>
        <v>180170.5</v>
      </c>
      <c r="C13" s="117">
        <f>+'Հավելված 3'!H7</f>
        <v>180170.5</v>
      </c>
      <c r="D13" s="117">
        <f>+'Հավելված 3'!I7</f>
        <v>180170.5</v>
      </c>
      <c r="E13" s="118">
        <f>+'Հավելված 3'!J7*-1</f>
        <v>0</v>
      </c>
    </row>
  </sheetData>
  <mergeCells count="5">
    <mergeCell ref="A1:E1"/>
    <mergeCell ref="A3:E3"/>
    <mergeCell ref="D4:E4"/>
    <mergeCell ref="A5:A6"/>
    <mergeCell ref="B5:E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1BA5-94F5-42F3-BC2F-37C989CFCA13}">
  <sheetPr codeName="Sheet2"/>
  <dimension ref="A1:L14"/>
  <sheetViews>
    <sheetView zoomScaleNormal="100" workbookViewId="0">
      <selection activeCell="G13" sqref="G13"/>
    </sheetView>
  </sheetViews>
  <sheetFormatPr defaultColWidth="9.140625" defaultRowHeight="17.25"/>
  <cols>
    <col min="1" max="1" width="6.85546875" style="4" customWidth="1"/>
    <col min="2" max="2" width="11.42578125" style="4" customWidth="1"/>
    <col min="3" max="3" width="15.42578125" style="4" bestFit="1" customWidth="1"/>
    <col min="4" max="4" width="43.5703125" style="4" customWidth="1"/>
    <col min="5" max="5" width="51.5703125" style="4" customWidth="1"/>
    <col min="6" max="6" width="56.5703125" style="4" customWidth="1"/>
    <col min="7" max="7" width="16" style="4" customWidth="1"/>
    <col min="8" max="8" width="17" style="4" customWidth="1"/>
    <col min="9" max="9" width="16.28515625" style="20" customWidth="1"/>
    <col min="10" max="10" width="17.42578125" style="20" customWidth="1"/>
    <col min="11" max="11" width="17.42578125" style="4" customWidth="1"/>
    <col min="12" max="12" width="18.42578125" style="4" customWidth="1"/>
    <col min="13" max="16384" width="9.140625" style="4"/>
  </cols>
  <sheetData>
    <row r="1" spans="1:12" ht="58.5" customHeight="1">
      <c r="A1" s="132" t="s">
        <v>87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2">
      <c r="A2" s="19"/>
    </row>
    <row r="3" spans="1:12" ht="81" customHeight="1">
      <c r="A3" s="133" t="s">
        <v>122</v>
      </c>
      <c r="B3" s="133"/>
      <c r="C3" s="133"/>
      <c r="D3" s="133"/>
      <c r="E3" s="133"/>
      <c r="F3" s="133"/>
      <c r="G3" s="133"/>
      <c r="H3" s="133"/>
      <c r="I3" s="133"/>
      <c r="J3" s="133"/>
    </row>
    <row r="4" spans="1:12" ht="21" customHeight="1">
      <c r="A4" s="21"/>
      <c r="B4" s="21"/>
      <c r="C4" s="21"/>
      <c r="D4" s="22"/>
      <c r="E4" s="21"/>
      <c r="F4" s="21"/>
      <c r="G4" s="21"/>
      <c r="H4" s="21"/>
      <c r="I4" s="134" t="s">
        <v>0</v>
      </c>
      <c r="J4" s="134"/>
    </row>
    <row r="5" spans="1:12" ht="70.5" customHeight="1">
      <c r="A5" s="135" t="s">
        <v>45</v>
      </c>
      <c r="B5" s="135" t="s">
        <v>10</v>
      </c>
      <c r="C5" s="135"/>
      <c r="D5" s="135" t="s">
        <v>46</v>
      </c>
      <c r="E5" s="135" t="s">
        <v>47</v>
      </c>
      <c r="F5" s="135" t="s">
        <v>48</v>
      </c>
      <c r="G5" s="129" t="s">
        <v>49</v>
      </c>
      <c r="H5" s="130"/>
      <c r="I5" s="130"/>
      <c r="J5" s="131"/>
    </row>
    <row r="6" spans="1:12" ht="53.25" customHeight="1">
      <c r="A6" s="135"/>
      <c r="B6" s="23" t="s">
        <v>14</v>
      </c>
      <c r="C6" s="23" t="s">
        <v>15</v>
      </c>
      <c r="D6" s="135"/>
      <c r="E6" s="135"/>
      <c r="F6" s="135"/>
      <c r="G6" s="23" t="s">
        <v>81</v>
      </c>
      <c r="H6" s="23" t="s">
        <v>11</v>
      </c>
      <c r="I6" s="24" t="s">
        <v>12</v>
      </c>
      <c r="J6" s="24" t="s">
        <v>13</v>
      </c>
    </row>
    <row r="7" spans="1:12" ht="16.5" customHeight="1">
      <c r="A7" s="125" t="s">
        <v>7</v>
      </c>
      <c r="B7" s="126"/>
      <c r="C7" s="126"/>
      <c r="D7" s="126"/>
      <c r="E7" s="126"/>
      <c r="F7" s="127"/>
      <c r="G7" s="25">
        <f>+G8</f>
        <v>180170.5</v>
      </c>
      <c r="H7" s="25">
        <f t="shared" ref="H7:J7" si="0">+H8</f>
        <v>180170.5</v>
      </c>
      <c r="I7" s="25">
        <f t="shared" si="0"/>
        <v>180170.5</v>
      </c>
      <c r="J7" s="25">
        <f t="shared" si="0"/>
        <v>0</v>
      </c>
    </row>
    <row r="8" spans="1:12" s="27" customFormat="1" ht="48" customHeight="1">
      <c r="A8" s="128" t="s">
        <v>8</v>
      </c>
      <c r="B8" s="128"/>
      <c r="C8" s="128"/>
      <c r="D8" s="128"/>
      <c r="E8" s="128"/>
      <c r="F8" s="128"/>
      <c r="G8" s="26">
        <f>+G9+G11+G13</f>
        <v>180170.5</v>
      </c>
      <c r="H8" s="26">
        <f t="shared" ref="H8:J8" si="1">+H9+H11+H13</f>
        <v>180170.5</v>
      </c>
      <c r="I8" s="26">
        <f t="shared" si="1"/>
        <v>180170.5</v>
      </c>
      <c r="J8" s="26">
        <f t="shared" si="1"/>
        <v>0</v>
      </c>
    </row>
    <row r="9" spans="1:12" ht="135" customHeight="1">
      <c r="A9" s="28"/>
      <c r="B9" s="23">
        <v>1022</v>
      </c>
      <c r="C9" s="28"/>
      <c r="D9" s="29" t="s">
        <v>32</v>
      </c>
      <c r="E9" s="29" t="s">
        <v>50</v>
      </c>
      <c r="F9" s="29" t="s">
        <v>51</v>
      </c>
      <c r="G9" s="30">
        <f>+G10</f>
        <v>0</v>
      </c>
      <c r="H9" s="30">
        <f t="shared" ref="H9:J9" si="2">+H10</f>
        <v>0</v>
      </c>
      <c r="I9" s="30">
        <f t="shared" si="2"/>
        <v>0</v>
      </c>
      <c r="J9" s="30">
        <f t="shared" si="2"/>
        <v>-80170.5</v>
      </c>
      <c r="K9" s="31"/>
      <c r="L9" s="31"/>
    </row>
    <row r="10" spans="1:12" ht="124.5" customHeight="1">
      <c r="A10" s="32"/>
      <c r="B10" s="23"/>
      <c r="C10" s="23" t="s">
        <v>83</v>
      </c>
      <c r="D10" s="33" t="s">
        <v>84</v>
      </c>
      <c r="E10" s="33" t="s">
        <v>85</v>
      </c>
      <c r="F10" s="33" t="s">
        <v>53</v>
      </c>
      <c r="G10" s="63">
        <f>+'Հավելված 3'!G45</f>
        <v>0</v>
      </c>
      <c r="H10" s="63">
        <f>+'Հավելված 3'!H45</f>
        <v>0</v>
      </c>
      <c r="I10" s="63">
        <f>+'Հավելված 3'!I45</f>
        <v>0</v>
      </c>
      <c r="J10" s="63">
        <f>+'Հավելված 3'!J45</f>
        <v>-80170.5</v>
      </c>
    </row>
    <row r="11" spans="1:12" ht="123.75" customHeight="1">
      <c r="A11" s="32"/>
      <c r="B11" s="58">
        <v>1116</v>
      </c>
      <c r="C11" s="59"/>
      <c r="D11" s="60" t="s">
        <v>101</v>
      </c>
      <c r="E11" s="60" t="s">
        <v>102</v>
      </c>
      <c r="F11" s="60" t="s">
        <v>103</v>
      </c>
      <c r="G11" s="30">
        <f>+G12</f>
        <v>180170.5</v>
      </c>
      <c r="H11" s="30">
        <f t="shared" ref="H11:J13" si="3">+H12</f>
        <v>180170.5</v>
      </c>
      <c r="I11" s="30">
        <f t="shared" si="3"/>
        <v>180170.5</v>
      </c>
      <c r="J11" s="30">
        <f t="shared" si="3"/>
        <v>180170.5</v>
      </c>
    </row>
    <row r="12" spans="1:12" s="6" customFormat="1" ht="119.25" customHeight="1">
      <c r="A12" s="34"/>
      <c r="B12" s="8"/>
      <c r="C12" s="23" t="s">
        <v>100</v>
      </c>
      <c r="D12" s="59" t="s">
        <v>104</v>
      </c>
      <c r="E12" s="59" t="s">
        <v>105</v>
      </c>
      <c r="F12" s="59" t="s">
        <v>52</v>
      </c>
      <c r="G12" s="35">
        <f>+'Հավելված 3'!G56</f>
        <v>180170.5</v>
      </c>
      <c r="H12" s="35">
        <f>+'Հավելված 3'!H56</f>
        <v>180170.5</v>
      </c>
      <c r="I12" s="35">
        <f>+'Հավելված 3'!I56</f>
        <v>180170.5</v>
      </c>
      <c r="J12" s="35">
        <f>+'Հավելված 3'!J56</f>
        <v>180170.5</v>
      </c>
    </row>
    <row r="13" spans="1:12" ht="123.75" customHeight="1">
      <c r="A13" s="32"/>
      <c r="B13" s="58" t="s">
        <v>106</v>
      </c>
      <c r="C13" s="59"/>
      <c r="D13" s="60" t="s">
        <v>107</v>
      </c>
      <c r="E13" s="60" t="s">
        <v>108</v>
      </c>
      <c r="F13" s="60" t="s">
        <v>109</v>
      </c>
      <c r="G13" s="30">
        <f>+G14</f>
        <v>0</v>
      </c>
      <c r="H13" s="30">
        <f t="shared" si="3"/>
        <v>0</v>
      </c>
      <c r="I13" s="30">
        <f t="shared" si="3"/>
        <v>0</v>
      </c>
      <c r="J13" s="30">
        <f t="shared" si="3"/>
        <v>-100000</v>
      </c>
    </row>
    <row r="14" spans="1:12" s="6" customFormat="1" ht="119.25" customHeight="1">
      <c r="A14" s="34"/>
      <c r="B14" s="8"/>
      <c r="C14" s="96" t="s">
        <v>110</v>
      </c>
      <c r="D14" s="59" t="s">
        <v>111</v>
      </c>
      <c r="E14" s="59" t="s">
        <v>112</v>
      </c>
      <c r="F14" s="59" t="s">
        <v>53</v>
      </c>
      <c r="G14" s="35">
        <f>+'Հավելված 3'!G28</f>
        <v>0</v>
      </c>
      <c r="H14" s="35">
        <f>+'Հավելված 3'!H28</f>
        <v>0</v>
      </c>
      <c r="I14" s="35">
        <f>+'Հավելված 3'!I28</f>
        <v>0</v>
      </c>
      <c r="J14" s="35">
        <f>+'Հավելված 3'!J28</f>
        <v>-100000</v>
      </c>
    </row>
  </sheetData>
  <mergeCells count="11">
    <mergeCell ref="A7:F7"/>
    <mergeCell ref="A8:F8"/>
    <mergeCell ref="G5:J5"/>
    <mergeCell ref="A1:J1"/>
    <mergeCell ref="A3:J3"/>
    <mergeCell ref="I4:J4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4BDB-A59E-4087-AA5F-0AA59ED0A85B}">
  <sheetPr codeName="Sheet3"/>
  <dimension ref="A1:J56"/>
  <sheetViews>
    <sheetView topLeftCell="A10" zoomScaleNormal="100" zoomScaleSheetLayoutView="100" workbookViewId="0">
      <selection activeCell="F18" sqref="F18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18.5703125" style="3" customWidth="1"/>
    <col min="8" max="8" width="21.42578125" style="3" customWidth="1"/>
    <col min="9" max="9" width="23.5703125" style="42" customWidth="1"/>
    <col min="10" max="10" width="27.42578125" style="42" customWidth="1"/>
    <col min="11" max="16384" width="9.140625" style="3"/>
  </cols>
  <sheetData>
    <row r="1" spans="1:10" ht="65.25" customHeight="1">
      <c r="F1" s="132" t="s">
        <v>88</v>
      </c>
      <c r="G1" s="132"/>
      <c r="H1" s="132"/>
      <c r="I1" s="132"/>
      <c r="J1" s="132"/>
    </row>
    <row r="2" spans="1:10" ht="17.25" customHeight="1">
      <c r="D2" s="146"/>
      <c r="E2" s="146"/>
      <c r="F2" s="146"/>
      <c r="G2" s="146"/>
      <c r="H2" s="146"/>
      <c r="I2" s="146"/>
      <c r="J2" s="146"/>
    </row>
    <row r="3" spans="1:10" ht="47.25" customHeight="1">
      <c r="A3" s="147" t="s">
        <v>123</v>
      </c>
      <c r="B3" s="147"/>
      <c r="C3" s="147"/>
      <c r="D3" s="147"/>
      <c r="E3" s="147"/>
      <c r="F3" s="147"/>
      <c r="G3" s="147"/>
      <c r="H3" s="147"/>
      <c r="I3" s="147"/>
      <c r="J3" s="147"/>
    </row>
    <row r="4" spans="1:10" ht="20.25" customHeight="1">
      <c r="D4" s="39"/>
      <c r="E4" s="39"/>
      <c r="F4" s="39"/>
      <c r="G4" s="39"/>
      <c r="H4" s="39"/>
      <c r="I4" s="18"/>
      <c r="J4" s="40" t="s">
        <v>54</v>
      </c>
    </row>
    <row r="5" spans="1:10" ht="63.75" customHeight="1">
      <c r="A5" s="148" t="s">
        <v>55</v>
      </c>
      <c r="B5" s="148"/>
      <c r="C5" s="148"/>
      <c r="D5" s="148" t="s">
        <v>10</v>
      </c>
      <c r="E5" s="148"/>
      <c r="F5" s="148" t="s">
        <v>56</v>
      </c>
      <c r="G5" s="149" t="s">
        <v>57</v>
      </c>
      <c r="H5" s="150"/>
      <c r="I5" s="150"/>
      <c r="J5" s="151"/>
    </row>
    <row r="6" spans="1:10" ht="65.25" customHeight="1">
      <c r="A6" s="75" t="s">
        <v>58</v>
      </c>
      <c r="B6" s="75" t="s">
        <v>59</v>
      </c>
      <c r="C6" s="75" t="s">
        <v>60</v>
      </c>
      <c r="D6" s="37" t="s">
        <v>5</v>
      </c>
      <c r="E6" s="37" t="s">
        <v>6</v>
      </c>
      <c r="F6" s="148"/>
      <c r="G6" s="37" t="s">
        <v>81</v>
      </c>
      <c r="H6" s="37" t="s">
        <v>11</v>
      </c>
      <c r="I6" s="76" t="s">
        <v>12</v>
      </c>
      <c r="J6" s="76" t="s">
        <v>13</v>
      </c>
    </row>
    <row r="7" spans="1:10" ht="24.75" customHeight="1">
      <c r="A7" s="136"/>
      <c r="B7" s="136"/>
      <c r="C7" s="136"/>
      <c r="D7" s="141"/>
      <c r="E7" s="141"/>
      <c r="F7" s="16" t="s">
        <v>61</v>
      </c>
      <c r="G7" s="78">
        <f>+G9</f>
        <v>180170.5</v>
      </c>
      <c r="H7" s="78">
        <f t="shared" ref="H7:J7" si="0">+H9</f>
        <v>180170.5</v>
      </c>
      <c r="I7" s="78">
        <f t="shared" si="0"/>
        <v>180170.5</v>
      </c>
      <c r="J7" s="78">
        <f t="shared" si="0"/>
        <v>0</v>
      </c>
    </row>
    <row r="8" spans="1:10" ht="24.75" customHeight="1">
      <c r="A8" s="137"/>
      <c r="B8" s="137"/>
      <c r="C8" s="137"/>
      <c r="D8" s="142"/>
      <c r="E8" s="142"/>
      <c r="F8" s="36" t="s">
        <v>18</v>
      </c>
      <c r="G8" s="78"/>
      <c r="H8" s="78"/>
      <c r="I8" s="78"/>
      <c r="J8" s="78"/>
    </row>
    <row r="9" spans="1:10" ht="24.75" customHeight="1">
      <c r="A9" s="136"/>
      <c r="B9" s="136"/>
      <c r="C9" s="136"/>
      <c r="D9" s="136"/>
      <c r="E9" s="136"/>
      <c r="F9" s="1" t="s">
        <v>9</v>
      </c>
      <c r="G9" s="78">
        <f>+G11</f>
        <v>180170.5</v>
      </c>
      <c r="H9" s="78">
        <f t="shared" ref="H9:J9" si="1">+H11</f>
        <v>180170.5</v>
      </c>
      <c r="I9" s="78">
        <f t="shared" si="1"/>
        <v>180170.5</v>
      </c>
      <c r="J9" s="78">
        <f t="shared" si="1"/>
        <v>0</v>
      </c>
    </row>
    <row r="10" spans="1:10" ht="24.75" customHeight="1">
      <c r="A10" s="137"/>
      <c r="B10" s="137"/>
      <c r="C10" s="137"/>
      <c r="D10" s="137"/>
      <c r="E10" s="137"/>
      <c r="F10" s="2" t="s">
        <v>18</v>
      </c>
      <c r="G10" s="78"/>
      <c r="H10" s="78"/>
      <c r="I10" s="78"/>
      <c r="J10" s="78"/>
    </row>
    <row r="11" spans="1:10" s="15" customFormat="1" ht="33.75" customHeight="1">
      <c r="A11" s="157" t="s">
        <v>62</v>
      </c>
      <c r="B11" s="38"/>
      <c r="C11" s="38"/>
      <c r="D11" s="38"/>
      <c r="E11" s="79"/>
      <c r="F11" s="1" t="s">
        <v>23</v>
      </c>
      <c r="G11" s="78">
        <f>+G12+G29</f>
        <v>180170.5</v>
      </c>
      <c r="H11" s="78">
        <f t="shared" ref="H11:J11" si="2">+H12+H29</f>
        <v>180170.5</v>
      </c>
      <c r="I11" s="78">
        <f t="shared" si="2"/>
        <v>180170.5</v>
      </c>
      <c r="J11" s="78">
        <f t="shared" si="2"/>
        <v>0</v>
      </c>
    </row>
    <row r="12" spans="1:10" s="15" customFormat="1" ht="41.25" customHeight="1">
      <c r="A12" s="157"/>
      <c r="B12" s="138" t="s">
        <v>35</v>
      </c>
      <c r="C12" s="154"/>
      <c r="D12" s="154"/>
      <c r="E12" s="155"/>
      <c r="F12" s="103" t="s">
        <v>113</v>
      </c>
      <c r="G12" s="78">
        <f>+G14</f>
        <v>0</v>
      </c>
      <c r="H12" s="78">
        <f t="shared" ref="H12:J12" si="3">+H14</f>
        <v>0</v>
      </c>
      <c r="I12" s="78">
        <f t="shared" si="3"/>
        <v>0</v>
      </c>
      <c r="J12" s="78">
        <f t="shared" si="3"/>
        <v>-100000</v>
      </c>
    </row>
    <row r="13" spans="1:10" s="15" customFormat="1">
      <c r="A13" s="157"/>
      <c r="B13" s="139"/>
      <c r="C13" s="154"/>
      <c r="D13" s="154"/>
      <c r="E13" s="156"/>
      <c r="F13" s="102" t="s">
        <v>18</v>
      </c>
      <c r="G13" s="38"/>
      <c r="H13" s="38"/>
      <c r="I13" s="38"/>
      <c r="J13" s="38"/>
    </row>
    <row r="14" spans="1:10" s="15" customFormat="1" ht="33">
      <c r="A14" s="157"/>
      <c r="B14" s="139"/>
      <c r="C14" s="143" t="s">
        <v>35</v>
      </c>
      <c r="D14" s="154"/>
      <c r="E14" s="155"/>
      <c r="F14" s="103" t="s">
        <v>114</v>
      </c>
      <c r="G14" s="78">
        <f>+G16</f>
        <v>0</v>
      </c>
      <c r="H14" s="78">
        <f t="shared" ref="H14:J14" si="4">+H16</f>
        <v>0</v>
      </c>
      <c r="I14" s="78">
        <f t="shared" si="4"/>
        <v>0</v>
      </c>
      <c r="J14" s="78">
        <f t="shared" si="4"/>
        <v>-100000</v>
      </c>
    </row>
    <row r="15" spans="1:10" s="15" customFormat="1">
      <c r="A15" s="157"/>
      <c r="B15" s="139"/>
      <c r="C15" s="144"/>
      <c r="D15" s="154"/>
      <c r="E15" s="156"/>
      <c r="F15" s="102" t="s">
        <v>18</v>
      </c>
      <c r="G15" s="38"/>
      <c r="H15" s="38"/>
      <c r="I15" s="38"/>
      <c r="J15" s="38"/>
    </row>
    <row r="16" spans="1:10" s="7" customFormat="1" ht="21" customHeight="1">
      <c r="A16" s="157"/>
      <c r="B16" s="139"/>
      <c r="C16" s="144"/>
      <c r="D16" s="136"/>
      <c r="E16" s="136"/>
      <c r="F16" s="1" t="s">
        <v>9</v>
      </c>
      <c r="G16" s="78">
        <f>+G18</f>
        <v>0</v>
      </c>
      <c r="H16" s="78">
        <f t="shared" ref="H16:J16" si="5">+H18</f>
        <v>0</v>
      </c>
      <c r="I16" s="78">
        <f t="shared" si="5"/>
        <v>0</v>
      </c>
      <c r="J16" s="78">
        <f t="shared" si="5"/>
        <v>-100000</v>
      </c>
    </row>
    <row r="17" spans="1:10" ht="15.75" customHeight="1">
      <c r="A17" s="157"/>
      <c r="B17" s="139"/>
      <c r="C17" s="144"/>
      <c r="D17" s="137"/>
      <c r="E17" s="137"/>
      <c r="F17" s="2" t="s">
        <v>18</v>
      </c>
      <c r="G17" s="78"/>
      <c r="H17" s="78"/>
      <c r="I17" s="78"/>
      <c r="J17" s="78"/>
    </row>
    <row r="18" spans="1:10" s="5" customFormat="1" ht="20.25" customHeight="1">
      <c r="A18" s="157"/>
      <c r="B18" s="139"/>
      <c r="C18" s="144"/>
      <c r="D18" s="138">
        <v>1165</v>
      </c>
      <c r="E18" s="141"/>
      <c r="F18" s="102" t="s">
        <v>115</v>
      </c>
      <c r="G18" s="80">
        <f>+G20</f>
        <v>0</v>
      </c>
      <c r="H18" s="80">
        <f t="shared" ref="H18:J18" si="6">+H20</f>
        <v>0</v>
      </c>
      <c r="I18" s="80">
        <f t="shared" si="6"/>
        <v>0</v>
      </c>
      <c r="J18" s="80">
        <f t="shared" si="6"/>
        <v>-100000</v>
      </c>
    </row>
    <row r="19" spans="1:10" s="5" customFormat="1">
      <c r="A19" s="157"/>
      <c r="B19" s="139"/>
      <c r="C19" s="144"/>
      <c r="D19" s="139"/>
      <c r="E19" s="142"/>
      <c r="F19" s="16" t="s">
        <v>18</v>
      </c>
      <c r="G19" s="37"/>
      <c r="H19" s="37"/>
      <c r="I19" s="80"/>
      <c r="J19" s="80"/>
    </row>
    <row r="20" spans="1:10" ht="41.25" customHeight="1">
      <c r="A20" s="157"/>
      <c r="B20" s="139"/>
      <c r="C20" s="144"/>
      <c r="D20" s="139"/>
      <c r="E20" s="138">
        <v>12006</v>
      </c>
      <c r="F20" s="102" t="s">
        <v>116</v>
      </c>
      <c r="G20" s="81">
        <f t="shared" ref="G20:H20" si="7">+G22</f>
        <v>0</v>
      </c>
      <c r="H20" s="81">
        <f t="shared" si="7"/>
        <v>0</v>
      </c>
      <c r="I20" s="81">
        <f>+I22</f>
        <v>0</v>
      </c>
      <c r="J20" s="81">
        <f>+J22</f>
        <v>-100000</v>
      </c>
    </row>
    <row r="21" spans="1:10" ht="24.75" customHeight="1">
      <c r="A21" s="157"/>
      <c r="B21" s="139"/>
      <c r="C21" s="144"/>
      <c r="D21" s="139"/>
      <c r="E21" s="139"/>
      <c r="F21" s="102" t="s">
        <v>24</v>
      </c>
      <c r="G21" s="81"/>
      <c r="H21" s="81"/>
      <c r="I21" s="81"/>
      <c r="J21" s="81"/>
    </row>
    <row r="22" spans="1:10" ht="27" customHeight="1">
      <c r="A22" s="157"/>
      <c r="B22" s="139"/>
      <c r="C22" s="144"/>
      <c r="D22" s="139"/>
      <c r="E22" s="139"/>
      <c r="F22" s="104" t="s">
        <v>9</v>
      </c>
      <c r="G22" s="81">
        <f t="shared" ref="G22:H22" si="8">+G24</f>
        <v>0</v>
      </c>
      <c r="H22" s="81">
        <f t="shared" si="8"/>
        <v>0</v>
      </c>
      <c r="I22" s="81">
        <f>+I24</f>
        <v>0</v>
      </c>
      <c r="J22" s="81">
        <f>+J24</f>
        <v>-100000</v>
      </c>
    </row>
    <row r="23" spans="1:10" ht="42.75" customHeight="1">
      <c r="A23" s="157"/>
      <c r="B23" s="139"/>
      <c r="C23" s="144"/>
      <c r="D23" s="139"/>
      <c r="E23" s="139"/>
      <c r="F23" s="102" t="s">
        <v>25</v>
      </c>
      <c r="G23" s="81"/>
      <c r="H23" s="81"/>
      <c r="I23" s="81"/>
      <c r="J23" s="81"/>
    </row>
    <row r="24" spans="1:10" ht="32.25" customHeight="1">
      <c r="A24" s="157"/>
      <c r="B24" s="139"/>
      <c r="C24" s="144"/>
      <c r="D24" s="139"/>
      <c r="E24" s="139"/>
      <c r="F24" s="102" t="s">
        <v>19</v>
      </c>
      <c r="G24" s="81">
        <f t="shared" ref="G24:J25" si="9">+G25</f>
        <v>0</v>
      </c>
      <c r="H24" s="81">
        <f t="shared" si="9"/>
        <v>0</v>
      </c>
      <c r="I24" s="81">
        <f t="shared" si="9"/>
        <v>0</v>
      </c>
      <c r="J24" s="81">
        <f t="shared" si="9"/>
        <v>-100000</v>
      </c>
    </row>
    <row r="25" spans="1:10">
      <c r="A25" s="157"/>
      <c r="B25" s="139"/>
      <c r="C25" s="144"/>
      <c r="D25" s="139"/>
      <c r="E25" s="139"/>
      <c r="F25" s="102" t="s">
        <v>26</v>
      </c>
      <c r="G25" s="81">
        <f t="shared" si="9"/>
        <v>0</v>
      </c>
      <c r="H25" s="81">
        <f t="shared" si="9"/>
        <v>0</v>
      </c>
      <c r="I25" s="81">
        <f t="shared" si="9"/>
        <v>0</v>
      </c>
      <c r="J25" s="81">
        <f t="shared" si="9"/>
        <v>-100000</v>
      </c>
    </row>
    <row r="26" spans="1:10" ht="24.75" customHeight="1">
      <c r="A26" s="157"/>
      <c r="B26" s="139"/>
      <c r="C26" s="144"/>
      <c r="D26" s="139"/>
      <c r="E26" s="139"/>
      <c r="F26" s="102" t="s">
        <v>27</v>
      </c>
      <c r="G26" s="81">
        <f t="shared" ref="G26:J27" si="10">G27</f>
        <v>0</v>
      </c>
      <c r="H26" s="81">
        <f t="shared" si="10"/>
        <v>0</v>
      </c>
      <c r="I26" s="81">
        <f t="shared" si="10"/>
        <v>0</v>
      </c>
      <c r="J26" s="81">
        <f t="shared" si="10"/>
        <v>-100000</v>
      </c>
    </row>
    <row r="27" spans="1:10" ht="24.75" customHeight="1">
      <c r="A27" s="157"/>
      <c r="B27" s="139"/>
      <c r="C27" s="144"/>
      <c r="D27" s="139"/>
      <c r="E27" s="139"/>
      <c r="F27" s="102" t="s">
        <v>28</v>
      </c>
      <c r="G27" s="81">
        <f t="shared" si="10"/>
        <v>0</v>
      </c>
      <c r="H27" s="81">
        <f t="shared" si="10"/>
        <v>0</v>
      </c>
      <c r="I27" s="81">
        <f t="shared" si="10"/>
        <v>0</v>
      </c>
      <c r="J27" s="81">
        <f t="shared" si="10"/>
        <v>-100000</v>
      </c>
    </row>
    <row r="28" spans="1:10" ht="35.25" customHeight="1">
      <c r="A28" s="157"/>
      <c r="B28" s="140"/>
      <c r="C28" s="145"/>
      <c r="D28" s="140"/>
      <c r="E28" s="140"/>
      <c r="F28" s="102" t="s">
        <v>34</v>
      </c>
      <c r="G28" s="81">
        <v>0</v>
      </c>
      <c r="H28" s="81">
        <v>0</v>
      </c>
      <c r="I28" s="81">
        <v>0</v>
      </c>
      <c r="J28" s="81">
        <v>-100000</v>
      </c>
    </row>
    <row r="29" spans="1:10" s="15" customFormat="1" ht="41.25" customHeight="1">
      <c r="A29" s="157"/>
      <c r="B29" s="158" t="s">
        <v>63</v>
      </c>
      <c r="C29" s="154"/>
      <c r="D29" s="154"/>
      <c r="E29" s="155"/>
      <c r="F29" s="1" t="s">
        <v>20</v>
      </c>
      <c r="G29" s="78">
        <f>+G31</f>
        <v>180170.5</v>
      </c>
      <c r="H29" s="78">
        <f t="shared" ref="H29:J29" si="11">+H31</f>
        <v>180170.5</v>
      </c>
      <c r="I29" s="78">
        <f t="shared" si="11"/>
        <v>180170.5</v>
      </c>
      <c r="J29" s="78">
        <f t="shared" si="11"/>
        <v>100000</v>
      </c>
    </row>
    <row r="30" spans="1:10" s="15" customFormat="1">
      <c r="A30" s="157"/>
      <c r="B30" s="158"/>
      <c r="C30" s="154"/>
      <c r="D30" s="154"/>
      <c r="E30" s="156"/>
      <c r="F30" s="2" t="s">
        <v>18</v>
      </c>
      <c r="G30" s="38"/>
      <c r="H30" s="38"/>
      <c r="I30" s="38"/>
      <c r="J30" s="38"/>
    </row>
    <row r="31" spans="1:10" s="15" customFormat="1">
      <c r="A31" s="157"/>
      <c r="B31" s="158"/>
      <c r="C31" s="157" t="s">
        <v>21</v>
      </c>
      <c r="D31" s="154"/>
      <c r="E31" s="155"/>
      <c r="F31" s="1" t="s">
        <v>22</v>
      </c>
      <c r="G31" s="78">
        <f>+G33</f>
        <v>180170.5</v>
      </c>
      <c r="H31" s="78">
        <f t="shared" ref="H31:J31" si="12">+H33</f>
        <v>180170.5</v>
      </c>
      <c r="I31" s="78">
        <f t="shared" si="12"/>
        <v>180170.5</v>
      </c>
      <c r="J31" s="78">
        <f t="shared" si="12"/>
        <v>100000</v>
      </c>
    </row>
    <row r="32" spans="1:10" s="15" customFormat="1">
      <c r="A32" s="157"/>
      <c r="B32" s="158"/>
      <c r="C32" s="157"/>
      <c r="D32" s="154"/>
      <c r="E32" s="156"/>
      <c r="F32" s="2" t="s">
        <v>18</v>
      </c>
      <c r="G32" s="38"/>
      <c r="H32" s="38"/>
      <c r="I32" s="38"/>
      <c r="J32" s="38"/>
    </row>
    <row r="33" spans="1:10" s="7" customFormat="1" ht="21" customHeight="1">
      <c r="A33" s="157"/>
      <c r="B33" s="158"/>
      <c r="C33" s="157"/>
      <c r="D33" s="136"/>
      <c r="E33" s="136"/>
      <c r="F33" s="1" t="s">
        <v>9</v>
      </c>
      <c r="G33" s="78">
        <f>+G35+G46</f>
        <v>180170.5</v>
      </c>
      <c r="H33" s="78">
        <f t="shared" ref="H33:J33" si="13">+H35+H46</f>
        <v>180170.5</v>
      </c>
      <c r="I33" s="78">
        <f t="shared" si="13"/>
        <v>180170.5</v>
      </c>
      <c r="J33" s="78">
        <f t="shared" si="13"/>
        <v>100000</v>
      </c>
    </row>
    <row r="34" spans="1:10" ht="15.75" customHeight="1">
      <c r="A34" s="157"/>
      <c r="B34" s="158"/>
      <c r="C34" s="157"/>
      <c r="D34" s="137"/>
      <c r="E34" s="137"/>
      <c r="F34" s="2" t="s">
        <v>18</v>
      </c>
      <c r="G34" s="78"/>
      <c r="H34" s="78"/>
      <c r="I34" s="78"/>
      <c r="J34" s="78"/>
    </row>
    <row r="35" spans="1:10" s="5" customFormat="1" ht="20.25" customHeight="1">
      <c r="A35" s="157"/>
      <c r="B35" s="158"/>
      <c r="C35" s="157"/>
      <c r="D35" s="138">
        <v>1022</v>
      </c>
      <c r="E35" s="141"/>
      <c r="F35" s="1" t="str">
        <f>+'Հավելված 2'!D9</f>
        <v>Գյուղատնտեսության խթանման ծրագիր</v>
      </c>
      <c r="G35" s="80">
        <f>+G37</f>
        <v>0</v>
      </c>
      <c r="H35" s="80">
        <f t="shared" ref="H35:J35" si="14">+H37</f>
        <v>0</v>
      </c>
      <c r="I35" s="80">
        <f t="shared" si="14"/>
        <v>0</v>
      </c>
      <c r="J35" s="80">
        <f t="shared" si="14"/>
        <v>-80170.5</v>
      </c>
    </row>
    <row r="36" spans="1:10" s="5" customFormat="1">
      <c r="A36" s="157"/>
      <c r="B36" s="158"/>
      <c r="C36" s="157"/>
      <c r="D36" s="139"/>
      <c r="E36" s="142"/>
      <c r="F36" s="16" t="s">
        <v>18</v>
      </c>
      <c r="G36" s="37"/>
      <c r="H36" s="37"/>
      <c r="I36" s="37"/>
      <c r="J36" s="37"/>
    </row>
    <row r="37" spans="1:10" ht="41.25" customHeight="1">
      <c r="A37" s="157"/>
      <c r="B37" s="158"/>
      <c r="C37" s="157"/>
      <c r="D37" s="139"/>
      <c r="E37" s="138">
        <v>12010</v>
      </c>
      <c r="F37" s="102" t="s">
        <v>82</v>
      </c>
      <c r="G37" s="81">
        <f>+G39</f>
        <v>0</v>
      </c>
      <c r="H37" s="81">
        <f t="shared" ref="H37:J37" si="15">+H39</f>
        <v>0</v>
      </c>
      <c r="I37" s="81">
        <f t="shared" si="15"/>
        <v>0</v>
      </c>
      <c r="J37" s="81">
        <f t="shared" si="15"/>
        <v>-80170.5</v>
      </c>
    </row>
    <row r="38" spans="1:10" ht="24.75" customHeight="1">
      <c r="A38" s="157"/>
      <c r="B38" s="158"/>
      <c r="C38" s="157"/>
      <c r="D38" s="139"/>
      <c r="E38" s="139"/>
      <c r="F38" s="102" t="s">
        <v>24</v>
      </c>
      <c r="G38" s="81"/>
      <c r="H38" s="81"/>
      <c r="I38" s="81"/>
      <c r="J38" s="81"/>
    </row>
    <row r="39" spans="1:10" ht="27" customHeight="1">
      <c r="A39" s="157"/>
      <c r="B39" s="158"/>
      <c r="C39" s="157"/>
      <c r="D39" s="139"/>
      <c r="E39" s="139"/>
      <c r="F39" s="104" t="s">
        <v>9</v>
      </c>
      <c r="G39" s="81">
        <f>+G41</f>
        <v>0</v>
      </c>
      <c r="H39" s="81">
        <f t="shared" ref="H39:J39" si="16">+H41</f>
        <v>0</v>
      </c>
      <c r="I39" s="81">
        <f t="shared" si="16"/>
        <v>0</v>
      </c>
      <c r="J39" s="81">
        <f t="shared" si="16"/>
        <v>-80170.5</v>
      </c>
    </row>
    <row r="40" spans="1:10" ht="42.75" customHeight="1">
      <c r="A40" s="157"/>
      <c r="B40" s="158"/>
      <c r="C40" s="157"/>
      <c r="D40" s="139"/>
      <c r="E40" s="139"/>
      <c r="F40" s="102" t="s">
        <v>25</v>
      </c>
      <c r="G40" s="81"/>
      <c r="H40" s="81"/>
      <c r="I40" s="81"/>
      <c r="J40" s="81"/>
    </row>
    <row r="41" spans="1:10" ht="32.25" customHeight="1">
      <c r="A41" s="157"/>
      <c r="B41" s="158"/>
      <c r="C41" s="157"/>
      <c r="D41" s="139"/>
      <c r="E41" s="139"/>
      <c r="F41" s="102" t="s">
        <v>19</v>
      </c>
      <c r="G41" s="81">
        <f>+G42</f>
        <v>0</v>
      </c>
      <c r="H41" s="81">
        <f t="shared" ref="H41:J44" si="17">+H42</f>
        <v>0</v>
      </c>
      <c r="I41" s="81">
        <f t="shared" si="17"/>
        <v>0</v>
      </c>
      <c r="J41" s="81">
        <f t="shared" si="17"/>
        <v>-80170.5</v>
      </c>
    </row>
    <row r="42" spans="1:10">
      <c r="A42" s="157"/>
      <c r="B42" s="158"/>
      <c r="C42" s="157"/>
      <c r="D42" s="139"/>
      <c r="E42" s="139"/>
      <c r="F42" s="102" t="s">
        <v>26</v>
      </c>
      <c r="G42" s="81">
        <f>+G43</f>
        <v>0</v>
      </c>
      <c r="H42" s="81">
        <f t="shared" si="17"/>
        <v>0</v>
      </c>
      <c r="I42" s="81">
        <f t="shared" si="17"/>
        <v>0</v>
      </c>
      <c r="J42" s="81">
        <f t="shared" si="17"/>
        <v>-80170.5</v>
      </c>
    </row>
    <row r="43" spans="1:10" ht="24.75" customHeight="1">
      <c r="A43" s="157"/>
      <c r="B43" s="158"/>
      <c r="C43" s="157"/>
      <c r="D43" s="139"/>
      <c r="E43" s="139"/>
      <c r="F43" s="102" t="s">
        <v>30</v>
      </c>
      <c r="G43" s="81">
        <f>+G44</f>
        <v>0</v>
      </c>
      <c r="H43" s="81">
        <f t="shared" si="17"/>
        <v>0</v>
      </c>
      <c r="I43" s="81">
        <f t="shared" si="17"/>
        <v>0</v>
      </c>
      <c r="J43" s="81">
        <f t="shared" si="17"/>
        <v>-80170.5</v>
      </c>
    </row>
    <row r="44" spans="1:10" ht="24.75" customHeight="1">
      <c r="A44" s="157"/>
      <c r="B44" s="158"/>
      <c r="C44" s="157"/>
      <c r="D44" s="139"/>
      <c r="E44" s="139"/>
      <c r="F44" s="102" t="s">
        <v>31</v>
      </c>
      <c r="G44" s="81">
        <f>+G45</f>
        <v>0</v>
      </c>
      <c r="H44" s="81">
        <f t="shared" si="17"/>
        <v>0</v>
      </c>
      <c r="I44" s="81">
        <f t="shared" si="17"/>
        <v>0</v>
      </c>
      <c r="J44" s="81">
        <f t="shared" si="17"/>
        <v>-80170.5</v>
      </c>
    </row>
    <row r="45" spans="1:10" ht="35.25" customHeight="1">
      <c r="A45" s="157"/>
      <c r="B45" s="158"/>
      <c r="C45" s="157"/>
      <c r="D45" s="140"/>
      <c r="E45" s="140"/>
      <c r="F45" s="102" t="s">
        <v>64</v>
      </c>
      <c r="G45" s="81">
        <v>0</v>
      </c>
      <c r="H45" s="81">
        <v>0</v>
      </c>
      <c r="I45" s="81">
        <v>0</v>
      </c>
      <c r="J45" s="81">
        <v>-80170.5</v>
      </c>
    </row>
    <row r="46" spans="1:10">
      <c r="A46" s="157"/>
      <c r="B46" s="158"/>
      <c r="C46" s="157"/>
      <c r="D46" s="157">
        <v>1116</v>
      </c>
      <c r="E46" s="152"/>
      <c r="F46" s="102" t="s">
        <v>117</v>
      </c>
      <c r="G46" s="78">
        <f>+G48</f>
        <v>180170.5</v>
      </c>
      <c r="H46" s="78">
        <f t="shared" ref="H46:J46" si="18">+H48</f>
        <v>180170.5</v>
      </c>
      <c r="I46" s="78">
        <f t="shared" si="18"/>
        <v>180170.5</v>
      </c>
      <c r="J46" s="78">
        <f t="shared" si="18"/>
        <v>180170.5</v>
      </c>
    </row>
    <row r="47" spans="1:10">
      <c r="A47" s="157"/>
      <c r="B47" s="158"/>
      <c r="C47" s="157"/>
      <c r="D47" s="157"/>
      <c r="E47" s="152"/>
      <c r="F47" s="102" t="s">
        <v>18</v>
      </c>
      <c r="G47" s="81"/>
      <c r="H47" s="81"/>
      <c r="I47" s="81"/>
      <c r="J47" s="81"/>
    </row>
    <row r="48" spans="1:10" s="41" customFormat="1">
      <c r="A48" s="157"/>
      <c r="B48" s="158"/>
      <c r="C48" s="157"/>
      <c r="D48" s="157"/>
      <c r="E48" s="153">
        <v>11001</v>
      </c>
      <c r="F48" s="102" t="s">
        <v>118</v>
      </c>
      <c r="G48" s="62">
        <f>+G50</f>
        <v>180170.5</v>
      </c>
      <c r="H48" s="62">
        <f t="shared" ref="H48:J48" si="19">+H50</f>
        <v>180170.5</v>
      </c>
      <c r="I48" s="62">
        <f t="shared" si="19"/>
        <v>180170.5</v>
      </c>
      <c r="J48" s="62">
        <f t="shared" si="19"/>
        <v>180170.5</v>
      </c>
    </row>
    <row r="49" spans="1:10" s="41" customFormat="1">
      <c r="A49" s="157"/>
      <c r="B49" s="158"/>
      <c r="C49" s="157"/>
      <c r="D49" s="157"/>
      <c r="E49" s="153"/>
      <c r="F49" s="102" t="s">
        <v>24</v>
      </c>
      <c r="G49" s="62"/>
      <c r="H49" s="62"/>
      <c r="I49" s="62"/>
      <c r="J49" s="62"/>
    </row>
    <row r="50" spans="1:10" s="82" customFormat="1">
      <c r="A50" s="157"/>
      <c r="B50" s="158"/>
      <c r="C50" s="157"/>
      <c r="D50" s="157"/>
      <c r="E50" s="153"/>
      <c r="F50" s="104" t="s">
        <v>9</v>
      </c>
      <c r="G50" s="61">
        <f>+G52</f>
        <v>180170.5</v>
      </c>
      <c r="H50" s="61">
        <f t="shared" ref="H50:J50" si="20">+H52</f>
        <v>180170.5</v>
      </c>
      <c r="I50" s="61">
        <f t="shared" si="20"/>
        <v>180170.5</v>
      </c>
      <c r="J50" s="61">
        <f t="shared" si="20"/>
        <v>180170.5</v>
      </c>
    </row>
    <row r="51" spans="1:10" s="41" customFormat="1" ht="33">
      <c r="A51" s="157"/>
      <c r="B51" s="158"/>
      <c r="C51" s="157"/>
      <c r="D51" s="157"/>
      <c r="E51" s="153"/>
      <c r="F51" s="102" t="s">
        <v>25</v>
      </c>
      <c r="G51" s="62"/>
      <c r="H51" s="62"/>
      <c r="I51" s="62"/>
      <c r="J51" s="62"/>
    </row>
    <row r="52" spans="1:10" s="41" customFormat="1">
      <c r="A52" s="157"/>
      <c r="B52" s="158"/>
      <c r="C52" s="157"/>
      <c r="D52" s="157"/>
      <c r="E52" s="153"/>
      <c r="F52" s="102" t="s">
        <v>19</v>
      </c>
      <c r="G52" s="62">
        <f>+G53</f>
        <v>180170.5</v>
      </c>
      <c r="H52" s="62">
        <f t="shared" ref="H52:J55" si="21">+H53</f>
        <v>180170.5</v>
      </c>
      <c r="I52" s="62">
        <f t="shared" si="21"/>
        <v>180170.5</v>
      </c>
      <c r="J52" s="62">
        <f t="shared" si="21"/>
        <v>180170.5</v>
      </c>
    </row>
    <row r="53" spans="1:10" s="41" customFormat="1">
      <c r="A53" s="157"/>
      <c r="B53" s="158"/>
      <c r="C53" s="157"/>
      <c r="D53" s="157"/>
      <c r="E53" s="153"/>
      <c r="F53" s="102" t="s">
        <v>26</v>
      </c>
      <c r="G53" s="62">
        <f>+G54</f>
        <v>180170.5</v>
      </c>
      <c r="H53" s="62">
        <f t="shared" si="21"/>
        <v>180170.5</v>
      </c>
      <c r="I53" s="62">
        <f t="shared" si="21"/>
        <v>180170.5</v>
      </c>
      <c r="J53" s="62">
        <f t="shared" si="21"/>
        <v>180170.5</v>
      </c>
    </row>
    <row r="54" spans="1:10" s="41" customFormat="1">
      <c r="A54" s="157"/>
      <c r="B54" s="158"/>
      <c r="C54" s="157"/>
      <c r="D54" s="157"/>
      <c r="E54" s="153"/>
      <c r="F54" s="102" t="s">
        <v>119</v>
      </c>
      <c r="G54" s="62">
        <f>+G55</f>
        <v>180170.5</v>
      </c>
      <c r="H54" s="62">
        <f t="shared" si="21"/>
        <v>180170.5</v>
      </c>
      <c r="I54" s="62">
        <f t="shared" si="21"/>
        <v>180170.5</v>
      </c>
      <c r="J54" s="62">
        <f t="shared" si="21"/>
        <v>180170.5</v>
      </c>
    </row>
    <row r="55" spans="1:10" s="41" customFormat="1">
      <c r="A55" s="157"/>
      <c r="B55" s="158"/>
      <c r="C55" s="157"/>
      <c r="D55" s="157"/>
      <c r="E55" s="153"/>
      <c r="F55" s="102" t="s">
        <v>120</v>
      </c>
      <c r="G55" s="62">
        <f>+G56</f>
        <v>180170.5</v>
      </c>
      <c r="H55" s="62">
        <f t="shared" si="21"/>
        <v>180170.5</v>
      </c>
      <c r="I55" s="62">
        <f t="shared" si="21"/>
        <v>180170.5</v>
      </c>
      <c r="J55" s="62">
        <f t="shared" si="21"/>
        <v>180170.5</v>
      </c>
    </row>
    <row r="56" spans="1:10" s="41" customFormat="1">
      <c r="A56" s="157"/>
      <c r="B56" s="158"/>
      <c r="C56" s="157"/>
      <c r="D56" s="157"/>
      <c r="E56" s="153"/>
      <c r="F56" s="102" t="s">
        <v>121</v>
      </c>
      <c r="G56" s="62">
        <v>180170.5</v>
      </c>
      <c r="H56" s="62">
        <v>180170.5</v>
      </c>
      <c r="I56" s="62">
        <v>180170.5</v>
      </c>
      <c r="J56" s="62">
        <v>180170.5</v>
      </c>
    </row>
  </sheetData>
  <mergeCells count="45">
    <mergeCell ref="C31:C56"/>
    <mergeCell ref="B29:B56"/>
    <mergeCell ref="A11:A56"/>
    <mergeCell ref="D35:D45"/>
    <mergeCell ref="A9:A10"/>
    <mergeCell ref="B9:B10"/>
    <mergeCell ref="C9:C10"/>
    <mergeCell ref="D9:D10"/>
    <mergeCell ref="C29:C30"/>
    <mergeCell ref="D46:D56"/>
    <mergeCell ref="C12:C13"/>
    <mergeCell ref="D16:D17"/>
    <mergeCell ref="E46:E47"/>
    <mergeCell ref="E48:E56"/>
    <mergeCell ref="E9:E10"/>
    <mergeCell ref="D31:D32"/>
    <mergeCell ref="E31:E32"/>
    <mergeCell ref="D33:D34"/>
    <mergeCell ref="E33:E34"/>
    <mergeCell ref="E35:E36"/>
    <mergeCell ref="E20:E28"/>
    <mergeCell ref="E37:E45"/>
    <mergeCell ref="D29:D30"/>
    <mergeCell ref="E29:E30"/>
    <mergeCell ref="D12:D13"/>
    <mergeCell ref="E12:E13"/>
    <mergeCell ref="D14:D15"/>
    <mergeCell ref="E14:E15"/>
    <mergeCell ref="A7:A8"/>
    <mergeCell ref="B7:B8"/>
    <mergeCell ref="C7:C8"/>
    <mergeCell ref="D7:D8"/>
    <mergeCell ref="E7:E8"/>
    <mergeCell ref="F1:J1"/>
    <mergeCell ref="D2:J2"/>
    <mergeCell ref="A3:J3"/>
    <mergeCell ref="A5:C5"/>
    <mergeCell ref="D5:E5"/>
    <mergeCell ref="F5:F6"/>
    <mergeCell ref="G5:J5"/>
    <mergeCell ref="E16:E17"/>
    <mergeCell ref="D18:D28"/>
    <mergeCell ref="E18:E19"/>
    <mergeCell ref="B12:B28"/>
    <mergeCell ref="C14:C28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4837-80BE-4E82-8709-4FD71B62BACD}">
  <sheetPr codeName="Sheet4">
    <pageSetUpPr fitToPage="1"/>
  </sheetPr>
  <dimension ref="A1:G15"/>
  <sheetViews>
    <sheetView tabSelected="1" zoomScale="89" zoomScaleNormal="89" workbookViewId="0">
      <selection activeCell="B13" sqref="B13:E13"/>
    </sheetView>
  </sheetViews>
  <sheetFormatPr defaultRowHeight="13.5"/>
  <cols>
    <col min="1" max="1" width="17.85546875" style="56" customWidth="1"/>
    <col min="2" max="2" width="16.42578125" style="56" customWidth="1"/>
    <col min="3" max="3" width="10.5703125" style="56" customWidth="1"/>
    <col min="4" max="4" width="10.42578125" style="56" customWidth="1"/>
    <col min="5" max="5" width="55.140625" style="56" customWidth="1"/>
    <col min="6" max="6" width="80.5703125" style="56" customWidth="1"/>
    <col min="7" max="7" width="39.28515625" style="56" customWidth="1"/>
    <col min="8" max="9" width="9.140625" style="56"/>
    <col min="10" max="10" width="10.7109375" style="56" bestFit="1" customWidth="1"/>
    <col min="11" max="256" width="9.140625" style="56"/>
    <col min="257" max="257" width="13.7109375" style="56" customWidth="1"/>
    <col min="258" max="258" width="25.28515625" style="56" customWidth="1"/>
    <col min="259" max="259" width="21.42578125" style="56" customWidth="1"/>
    <col min="260" max="260" width="16.42578125" style="56" customWidth="1"/>
    <col min="261" max="261" width="15.85546875" style="56" customWidth="1"/>
    <col min="262" max="262" width="45" style="56" customWidth="1"/>
    <col min="263" max="263" width="25" style="56" customWidth="1"/>
    <col min="264" max="512" width="9.140625" style="56"/>
    <col min="513" max="513" width="13.7109375" style="56" customWidth="1"/>
    <col min="514" max="514" width="25.28515625" style="56" customWidth="1"/>
    <col min="515" max="515" width="21.42578125" style="56" customWidth="1"/>
    <col min="516" max="516" width="16.42578125" style="56" customWidth="1"/>
    <col min="517" max="517" width="15.85546875" style="56" customWidth="1"/>
    <col min="518" max="518" width="45" style="56" customWidth="1"/>
    <col min="519" max="519" width="25" style="56" customWidth="1"/>
    <col min="520" max="768" width="9.140625" style="56"/>
    <col min="769" max="769" width="13.7109375" style="56" customWidth="1"/>
    <col min="770" max="770" width="25.28515625" style="56" customWidth="1"/>
    <col min="771" max="771" width="21.42578125" style="56" customWidth="1"/>
    <col min="772" max="772" width="16.42578125" style="56" customWidth="1"/>
    <col min="773" max="773" width="15.85546875" style="56" customWidth="1"/>
    <col min="774" max="774" width="45" style="56" customWidth="1"/>
    <col min="775" max="775" width="25" style="56" customWidth="1"/>
    <col min="776" max="1024" width="9.140625" style="56"/>
    <col min="1025" max="1025" width="13.7109375" style="56" customWidth="1"/>
    <col min="1026" max="1026" width="25.28515625" style="56" customWidth="1"/>
    <col min="1027" max="1027" width="21.42578125" style="56" customWidth="1"/>
    <col min="1028" max="1028" width="16.42578125" style="56" customWidth="1"/>
    <col min="1029" max="1029" width="15.85546875" style="56" customWidth="1"/>
    <col min="1030" max="1030" width="45" style="56" customWidth="1"/>
    <col min="1031" max="1031" width="25" style="56" customWidth="1"/>
    <col min="1032" max="1280" width="9.140625" style="56"/>
    <col min="1281" max="1281" width="13.7109375" style="56" customWidth="1"/>
    <col min="1282" max="1282" width="25.28515625" style="56" customWidth="1"/>
    <col min="1283" max="1283" width="21.42578125" style="56" customWidth="1"/>
    <col min="1284" max="1284" width="16.42578125" style="56" customWidth="1"/>
    <col min="1285" max="1285" width="15.85546875" style="56" customWidth="1"/>
    <col min="1286" max="1286" width="45" style="56" customWidth="1"/>
    <col min="1287" max="1287" width="25" style="56" customWidth="1"/>
    <col min="1288" max="1536" width="9.140625" style="56"/>
    <col min="1537" max="1537" width="13.7109375" style="56" customWidth="1"/>
    <col min="1538" max="1538" width="25.28515625" style="56" customWidth="1"/>
    <col min="1539" max="1539" width="21.42578125" style="56" customWidth="1"/>
    <col min="1540" max="1540" width="16.42578125" style="56" customWidth="1"/>
    <col min="1541" max="1541" width="15.85546875" style="56" customWidth="1"/>
    <col min="1542" max="1542" width="45" style="56" customWidth="1"/>
    <col min="1543" max="1543" width="25" style="56" customWidth="1"/>
    <col min="1544" max="1792" width="9.140625" style="56"/>
    <col min="1793" max="1793" width="13.7109375" style="56" customWidth="1"/>
    <col min="1794" max="1794" width="25.28515625" style="56" customWidth="1"/>
    <col min="1795" max="1795" width="21.42578125" style="56" customWidth="1"/>
    <col min="1796" max="1796" width="16.42578125" style="56" customWidth="1"/>
    <col min="1797" max="1797" width="15.85546875" style="56" customWidth="1"/>
    <col min="1798" max="1798" width="45" style="56" customWidth="1"/>
    <col min="1799" max="1799" width="25" style="56" customWidth="1"/>
    <col min="1800" max="2048" width="9.140625" style="56"/>
    <col min="2049" max="2049" width="13.7109375" style="56" customWidth="1"/>
    <col min="2050" max="2050" width="25.28515625" style="56" customWidth="1"/>
    <col min="2051" max="2051" width="21.42578125" style="56" customWidth="1"/>
    <col min="2052" max="2052" width="16.42578125" style="56" customWidth="1"/>
    <col min="2053" max="2053" width="15.85546875" style="56" customWidth="1"/>
    <col min="2054" max="2054" width="45" style="56" customWidth="1"/>
    <col min="2055" max="2055" width="25" style="56" customWidth="1"/>
    <col min="2056" max="2304" width="9.140625" style="56"/>
    <col min="2305" max="2305" width="13.7109375" style="56" customWidth="1"/>
    <col min="2306" max="2306" width="25.28515625" style="56" customWidth="1"/>
    <col min="2307" max="2307" width="21.42578125" style="56" customWidth="1"/>
    <col min="2308" max="2308" width="16.42578125" style="56" customWidth="1"/>
    <col min="2309" max="2309" width="15.85546875" style="56" customWidth="1"/>
    <col min="2310" max="2310" width="45" style="56" customWidth="1"/>
    <col min="2311" max="2311" width="25" style="56" customWidth="1"/>
    <col min="2312" max="2560" width="9.140625" style="56"/>
    <col min="2561" max="2561" width="13.7109375" style="56" customWidth="1"/>
    <col min="2562" max="2562" width="25.28515625" style="56" customWidth="1"/>
    <col min="2563" max="2563" width="21.42578125" style="56" customWidth="1"/>
    <col min="2564" max="2564" width="16.42578125" style="56" customWidth="1"/>
    <col min="2565" max="2565" width="15.85546875" style="56" customWidth="1"/>
    <col min="2566" max="2566" width="45" style="56" customWidth="1"/>
    <col min="2567" max="2567" width="25" style="56" customWidth="1"/>
    <col min="2568" max="2816" width="9.140625" style="56"/>
    <col min="2817" max="2817" width="13.7109375" style="56" customWidth="1"/>
    <col min="2818" max="2818" width="25.28515625" style="56" customWidth="1"/>
    <col min="2819" max="2819" width="21.42578125" style="56" customWidth="1"/>
    <col min="2820" max="2820" width="16.42578125" style="56" customWidth="1"/>
    <col min="2821" max="2821" width="15.85546875" style="56" customWidth="1"/>
    <col min="2822" max="2822" width="45" style="56" customWidth="1"/>
    <col min="2823" max="2823" width="25" style="56" customWidth="1"/>
    <col min="2824" max="3072" width="9.140625" style="56"/>
    <col min="3073" max="3073" width="13.7109375" style="56" customWidth="1"/>
    <col min="3074" max="3074" width="25.28515625" style="56" customWidth="1"/>
    <col min="3075" max="3075" width="21.42578125" style="56" customWidth="1"/>
    <col min="3076" max="3076" width="16.42578125" style="56" customWidth="1"/>
    <col min="3077" max="3077" width="15.85546875" style="56" customWidth="1"/>
    <col min="3078" max="3078" width="45" style="56" customWidth="1"/>
    <col min="3079" max="3079" width="25" style="56" customWidth="1"/>
    <col min="3080" max="3328" width="9.140625" style="56"/>
    <col min="3329" max="3329" width="13.7109375" style="56" customWidth="1"/>
    <col min="3330" max="3330" width="25.28515625" style="56" customWidth="1"/>
    <col min="3331" max="3331" width="21.42578125" style="56" customWidth="1"/>
    <col min="3332" max="3332" width="16.42578125" style="56" customWidth="1"/>
    <col min="3333" max="3333" width="15.85546875" style="56" customWidth="1"/>
    <col min="3334" max="3334" width="45" style="56" customWidth="1"/>
    <col min="3335" max="3335" width="25" style="56" customWidth="1"/>
    <col min="3336" max="3584" width="9.140625" style="56"/>
    <col min="3585" max="3585" width="13.7109375" style="56" customWidth="1"/>
    <col min="3586" max="3586" width="25.28515625" style="56" customWidth="1"/>
    <col min="3587" max="3587" width="21.42578125" style="56" customWidth="1"/>
    <col min="3588" max="3588" width="16.42578125" style="56" customWidth="1"/>
    <col min="3589" max="3589" width="15.85546875" style="56" customWidth="1"/>
    <col min="3590" max="3590" width="45" style="56" customWidth="1"/>
    <col min="3591" max="3591" width="25" style="56" customWidth="1"/>
    <col min="3592" max="3840" width="9.140625" style="56"/>
    <col min="3841" max="3841" width="13.7109375" style="56" customWidth="1"/>
    <col min="3842" max="3842" width="25.28515625" style="56" customWidth="1"/>
    <col min="3843" max="3843" width="21.42578125" style="56" customWidth="1"/>
    <col min="3844" max="3844" width="16.42578125" style="56" customWidth="1"/>
    <col min="3845" max="3845" width="15.85546875" style="56" customWidth="1"/>
    <col min="3846" max="3846" width="45" style="56" customWidth="1"/>
    <col min="3847" max="3847" width="25" style="56" customWidth="1"/>
    <col min="3848" max="4096" width="9.140625" style="56"/>
    <col min="4097" max="4097" width="13.7109375" style="56" customWidth="1"/>
    <col min="4098" max="4098" width="25.28515625" style="56" customWidth="1"/>
    <col min="4099" max="4099" width="21.42578125" style="56" customWidth="1"/>
    <col min="4100" max="4100" width="16.42578125" style="56" customWidth="1"/>
    <col min="4101" max="4101" width="15.85546875" style="56" customWidth="1"/>
    <col min="4102" max="4102" width="45" style="56" customWidth="1"/>
    <col min="4103" max="4103" width="25" style="56" customWidth="1"/>
    <col min="4104" max="4352" width="9.140625" style="56"/>
    <col min="4353" max="4353" width="13.7109375" style="56" customWidth="1"/>
    <col min="4354" max="4354" width="25.28515625" style="56" customWidth="1"/>
    <col min="4355" max="4355" width="21.42578125" style="56" customWidth="1"/>
    <col min="4356" max="4356" width="16.42578125" style="56" customWidth="1"/>
    <col min="4357" max="4357" width="15.85546875" style="56" customWidth="1"/>
    <col min="4358" max="4358" width="45" style="56" customWidth="1"/>
    <col min="4359" max="4359" width="25" style="56" customWidth="1"/>
    <col min="4360" max="4608" width="9.140625" style="56"/>
    <col min="4609" max="4609" width="13.7109375" style="56" customWidth="1"/>
    <col min="4610" max="4610" width="25.28515625" style="56" customWidth="1"/>
    <col min="4611" max="4611" width="21.42578125" style="56" customWidth="1"/>
    <col min="4612" max="4612" width="16.42578125" style="56" customWidth="1"/>
    <col min="4613" max="4613" width="15.85546875" style="56" customWidth="1"/>
    <col min="4614" max="4614" width="45" style="56" customWidth="1"/>
    <col min="4615" max="4615" width="25" style="56" customWidth="1"/>
    <col min="4616" max="4864" width="9.140625" style="56"/>
    <col min="4865" max="4865" width="13.7109375" style="56" customWidth="1"/>
    <col min="4866" max="4866" width="25.28515625" style="56" customWidth="1"/>
    <col min="4867" max="4867" width="21.42578125" style="56" customWidth="1"/>
    <col min="4868" max="4868" width="16.42578125" style="56" customWidth="1"/>
    <col min="4869" max="4869" width="15.85546875" style="56" customWidth="1"/>
    <col min="4870" max="4870" width="45" style="56" customWidth="1"/>
    <col min="4871" max="4871" width="25" style="56" customWidth="1"/>
    <col min="4872" max="5120" width="9.140625" style="56"/>
    <col min="5121" max="5121" width="13.7109375" style="56" customWidth="1"/>
    <col min="5122" max="5122" width="25.28515625" style="56" customWidth="1"/>
    <col min="5123" max="5123" width="21.42578125" style="56" customWidth="1"/>
    <col min="5124" max="5124" width="16.42578125" style="56" customWidth="1"/>
    <col min="5125" max="5125" width="15.85546875" style="56" customWidth="1"/>
    <col min="5126" max="5126" width="45" style="56" customWidth="1"/>
    <col min="5127" max="5127" width="25" style="56" customWidth="1"/>
    <col min="5128" max="5376" width="9.140625" style="56"/>
    <col min="5377" max="5377" width="13.7109375" style="56" customWidth="1"/>
    <col min="5378" max="5378" width="25.28515625" style="56" customWidth="1"/>
    <col min="5379" max="5379" width="21.42578125" style="56" customWidth="1"/>
    <col min="5380" max="5380" width="16.42578125" style="56" customWidth="1"/>
    <col min="5381" max="5381" width="15.85546875" style="56" customWidth="1"/>
    <col min="5382" max="5382" width="45" style="56" customWidth="1"/>
    <col min="5383" max="5383" width="25" style="56" customWidth="1"/>
    <col min="5384" max="5632" width="9.140625" style="56"/>
    <col min="5633" max="5633" width="13.7109375" style="56" customWidth="1"/>
    <col min="5634" max="5634" width="25.28515625" style="56" customWidth="1"/>
    <col min="5635" max="5635" width="21.42578125" style="56" customWidth="1"/>
    <col min="5636" max="5636" width="16.42578125" style="56" customWidth="1"/>
    <col min="5637" max="5637" width="15.85546875" style="56" customWidth="1"/>
    <col min="5638" max="5638" width="45" style="56" customWidth="1"/>
    <col min="5639" max="5639" width="25" style="56" customWidth="1"/>
    <col min="5640" max="5888" width="9.140625" style="56"/>
    <col min="5889" max="5889" width="13.7109375" style="56" customWidth="1"/>
    <col min="5890" max="5890" width="25.28515625" style="56" customWidth="1"/>
    <col min="5891" max="5891" width="21.42578125" style="56" customWidth="1"/>
    <col min="5892" max="5892" width="16.42578125" style="56" customWidth="1"/>
    <col min="5893" max="5893" width="15.85546875" style="56" customWidth="1"/>
    <col min="5894" max="5894" width="45" style="56" customWidth="1"/>
    <col min="5895" max="5895" width="25" style="56" customWidth="1"/>
    <col min="5896" max="6144" width="9.140625" style="56"/>
    <col min="6145" max="6145" width="13.7109375" style="56" customWidth="1"/>
    <col min="6146" max="6146" width="25.28515625" style="56" customWidth="1"/>
    <col min="6147" max="6147" width="21.42578125" style="56" customWidth="1"/>
    <col min="6148" max="6148" width="16.42578125" style="56" customWidth="1"/>
    <col min="6149" max="6149" width="15.85546875" style="56" customWidth="1"/>
    <col min="6150" max="6150" width="45" style="56" customWidth="1"/>
    <col min="6151" max="6151" width="25" style="56" customWidth="1"/>
    <col min="6152" max="6400" width="9.140625" style="56"/>
    <col min="6401" max="6401" width="13.7109375" style="56" customWidth="1"/>
    <col min="6402" max="6402" width="25.28515625" style="56" customWidth="1"/>
    <col min="6403" max="6403" width="21.42578125" style="56" customWidth="1"/>
    <col min="6404" max="6404" width="16.42578125" style="56" customWidth="1"/>
    <col min="6405" max="6405" width="15.85546875" style="56" customWidth="1"/>
    <col min="6406" max="6406" width="45" style="56" customWidth="1"/>
    <col min="6407" max="6407" width="25" style="56" customWidth="1"/>
    <col min="6408" max="6656" width="9.140625" style="56"/>
    <col min="6657" max="6657" width="13.7109375" style="56" customWidth="1"/>
    <col min="6658" max="6658" width="25.28515625" style="56" customWidth="1"/>
    <col min="6659" max="6659" width="21.42578125" style="56" customWidth="1"/>
    <col min="6660" max="6660" width="16.42578125" style="56" customWidth="1"/>
    <col min="6661" max="6661" width="15.85546875" style="56" customWidth="1"/>
    <col min="6662" max="6662" width="45" style="56" customWidth="1"/>
    <col min="6663" max="6663" width="25" style="56" customWidth="1"/>
    <col min="6664" max="6912" width="9.140625" style="56"/>
    <col min="6913" max="6913" width="13.7109375" style="56" customWidth="1"/>
    <col min="6914" max="6914" width="25.28515625" style="56" customWidth="1"/>
    <col min="6915" max="6915" width="21.42578125" style="56" customWidth="1"/>
    <col min="6916" max="6916" width="16.42578125" style="56" customWidth="1"/>
    <col min="6917" max="6917" width="15.85546875" style="56" customWidth="1"/>
    <col min="6918" max="6918" width="45" style="56" customWidth="1"/>
    <col min="6919" max="6919" width="25" style="56" customWidth="1"/>
    <col min="6920" max="7168" width="9.140625" style="56"/>
    <col min="7169" max="7169" width="13.7109375" style="56" customWidth="1"/>
    <col min="7170" max="7170" width="25.28515625" style="56" customWidth="1"/>
    <col min="7171" max="7171" width="21.42578125" style="56" customWidth="1"/>
    <col min="7172" max="7172" width="16.42578125" style="56" customWidth="1"/>
    <col min="7173" max="7173" width="15.85546875" style="56" customWidth="1"/>
    <col min="7174" max="7174" width="45" style="56" customWidth="1"/>
    <col min="7175" max="7175" width="25" style="56" customWidth="1"/>
    <col min="7176" max="7424" width="9.140625" style="56"/>
    <col min="7425" max="7425" width="13.7109375" style="56" customWidth="1"/>
    <col min="7426" max="7426" width="25.28515625" style="56" customWidth="1"/>
    <col min="7427" max="7427" width="21.42578125" style="56" customWidth="1"/>
    <col min="7428" max="7428" width="16.42578125" style="56" customWidth="1"/>
    <col min="7429" max="7429" width="15.85546875" style="56" customWidth="1"/>
    <col min="7430" max="7430" width="45" style="56" customWidth="1"/>
    <col min="7431" max="7431" width="25" style="56" customWidth="1"/>
    <col min="7432" max="7680" width="9.140625" style="56"/>
    <col min="7681" max="7681" width="13.7109375" style="56" customWidth="1"/>
    <col min="7682" max="7682" width="25.28515625" style="56" customWidth="1"/>
    <col min="7683" max="7683" width="21.42578125" style="56" customWidth="1"/>
    <col min="7684" max="7684" width="16.42578125" style="56" customWidth="1"/>
    <col min="7685" max="7685" width="15.85546875" style="56" customWidth="1"/>
    <col min="7686" max="7686" width="45" style="56" customWidth="1"/>
    <col min="7687" max="7687" width="25" style="56" customWidth="1"/>
    <col min="7688" max="7936" width="9.140625" style="56"/>
    <col min="7937" max="7937" width="13.7109375" style="56" customWidth="1"/>
    <col min="7938" max="7938" width="25.28515625" style="56" customWidth="1"/>
    <col min="7939" max="7939" width="21.42578125" style="56" customWidth="1"/>
    <col min="7940" max="7940" width="16.42578125" style="56" customWidth="1"/>
    <col min="7941" max="7941" width="15.85546875" style="56" customWidth="1"/>
    <col min="7942" max="7942" width="45" style="56" customWidth="1"/>
    <col min="7943" max="7943" width="25" style="56" customWidth="1"/>
    <col min="7944" max="8192" width="9.140625" style="56"/>
    <col min="8193" max="8193" width="13.7109375" style="56" customWidth="1"/>
    <col min="8194" max="8194" width="25.28515625" style="56" customWidth="1"/>
    <col min="8195" max="8195" width="21.42578125" style="56" customWidth="1"/>
    <col min="8196" max="8196" width="16.42578125" style="56" customWidth="1"/>
    <col min="8197" max="8197" width="15.85546875" style="56" customWidth="1"/>
    <col min="8198" max="8198" width="45" style="56" customWidth="1"/>
    <col min="8199" max="8199" width="25" style="56" customWidth="1"/>
    <col min="8200" max="8448" width="9.140625" style="56"/>
    <col min="8449" max="8449" width="13.7109375" style="56" customWidth="1"/>
    <col min="8450" max="8450" width="25.28515625" style="56" customWidth="1"/>
    <col min="8451" max="8451" width="21.42578125" style="56" customWidth="1"/>
    <col min="8452" max="8452" width="16.42578125" style="56" customWidth="1"/>
    <col min="8453" max="8453" width="15.85546875" style="56" customWidth="1"/>
    <col min="8454" max="8454" width="45" style="56" customWidth="1"/>
    <col min="8455" max="8455" width="25" style="56" customWidth="1"/>
    <col min="8456" max="8704" width="9.140625" style="56"/>
    <col min="8705" max="8705" width="13.7109375" style="56" customWidth="1"/>
    <col min="8706" max="8706" width="25.28515625" style="56" customWidth="1"/>
    <col min="8707" max="8707" width="21.42578125" style="56" customWidth="1"/>
    <col min="8708" max="8708" width="16.42578125" style="56" customWidth="1"/>
    <col min="8709" max="8709" width="15.85546875" style="56" customWidth="1"/>
    <col min="8710" max="8710" width="45" style="56" customWidth="1"/>
    <col min="8711" max="8711" width="25" style="56" customWidth="1"/>
    <col min="8712" max="8960" width="9.140625" style="56"/>
    <col min="8961" max="8961" width="13.7109375" style="56" customWidth="1"/>
    <col min="8962" max="8962" width="25.28515625" style="56" customWidth="1"/>
    <col min="8963" max="8963" width="21.42578125" style="56" customWidth="1"/>
    <col min="8964" max="8964" width="16.42578125" style="56" customWidth="1"/>
    <col min="8965" max="8965" width="15.85546875" style="56" customWidth="1"/>
    <col min="8966" max="8966" width="45" style="56" customWidth="1"/>
    <col min="8967" max="8967" width="25" style="56" customWidth="1"/>
    <col min="8968" max="9216" width="9.140625" style="56"/>
    <col min="9217" max="9217" width="13.7109375" style="56" customWidth="1"/>
    <col min="9218" max="9218" width="25.28515625" style="56" customWidth="1"/>
    <col min="9219" max="9219" width="21.42578125" style="56" customWidth="1"/>
    <col min="9220" max="9220" width="16.42578125" style="56" customWidth="1"/>
    <col min="9221" max="9221" width="15.85546875" style="56" customWidth="1"/>
    <col min="9222" max="9222" width="45" style="56" customWidth="1"/>
    <col min="9223" max="9223" width="25" style="56" customWidth="1"/>
    <col min="9224" max="9472" width="9.140625" style="56"/>
    <col min="9473" max="9473" width="13.7109375" style="56" customWidth="1"/>
    <col min="9474" max="9474" width="25.28515625" style="56" customWidth="1"/>
    <col min="9475" max="9475" width="21.42578125" style="56" customWidth="1"/>
    <col min="9476" max="9476" width="16.42578125" style="56" customWidth="1"/>
    <col min="9477" max="9477" width="15.85546875" style="56" customWidth="1"/>
    <col min="9478" max="9478" width="45" style="56" customWidth="1"/>
    <col min="9479" max="9479" width="25" style="56" customWidth="1"/>
    <col min="9480" max="9728" width="9.140625" style="56"/>
    <col min="9729" max="9729" width="13.7109375" style="56" customWidth="1"/>
    <col min="9730" max="9730" width="25.28515625" style="56" customWidth="1"/>
    <col min="9731" max="9731" width="21.42578125" style="56" customWidth="1"/>
    <col min="9732" max="9732" width="16.42578125" style="56" customWidth="1"/>
    <col min="9733" max="9733" width="15.85546875" style="56" customWidth="1"/>
    <col min="9734" max="9734" width="45" style="56" customWidth="1"/>
    <col min="9735" max="9735" width="25" style="56" customWidth="1"/>
    <col min="9736" max="9984" width="9.140625" style="56"/>
    <col min="9985" max="9985" width="13.7109375" style="56" customWidth="1"/>
    <col min="9986" max="9986" width="25.28515625" style="56" customWidth="1"/>
    <col min="9987" max="9987" width="21.42578125" style="56" customWidth="1"/>
    <col min="9988" max="9988" width="16.42578125" style="56" customWidth="1"/>
    <col min="9989" max="9989" width="15.85546875" style="56" customWidth="1"/>
    <col min="9990" max="9990" width="45" style="56" customWidth="1"/>
    <col min="9991" max="9991" width="25" style="56" customWidth="1"/>
    <col min="9992" max="10240" width="9.140625" style="56"/>
    <col min="10241" max="10241" width="13.7109375" style="56" customWidth="1"/>
    <col min="10242" max="10242" width="25.28515625" style="56" customWidth="1"/>
    <col min="10243" max="10243" width="21.42578125" style="56" customWidth="1"/>
    <col min="10244" max="10244" width="16.42578125" style="56" customWidth="1"/>
    <col min="10245" max="10245" width="15.85546875" style="56" customWidth="1"/>
    <col min="10246" max="10246" width="45" style="56" customWidth="1"/>
    <col min="10247" max="10247" width="25" style="56" customWidth="1"/>
    <col min="10248" max="10496" width="9.140625" style="56"/>
    <col min="10497" max="10497" width="13.7109375" style="56" customWidth="1"/>
    <col min="10498" max="10498" width="25.28515625" style="56" customWidth="1"/>
    <col min="10499" max="10499" width="21.42578125" style="56" customWidth="1"/>
    <col min="10500" max="10500" width="16.42578125" style="56" customWidth="1"/>
    <col min="10501" max="10501" width="15.85546875" style="56" customWidth="1"/>
    <col min="10502" max="10502" width="45" style="56" customWidth="1"/>
    <col min="10503" max="10503" width="25" style="56" customWidth="1"/>
    <col min="10504" max="10752" width="9.140625" style="56"/>
    <col min="10753" max="10753" width="13.7109375" style="56" customWidth="1"/>
    <col min="10754" max="10754" width="25.28515625" style="56" customWidth="1"/>
    <col min="10755" max="10755" width="21.42578125" style="56" customWidth="1"/>
    <col min="10756" max="10756" width="16.42578125" style="56" customWidth="1"/>
    <col min="10757" max="10757" width="15.85546875" style="56" customWidth="1"/>
    <col min="10758" max="10758" width="45" style="56" customWidth="1"/>
    <col min="10759" max="10759" width="25" style="56" customWidth="1"/>
    <col min="10760" max="11008" width="9.140625" style="56"/>
    <col min="11009" max="11009" width="13.7109375" style="56" customWidth="1"/>
    <col min="11010" max="11010" width="25.28515625" style="56" customWidth="1"/>
    <col min="11011" max="11011" width="21.42578125" style="56" customWidth="1"/>
    <col min="11012" max="11012" width="16.42578125" style="56" customWidth="1"/>
    <col min="11013" max="11013" width="15.85546875" style="56" customWidth="1"/>
    <col min="11014" max="11014" width="45" style="56" customWidth="1"/>
    <col min="11015" max="11015" width="25" style="56" customWidth="1"/>
    <col min="11016" max="11264" width="9.140625" style="56"/>
    <col min="11265" max="11265" width="13.7109375" style="56" customWidth="1"/>
    <col min="11266" max="11266" width="25.28515625" style="56" customWidth="1"/>
    <col min="11267" max="11267" width="21.42578125" style="56" customWidth="1"/>
    <col min="11268" max="11268" width="16.42578125" style="56" customWidth="1"/>
    <col min="11269" max="11269" width="15.85546875" style="56" customWidth="1"/>
    <col min="11270" max="11270" width="45" style="56" customWidth="1"/>
    <col min="11271" max="11271" width="25" style="56" customWidth="1"/>
    <col min="11272" max="11520" width="9.140625" style="56"/>
    <col min="11521" max="11521" width="13.7109375" style="56" customWidth="1"/>
    <col min="11522" max="11522" width="25.28515625" style="56" customWidth="1"/>
    <col min="11523" max="11523" width="21.42578125" style="56" customWidth="1"/>
    <col min="11524" max="11524" width="16.42578125" style="56" customWidth="1"/>
    <col min="11525" max="11525" width="15.85546875" style="56" customWidth="1"/>
    <col min="11526" max="11526" width="45" style="56" customWidth="1"/>
    <col min="11527" max="11527" width="25" style="56" customWidth="1"/>
    <col min="11528" max="11776" width="9.140625" style="56"/>
    <col min="11777" max="11777" width="13.7109375" style="56" customWidth="1"/>
    <col min="11778" max="11778" width="25.28515625" style="56" customWidth="1"/>
    <col min="11779" max="11779" width="21.42578125" style="56" customWidth="1"/>
    <col min="11780" max="11780" width="16.42578125" style="56" customWidth="1"/>
    <col min="11781" max="11781" width="15.85546875" style="56" customWidth="1"/>
    <col min="11782" max="11782" width="45" style="56" customWidth="1"/>
    <col min="11783" max="11783" width="25" style="56" customWidth="1"/>
    <col min="11784" max="12032" width="9.140625" style="56"/>
    <col min="12033" max="12033" width="13.7109375" style="56" customWidth="1"/>
    <col min="12034" max="12034" width="25.28515625" style="56" customWidth="1"/>
    <col min="12035" max="12035" width="21.42578125" style="56" customWidth="1"/>
    <col min="12036" max="12036" width="16.42578125" style="56" customWidth="1"/>
    <col min="12037" max="12037" width="15.85546875" style="56" customWidth="1"/>
    <col min="12038" max="12038" width="45" style="56" customWidth="1"/>
    <col min="12039" max="12039" width="25" style="56" customWidth="1"/>
    <col min="12040" max="12288" width="9.140625" style="56"/>
    <col min="12289" max="12289" width="13.7109375" style="56" customWidth="1"/>
    <col min="12290" max="12290" width="25.28515625" style="56" customWidth="1"/>
    <col min="12291" max="12291" width="21.42578125" style="56" customWidth="1"/>
    <col min="12292" max="12292" width="16.42578125" style="56" customWidth="1"/>
    <col min="12293" max="12293" width="15.85546875" style="56" customWidth="1"/>
    <col min="12294" max="12294" width="45" style="56" customWidth="1"/>
    <col min="12295" max="12295" width="25" style="56" customWidth="1"/>
    <col min="12296" max="12544" width="9.140625" style="56"/>
    <col min="12545" max="12545" width="13.7109375" style="56" customWidth="1"/>
    <col min="12546" max="12546" width="25.28515625" style="56" customWidth="1"/>
    <col min="12547" max="12547" width="21.42578125" style="56" customWidth="1"/>
    <col min="12548" max="12548" width="16.42578125" style="56" customWidth="1"/>
    <col min="12549" max="12549" width="15.85546875" style="56" customWidth="1"/>
    <col min="12550" max="12550" width="45" style="56" customWidth="1"/>
    <col min="12551" max="12551" width="25" style="56" customWidth="1"/>
    <col min="12552" max="12800" width="9.140625" style="56"/>
    <col min="12801" max="12801" width="13.7109375" style="56" customWidth="1"/>
    <col min="12802" max="12802" width="25.28515625" style="56" customWidth="1"/>
    <col min="12803" max="12803" width="21.42578125" style="56" customWidth="1"/>
    <col min="12804" max="12804" width="16.42578125" style="56" customWidth="1"/>
    <col min="12805" max="12805" width="15.85546875" style="56" customWidth="1"/>
    <col min="12806" max="12806" width="45" style="56" customWidth="1"/>
    <col min="12807" max="12807" width="25" style="56" customWidth="1"/>
    <col min="12808" max="13056" width="9.140625" style="56"/>
    <col min="13057" max="13057" width="13.7109375" style="56" customWidth="1"/>
    <col min="13058" max="13058" width="25.28515625" style="56" customWidth="1"/>
    <col min="13059" max="13059" width="21.42578125" style="56" customWidth="1"/>
    <col min="13060" max="13060" width="16.42578125" style="56" customWidth="1"/>
    <col min="13061" max="13061" width="15.85546875" style="56" customWidth="1"/>
    <col min="13062" max="13062" width="45" style="56" customWidth="1"/>
    <col min="13063" max="13063" width="25" style="56" customWidth="1"/>
    <col min="13064" max="13312" width="9.140625" style="56"/>
    <col min="13313" max="13313" width="13.7109375" style="56" customWidth="1"/>
    <col min="13314" max="13314" width="25.28515625" style="56" customWidth="1"/>
    <col min="13315" max="13315" width="21.42578125" style="56" customWidth="1"/>
    <col min="13316" max="13316" width="16.42578125" style="56" customWidth="1"/>
    <col min="13317" max="13317" width="15.85546875" style="56" customWidth="1"/>
    <col min="13318" max="13318" width="45" style="56" customWidth="1"/>
    <col min="13319" max="13319" width="25" style="56" customWidth="1"/>
    <col min="13320" max="13568" width="9.140625" style="56"/>
    <col min="13569" max="13569" width="13.7109375" style="56" customWidth="1"/>
    <col min="13570" max="13570" width="25.28515625" style="56" customWidth="1"/>
    <col min="13571" max="13571" width="21.42578125" style="56" customWidth="1"/>
    <col min="13572" max="13572" width="16.42578125" style="56" customWidth="1"/>
    <col min="13573" max="13573" width="15.85546875" style="56" customWidth="1"/>
    <col min="13574" max="13574" width="45" style="56" customWidth="1"/>
    <col min="13575" max="13575" width="25" style="56" customWidth="1"/>
    <col min="13576" max="13824" width="9.140625" style="56"/>
    <col min="13825" max="13825" width="13.7109375" style="56" customWidth="1"/>
    <col min="13826" max="13826" width="25.28515625" style="56" customWidth="1"/>
    <col min="13827" max="13827" width="21.42578125" style="56" customWidth="1"/>
    <col min="13828" max="13828" width="16.42578125" style="56" customWidth="1"/>
    <col min="13829" max="13829" width="15.85546875" style="56" customWidth="1"/>
    <col min="13830" max="13830" width="45" style="56" customWidth="1"/>
    <col min="13831" max="13831" width="25" style="56" customWidth="1"/>
    <col min="13832" max="14080" width="9.140625" style="56"/>
    <col min="14081" max="14081" width="13.7109375" style="56" customWidth="1"/>
    <col min="14082" max="14082" width="25.28515625" style="56" customWidth="1"/>
    <col min="14083" max="14083" width="21.42578125" style="56" customWidth="1"/>
    <col min="14084" max="14084" width="16.42578125" style="56" customWidth="1"/>
    <col min="14085" max="14085" width="15.85546875" style="56" customWidth="1"/>
    <col min="14086" max="14086" width="45" style="56" customWidth="1"/>
    <col min="14087" max="14087" width="25" style="56" customWidth="1"/>
    <col min="14088" max="14336" width="9.140625" style="56"/>
    <col min="14337" max="14337" width="13.7109375" style="56" customWidth="1"/>
    <col min="14338" max="14338" width="25.28515625" style="56" customWidth="1"/>
    <col min="14339" max="14339" width="21.42578125" style="56" customWidth="1"/>
    <col min="14340" max="14340" width="16.42578125" style="56" customWidth="1"/>
    <col min="14341" max="14341" width="15.85546875" style="56" customWidth="1"/>
    <col min="14342" max="14342" width="45" style="56" customWidth="1"/>
    <col min="14343" max="14343" width="25" style="56" customWidth="1"/>
    <col min="14344" max="14592" width="9.140625" style="56"/>
    <col min="14593" max="14593" width="13.7109375" style="56" customWidth="1"/>
    <col min="14594" max="14594" width="25.28515625" style="56" customWidth="1"/>
    <col min="14595" max="14595" width="21.42578125" style="56" customWidth="1"/>
    <col min="14596" max="14596" width="16.42578125" style="56" customWidth="1"/>
    <col min="14597" max="14597" width="15.85546875" style="56" customWidth="1"/>
    <col min="14598" max="14598" width="45" style="56" customWidth="1"/>
    <col min="14599" max="14599" width="25" style="56" customWidth="1"/>
    <col min="14600" max="14848" width="9.140625" style="56"/>
    <col min="14849" max="14849" width="13.7109375" style="56" customWidth="1"/>
    <col min="14850" max="14850" width="25.28515625" style="56" customWidth="1"/>
    <col min="14851" max="14851" width="21.42578125" style="56" customWidth="1"/>
    <col min="14852" max="14852" width="16.42578125" style="56" customWidth="1"/>
    <col min="14853" max="14853" width="15.85546875" style="56" customWidth="1"/>
    <col min="14854" max="14854" width="45" style="56" customWidth="1"/>
    <col min="14855" max="14855" width="25" style="56" customWidth="1"/>
    <col min="14856" max="15104" width="9.140625" style="56"/>
    <col min="15105" max="15105" width="13.7109375" style="56" customWidth="1"/>
    <col min="15106" max="15106" width="25.28515625" style="56" customWidth="1"/>
    <col min="15107" max="15107" width="21.42578125" style="56" customWidth="1"/>
    <col min="15108" max="15108" width="16.42578125" style="56" customWidth="1"/>
    <col min="15109" max="15109" width="15.85546875" style="56" customWidth="1"/>
    <col min="15110" max="15110" width="45" style="56" customWidth="1"/>
    <col min="15111" max="15111" width="25" style="56" customWidth="1"/>
    <col min="15112" max="15360" width="9.140625" style="56"/>
    <col min="15361" max="15361" width="13.7109375" style="56" customWidth="1"/>
    <col min="15362" max="15362" width="25.28515625" style="56" customWidth="1"/>
    <col min="15363" max="15363" width="21.42578125" style="56" customWidth="1"/>
    <col min="15364" max="15364" width="16.42578125" style="56" customWidth="1"/>
    <col min="15365" max="15365" width="15.85546875" style="56" customWidth="1"/>
    <col min="15366" max="15366" width="45" style="56" customWidth="1"/>
    <col min="15367" max="15367" width="25" style="56" customWidth="1"/>
    <col min="15368" max="15616" width="9.140625" style="56"/>
    <col min="15617" max="15617" width="13.7109375" style="56" customWidth="1"/>
    <col min="15618" max="15618" width="25.28515625" style="56" customWidth="1"/>
    <col min="15619" max="15619" width="21.42578125" style="56" customWidth="1"/>
    <col min="15620" max="15620" width="16.42578125" style="56" customWidth="1"/>
    <col min="15621" max="15621" width="15.85546875" style="56" customWidth="1"/>
    <col min="15622" max="15622" width="45" style="56" customWidth="1"/>
    <col min="15623" max="15623" width="25" style="56" customWidth="1"/>
    <col min="15624" max="15872" width="9.140625" style="56"/>
    <col min="15873" max="15873" width="13.7109375" style="56" customWidth="1"/>
    <col min="15874" max="15874" width="25.28515625" style="56" customWidth="1"/>
    <col min="15875" max="15875" width="21.42578125" style="56" customWidth="1"/>
    <col min="15876" max="15876" width="16.42578125" style="56" customWidth="1"/>
    <col min="15877" max="15877" width="15.85546875" style="56" customWidth="1"/>
    <col min="15878" max="15878" width="45" style="56" customWidth="1"/>
    <col min="15879" max="15879" width="25" style="56" customWidth="1"/>
    <col min="15880" max="16128" width="9.140625" style="56"/>
    <col min="16129" max="16129" width="13.7109375" style="56" customWidth="1"/>
    <col min="16130" max="16130" width="25.28515625" style="56" customWidth="1"/>
    <col min="16131" max="16131" width="21.42578125" style="56" customWidth="1"/>
    <col min="16132" max="16132" width="16.42578125" style="56" customWidth="1"/>
    <col min="16133" max="16133" width="15.85546875" style="56" customWidth="1"/>
    <col min="16134" max="16134" width="45" style="56" customWidth="1"/>
    <col min="16135" max="16135" width="25" style="56" customWidth="1"/>
    <col min="16136" max="16384" width="9.140625" style="56"/>
  </cols>
  <sheetData>
    <row r="1" spans="1:7" s="44" customFormat="1" ht="17.25">
      <c r="A1" s="43"/>
      <c r="B1" s="43"/>
      <c r="C1" s="57"/>
      <c r="D1" s="160" t="s">
        <v>67</v>
      </c>
      <c r="E1" s="160"/>
      <c r="F1" s="160"/>
      <c r="G1" s="160"/>
    </row>
    <row r="2" spans="1:7" s="44" customFormat="1" ht="17.25">
      <c r="A2" s="43"/>
      <c r="B2" s="43"/>
      <c r="C2" s="160" t="s">
        <v>89</v>
      </c>
      <c r="D2" s="160"/>
      <c r="E2" s="160"/>
      <c r="F2" s="160"/>
      <c r="G2" s="160"/>
    </row>
    <row r="3" spans="1:7" s="44" customFormat="1" ht="17.25">
      <c r="A3" s="43"/>
      <c r="B3" s="43"/>
      <c r="C3" s="160" t="s">
        <v>65</v>
      </c>
      <c r="D3" s="160"/>
      <c r="E3" s="160"/>
      <c r="F3" s="160"/>
      <c r="G3" s="160"/>
    </row>
    <row r="4" spans="1:7" s="44" customFormat="1" ht="17.25">
      <c r="A4" s="43"/>
      <c r="B4" s="43"/>
      <c r="C4" s="161"/>
      <c r="D4" s="161"/>
      <c r="E4" s="161"/>
      <c r="F4" s="45"/>
      <c r="G4" s="45"/>
    </row>
    <row r="5" spans="1:7" s="44" customFormat="1" ht="17.25">
      <c r="A5" s="43"/>
      <c r="B5" s="43"/>
      <c r="C5" s="161"/>
      <c r="D5" s="161"/>
      <c r="E5" s="161"/>
      <c r="F5" s="45"/>
      <c r="G5" s="45"/>
    </row>
    <row r="6" spans="1:7" s="44" customFormat="1" ht="50.25" customHeight="1">
      <c r="A6" s="159" t="s">
        <v>90</v>
      </c>
      <c r="B6" s="159"/>
      <c r="C6" s="159"/>
      <c r="D6" s="159"/>
      <c r="E6" s="159"/>
      <c r="F6" s="159"/>
      <c r="G6" s="159"/>
    </row>
    <row r="7" spans="1:7" s="44" customFormat="1" ht="38.25" customHeight="1">
      <c r="A7" s="46"/>
      <c r="B7" s="46"/>
      <c r="C7" s="47"/>
      <c r="D7" s="47"/>
      <c r="E7" s="47"/>
      <c r="F7" s="46"/>
      <c r="G7" s="17" t="s">
        <v>54</v>
      </c>
    </row>
    <row r="8" spans="1:7" s="44" customFormat="1" ht="90.75" customHeight="1">
      <c r="A8" s="168" t="s">
        <v>1</v>
      </c>
      <c r="B8" s="169"/>
      <c r="C8" s="170" t="s">
        <v>2</v>
      </c>
      <c r="D8" s="170"/>
      <c r="E8" s="170"/>
      <c r="F8" s="170" t="s">
        <v>3</v>
      </c>
      <c r="G8" s="48" t="s">
        <v>126</v>
      </c>
    </row>
    <row r="9" spans="1:7" s="44" customFormat="1" ht="24.75" customHeight="1">
      <c r="A9" s="48" t="s">
        <v>5</v>
      </c>
      <c r="B9" s="48" t="s">
        <v>6</v>
      </c>
      <c r="C9" s="170"/>
      <c r="D9" s="170"/>
      <c r="E9" s="170"/>
      <c r="F9" s="170"/>
      <c r="G9" s="49" t="s">
        <v>4</v>
      </c>
    </row>
    <row r="10" spans="1:7" s="44" customFormat="1" ht="17.25">
      <c r="A10" s="50">
        <v>1</v>
      </c>
      <c r="B10" s="50">
        <v>2</v>
      </c>
      <c r="C10" s="171">
        <v>3</v>
      </c>
      <c r="D10" s="171"/>
      <c r="E10" s="171"/>
      <c r="F10" s="50">
        <v>4</v>
      </c>
      <c r="G10" s="51">
        <v>5</v>
      </c>
    </row>
    <row r="11" spans="1:7" s="44" customFormat="1" ht="27" customHeight="1">
      <c r="A11" s="172" t="s">
        <v>66</v>
      </c>
      <c r="B11" s="172"/>
      <c r="C11" s="172"/>
      <c r="D11" s="172"/>
      <c r="E11" s="172"/>
      <c r="F11" s="172"/>
      <c r="G11" s="52">
        <f>+G12</f>
        <v>-100000</v>
      </c>
    </row>
    <row r="12" spans="1:7" s="44" customFormat="1" ht="27" customHeight="1">
      <c r="A12" s="173" t="s">
        <v>8</v>
      </c>
      <c r="B12" s="174"/>
      <c r="C12" s="174"/>
      <c r="D12" s="174"/>
      <c r="E12" s="174"/>
      <c r="F12" s="175"/>
      <c r="G12" s="53">
        <f>+G13</f>
        <v>-100000</v>
      </c>
    </row>
    <row r="13" spans="1:7" s="44" customFormat="1" ht="36.75" customHeight="1">
      <c r="A13" s="54">
        <v>1165</v>
      </c>
      <c r="B13" s="162" t="s">
        <v>115</v>
      </c>
      <c r="C13" s="163"/>
      <c r="D13" s="163"/>
      <c r="E13" s="164"/>
      <c r="F13" s="55"/>
      <c r="G13" s="53">
        <f>+G14</f>
        <v>-100000</v>
      </c>
    </row>
    <row r="14" spans="1:7" s="44" customFormat="1" ht="75" customHeight="1">
      <c r="A14" s="54"/>
      <c r="B14" s="92">
        <v>12006</v>
      </c>
      <c r="C14" s="165" t="s">
        <v>124</v>
      </c>
      <c r="D14" s="166"/>
      <c r="E14" s="167"/>
      <c r="F14" s="8" t="s">
        <v>8</v>
      </c>
      <c r="G14" s="53">
        <f>+G15</f>
        <v>-100000</v>
      </c>
    </row>
    <row r="15" spans="1:7" s="44" customFormat="1" ht="59.25" customHeight="1">
      <c r="A15" s="54"/>
      <c r="B15" s="93"/>
      <c r="C15" s="95"/>
      <c r="D15" s="95"/>
      <c r="E15" s="95"/>
      <c r="F15" s="94" t="s">
        <v>125</v>
      </c>
      <c r="G15" s="53">
        <f>+'Հավելված 3'!J28</f>
        <v>-100000</v>
      </c>
    </row>
  </sheetData>
  <mergeCells count="14">
    <mergeCell ref="B13:E13"/>
    <mergeCell ref="C14:E14"/>
    <mergeCell ref="A8:B8"/>
    <mergeCell ref="C8:E9"/>
    <mergeCell ref="F8:F9"/>
    <mergeCell ref="C10:E10"/>
    <mergeCell ref="A11:F11"/>
    <mergeCell ref="A12:F12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8EA9-899E-49FD-8161-1538BF569F91}">
  <dimension ref="A1:M23"/>
  <sheetViews>
    <sheetView zoomScale="90" zoomScaleNormal="90" workbookViewId="0">
      <selection activeCell="F10" sqref="F10:M10"/>
    </sheetView>
  </sheetViews>
  <sheetFormatPr defaultRowHeight="17.25"/>
  <cols>
    <col min="1" max="1" width="12.85546875" style="4" customWidth="1"/>
    <col min="2" max="3" width="11.28515625" style="4" customWidth="1"/>
    <col min="4" max="4" width="14.42578125" style="4" customWidth="1"/>
    <col min="5" max="5" width="11.140625" style="4" customWidth="1"/>
    <col min="6" max="6" width="14.140625" style="4" customWidth="1"/>
    <col min="7" max="7" width="12.5703125" style="4" customWidth="1"/>
    <col min="8" max="8" width="27.28515625" style="4" customWidth="1"/>
    <col min="9" max="9" width="66.5703125" style="4" customWidth="1"/>
    <col min="10" max="10" width="16.85546875" style="4" customWidth="1"/>
    <col min="11" max="11" width="19.5703125" style="4" customWidth="1"/>
    <col min="12" max="12" width="18.140625" style="4" bestFit="1" customWidth="1"/>
    <col min="13" max="13" width="23.140625" style="4" bestFit="1" customWidth="1"/>
    <col min="14" max="20" width="9.140625" style="4"/>
    <col min="21" max="21" width="14.7109375" style="4" bestFit="1" customWidth="1"/>
    <col min="22" max="16384" width="9.140625" style="4"/>
  </cols>
  <sheetData>
    <row r="1" spans="1:13" s="3" customFormat="1" ht="65.25" customHeight="1">
      <c r="A1" s="132" t="s">
        <v>91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1:13" s="3" customFormat="1" ht="47.25" customHeight="1">
      <c r="A2" s="147" t="s">
        <v>137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</row>
    <row r="3" spans="1:13" ht="20.25" customHeight="1">
      <c r="M3" s="90" t="s">
        <v>0</v>
      </c>
    </row>
    <row r="4" spans="1:13" ht="38.25" customHeight="1">
      <c r="A4" s="154" t="s">
        <v>68</v>
      </c>
      <c r="B4" s="154" t="s">
        <v>69</v>
      </c>
      <c r="C4" s="154"/>
      <c r="D4" s="154" t="s">
        <v>70</v>
      </c>
      <c r="E4" s="154"/>
      <c r="F4" s="154"/>
      <c r="G4" s="154"/>
      <c r="H4" s="154" t="s">
        <v>71</v>
      </c>
      <c r="I4" s="154" t="s">
        <v>72</v>
      </c>
      <c r="J4" s="149" t="s">
        <v>57</v>
      </c>
      <c r="K4" s="150"/>
      <c r="L4" s="150"/>
      <c r="M4" s="151"/>
    </row>
    <row r="5" spans="1:13" ht="51.75">
      <c r="A5" s="155"/>
      <c r="B5" s="79" t="s">
        <v>73</v>
      </c>
      <c r="C5" s="79" t="s">
        <v>74</v>
      </c>
      <c r="D5" s="79" t="s">
        <v>73</v>
      </c>
      <c r="E5" s="79" t="s">
        <v>74</v>
      </c>
      <c r="F5" s="79" t="s">
        <v>75</v>
      </c>
      <c r="G5" s="79" t="s">
        <v>76</v>
      </c>
      <c r="H5" s="155"/>
      <c r="I5" s="155"/>
      <c r="J5" s="79" t="s">
        <v>92</v>
      </c>
      <c r="K5" s="79" t="s">
        <v>93</v>
      </c>
      <c r="L5" s="79" t="s">
        <v>94</v>
      </c>
      <c r="M5" s="77" t="s">
        <v>77</v>
      </c>
    </row>
    <row r="6" spans="1:13" ht="38.25" customHeight="1">
      <c r="A6" s="176" t="s">
        <v>78</v>
      </c>
      <c r="B6" s="176"/>
      <c r="C6" s="176"/>
      <c r="D6" s="176"/>
      <c r="E6" s="176"/>
      <c r="F6" s="176"/>
      <c r="G6" s="176"/>
      <c r="H6" s="176"/>
      <c r="I6" s="176"/>
      <c r="J6" s="89">
        <f>+J7</f>
        <v>180170.5</v>
      </c>
      <c r="K6" s="89">
        <f t="shared" ref="K6:M6" si="0">+K7</f>
        <v>180170.5</v>
      </c>
      <c r="L6" s="89">
        <f t="shared" si="0"/>
        <v>180170.5</v>
      </c>
      <c r="M6" s="89">
        <f t="shared" si="0"/>
        <v>0</v>
      </c>
    </row>
    <row r="7" spans="1:13" ht="30" customHeight="1">
      <c r="A7" s="177" t="s">
        <v>16</v>
      </c>
      <c r="B7" s="177"/>
      <c r="C7" s="177"/>
      <c r="D7" s="177"/>
      <c r="E7" s="177"/>
      <c r="F7" s="177"/>
      <c r="G7" s="177"/>
      <c r="H7" s="177"/>
      <c r="I7" s="177"/>
      <c r="J7" s="89">
        <f>+J8+J13+J18</f>
        <v>180170.5</v>
      </c>
      <c r="K7" s="89">
        <f>+K8+K13+K18</f>
        <v>180170.5</v>
      </c>
      <c r="L7" s="89">
        <f>+L8+L13+L18</f>
        <v>180170.5</v>
      </c>
      <c r="M7" s="89">
        <f>+M8+M13+M18</f>
        <v>0</v>
      </c>
    </row>
    <row r="8" spans="1:13" ht="35.25" customHeight="1">
      <c r="A8" s="85"/>
      <c r="B8" s="84">
        <v>1022</v>
      </c>
      <c r="C8" s="178" t="s">
        <v>32</v>
      </c>
      <c r="D8" s="178"/>
      <c r="E8" s="178"/>
      <c r="F8" s="178"/>
      <c r="G8" s="178"/>
      <c r="H8" s="178"/>
      <c r="I8" s="178"/>
      <c r="J8" s="89">
        <f>+J9</f>
        <v>0</v>
      </c>
      <c r="K8" s="89">
        <f t="shared" ref="K8:M8" si="1">+K9</f>
        <v>0</v>
      </c>
      <c r="L8" s="89">
        <f t="shared" si="1"/>
        <v>0</v>
      </c>
      <c r="M8" s="89">
        <f t="shared" si="1"/>
        <v>-80170.5</v>
      </c>
    </row>
    <row r="9" spans="1:13" s="27" customFormat="1" ht="28.5" customHeight="1">
      <c r="A9" s="91"/>
      <c r="B9" s="91"/>
      <c r="C9" s="91"/>
      <c r="D9" s="9" t="s">
        <v>97</v>
      </c>
      <c r="E9" s="179" t="s">
        <v>84</v>
      </c>
      <c r="F9" s="179"/>
      <c r="G9" s="179"/>
      <c r="H9" s="179"/>
      <c r="I9" s="179"/>
      <c r="J9" s="87">
        <v>0</v>
      </c>
      <c r="K9" s="87">
        <v>0</v>
      </c>
      <c r="L9" s="87">
        <v>0</v>
      </c>
      <c r="M9" s="87">
        <f>+'Հավելված 3'!J45</f>
        <v>-80170.5</v>
      </c>
    </row>
    <row r="10" spans="1:13" s="27" customFormat="1" ht="28.5" customHeight="1">
      <c r="A10" s="91"/>
      <c r="B10" s="91"/>
      <c r="C10" s="91"/>
      <c r="D10" s="91"/>
      <c r="E10" s="91"/>
      <c r="F10" s="179" t="s">
        <v>98</v>
      </c>
      <c r="G10" s="179"/>
      <c r="H10" s="179"/>
      <c r="I10" s="179"/>
      <c r="J10" s="179"/>
      <c r="K10" s="179"/>
      <c r="L10" s="179"/>
      <c r="M10" s="179"/>
    </row>
    <row r="11" spans="1:13" s="27" customFormat="1" ht="27" customHeight="1">
      <c r="A11" s="91"/>
      <c r="B11" s="91"/>
      <c r="C11" s="91"/>
      <c r="D11" s="91"/>
      <c r="E11" s="91"/>
      <c r="F11" s="91"/>
      <c r="G11" s="179" t="s">
        <v>33</v>
      </c>
      <c r="H11" s="179"/>
      <c r="I11" s="179"/>
      <c r="J11" s="179"/>
      <c r="K11" s="179"/>
      <c r="L11" s="179"/>
      <c r="M11" s="179"/>
    </row>
    <row r="12" spans="1:13" s="27" customFormat="1" ht="53.25" customHeight="1">
      <c r="A12" s="91"/>
      <c r="B12" s="91"/>
      <c r="C12" s="91"/>
      <c r="D12" s="91"/>
      <c r="E12" s="91"/>
      <c r="F12" s="91"/>
      <c r="G12" s="91"/>
      <c r="H12" s="181" t="s">
        <v>99</v>
      </c>
      <c r="I12" s="181"/>
      <c r="J12" s="181"/>
      <c r="K12" s="181"/>
      <c r="L12" s="181"/>
      <c r="M12" s="181"/>
    </row>
    <row r="13" spans="1:13" ht="35.25" customHeight="1">
      <c r="A13" s="85"/>
      <c r="B13" s="88" t="s">
        <v>127</v>
      </c>
      <c r="C13" s="180" t="s">
        <v>128</v>
      </c>
      <c r="D13" s="180"/>
      <c r="E13" s="180"/>
      <c r="F13" s="180"/>
      <c r="G13" s="180"/>
      <c r="H13" s="180"/>
      <c r="I13" s="180"/>
      <c r="J13" s="89">
        <f>+J14</f>
        <v>180170.5</v>
      </c>
      <c r="K13" s="89">
        <f t="shared" ref="K13:M13" si="2">+K14</f>
        <v>180170.5</v>
      </c>
      <c r="L13" s="89">
        <f t="shared" si="2"/>
        <v>180170.5</v>
      </c>
      <c r="M13" s="89">
        <f t="shared" si="2"/>
        <v>180170.5</v>
      </c>
    </row>
    <row r="14" spans="1:13" s="27" customFormat="1" ht="28.5" customHeight="1">
      <c r="A14" s="91"/>
      <c r="B14" s="91"/>
      <c r="C14" s="91"/>
      <c r="D14" s="9" t="s">
        <v>129</v>
      </c>
      <c r="E14" s="179" t="s">
        <v>104</v>
      </c>
      <c r="F14" s="179"/>
      <c r="G14" s="179"/>
      <c r="H14" s="179"/>
      <c r="I14" s="179"/>
      <c r="J14" s="87">
        <f>+'Հավելված 3'!G56</f>
        <v>180170.5</v>
      </c>
      <c r="K14" s="87">
        <f>+'Հավելված 3'!H56</f>
        <v>180170.5</v>
      </c>
      <c r="L14" s="87">
        <f>+'Հավելված 3'!I56</f>
        <v>180170.5</v>
      </c>
      <c r="M14" s="87">
        <f>+'Հավելված 3'!J56</f>
        <v>180170.5</v>
      </c>
    </row>
    <row r="15" spans="1:13" s="27" customFormat="1" ht="34.5" customHeight="1">
      <c r="A15" s="91"/>
      <c r="B15" s="91"/>
      <c r="C15" s="91"/>
      <c r="D15" s="91"/>
      <c r="E15" s="91"/>
      <c r="F15" s="179" t="s">
        <v>130</v>
      </c>
      <c r="G15" s="179"/>
      <c r="H15" s="179"/>
      <c r="I15" s="179"/>
      <c r="J15" s="179"/>
      <c r="K15" s="179"/>
      <c r="L15" s="179"/>
      <c r="M15" s="179"/>
    </row>
    <row r="16" spans="1:13" s="27" customFormat="1" ht="27" customHeight="1">
      <c r="A16" s="91"/>
      <c r="B16" s="91"/>
      <c r="C16" s="91"/>
      <c r="D16" s="91"/>
      <c r="E16" s="91"/>
      <c r="F16" s="91"/>
      <c r="G16" s="179" t="s">
        <v>17</v>
      </c>
      <c r="H16" s="179"/>
      <c r="I16" s="179"/>
      <c r="J16" s="179"/>
      <c r="K16" s="179"/>
      <c r="L16" s="179"/>
      <c r="M16" s="179"/>
    </row>
    <row r="17" spans="1:13" s="27" customFormat="1" ht="53.25" customHeight="1">
      <c r="A17" s="91"/>
      <c r="B17" s="91"/>
      <c r="C17" s="91"/>
      <c r="D17" s="91"/>
      <c r="E17" s="91"/>
      <c r="F17" s="91"/>
      <c r="G17" s="91"/>
      <c r="H17" s="179" t="s">
        <v>95</v>
      </c>
      <c r="I17" s="179"/>
      <c r="J17" s="179"/>
      <c r="K17" s="179"/>
      <c r="L17" s="179"/>
      <c r="M17" s="179"/>
    </row>
    <row r="18" spans="1:13" ht="35.25" customHeight="1">
      <c r="A18" s="85"/>
      <c r="B18" s="88" t="s">
        <v>131</v>
      </c>
      <c r="C18" s="180" t="s">
        <v>132</v>
      </c>
      <c r="D18" s="180"/>
      <c r="E18" s="180"/>
      <c r="F18" s="180"/>
      <c r="G18" s="180"/>
      <c r="H18" s="180"/>
      <c r="I18" s="180"/>
      <c r="J18" s="89">
        <f>+J19</f>
        <v>0</v>
      </c>
      <c r="K18" s="89">
        <f t="shared" ref="K18:M18" si="3">+K19</f>
        <v>0</v>
      </c>
      <c r="L18" s="89">
        <f t="shared" si="3"/>
        <v>0</v>
      </c>
      <c r="M18" s="89">
        <f t="shared" si="3"/>
        <v>-100000</v>
      </c>
    </row>
    <row r="19" spans="1:13" s="27" customFormat="1" ht="28.5" customHeight="1">
      <c r="A19" s="91"/>
      <c r="B19" s="91"/>
      <c r="C19" s="91"/>
      <c r="D19" s="9" t="s">
        <v>133</v>
      </c>
      <c r="E19" s="179" t="s">
        <v>111</v>
      </c>
      <c r="F19" s="179"/>
      <c r="G19" s="179"/>
      <c r="H19" s="179"/>
      <c r="I19" s="179"/>
      <c r="J19" s="87">
        <f>+'Հավելված 3'!G28</f>
        <v>0</v>
      </c>
      <c r="K19" s="87">
        <f>+'Հավելված 3'!H28</f>
        <v>0</v>
      </c>
      <c r="L19" s="87">
        <f>+'Հավելված 3'!I28</f>
        <v>0</v>
      </c>
      <c r="M19" s="87">
        <f>+'Հավելված 3'!J28</f>
        <v>-100000</v>
      </c>
    </row>
    <row r="20" spans="1:13" s="27" customFormat="1" ht="38.25" customHeight="1">
      <c r="A20" s="91"/>
      <c r="B20" s="91"/>
      <c r="C20" s="91"/>
      <c r="D20" s="91"/>
      <c r="E20" s="91"/>
      <c r="F20" s="179" t="s">
        <v>134</v>
      </c>
      <c r="G20" s="179"/>
      <c r="H20" s="179"/>
      <c r="I20" s="179"/>
      <c r="J20" s="179"/>
      <c r="K20" s="179"/>
      <c r="L20" s="179"/>
      <c r="M20" s="179"/>
    </row>
    <row r="21" spans="1:13" s="27" customFormat="1" ht="27" customHeight="1">
      <c r="A21" s="91"/>
      <c r="B21" s="91"/>
      <c r="C21" s="91"/>
      <c r="D21" s="91"/>
      <c r="E21" s="91"/>
      <c r="F21" s="91"/>
      <c r="G21" s="179" t="s">
        <v>33</v>
      </c>
      <c r="H21" s="179"/>
      <c r="I21" s="179"/>
      <c r="J21" s="179"/>
      <c r="K21" s="179"/>
      <c r="L21" s="179"/>
      <c r="M21" s="179"/>
    </row>
    <row r="22" spans="1:13" s="27" customFormat="1" ht="53.25" customHeight="1">
      <c r="A22" s="91"/>
      <c r="B22" s="91"/>
      <c r="C22" s="91"/>
      <c r="D22" s="91"/>
      <c r="E22" s="91"/>
      <c r="F22" s="91"/>
      <c r="G22" s="91"/>
      <c r="H22" s="179" t="s">
        <v>135</v>
      </c>
      <c r="I22" s="179"/>
      <c r="J22" s="179"/>
      <c r="K22" s="179"/>
      <c r="L22" s="179"/>
      <c r="M22" s="179"/>
    </row>
    <row r="23" spans="1:13" s="27" customFormat="1" ht="53.25" customHeight="1">
      <c r="A23" s="91"/>
      <c r="B23" s="91"/>
      <c r="C23" s="91"/>
      <c r="D23" s="91"/>
      <c r="E23" s="91"/>
      <c r="F23" s="91"/>
      <c r="G23" s="91"/>
      <c r="H23" s="91"/>
      <c r="I23" s="102" t="s">
        <v>136</v>
      </c>
      <c r="J23" s="86" t="s">
        <v>96</v>
      </c>
      <c r="K23" s="86" t="s">
        <v>96</v>
      </c>
      <c r="L23" s="86" t="s">
        <v>96</v>
      </c>
      <c r="M23" s="83">
        <v>-1</v>
      </c>
    </row>
  </sheetData>
  <mergeCells count="25">
    <mergeCell ref="H22:M22"/>
    <mergeCell ref="H17:M17"/>
    <mergeCell ref="C18:I18"/>
    <mergeCell ref="E19:I19"/>
    <mergeCell ref="F20:M20"/>
    <mergeCell ref="G21:M21"/>
    <mergeCell ref="G16:M16"/>
    <mergeCell ref="C13:I13"/>
    <mergeCell ref="E9:I9"/>
    <mergeCell ref="F10:M10"/>
    <mergeCell ref="G11:M11"/>
    <mergeCell ref="H12:M12"/>
    <mergeCell ref="A6:I6"/>
    <mergeCell ref="A7:I7"/>
    <mergeCell ref="C8:I8"/>
    <mergeCell ref="E14:I14"/>
    <mergeCell ref="F15:M15"/>
    <mergeCell ref="A1:M1"/>
    <mergeCell ref="A2:M2"/>
    <mergeCell ref="A4:A5"/>
    <mergeCell ref="B4:C4"/>
    <mergeCell ref="D4:G4"/>
    <mergeCell ref="H4:H5"/>
    <mergeCell ref="I4:I5"/>
    <mergeCell ref="J4:M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28DD4-2CE0-4DFD-BD1D-C7BD3F04625C}">
  <dimension ref="A1:J14"/>
  <sheetViews>
    <sheetView topLeftCell="A4" zoomScaleNormal="100" workbookViewId="0">
      <selection activeCell="G12" sqref="G12"/>
    </sheetView>
  </sheetViews>
  <sheetFormatPr defaultColWidth="9.140625" defaultRowHeight="17.25"/>
  <cols>
    <col min="1" max="1" width="15" style="3" customWidth="1"/>
    <col min="2" max="2" width="15.140625" style="3" customWidth="1"/>
    <col min="3" max="3" width="14.5703125" style="3" customWidth="1"/>
    <col min="4" max="4" width="11" style="3" customWidth="1"/>
    <col min="5" max="5" width="16.140625" style="3" customWidth="1"/>
    <col min="6" max="6" width="26.28515625" style="3" customWidth="1"/>
    <col min="7" max="7" width="18.5703125" style="3" customWidth="1"/>
    <col min="8" max="8" width="21.42578125" style="3" customWidth="1"/>
    <col min="9" max="9" width="23.5703125" style="42" customWidth="1"/>
    <col min="10" max="10" width="27.42578125" style="42" customWidth="1"/>
    <col min="11" max="16384" width="9.140625" style="3"/>
  </cols>
  <sheetData>
    <row r="1" spans="1:10" ht="65.25" customHeight="1">
      <c r="F1" s="132" t="s">
        <v>138</v>
      </c>
      <c r="G1" s="132"/>
      <c r="H1" s="132"/>
      <c r="I1" s="132"/>
      <c r="J1" s="113"/>
    </row>
    <row r="2" spans="1:10" ht="17.25" customHeight="1">
      <c r="D2" s="146"/>
      <c r="E2" s="146"/>
      <c r="F2" s="146"/>
      <c r="G2" s="146"/>
      <c r="H2" s="146"/>
      <c r="I2" s="146"/>
      <c r="J2" s="146"/>
    </row>
    <row r="3" spans="1:10" ht="47.25" customHeight="1">
      <c r="A3" s="147" t="s">
        <v>159</v>
      </c>
      <c r="B3" s="147"/>
      <c r="C3" s="147"/>
      <c r="D3" s="147"/>
      <c r="E3" s="147"/>
      <c r="F3" s="147"/>
      <c r="G3" s="147"/>
      <c r="H3" s="147"/>
      <c r="I3" s="147"/>
      <c r="J3" s="100"/>
    </row>
    <row r="4" spans="1:10" ht="20.25" customHeight="1">
      <c r="A4" s="185" t="s">
        <v>8</v>
      </c>
      <c r="B4" s="185"/>
      <c r="C4" s="185"/>
      <c r="D4" s="185"/>
      <c r="E4" s="185"/>
      <c r="F4" s="185"/>
      <c r="G4" s="185"/>
      <c r="H4" s="185"/>
      <c r="I4" s="185"/>
    </row>
    <row r="5" spans="1:10" s="99" customFormat="1" ht="92.25" customHeight="1">
      <c r="A5" s="196" t="s">
        <v>146</v>
      </c>
      <c r="B5" s="196"/>
      <c r="C5" s="196"/>
      <c r="D5" s="196"/>
      <c r="E5" s="194" t="s">
        <v>147</v>
      </c>
      <c r="F5" s="194" t="s">
        <v>148</v>
      </c>
      <c r="G5" s="182" t="s">
        <v>158</v>
      </c>
      <c r="H5" s="183"/>
      <c r="I5" s="184"/>
      <c r="J5" s="98"/>
    </row>
    <row r="6" spans="1:10" s="97" customFormat="1" ht="84" customHeight="1">
      <c r="A6" s="101" t="s">
        <v>149</v>
      </c>
      <c r="B6" s="196" t="s">
        <v>150</v>
      </c>
      <c r="C6" s="196"/>
      <c r="D6" s="196"/>
      <c r="E6" s="195"/>
      <c r="F6" s="195"/>
      <c r="G6" s="101" t="s">
        <v>151</v>
      </c>
      <c r="H6" s="101" t="s">
        <v>152</v>
      </c>
      <c r="I6" s="101" t="s">
        <v>139</v>
      </c>
    </row>
    <row r="7" spans="1:10" s="97" customFormat="1" ht="22.5" customHeight="1">
      <c r="A7" s="101">
        <v>1</v>
      </c>
      <c r="B7" s="182">
        <v>2</v>
      </c>
      <c r="C7" s="183"/>
      <c r="D7" s="184"/>
      <c r="E7" s="101">
        <v>3</v>
      </c>
      <c r="F7" s="101">
        <v>4</v>
      </c>
      <c r="G7" s="101">
        <v>5</v>
      </c>
      <c r="H7" s="101">
        <v>6</v>
      </c>
      <c r="I7" s="101">
        <v>7</v>
      </c>
    </row>
    <row r="8" spans="1:10" s="97" customFormat="1" ht="45.75" customHeight="1">
      <c r="A8" s="190" t="s">
        <v>9</v>
      </c>
      <c r="B8" s="191"/>
      <c r="C8" s="191"/>
      <c r="D8" s="191"/>
      <c r="E8" s="191"/>
      <c r="F8" s="191"/>
      <c r="G8" s="191"/>
      <c r="H8" s="192"/>
      <c r="I8" s="106">
        <f>+I10</f>
        <v>180170.45944000001</v>
      </c>
    </row>
    <row r="9" spans="1:10" s="97" customFormat="1" ht="24.75" customHeight="1">
      <c r="A9" s="105" t="s">
        <v>153</v>
      </c>
      <c r="B9" s="105" t="s">
        <v>154</v>
      </c>
      <c r="C9" s="105" t="s">
        <v>155</v>
      </c>
      <c r="D9" s="186" t="s">
        <v>156</v>
      </c>
      <c r="E9" s="187"/>
      <c r="F9" s="187"/>
      <c r="G9" s="187"/>
      <c r="H9" s="188"/>
      <c r="I9" s="106">
        <f>+I10</f>
        <v>180170.45944000001</v>
      </c>
    </row>
    <row r="10" spans="1:10" s="27" customFormat="1" ht="45.75" customHeight="1">
      <c r="A10" s="107" t="s">
        <v>140</v>
      </c>
      <c r="B10" s="193" t="s">
        <v>118</v>
      </c>
      <c r="C10" s="193"/>
      <c r="D10" s="193"/>
      <c r="E10" s="193"/>
      <c r="F10" s="193"/>
      <c r="G10" s="193"/>
      <c r="H10" s="193"/>
      <c r="I10" s="108">
        <f>+I11</f>
        <v>180170.45944000001</v>
      </c>
    </row>
    <row r="11" spans="1:10" s="27" customFormat="1" ht="54" customHeight="1">
      <c r="A11" s="107" t="s">
        <v>141</v>
      </c>
      <c r="B11" s="193" t="s">
        <v>142</v>
      </c>
      <c r="C11" s="193"/>
      <c r="D11" s="193"/>
      <c r="E11" s="109" t="s">
        <v>141</v>
      </c>
      <c r="F11" s="109" t="s">
        <v>141</v>
      </c>
      <c r="G11" s="107" t="s">
        <v>141</v>
      </c>
      <c r="H11" s="107" t="s">
        <v>141</v>
      </c>
      <c r="I11" s="110">
        <f>+I12</f>
        <v>180170.45944000001</v>
      </c>
    </row>
    <row r="12" spans="1:10" s="112" customFormat="1" ht="43.5" customHeight="1">
      <c r="A12" s="114" t="s">
        <v>157</v>
      </c>
      <c r="B12" s="189" t="s">
        <v>145</v>
      </c>
      <c r="C12" s="189"/>
      <c r="D12" s="189"/>
      <c r="E12" s="115" t="s">
        <v>143</v>
      </c>
      <c r="F12" s="115" t="s">
        <v>144</v>
      </c>
      <c r="G12" s="110">
        <v>161.5</v>
      </c>
      <c r="H12" s="110">
        <v>1115606.56</v>
      </c>
      <c r="I12" s="110">
        <f>+H12*G12/1000</f>
        <v>180170.45944000001</v>
      </c>
      <c r="J12" s="111"/>
    </row>
    <row r="14" spans="1:10">
      <c r="H14" s="116"/>
    </row>
  </sheetData>
  <mergeCells count="15">
    <mergeCell ref="D2:J2"/>
    <mergeCell ref="F5:F6"/>
    <mergeCell ref="F1:I1"/>
    <mergeCell ref="A3:I3"/>
    <mergeCell ref="A5:D5"/>
    <mergeCell ref="E5:E6"/>
    <mergeCell ref="G5:I5"/>
    <mergeCell ref="B6:D6"/>
    <mergeCell ref="B7:D7"/>
    <mergeCell ref="A4:I4"/>
    <mergeCell ref="D9:H9"/>
    <mergeCell ref="B12:D12"/>
    <mergeCell ref="A8:H8"/>
    <mergeCell ref="B10:H10"/>
    <mergeCell ref="B11:D11"/>
  </mergeCells>
  <pageMargins left="0.25" right="0.25" top="0.75" bottom="0.75" header="0.3" footer="0.3"/>
  <pageSetup paperSize="9" scale="68" orientation="landscape" r:id="rId1"/>
  <colBreaks count="1" manualBreakCount="1">
    <brk id="9" max="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2026-01-30T08:41:28Z</cp:lastPrinted>
  <dcterms:created xsi:type="dcterms:W3CDTF">2023-03-09T21:03:30Z</dcterms:created>
  <dcterms:modified xsi:type="dcterms:W3CDTF">2026-02-25T10:49:04Z</dcterms:modified>
</cp:coreProperties>
</file>