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6\ԿԳՄՍՆ հարկադիր\նիստ գնացող\attachments_1290529\"/>
    </mc:Choice>
  </mc:AlternateContent>
  <bookViews>
    <workbookView xWindow="-105" yWindow="-105" windowWidth="20370" windowHeight="12210" tabRatio="847" activeTab="8"/>
  </bookViews>
  <sheets>
    <sheet name="Հավելված N 1 " sheetId="77" r:id="rId1"/>
    <sheet name="Հավելված N 2 " sheetId="76" r:id="rId2"/>
    <sheet name="Հավելված N 3" sheetId="65" r:id="rId3"/>
    <sheet name="Հավելված N 4" sheetId="32" r:id="rId4"/>
    <sheet name="Հավելված N 5 " sheetId="81" r:id="rId5"/>
    <sheet name="Հավելված N 6" sheetId="79" r:id="rId6"/>
    <sheet name="Հավելված N 7" sheetId="73" r:id="rId7"/>
    <sheet name="Հավելված N 8" sheetId="78" r:id="rId8"/>
    <sheet name="Հավելված N 9" sheetId="80" r:id="rId9"/>
  </sheets>
  <definedNames>
    <definedName name="a" localSheetId="0">#REF!</definedName>
    <definedName name="a" localSheetId="1">#REF!</definedName>
    <definedName name="a" localSheetId="2">#REF!</definedName>
    <definedName name="a" localSheetId="5">#REF!</definedName>
    <definedName name="a" localSheetId="7">#REF!</definedName>
    <definedName name="a">#REF!</definedName>
    <definedName name="AgencyCode" localSheetId="0">#REF!</definedName>
    <definedName name="AgencyCode" localSheetId="1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1">#REF!</definedName>
    <definedName name="AgencyName" localSheetId="3">#REF!</definedName>
    <definedName name="AgencyName" localSheetId="5">#REF!</definedName>
    <definedName name="AgencyName" localSheetId="7">#REF!</definedName>
    <definedName name="AgencyName">#REF!</definedName>
    <definedName name="åû" localSheetId="0">#REF!</definedName>
    <definedName name="åû" localSheetId="1">#REF!</definedName>
    <definedName name="åû" localSheetId="5">#REF!</definedName>
    <definedName name="åû" localSheetId="7">#REF!</definedName>
    <definedName name="åû">#REF!</definedName>
    <definedName name="BOP" localSheetId="7">#REF!</definedName>
    <definedName name="BOP">#REF!</definedName>
    <definedName name="BOPfoot" localSheetId="7">#REF!</definedName>
    <definedName name="BOPfoot">#REF!</definedName>
    <definedName name="davit" localSheetId="0">#REF!</definedName>
    <definedName name="davit" localSheetId="1">#REF!</definedName>
    <definedName name="davit" localSheetId="5">#REF!</definedName>
    <definedName name="davit" localSheetId="7">#REF!</definedName>
    <definedName name="davit">#REF!</definedName>
    <definedName name="DebtCG" localSheetId="7">#REF!</definedName>
    <definedName name="DebtCG">#REF!</definedName>
    <definedName name="DebtGG" localSheetId="7">#REF!</definedName>
    <definedName name="DebtGG">#REF!</definedName>
    <definedName name="Functional1" localSheetId="0">#REF!</definedName>
    <definedName name="Functional1" localSheetId="1">#REF!</definedName>
    <definedName name="Functional1" localSheetId="3">#REF!</definedName>
    <definedName name="Functional1" localSheetId="5">#REF!</definedName>
    <definedName name="Functional1" localSheetId="7">#REF!</definedName>
    <definedName name="Functional1">#REF!</definedName>
    <definedName name="ggg" localSheetId="0">#REF!</definedName>
    <definedName name="ggg" localSheetId="1">#REF!</definedName>
    <definedName name="ggg" localSheetId="5">#REF!</definedName>
    <definedName name="ggg" localSheetId="7">#REF!</definedName>
    <definedName name="ggg">#REF!</definedName>
    <definedName name="hav" localSheetId="0">#REF!</definedName>
    <definedName name="hav" localSheetId="1">#REF!</definedName>
    <definedName name="hav" localSheetId="7">#REF!</definedName>
    <definedName name="hav">#REF!</definedName>
    <definedName name="mas" localSheetId="0">#REF!</definedName>
    <definedName name="mas" localSheetId="1">#REF!</definedName>
    <definedName name="mas" localSheetId="5">#REF!</definedName>
    <definedName name="mas" localSheetId="7">#REF!</definedName>
    <definedName name="mas">#REF!</definedName>
    <definedName name="mass" localSheetId="0">#REF!</definedName>
    <definedName name="mass" localSheetId="1">#REF!</definedName>
    <definedName name="mass" localSheetId="5">#REF!</definedName>
    <definedName name="mass" localSheetId="7">#REF!</definedName>
    <definedName name="mass">#REF!</definedName>
    <definedName name="MonExo" localSheetId="7">#REF!</definedName>
    <definedName name="MonExo">#REF!</definedName>
    <definedName name="MonGrow" localSheetId="7">#REF!</definedName>
    <definedName name="MonGrow">#REF!</definedName>
    <definedName name="PANature" localSheetId="0">#REF!</definedName>
    <definedName name="PANature" localSheetId="1">#REF!</definedName>
    <definedName name="PANature" localSheetId="3">#REF!</definedName>
    <definedName name="PANature" localSheetId="5">#REF!</definedName>
    <definedName name="PANature" localSheetId="7">#REF!</definedName>
    <definedName name="PANature">#REF!</definedName>
    <definedName name="PAType" localSheetId="0">#REF!</definedName>
    <definedName name="PAType" localSheetId="1">#REF!</definedName>
    <definedName name="PAType" localSheetId="3">#REF!</definedName>
    <definedName name="PAType" localSheetId="5">#REF!</definedName>
    <definedName name="PAType" localSheetId="7">#REF!</definedName>
    <definedName name="PAType">#REF!</definedName>
    <definedName name="Performance2" localSheetId="0">#REF!</definedName>
    <definedName name="Performance2" localSheetId="1">#REF!</definedName>
    <definedName name="Performance2" localSheetId="3">#REF!</definedName>
    <definedName name="Performance2" localSheetId="5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3">#REF!</definedName>
    <definedName name="PerformanceType" localSheetId="5">#REF!</definedName>
    <definedName name="PerformanceType" localSheetId="7">#REF!</definedName>
    <definedName name="PerformanceType">#REF!</definedName>
    <definedName name="RealExo" localSheetId="7">#REF!</definedName>
    <definedName name="RealExo">#REF!</definedName>
    <definedName name="RealPercent" localSheetId="7">#REF!</definedName>
    <definedName name="RealPercent">#REF!</definedName>
    <definedName name="Table_2._Turkey__Exogenous_assumptions" localSheetId="7">#REF!</definedName>
    <definedName name="Table_2._Turkey__Exogenous_assumptions">#REF!</definedName>
    <definedName name="vlom" localSheetId="7">#REF!</definedName>
    <definedName name="vlom">#REF!</definedName>
    <definedName name="x" localSheetId="0">#REF!</definedName>
    <definedName name="x" localSheetId="1">#REF!</definedName>
    <definedName name="x" localSheetId="5">#REF!</definedName>
    <definedName name="x" localSheetId="7">#REF!</definedName>
    <definedName name="x">#REF!</definedName>
    <definedName name="Z_248BE2BA_E445_11D3_BFE0_00003960F508_.wvu.Cols" localSheetId="7">#REF!</definedName>
    <definedName name="Z_248BE2BA_E445_11D3_BFE0_00003960F508_.wvu.Cols">#REF!</definedName>
    <definedName name="Հավելված" localSheetId="0">#REF!</definedName>
    <definedName name="Հավելված" localSheetId="1">#REF!</definedName>
    <definedName name="Հավելված" localSheetId="5">#REF!</definedName>
    <definedName name="Հավելված" localSheetId="7">#REF!</definedName>
    <definedName name="Հավելված">#REF!</definedName>
    <definedName name="Հավելված10" localSheetId="0">#REF!</definedName>
    <definedName name="Հավելված10" localSheetId="1">#REF!</definedName>
    <definedName name="Հավելված10" localSheetId="5">#REF!</definedName>
    <definedName name="Հավելված10" localSheetId="7">#REF!</definedName>
    <definedName name="Հավելված10">#REF!</definedName>
    <definedName name="Հավելված11" localSheetId="0">#REF!</definedName>
    <definedName name="Հավելված11" localSheetId="1">#REF!</definedName>
    <definedName name="Հավելված11" localSheetId="5">#REF!</definedName>
    <definedName name="Հավելված11" localSheetId="7">#REF!</definedName>
    <definedName name="Հավելված11">#REF!</definedName>
    <definedName name="Հավելված20" localSheetId="0">#REF!</definedName>
    <definedName name="Հավելված20" localSheetId="1">#REF!</definedName>
    <definedName name="Հավելված20" localSheetId="5">#REF!</definedName>
    <definedName name="Հավելված20" localSheetId="7">#REF!</definedName>
    <definedName name="Հավելված20">#REF!</definedName>
    <definedName name="Հավելված9" localSheetId="0">#REF!</definedName>
    <definedName name="Հավելված9" localSheetId="1">#REF!</definedName>
    <definedName name="Հավելված9" localSheetId="5">#REF!</definedName>
    <definedName name="Հավելված9" localSheetId="7">#REF!</definedName>
    <definedName name="Հավելված9">#REF!</definedName>
    <definedName name="Մաս" localSheetId="0">#REF!</definedName>
    <definedName name="Մաս" localSheetId="1">#REF!</definedName>
    <definedName name="Մաս" localSheetId="5">#REF!</definedName>
    <definedName name="Մաս" localSheetId="7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5">#REF!</definedName>
    <definedName name="շախմատիստ" localSheetId="7">#REF!</definedName>
    <definedName name="շախմատիստ">#REF!</definedName>
    <definedName name="վֆյգյգ" localSheetId="0">#REF!</definedName>
    <definedName name="վֆյգյգ" localSheetId="1">#REF!</definedName>
    <definedName name="վֆյգյգ" localSheetId="7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1" i="65" l="1"/>
  <c r="H21" i="65" s="1"/>
  <c r="G21" i="65" s="1"/>
  <c r="G22" i="65"/>
  <c r="H22" i="65"/>
  <c r="I22" i="65"/>
  <c r="G17" i="80" l="1"/>
  <c r="J34" i="32"/>
  <c r="D18" i="79" l="1"/>
  <c r="G17" i="81"/>
  <c r="G15" i="81" s="1"/>
  <c r="F17" i="81"/>
  <c r="F15" i="81" s="1"/>
  <c r="F13" i="81" s="1"/>
  <c r="F11" i="81" s="1"/>
  <c r="E17" i="81"/>
  <c r="E15" i="81" s="1"/>
  <c r="E13" i="81" s="1"/>
  <c r="I17" i="80"/>
  <c r="I16" i="80" s="1"/>
  <c r="I15" i="80" s="1"/>
  <c r="I14" i="80" s="1"/>
  <c r="I13" i="80" s="1"/>
  <c r="H18" i="81" l="1"/>
  <c r="D18" i="81" s="1"/>
  <c r="H18" i="79" s="1"/>
  <c r="E18" i="79" s="1"/>
  <c r="E17" i="79" s="1"/>
  <c r="E15" i="79" s="1"/>
  <c r="G13" i="81"/>
  <c r="G11" i="81" s="1"/>
  <c r="E11" i="81"/>
  <c r="F18" i="79" l="1"/>
  <c r="F17" i="79" s="1"/>
  <c r="F15" i="79" s="1"/>
  <c r="H17" i="81"/>
  <c r="H15" i="81" s="1"/>
  <c r="H13" i="81" s="1"/>
  <c r="H11" i="81" s="1"/>
  <c r="H17" i="79"/>
  <c r="H15" i="79" s="1"/>
  <c r="G18" i="79"/>
  <c r="G17" i="79" s="1"/>
  <c r="G15" i="79" s="1"/>
  <c r="E13" i="79"/>
  <c r="E11" i="79" s="1"/>
  <c r="G38" i="32"/>
  <c r="D17" i="81"/>
  <c r="D11" i="81"/>
  <c r="D15" i="81"/>
  <c r="D13" i="81"/>
  <c r="H13" i="79" l="1"/>
  <c r="H11" i="79" s="1"/>
  <c r="J38" i="32"/>
  <c r="G13" i="79"/>
  <c r="G11" i="79" s="1"/>
  <c r="I38" i="32"/>
  <c r="F13" i="79"/>
  <c r="F11" i="79" s="1"/>
  <c r="H38" i="32"/>
  <c r="D14" i="76"/>
  <c r="G34" i="32" l="1"/>
  <c r="G33" i="32" s="1"/>
  <c r="G32" i="32" s="1"/>
  <c r="G31" i="32" s="1"/>
  <c r="H34" i="32"/>
  <c r="H33" i="32" s="1"/>
  <c r="H32" i="32" s="1"/>
  <c r="H31" i="32" s="1"/>
  <c r="I34" i="32"/>
  <c r="I33" i="32" s="1"/>
  <c r="I32" i="32" s="1"/>
  <c r="I31" i="32" s="1"/>
  <c r="J33" i="32"/>
  <c r="J32" i="32" s="1"/>
  <c r="J31" i="32" s="1"/>
  <c r="E14" i="76"/>
  <c r="F14" i="76"/>
  <c r="F12" i="76" l="1"/>
  <c r="F11" i="76" s="1"/>
  <c r="E12" i="76"/>
  <c r="E11" i="76" s="1"/>
  <c r="D12" i="76"/>
  <c r="D11" i="76" s="1"/>
  <c r="G12" i="76"/>
  <c r="G11" i="76" s="1"/>
  <c r="D8" i="77" s="1"/>
  <c r="J37" i="32" l="1"/>
  <c r="J36" i="32" s="1"/>
  <c r="J35" i="32" s="1"/>
  <c r="J30" i="32" l="1"/>
  <c r="J28" i="32" s="1"/>
  <c r="I37" i="32"/>
  <c r="I36" i="32" s="1"/>
  <c r="I35" i="32" s="1"/>
  <c r="H37" i="32"/>
  <c r="H36" i="32" s="1"/>
  <c r="H35" i="32" s="1"/>
  <c r="G37" i="32"/>
  <c r="G36" i="32" s="1"/>
  <c r="G35" i="32" s="1"/>
  <c r="M15" i="78" l="1"/>
  <c r="M14" i="78" s="1"/>
  <c r="M13" i="78" s="1"/>
  <c r="J26" i="32"/>
  <c r="H30" i="32"/>
  <c r="H28" i="32" s="1"/>
  <c r="G30" i="32"/>
  <c r="G28" i="32" s="1"/>
  <c r="I30" i="32"/>
  <c r="I28" i="32" s="1"/>
  <c r="J57" i="32"/>
  <c r="J56" i="32" s="1"/>
  <c r="J55" i="32" s="1"/>
  <c r="J53" i="32" s="1"/>
  <c r="J17" i="65"/>
  <c r="J24" i="32"/>
  <c r="L15" i="78" l="1"/>
  <c r="L14" i="78" s="1"/>
  <c r="L13" i="78" s="1"/>
  <c r="I26" i="32"/>
  <c r="J15" i="78"/>
  <c r="J14" i="78" s="1"/>
  <c r="J13" i="78" s="1"/>
  <c r="G26" i="32"/>
  <c r="G24" i="32" s="1"/>
  <c r="G22" i="32" s="1"/>
  <c r="K15" i="78"/>
  <c r="K14" i="78" s="1"/>
  <c r="K13" i="78" s="1"/>
  <c r="H26" i="32"/>
  <c r="I57" i="32"/>
  <c r="I56" i="32" s="1"/>
  <c r="I55" i="32" s="1"/>
  <c r="I53" i="32" s="1"/>
  <c r="I17" i="65"/>
  <c r="G17" i="65"/>
  <c r="G57" i="32"/>
  <c r="G56" i="32" s="1"/>
  <c r="G55" i="32" s="1"/>
  <c r="G53" i="32" s="1"/>
  <c r="J51" i="32"/>
  <c r="J66" i="32" s="1"/>
  <c r="M23" i="78"/>
  <c r="M15" i="73"/>
  <c r="M14" i="73" s="1"/>
  <c r="M13" i="73" s="1"/>
  <c r="J16" i="65"/>
  <c r="J15" i="65" s="1"/>
  <c r="I24" i="32"/>
  <c r="H24" i="32" l="1"/>
  <c r="H22" i="32" s="1"/>
  <c r="H17" i="65"/>
  <c r="H57" i="32"/>
  <c r="H56" i="32" s="1"/>
  <c r="H55" i="32" s="1"/>
  <c r="H53" i="32" s="1"/>
  <c r="K15" i="73"/>
  <c r="K14" i="73" s="1"/>
  <c r="K13" i="73" s="1"/>
  <c r="H16" i="65"/>
  <c r="H15" i="65" s="1"/>
  <c r="J15" i="73"/>
  <c r="J14" i="73" s="1"/>
  <c r="J13" i="73" s="1"/>
  <c r="G16" i="65"/>
  <c r="G15" i="65" s="1"/>
  <c r="L15" i="73"/>
  <c r="L14" i="73" s="1"/>
  <c r="L13" i="73" s="1"/>
  <c r="I16" i="65"/>
  <c r="I15" i="65" s="1"/>
  <c r="G51" i="32"/>
  <c r="G66" i="32" s="1"/>
  <c r="J23" i="78"/>
  <c r="J65" i="32"/>
  <c r="J64" i="32" s="1"/>
  <c r="J63" i="32" s="1"/>
  <c r="J61" i="32" s="1"/>
  <c r="I51" i="32"/>
  <c r="I66" i="32" s="1"/>
  <c r="L23" i="78"/>
  <c r="I22" i="32"/>
  <c r="M24" i="73" l="1"/>
  <c r="H51" i="32"/>
  <c r="H66" i="32" s="1"/>
  <c r="K23" i="78"/>
  <c r="J59" i="32"/>
  <c r="M27" i="78"/>
  <c r="M22" i="78" s="1"/>
  <c r="G65" i="32"/>
  <c r="G64" i="32" s="1"/>
  <c r="G63" i="32" s="1"/>
  <c r="G61" i="32" s="1"/>
  <c r="I65" i="32"/>
  <c r="I64" i="32" s="1"/>
  <c r="I63" i="32" s="1"/>
  <c r="I61" i="32" s="1"/>
  <c r="G20" i="32"/>
  <c r="G18" i="32" s="1"/>
  <c r="G16" i="32" s="1"/>
  <c r="G15" i="32" s="1"/>
  <c r="M21" i="78" l="1"/>
  <c r="M11" i="78" s="1"/>
  <c r="L24" i="73"/>
  <c r="H65" i="32"/>
  <c r="H64" i="32" s="1"/>
  <c r="H63" i="32" s="1"/>
  <c r="H61" i="32" s="1"/>
  <c r="G59" i="32"/>
  <c r="J27" i="78"/>
  <c r="J22" i="78" s="1"/>
  <c r="I59" i="32"/>
  <c r="L27" i="78"/>
  <c r="L22" i="78" s="1"/>
  <c r="J24" i="73"/>
  <c r="J49" i="32"/>
  <c r="J47" i="32" s="1"/>
  <c r="J45" i="32" s="1"/>
  <c r="J43" i="32" s="1"/>
  <c r="J41" i="32" s="1"/>
  <c r="J40" i="32" s="1"/>
  <c r="H20" i="32"/>
  <c r="H18" i="32" s="1"/>
  <c r="H16" i="32" s="1"/>
  <c r="H15" i="32" s="1"/>
  <c r="I20" i="32"/>
  <c r="I18" i="32" s="1"/>
  <c r="I16" i="32" s="1"/>
  <c r="I15" i="32" s="1"/>
  <c r="J21" i="78" l="1"/>
  <c r="J11" i="78" s="1"/>
  <c r="L21" i="78"/>
  <c r="L11" i="78" s="1"/>
  <c r="K24" i="73"/>
  <c r="I49" i="32"/>
  <c r="I47" i="32" s="1"/>
  <c r="I45" i="32" s="1"/>
  <c r="I43" i="32" s="1"/>
  <c r="I41" i="32" s="1"/>
  <c r="I40" i="32" s="1"/>
  <c r="G49" i="32"/>
  <c r="G47" i="32" s="1"/>
  <c r="G45" i="32" s="1"/>
  <c r="G43" i="32" s="1"/>
  <c r="G41" i="32" s="1"/>
  <c r="G40" i="32" s="1"/>
  <c r="M28" i="73"/>
  <c r="M23" i="73" s="1"/>
  <c r="M22" i="73" s="1"/>
  <c r="M11" i="73" s="1"/>
  <c r="J20" i="65"/>
  <c r="J19" i="65" s="1"/>
  <c r="J13" i="65" s="1"/>
  <c r="D9" i="77" s="1"/>
  <c r="H59" i="32"/>
  <c r="K27" i="78"/>
  <c r="K22" i="78" s="1"/>
  <c r="J22" i="32"/>
  <c r="D10" i="77" l="1"/>
  <c r="K21" i="78"/>
  <c r="K11" i="78" s="1"/>
  <c r="I13" i="32"/>
  <c r="H49" i="32"/>
  <c r="H47" i="32" s="1"/>
  <c r="H45" i="32" s="1"/>
  <c r="H43" i="32" s="1"/>
  <c r="H41" i="32" s="1"/>
  <c r="H40" i="32" s="1"/>
  <c r="H13" i="32" s="1"/>
  <c r="L28" i="73"/>
  <c r="L23" i="73" s="1"/>
  <c r="L22" i="73" s="1"/>
  <c r="L11" i="73" s="1"/>
  <c r="I20" i="65"/>
  <c r="I19" i="65" s="1"/>
  <c r="I13" i="65" s="1"/>
  <c r="J28" i="73"/>
  <c r="J23" i="73" s="1"/>
  <c r="J22" i="73" s="1"/>
  <c r="J11" i="73" s="1"/>
  <c r="G20" i="65"/>
  <c r="G19" i="65" s="1"/>
  <c r="G13" i="65" s="1"/>
  <c r="J20" i="32"/>
  <c r="J18" i="32" s="1"/>
  <c r="J16" i="32" s="1"/>
  <c r="J15" i="32" s="1"/>
  <c r="K28" i="73" l="1"/>
  <c r="K23" i="73" s="1"/>
  <c r="K22" i="73" s="1"/>
  <c r="K11" i="73" s="1"/>
  <c r="H20" i="65"/>
  <c r="H19" i="65" s="1"/>
  <c r="H13" i="65" s="1"/>
  <c r="J13" i="32"/>
  <c r="G13" i="32"/>
</calcChain>
</file>

<file path=xl/sharedStrings.xml><?xml version="1.0" encoding="utf-8"?>
<sst xmlns="http://schemas.openxmlformats.org/spreadsheetml/2006/main" count="293" uniqueCount="158">
  <si>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</si>
  <si>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</si>
  <si>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</si>
  <si>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</si>
  <si>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</si>
  <si>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</si>
  <si>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</si>
  <si>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</si>
  <si>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</si>
  <si>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</si>
  <si>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</si>
  <si>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</si>
  <si>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</si>
  <si>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</si>
  <si>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</si>
  <si>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</si>
  <si>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</si>
  <si>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</si>
  <si>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</si>
  <si>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</si>
  <si>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</si>
  <si>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</si>
  <si>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</si>
  <si>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</si>
  <si>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</si>
  <si>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Ընդամենը</t>
  </si>
  <si>
    <t>Առաջին կիսամյակ</t>
  </si>
  <si>
    <t>Առաջին եռամսյակ</t>
  </si>
  <si>
    <t xml:space="preserve">Ցուցանիշների փոփոխությունը (ավելացումները նշված են դրական նշանով, իսկ նվազեցումները՝ փակագծերում)  </t>
  </si>
  <si>
    <t xml:space="preserve"> այդ թվում՝</t>
  </si>
  <si>
    <t>09</t>
  </si>
  <si>
    <t>01</t>
  </si>
  <si>
    <t xml:space="preserve"> ԿՐԹՈՒԹՅՈՒՆ</t>
  </si>
  <si>
    <t>Հավելված N 4</t>
  </si>
  <si>
    <t>այդ թվում՝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</si>
  <si>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</si>
  <si>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</si>
  <si>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</si>
  <si>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</si>
  <si>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եռամսյակ</t>
  </si>
  <si>
    <t xml:space="preserve"> Առաջին կիսամյակ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</si>
  <si>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</si>
  <si>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</si>
  <si>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</si>
  <si>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</si>
  <si>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</si>
  <si>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</si>
  <si>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</si>
  <si>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</si>
  <si>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</si>
  <si>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</si>
  <si>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</si>
  <si>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</si>
  <si>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</si>
  <si>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</si>
  <si>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</si>
  <si>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</si>
  <si>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ՀՀ ԿՐԹՈՒԹՅԱՆ, ԳԻՏՈՒԹՅԱՆ, ՄՇԱԿՈԻՅԹԻ ԵՎ ՍՊՈՐՏԻ ՆԱԽԱՐԱՐՈՒԹՅՈՒՆ</t>
  </si>
  <si>
    <t xml:space="preserve">Ցուցանիշների փոփոխությունը (ավելացումները նշված են դրական նշանով)  </t>
  </si>
  <si>
    <t xml:space="preserve"> Կրթության, գիտության, մշակույթի և սպորտի ոլորտներին առնչվող անշարժ գույքի ձեռքբերում</t>
  </si>
  <si>
    <t>Կրթության, գիտության, մշակույթի և սպորտի  բնագավառի   պետական քաղաքականության մշակում, ծրագրերի համակարգում և մոնիտորինգ</t>
  </si>
  <si>
    <t xml:space="preserve">ՀՀ կառավարության  2026 թվականի </t>
  </si>
  <si>
    <t xml:space="preserve"> Կրթություն (այլ դասերին չպատկանող)</t>
  </si>
  <si>
    <t>08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</si>
  <si>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</si>
  <si>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>Կրթության, գիտության, մշակույթի և սպորտի ոլորտներին առնչվող անշարժ գույքի ձեռքբերում</t>
  </si>
  <si>
    <t>ՀՀ կրթության գիտության մշակույթի և սպորտի նախարարություն</t>
  </si>
  <si>
    <t>ԸՆԹԱՑԻԿ ԾԱԽՍԵՐ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</si>
  <si>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</si>
  <si>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</si>
  <si>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</si>
  <si>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</si>
  <si>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</si>
  <si>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</si>
  <si>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ԸՆԹԱՑԻԿ ԾԱԽՍԵՐ</t>
  </si>
  <si>
    <t xml:space="preserve"> ԱՅԼ  ԾԱԽՍԵՐ</t>
  </si>
  <si>
    <t xml:space="preserve"> - Պահուստային միջոցներ</t>
  </si>
  <si>
    <t>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</si>
  <si>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>Կրթության, գիտության, մշակույթի և սպորտի  բնագավառում իրականացվող ծրագրերի ազդեցության և արդյունավետության  բարելավում</t>
  </si>
  <si>
    <t>1130-31003</t>
  </si>
  <si>
    <t>ՀՀ կրթության, գիտության, մշակույթի և սպորտի նախարարության կողմից շենքերի և շինությունների ձեռքբերում և հաշվառում նախարարության հաշվեկշռում</t>
  </si>
  <si>
    <t>Պետական մարմինների կողմից օգտագործվող ոչ ֆինանսական ակտիվների հետ գործառնություններ</t>
  </si>
  <si>
    <t>ՀՀ ԿԱՌԱՎԱՐՈՒԹՅՈՒՆ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</si>
  <si>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</si>
  <si>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</si>
  <si>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</si>
  <si>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</si>
  <si>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</si>
  <si>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</si>
  <si>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Եկամտատեսակ</t>
  </si>
  <si>
    <t>Ցուցանիշների փոփոխությունը (ավելացումները նշված են դրական նշանով)</t>
  </si>
  <si>
    <t xml:space="preserve">ՊԵՏԱԿԱՆ ԲՅՈՒՋԵԻ  ԵԿԱՄՈՒՏՆԵՐ </t>
  </si>
  <si>
    <t>Հարկային եկամուտներ և պետական տուրքեր</t>
  </si>
  <si>
    <t xml:space="preserve">Ցուցանիշների փոփոխությունը
(ավելացումները նշված են դրական
նշանով) 
</t>
  </si>
  <si>
    <t>Եկամուտների գծով</t>
  </si>
  <si>
    <t>Ծախսերի գծով</t>
  </si>
  <si>
    <t>Դեֆիցիտը (պակասուրդը)</t>
  </si>
  <si>
    <t xml:space="preserve">«ՀԱՅԱՍՏԱՆԻ ՀԱՆՐԱՊԵՏՈՒԹՅԱՆ 2026 ԹՎԱԿԱՆԻ ՊԵՏԱԿԱՆ ԲՅՈՒՋԵԻ ՄԱՍԻՆ» ՀԱՅԱՍՏԱՆԻ ՀԱՆՐԱՊԵՏՈՒԹՅԱՆ ՕՐԵՆՔԻ 6-ՐԴ ՀՈԴՎԱԾԻ ԱՂՅՈՒՍԱԿՈՒՄ ԵՎ ՀԱՅԱՍՏԱՆԻ ՀԱՆՐԱՊԵՏՈՒԹՅԱՆ ԿԱՌԱՎԱՐՈՒԹՅԱՆ 2025 ԹՎԱԿԱՆԻ ԴԵԿՏԵՄԲԵՐԻ 25-Ի N 1910-Ն ՈՐՈՇՄԱՆ N 2 ՀԱՎԵԼՎԱԾԻ ԱՂՅՈՒՍԱԿՈՒՄ ԿԱՏԱՐՎՈՂ ՓՈՓՈԽՈՒԹՅՈՒՆՆԵՐԸ
</t>
  </si>
  <si>
    <t>ՀՀ կառավարության  2026 թվականի</t>
  </si>
  <si>
    <t xml:space="preserve">«ՀԱՅԱՍՏԱՆԻ ՀԱՆՐԱՊԵՏՈՒԹՅԱՆ 2026 ԹՎԱԿԱՆԻ ՊԵՏԱԿԱՆ ԲՅՈՒՋԵԻ
ՄԱՍԻՆ» ՀԱՅԱՍՏԱՆԻ ՀԱՆՐԱՊԵՏՈՒԹՅԱՆ ՕՐԵՆՔԻ 2-ՐԴ ՀՈԴՎԱԾԻ
ԱՂՅՈՒՍԱԿԻ ՑՈՒՑԱՆԻՇՆԵՐՈՒՄ ԿԱՏԱՐՎՈՂ ՓՈՓՈԽՈՒԹՅՈՒՆՆԵՐԸ </t>
  </si>
  <si>
    <t>հազար դրամներոով</t>
  </si>
  <si>
    <t xml:space="preserve"> Կրթության, գիտության, մշակույթի և սպորտի  բնագավառի   պետական քաղաքականության մշակում, ծրագրերի համակարգում և մոնիտորինգ </t>
  </si>
  <si>
    <t>1130 - 31003</t>
  </si>
  <si>
    <t xml:space="preserve"> ՀՀ կրթության, գիտության, մշակույթի և սպորտի նախարարության կողմից շենքերի և շինությունների ձեռքբերում և հաշվառում նախարարության հաշվեկշռում</t>
  </si>
  <si>
    <t xml:space="preserve"> Պետական մարմինների կողմից օգտագործվող ոչ ֆինանսական ակտիվների հետ գործառնություններ</t>
  </si>
  <si>
    <t xml:space="preserve"> Ակտիվն օգտագործող կազմակերպության անվանումը` ՀՀ կրթության, գիտության, մշակույթի և սպորտի նախարարություն </t>
  </si>
  <si>
    <t>Ձեռբերվող շինությունների քանակը, հատ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</si>
  <si>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</si>
  <si>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</si>
  <si>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</si>
  <si>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</si>
  <si>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</si>
  <si>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Հավելված N 7</t>
  </si>
  <si>
    <t xml:space="preserve"> ԲՍԿ 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</si>
  <si>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</si>
  <si>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</si>
  <si>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այդ  թվում՝</t>
  </si>
  <si>
    <t>Հավելված N 8</t>
  </si>
  <si>
    <t>Հավելված N 5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</si>
  <si>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</si>
  <si>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</si>
  <si>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</si>
  <si>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ՀԱՅԱՍՏԱՆԻ ՀԱՆՐԱՊԵՏՈՒԹՅԱՆ ԿԱՌԱՎԱՐՈՒԹՅԱՆ 2025 ԹՎԱԿԱՆԻ ԴԵԿՏԵՄԲԵՐԻ 25-Ի N 1910-Ն ՈՐՈՇՄԱՆ N 3 ԵՎ N 4 ՀԱՎԵԼՎԱԾՆԵՐՈՒՄ ԿԱՏԱՐՎՈՂ  ՓՈՓՈԽՈՒԹՅՈՒՆՆԵՐԸ ԵՎ ԼՐԱՑՈՒՄՆԵՐԸ</t>
  </si>
  <si>
    <t>ՀԱՅԱՍՏԱՆԻ ՀԱՆՐԱՊԵՏՈՒԹՅԱՆ ԿԱՌԱՎԱՐՈՒԹՅԱՆ 2025 ԹՎԱԿԱՆԻ ԴԵԿՏԵՄԲԵՐԻ 25-Ի N 1910-Ն ՈՐՈՇՄԱՆ N 9.1 ՀԱՎԵԼՎԱԾՈՒՄ ԿԱՏԱՐՎՈՂ ՓՈՓՈԽՈՒԹՅՈՒՆՆԵՐԸ ԵՎ ԼՐԱՑՈՒՄՆԵՐԸ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</si>
  <si>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</si>
  <si>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 xml:space="preserve">Հավելված N 9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</si>
  <si>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</si>
  <si>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</si>
  <si>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</si>
  <si>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</si>
  <si>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</si>
  <si>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</si>
  <si>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</si>
  <si>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09</t>
  </si>
  <si>
    <t>Խումբ N 08</t>
  </si>
  <si>
    <t>Դաս N 01</t>
  </si>
  <si>
    <t xml:space="preserve"> ՄԱՍ I. ԱՊՐԱՆՔՆԵՐ</t>
  </si>
  <si>
    <t xml:space="preserve"> անշարժ գույք</t>
  </si>
  <si>
    <t>ՄԱ</t>
  </si>
  <si>
    <t>հատ</t>
  </si>
  <si>
    <t xml:space="preserve">ՀԱՅԱՍՏԱՆԻ ՀԱՆՐԱՊԵՏՈՒԹՅԱՆ ԿԱՌԱՎԱՐՈՒԹՅԱՆ 2025 ԹՎԱԿԱՆԻ ԴԵԿՏԵՄԲԵՐԻ 25-Ի N 1910-Ն N 10 ՀԱՎԵԼՎԱԾՈՒՄ ԿԱՏԱՐՎՈՂ  ԼՐԱՑՈՒՄՆԵՐԸ
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</si>
  <si>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</si>
  <si>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</si>
  <si>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</si>
  <si>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</si>
  <si>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</si>
  <si>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</si>
  <si>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</si>
  <si>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Լոռու մարզ</t>
  </si>
  <si>
    <t xml:space="preserve"> ՀՀ Լոռու մարզի Վանաձոր քաղաքի Զ. Անդրանիկի 8 հասցեում գտնվող անշարժ գույք</t>
  </si>
  <si>
    <t>Հավելված N 6</t>
  </si>
  <si>
    <t xml:space="preserve"> այդ թվում`ըստ ուղղությունների</t>
  </si>
  <si>
    <t>«ՀԱՅԱUՏԱՆԻ ՀԱՆՐԱՊԵՏՈՒԹՅԱՆ 2026 ԹՎԱԿԱՆԻ ՊԵՏԱԿԱՆ ԲՅՈՒՋԵԻ ՄԱUԻՆ» ՀԱՅԱUՏԱՆԻ ՀԱՆՐԱՊԵՏՈՒԹՅԱՆ OՐԵՆՔԻ N 1 ՀԱՎԵԼՎԱԾԻ N 3 ԱՂՅՈՒՍԱԿՈՒՄ ԿԱՏԱՐՎՈՂ ԼՐԱՑՈՒՄԸ</t>
  </si>
  <si>
    <t>ՀԱՅԱՍՏԱՆԻ ՀԱՆՐԱՊԵՏՈՒԹՅԱՆ ԿԱՌԱՎԱՐՈՒԹՅԱՆ 2025 ԹՎԱԿԱՆԻ ԴԵԿՏԵՄԲԵՐԻ 25-Ի N 1910-Ն ՈՐՈՇՄԱՆ N 5 ՀԱՎԵԼՎԱԾԻ N 2 ԱՂՅՈՒՍԱԿՈՒՄ ԿԱՏԱՐՎՈՂ ԼՐԱՑՈՒՄԸ</t>
  </si>
  <si>
    <t xml:space="preserve"> ՀԱՐԿԵՐ, ՊԱՐՏԱԴԻՐ ՎՃԱՐՆԵՐ ԵՎ ՏՈՒՅԺԵՐ, ՈՐՈՆՔ ԿԱՌԱՎԱՐՄԱՆ ՏԱՐԲԵՐ ՄԱԿԱՐԴԱԿՆԵՐԻ ԿՈՂՄԻՑ ԿԻՐԱՌՎՈՒՄ ԵՆ ՄԻՄՅԱՆՑ ՆԿԱՏՄԱՄԲ</t>
  </si>
  <si>
    <t xml:space="preserve"> - Պարտադիր վճարներ</t>
  </si>
  <si>
    <t xml:space="preserve"> - Շենքերի և շինությունների ձեռքբերում</t>
  </si>
  <si>
    <t>«ՀԱՅԱUՏԱՆԻ ՀԱՆՐԱՊԵՏՈՒԹՅԱՆ 2026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</si>
</sst>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##,##0;\(##,##0\);\-"/>
    <numFmt numFmtId="173" formatCode="#,##0.0"/>
    <numFmt numFmtId="174" formatCode="_-* #,##0.0\ _р_._-;\-* #,##0.0\ _р_._-;_-* &quot;-&quot;?\ _р_._-;_-@_-"/>
    <numFmt numFmtId="175" formatCode="0.000%"/>
  </numFmts>
  <fonts count="10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2"/>
      <color indexed="8"/>
      <name val="GHEA Grapalat"/>
      <family val="3"/>
    </font>
    <font>
      <b/>
      <u/>
      <sz val="12"/>
      <name val="GHEA Grapalat"/>
      <family val="3"/>
    </font>
    <font>
      <b/>
      <sz val="12"/>
      <color indexed="8"/>
      <name val="GHEA Grapalat"/>
      <family val="3"/>
    </font>
    <font>
      <b/>
      <i/>
      <sz val="12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i/>
      <sz val="12"/>
      <name val="Calibri"/>
      <family val="2"/>
      <charset val="1"/>
      <scheme val="minor"/>
    </font>
    <font>
      <b/>
      <i/>
      <sz val="12"/>
      <color rgb="FFFF0000"/>
      <name val="Calibri"/>
      <family val="2"/>
      <charset val="1"/>
      <scheme val="minor"/>
    </font>
    <font>
      <sz val="12"/>
      <name val="Calibri"/>
      <family val="2"/>
      <charset val="1"/>
      <scheme val="minor"/>
    </font>
    <font>
      <b/>
      <sz val="12"/>
      <color rgb="FFFF0000"/>
      <name val="Calibri"/>
      <family val="2"/>
      <charset val="1"/>
      <scheme val="minor"/>
    </font>
    <font>
      <sz val="11"/>
      <color rgb="FFFF0000"/>
      <name val="GHEA Grapalat"/>
      <family val="3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116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8" fillId="0" borderId="8" applyNumberFormat="0" applyFill="0" applyAlignment="0" applyProtection="0"/>
    <xf numFmtId="0" fontId="29" fillId="8" borderId="9" applyNumberFormat="0" applyAlignment="0" applyProtection="0"/>
    <xf numFmtId="0" fontId="30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3" applyNumberFormat="0" applyFill="0" applyAlignment="0" applyProtection="0"/>
    <xf numFmtId="0" fontId="35" fillId="25" borderId="0" applyNumberFormat="0" applyBorder="0" applyAlignment="0" applyProtection="0"/>
    <xf numFmtId="0" fontId="43" fillId="0" borderId="5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8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6" applyNumberFormat="0" applyAlignment="0" applyProtection="0"/>
    <xf numFmtId="0" fontId="40" fillId="3" borderId="0" applyNumberFormat="0" applyBorder="0" applyAlignment="0" applyProtection="0"/>
    <xf numFmtId="0" fontId="47" fillId="7" borderId="7" applyNumberFormat="0" applyAlignment="0" applyProtection="0"/>
    <xf numFmtId="0" fontId="44" fillId="6" borderId="6" applyNumberFormat="0" applyAlignment="0" applyProtection="0"/>
    <xf numFmtId="0" fontId="42" fillId="0" borderId="4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9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1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2" applyNumberFormat="0" applyAlignment="0" applyProtection="0"/>
    <xf numFmtId="0" fontId="57" fillId="53" borderId="13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4" applyNumberFormat="0" applyFill="0" applyAlignment="0" applyProtection="0"/>
    <xf numFmtId="0" fontId="61" fillId="0" borderId="15" applyNumberFormat="0" applyFill="0" applyAlignment="0" applyProtection="0"/>
    <xf numFmtId="0" fontId="62" fillId="0" borderId="16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2" applyNumberFormat="0" applyAlignment="0" applyProtection="0"/>
    <xf numFmtId="0" fontId="64" fillId="0" borderId="17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0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0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0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4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0" fontId="82" fillId="0" borderId="25">
      <protection locked="0"/>
    </xf>
    <xf numFmtId="170" fontId="83" fillId="56" borderId="25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16" fillId="55" borderId="18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5" fillId="6" borderId="6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6" fillId="7" borderId="7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27" fillId="7" borderId="6" applyNumberFormat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32" fillId="0" borderId="11" applyNumberFormat="0" applyFill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9" fillId="8" borderId="9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13" fillId="9" borderId="10" applyNumberFormat="0" applyFont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28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6" fillId="0" borderId="0"/>
    <xf numFmtId="43" fontId="86" fillId="0" borderId="0" applyFont="0" applyFill="0" applyBorder="0" applyAlignment="0" applyProtection="0"/>
    <xf numFmtId="171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88" fillId="0" borderId="0" applyNumberFormat="0" applyFill="0" applyBorder="0" applyAlignment="0" applyProtection="0"/>
    <xf numFmtId="0" fontId="89" fillId="5" borderId="0" applyNumberFormat="0" applyBorder="0" applyAlignment="0" applyProtection="0"/>
    <xf numFmtId="0" fontId="15" fillId="0" borderId="0">
      <alignment horizontal="left" vertical="top" wrapText="1"/>
    </xf>
    <xf numFmtId="0" fontId="24" fillId="5" borderId="0" applyNumberFormat="0" applyBorder="0" applyAlignment="0" applyProtection="0"/>
    <xf numFmtId="0" fontId="1" fillId="9" borderId="10" applyNumberFormat="0" applyFont="0" applyAlignment="0" applyProtection="0"/>
    <xf numFmtId="0" fontId="33" fillId="1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165" fontId="90" fillId="0" borderId="0" applyFill="0" applyBorder="0" applyProtection="0">
      <alignment horizontal="right" vertical="top"/>
    </xf>
    <xf numFmtId="0" fontId="16" fillId="0" borderId="0"/>
    <xf numFmtId="43" fontId="15" fillId="0" borderId="0" applyFont="0" applyFill="0" applyBorder="0" applyAlignment="0" applyProtection="0"/>
    <xf numFmtId="0" fontId="16" fillId="0" borderId="0"/>
    <xf numFmtId="0" fontId="16" fillId="0" borderId="0"/>
    <xf numFmtId="0" fontId="33" fillId="29" borderId="0" applyNumberFormat="0" applyBorder="0" applyAlignment="0" applyProtection="0"/>
    <xf numFmtId="0" fontId="33" fillId="13" borderId="0" applyNumberFormat="0" applyBorder="0" applyAlignment="0" applyProtection="0"/>
    <xf numFmtId="0" fontId="33" fillId="25" borderId="0" applyNumberFormat="0" applyBorder="0" applyAlignment="0" applyProtection="0"/>
    <xf numFmtId="0" fontId="33" fillId="21" borderId="0" applyNumberFormat="0" applyBorder="0" applyAlignment="0" applyProtection="0"/>
    <xf numFmtId="0" fontId="33" fillId="33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3" fillId="42" borderId="12" applyNumberFormat="0" applyAlignment="0" applyProtection="0"/>
    <xf numFmtId="0" fontId="9" fillId="0" borderId="0"/>
    <xf numFmtId="0" fontId="63" fillId="42" borderId="12" applyNumberFormat="0" applyAlignment="0" applyProtection="0"/>
    <xf numFmtId="43" fontId="16" fillId="0" borderId="0" applyFont="0" applyFill="0" applyBorder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" fillId="9" borderId="10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3" borderId="0" applyNumberFormat="0" applyBorder="0" applyAlignment="0" applyProtection="0"/>
    <xf numFmtId="0" fontId="35" fillId="25" borderId="0" applyNumberFormat="0" applyBorder="0" applyAlignment="0" applyProtection="0"/>
    <xf numFmtId="0" fontId="13" fillId="11" borderId="0" applyNumberFormat="0" applyBorder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1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0" fontId="16" fillId="55" borderId="24" applyNumberFormat="0" applyFont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9" borderId="10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" fillId="0" borderId="0"/>
    <xf numFmtId="0" fontId="1" fillId="0" borderId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51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1" fillId="55" borderId="24" applyNumberFormat="0" applyFon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51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56" fillId="52" borderId="12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3" fillId="4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68" fillId="0" borderId="20" applyNumberFormat="0" applyFill="0" applyAlignment="0" applyProtection="0"/>
    <xf numFmtId="0" fontId="16" fillId="55" borderId="24" applyNumberFormat="0" applyFon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16" fillId="55" borderId="24" applyNumberFormat="0" applyFont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66" fillId="52" borderId="19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8" fillId="0" borderId="20" applyNumberFormat="0" applyFill="0" applyAlignment="0" applyProtection="0"/>
    <xf numFmtId="0" fontId="66" fillId="52" borderId="19" applyNumberFormat="0" applyAlignment="0" applyProtection="0"/>
    <xf numFmtId="0" fontId="16" fillId="55" borderId="24" applyNumberFormat="0" applyFont="0" applyAlignment="0" applyProtection="0"/>
    <xf numFmtId="0" fontId="63" fillId="42" borderId="12" applyNumberFormat="0" applyAlignment="0" applyProtection="0"/>
    <xf numFmtId="0" fontId="56" fillId="52" borderId="12" applyNumberFormat="0" applyAlignment="0" applyProtection="0"/>
    <xf numFmtId="0" fontId="66" fillId="52" borderId="19" applyNumberFormat="0" applyAlignment="0" applyProtection="0"/>
    <xf numFmtId="0" fontId="63" fillId="42" borderId="12" applyNumberFormat="0" applyAlignment="0" applyProtection="0"/>
  </cellStyleXfs>
  <cellXfs count="314">
    <xf numFmtId="0" fontId="0" fillId="0" borderId="0" xfId="0"/>
    <xf numFmtId="168" fontId="17" fillId="2" borderId="21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1" xfId="0" applyFont="1" applyFill="1" applyBorder="1" applyAlignment="1">
      <alignment horizontal="left" vertical="top" wrapText="1"/>
    </xf>
    <xf numFmtId="166" fontId="73" fillId="2" borderId="21" xfId="7" applyNumberFormat="1" applyFont="1" applyFill="1" applyBorder="1" applyAlignment="1">
      <alignment horizontal="center" vertical="center" wrapText="1"/>
    </xf>
    <xf numFmtId="168" fontId="73" fillId="2" borderId="21" xfId="7" applyNumberFormat="1" applyFont="1" applyFill="1" applyBorder="1" applyAlignment="1">
      <alignment horizontal="center" vertical="center" wrapText="1"/>
    </xf>
    <xf numFmtId="166" fontId="73" fillId="2" borderId="21" xfId="7" applyNumberFormat="1" applyFont="1" applyFill="1" applyBorder="1" applyAlignment="1">
      <alignment horizontal="right" vertical="center" wrapText="1"/>
    </xf>
    <xf numFmtId="168" fontId="17" fillId="2" borderId="21" xfId="7" applyNumberFormat="1" applyFont="1" applyFill="1" applyBorder="1" applyAlignment="1">
      <alignment horizontal="center" vertical="top" wrapText="1"/>
    </xf>
    <xf numFmtId="0" fontId="73" fillId="2" borderId="2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43" fontId="73" fillId="2" borderId="21" xfId="7" applyFont="1" applyFill="1" applyBorder="1" applyAlignment="1">
      <alignment horizontal="center" vertical="center" wrapText="1"/>
    </xf>
    <xf numFmtId="168" fontId="17" fillId="2" borderId="21" xfId="7" applyNumberFormat="1" applyFont="1" applyFill="1" applyBorder="1" applyAlignment="1">
      <alignment horizontal="right" vertical="center" wrapText="1"/>
    </xf>
    <xf numFmtId="0" fontId="85" fillId="2" borderId="0" xfId="0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1" xfId="0" applyFont="1" applyFill="1" applyBorder="1" applyAlignment="1">
      <alignment horizontal="center" vertical="top" wrapText="1"/>
    </xf>
    <xf numFmtId="168" fontId="73" fillId="2" borderId="26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vertical="center"/>
    </xf>
    <xf numFmtId="168" fontId="17" fillId="2" borderId="26" xfId="96" applyNumberFormat="1" applyFont="1" applyFill="1" applyBorder="1" applyAlignment="1">
      <alignment horizontal="center" vertical="center" wrapText="1"/>
    </xf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73" fillId="2" borderId="22" xfId="0" applyFont="1" applyFill="1" applyBorder="1" applyAlignment="1">
      <alignment vertical="top" wrapText="1"/>
    </xf>
    <xf numFmtId="0" fontId="73" fillId="2" borderId="1" xfId="0" applyFont="1" applyFill="1" applyBorder="1" applyAlignment="1">
      <alignment vertical="top" wrapText="1"/>
    </xf>
    <xf numFmtId="166" fontId="73" fillId="2" borderId="26" xfId="7" applyNumberFormat="1" applyFont="1" applyFill="1" applyBorder="1" applyAlignment="1">
      <alignment horizontal="right" vertical="center" wrapText="1"/>
    </xf>
    <xf numFmtId="0" fontId="17" fillId="2" borderId="22" xfId="0" applyFont="1" applyFill="1" applyBorder="1" applyAlignment="1">
      <alignment vertical="center" wrapText="1"/>
    </xf>
    <xf numFmtId="0" fontId="17" fillId="2" borderId="1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top" wrapText="1"/>
    </xf>
    <xf numFmtId="168" fontId="85" fillId="2" borderId="21" xfId="7" applyNumberFormat="1" applyFont="1" applyFill="1" applyBorder="1" applyAlignment="1">
      <alignment horizontal="right" vertical="center" wrapText="1"/>
    </xf>
    <xf numFmtId="168" fontId="73" fillId="2" borderId="21" xfId="7" applyNumberFormat="1" applyFont="1" applyFill="1" applyBorder="1" applyAlignment="1">
      <alignment horizontal="right" vertical="center" wrapText="1"/>
    </xf>
    <xf numFmtId="0" fontId="73" fillId="2" borderId="0" xfId="0" applyFont="1" applyFill="1" applyAlignment="1">
      <alignment horizontal="left" vertical="center" wrapText="1"/>
    </xf>
    <xf numFmtId="166" fontId="74" fillId="2" borderId="0" xfId="253" applyNumberFormat="1" applyFont="1" applyFill="1" applyAlignment="1">
      <alignment wrapText="1"/>
    </xf>
    <xf numFmtId="166" fontId="73" fillId="2" borderId="32" xfId="7" applyNumberFormat="1" applyFont="1" applyFill="1" applyBorder="1" applyAlignment="1">
      <alignment horizontal="right" vertical="center" wrapText="1"/>
    </xf>
    <xf numFmtId="0" fontId="17" fillId="2" borderId="1" xfId="0" applyFont="1" applyFill="1" applyBorder="1" applyAlignment="1">
      <alignment vertical="top" wrapText="1"/>
    </xf>
    <xf numFmtId="168" fontId="73" fillId="2" borderId="32" xfId="7" applyNumberFormat="1" applyFont="1" applyFill="1" applyBorder="1" applyAlignment="1">
      <alignment horizontal="center" vertical="center" wrapText="1"/>
    </xf>
    <xf numFmtId="168" fontId="17" fillId="2" borderId="32" xfId="7" applyNumberFormat="1" applyFont="1" applyFill="1" applyBorder="1" applyAlignment="1">
      <alignment horizontal="center" vertical="center" wrapText="1"/>
    </xf>
    <xf numFmtId="168" fontId="17" fillId="2" borderId="32" xfId="7" applyNumberFormat="1" applyFont="1" applyFill="1" applyBorder="1" applyAlignment="1">
      <alignment horizontal="right" vertical="center" wrapText="1"/>
    </xf>
    <xf numFmtId="0" fontId="85" fillId="2" borderId="32" xfId="165" applyFont="1" applyFill="1" applyBorder="1">
      <alignment horizontal="left" vertical="top" wrapText="1"/>
    </xf>
    <xf numFmtId="168" fontId="85" fillId="2" borderId="32" xfId="7" applyNumberFormat="1" applyFont="1" applyFill="1" applyBorder="1" applyAlignment="1">
      <alignment horizontal="right" vertical="center" wrapText="1"/>
    </xf>
    <xf numFmtId="168" fontId="73" fillId="2" borderId="32" xfId="7" applyNumberFormat="1" applyFont="1" applyFill="1" applyBorder="1" applyAlignment="1">
      <alignment horizontal="right" vertical="center" wrapText="1"/>
    </xf>
    <xf numFmtId="168" fontId="17" fillId="2" borderId="32" xfId="96" applyNumberFormat="1" applyFont="1" applyFill="1" applyBorder="1" applyAlignment="1">
      <alignment horizontal="center" vertical="center" wrapText="1"/>
    </xf>
    <xf numFmtId="0" fontId="73" fillId="2" borderId="32" xfId="0" applyFont="1" applyFill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73" fillId="2" borderId="32" xfId="0" applyFont="1" applyFill="1" applyBorder="1" applyAlignment="1">
      <alignment vertical="center" wrapText="1"/>
    </xf>
    <xf numFmtId="0" fontId="17" fillId="2" borderId="32" xfId="0" applyFont="1" applyFill="1" applyBorder="1" applyAlignment="1">
      <alignment vertical="center" wrapText="1"/>
    </xf>
    <xf numFmtId="0" fontId="73" fillId="2" borderId="0" xfId="0" applyFont="1" applyFill="1" applyAlignment="1">
      <alignment horizontal="right" vertical="center"/>
    </xf>
    <xf numFmtId="0" fontId="17" fillId="2" borderId="0" xfId="0" applyFont="1" applyFill="1" applyAlignment="1">
      <alignment horizontal="center" vertical="center" wrapText="1"/>
    </xf>
    <xf numFmtId="0" fontId="74" fillId="0" borderId="0" xfId="0" applyFont="1" applyAlignment="1">
      <alignment horizontal="left" vertical="center" wrapText="1"/>
    </xf>
    <xf numFmtId="0" fontId="87" fillId="0" borderId="0" xfId="0" applyFont="1" applyAlignment="1">
      <alignment horizontal="left" vertical="top" wrapText="1"/>
    </xf>
    <xf numFmtId="0" fontId="74" fillId="2" borderId="0" xfId="0" applyFont="1" applyFill="1" applyAlignment="1">
      <alignment vertical="center" wrapText="1"/>
    </xf>
    <xf numFmtId="0" fontId="14" fillId="2" borderId="0" xfId="0" applyFont="1" applyFill="1" applyAlignment="1">
      <alignment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74" fillId="2" borderId="0" xfId="0" applyFont="1" applyFill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166" fontId="74" fillId="2" borderId="0" xfId="253" applyNumberFormat="1" applyFont="1" applyFill="1" applyAlignment="1">
      <alignment vertical="top" wrapText="1"/>
    </xf>
    <xf numFmtId="168" fontId="17" fillId="57" borderId="26" xfId="96" applyNumberFormat="1" applyFont="1" applyFill="1" applyBorder="1" applyAlignment="1">
      <alignment horizontal="center" vertical="center" wrapText="1"/>
    </xf>
    <xf numFmtId="168" fontId="17" fillId="58" borderId="26" xfId="96" applyNumberFormat="1" applyFont="1" applyFill="1" applyBorder="1" applyAlignment="1">
      <alignment horizontal="center" vertical="top" wrapText="1"/>
    </xf>
    <xf numFmtId="0" fontId="73" fillId="0" borderId="0" xfId="0" applyFont="1" applyAlignment="1">
      <alignment horizontal="center" vertical="top" wrapText="1"/>
    </xf>
    <xf numFmtId="0" fontId="73" fillId="2" borderId="29" xfId="0" applyFont="1" applyFill="1" applyBorder="1" applyAlignment="1">
      <alignment horizontal="left" vertical="top" wrapText="1"/>
    </xf>
    <xf numFmtId="0" fontId="74" fillId="2" borderId="0" xfId="0" applyFont="1" applyFill="1" applyAlignment="1">
      <alignment horizontal="left" vertical="center" wrapText="1"/>
    </xf>
    <xf numFmtId="0" fontId="17" fillId="2" borderId="32" xfId="0" applyFont="1" applyFill="1" applyBorder="1" applyAlignment="1">
      <alignment horizontal="center"/>
    </xf>
    <xf numFmtId="0" fontId="17" fillId="2" borderId="32" xfId="0" applyFont="1" applyFill="1" applyBorder="1" applyAlignment="1">
      <alignment horizontal="center" vertical="center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left" vertical="center" wrapText="1"/>
    </xf>
    <xf numFmtId="0" fontId="73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left" vertical="center" wrapText="1"/>
    </xf>
    <xf numFmtId="165" fontId="17" fillId="2" borderId="32" xfId="6" applyFont="1" applyFill="1" applyBorder="1" applyAlignment="1">
      <alignment horizontal="center" vertical="center"/>
    </xf>
    <xf numFmtId="0" fontId="73" fillId="2" borderId="0" xfId="0" applyFont="1" applyFill="1" applyAlignment="1">
      <alignment horizontal="center" vertical="center"/>
    </xf>
    <xf numFmtId="0" fontId="73" fillId="0" borderId="0" xfId="0" applyFont="1" applyAlignment="1">
      <alignment horizontal="left" vertical="center" wrapText="1"/>
    </xf>
    <xf numFmtId="0" fontId="91" fillId="2" borderId="0" xfId="165" applyFont="1" applyFill="1">
      <alignment horizontal="left" vertical="top" wrapText="1"/>
    </xf>
    <xf numFmtId="166" fontId="91" fillId="2" borderId="0" xfId="2021" applyNumberFormat="1" applyFont="1" applyFill="1" applyAlignment="1">
      <alignment horizontal="right"/>
    </xf>
    <xf numFmtId="0" fontId="91" fillId="2" borderId="0" xfId="165" applyFont="1" applyFill="1" applyAlignment="1"/>
    <xf numFmtId="0" fontId="92" fillId="2" borderId="0" xfId="165" applyFont="1" applyFill="1" applyAlignment="1">
      <alignment horizontal="center" vertical="center" wrapText="1"/>
    </xf>
    <xf numFmtId="0" fontId="92" fillId="2" borderId="0" xfId="165" applyFont="1" applyFill="1" applyAlignment="1">
      <alignment horizontal="center" vertical="top" wrapText="1"/>
    </xf>
    <xf numFmtId="168" fontId="14" fillId="2" borderId="32" xfId="165" applyNumberFormat="1" applyFont="1" applyFill="1" applyBorder="1" applyAlignment="1">
      <alignment horizontal="center" vertical="center" wrapText="1"/>
    </xf>
    <xf numFmtId="0" fontId="91" fillId="2" borderId="0" xfId="165" applyFont="1" applyFill="1" applyAlignment="1">
      <alignment horizontal="left" vertical="center" wrapText="1"/>
    </xf>
    <xf numFmtId="166" fontId="73" fillId="2" borderId="32" xfId="7" applyNumberFormat="1" applyFont="1" applyFill="1" applyBorder="1" applyAlignment="1">
      <alignment horizontal="center" vertical="top" wrapText="1"/>
    </xf>
    <xf numFmtId="0" fontId="73" fillId="2" borderId="0" xfId="165" applyFont="1" applyFill="1">
      <alignment horizontal="left" vertical="top" wrapText="1"/>
    </xf>
    <xf numFmtId="0" fontId="73" fillId="2" borderId="30" xfId="165" applyFont="1" applyFill="1" applyBorder="1" applyAlignment="1">
      <alignment horizontal="right" vertical="top" wrapText="1"/>
    </xf>
    <xf numFmtId="0" fontId="17" fillId="2" borderId="32" xfId="165" applyFont="1" applyFill="1" applyBorder="1" applyAlignment="1">
      <alignment horizontal="center" vertical="top" wrapText="1"/>
    </xf>
    <xf numFmtId="0" fontId="74" fillId="2" borderId="32" xfId="0" applyFont="1" applyFill="1" applyBorder="1" applyAlignment="1">
      <alignment vertical="center" wrapText="1"/>
    </xf>
    <xf numFmtId="37" fontId="74" fillId="0" borderId="32" xfId="0" applyNumberFormat="1" applyFont="1" applyBorder="1" applyAlignment="1">
      <alignment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74" fillId="0" borderId="29" xfId="0" applyFont="1" applyBorder="1" applyAlignment="1">
      <alignment horizontal="center" vertical="center" wrapText="1"/>
    </xf>
    <xf numFmtId="168" fontId="17" fillId="57" borderId="32" xfId="96" applyNumberFormat="1" applyFont="1" applyFill="1" applyBorder="1" applyAlignment="1">
      <alignment horizontal="center" vertical="center" wrapText="1"/>
    </xf>
    <xf numFmtId="168" fontId="17" fillId="2" borderId="22" xfId="96" applyNumberFormat="1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center" vertical="top" wrapText="1"/>
    </xf>
    <xf numFmtId="166" fontId="74" fillId="2" borderId="0" xfId="253" applyNumberFormat="1" applyFont="1" applyFill="1" applyAlignment="1">
      <alignment horizontal="center"/>
    </xf>
    <xf numFmtId="49" fontId="17" fillId="2" borderId="32" xfId="96" applyNumberFormat="1" applyFont="1" applyFill="1" applyBorder="1" applyAlignment="1">
      <alignment horizontal="center" vertical="center" textRotation="90" wrapText="1"/>
    </xf>
    <xf numFmtId="166" fontId="14" fillId="2" borderId="32" xfId="165" applyNumberFormat="1" applyFont="1" applyFill="1" applyBorder="1" applyAlignment="1">
      <alignment horizontal="center" vertical="center" wrapText="1"/>
    </xf>
    <xf numFmtId="0" fontId="94" fillId="2" borderId="32" xfId="253" applyFont="1" applyFill="1" applyBorder="1" applyAlignment="1">
      <alignment horizontal="center" vertical="center" wrapText="1"/>
    </xf>
    <xf numFmtId="0" fontId="85" fillId="2" borderId="32" xfId="253" applyFont="1" applyFill="1" applyBorder="1" applyAlignment="1">
      <alignment horizontal="center" vertical="center" wrapText="1"/>
    </xf>
    <xf numFmtId="166" fontId="95" fillId="0" borderId="32" xfId="96" applyNumberFormat="1" applyFont="1" applyBorder="1" applyAlignment="1">
      <alignment horizontal="center" vertical="center" wrapText="1"/>
    </xf>
    <xf numFmtId="0" fontId="17" fillId="2" borderId="32" xfId="96" applyFont="1" applyFill="1" applyBorder="1" applyAlignment="1">
      <alignment horizontal="center" vertical="center" wrapText="1"/>
    </xf>
    <xf numFmtId="0" fontId="17" fillId="0" borderId="32" xfId="96" applyFont="1" applyBorder="1" applyAlignment="1">
      <alignment horizontal="left" vertical="center" wrapText="1"/>
    </xf>
    <xf numFmtId="166" fontId="17" fillId="2" borderId="32" xfId="96" applyNumberFormat="1" applyFont="1" applyFill="1" applyBorder="1" applyAlignment="1">
      <alignment horizontal="center" vertical="center" wrapText="1"/>
    </xf>
    <xf numFmtId="0" fontId="73" fillId="2" borderId="0" xfId="253" applyFont="1" applyFill="1"/>
    <xf numFmtId="0" fontId="87" fillId="2" borderId="1" xfId="0" applyFont="1" applyFill="1" applyBorder="1"/>
    <xf numFmtId="0" fontId="73" fillId="2" borderId="32" xfId="299" applyFont="1" applyFill="1" applyBorder="1" applyAlignment="1">
      <alignment horizontal="center"/>
    </xf>
    <xf numFmtId="166" fontId="73" fillId="2" borderId="32" xfId="96" applyNumberFormat="1" applyFont="1" applyFill="1" applyBorder="1" applyAlignment="1">
      <alignment vertical="center" wrapText="1"/>
    </xf>
    <xf numFmtId="0" fontId="87" fillId="2" borderId="32" xfId="0" applyFont="1" applyFill="1" applyBorder="1"/>
    <xf numFmtId="0" fontId="96" fillId="2" borderId="29" xfId="96" applyFont="1" applyFill="1" applyBorder="1" applyAlignment="1">
      <alignment horizontal="center" vertical="center" wrapText="1"/>
    </xf>
    <xf numFmtId="166" fontId="96" fillId="2" borderId="32" xfId="6" applyNumberFormat="1" applyFont="1" applyFill="1" applyBorder="1" applyAlignment="1">
      <alignment horizontal="center" vertical="center"/>
    </xf>
    <xf numFmtId="0" fontId="73" fillId="2" borderId="32" xfId="0" applyFont="1" applyFill="1" applyBorder="1" applyAlignment="1">
      <alignment horizontal="center"/>
    </xf>
    <xf numFmtId="166" fontId="73" fillId="2" borderId="32" xfId="253" applyNumberFormat="1" applyFont="1" applyFill="1" applyBorder="1"/>
    <xf numFmtId="166" fontId="17" fillId="2" borderId="32" xfId="253" applyNumberFormat="1" applyFont="1" applyFill="1" applyBorder="1" applyAlignment="1">
      <alignment vertical="center"/>
    </xf>
    <xf numFmtId="166" fontId="73" fillId="2" borderId="32" xfId="7" applyNumberFormat="1" applyFont="1" applyFill="1" applyBorder="1" applyAlignment="1">
      <alignment vertical="center"/>
    </xf>
    <xf numFmtId="166" fontId="74" fillId="2" borderId="0" xfId="253" applyNumberFormat="1" applyFont="1" applyFill="1"/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168" fontId="73" fillId="2" borderId="0" xfId="1734" applyNumberFormat="1" applyFont="1" applyFill="1" applyAlignment="1">
      <alignment horizontal="right" vertical="center"/>
    </xf>
    <xf numFmtId="0" fontId="17" fillId="2" borderId="0" xfId="1734" applyFont="1" applyFill="1" applyAlignment="1">
      <alignment horizontal="center" vertical="center" wrapText="1"/>
    </xf>
    <xf numFmtId="168" fontId="17" fillId="2" borderId="0" xfId="1734" applyNumberFormat="1" applyFont="1" applyFill="1" applyAlignment="1">
      <alignment horizontal="center" vertical="center" wrapText="1"/>
    </xf>
    <xf numFmtId="0" fontId="73" fillId="2" borderId="32" xfId="1735" applyFont="1" applyFill="1" applyBorder="1" applyAlignment="1">
      <alignment horizontal="center" vertical="center" wrapText="1"/>
    </xf>
    <xf numFmtId="168" fontId="73" fillId="2" borderId="32" xfId="1736" applyNumberFormat="1" applyFont="1" applyFill="1" applyBorder="1" applyAlignment="1">
      <alignment horizontal="center" vertical="center"/>
    </xf>
    <xf numFmtId="0" fontId="73" fillId="2" borderId="32" xfId="1735" applyFont="1" applyFill="1" applyBorder="1" applyAlignment="1">
      <alignment horizontal="center"/>
    </xf>
    <xf numFmtId="37" fontId="73" fillId="2" borderId="32" xfId="1735" applyNumberFormat="1" applyFont="1" applyFill="1" applyBorder="1" applyAlignment="1">
      <alignment horizontal="center" vertical="center" wrapText="1"/>
    </xf>
    <xf numFmtId="168" fontId="17" fillId="59" borderId="32" xfId="7" applyNumberFormat="1" applyFont="1" applyFill="1" applyBorder="1" applyAlignment="1">
      <alignment vertical="top" wrapText="1"/>
    </xf>
    <xf numFmtId="168" fontId="73" fillId="2" borderId="0" xfId="299" applyNumberFormat="1" applyFont="1" applyFill="1"/>
    <xf numFmtId="0" fontId="73" fillId="57" borderId="32" xfId="0" applyFont="1" applyFill="1" applyBorder="1" applyAlignment="1">
      <alignment vertical="center" wrapText="1"/>
    </xf>
    <xf numFmtId="168" fontId="73" fillId="57" borderId="29" xfId="0" applyNumberFormat="1" applyFont="1" applyFill="1" applyBorder="1" applyAlignment="1">
      <alignment horizontal="right" vertical="center" wrapText="1"/>
    </xf>
    <xf numFmtId="0" fontId="73" fillId="2" borderId="0" xfId="299" applyFont="1" applyFill="1" applyAlignment="1">
      <alignment vertical="center"/>
    </xf>
    <xf numFmtId="0" fontId="73" fillId="2" borderId="32" xfId="299" applyFont="1" applyFill="1" applyBorder="1" applyAlignment="1">
      <alignment vertical="top"/>
    </xf>
    <xf numFmtId="168" fontId="73" fillId="2" borderId="32" xfId="7" applyNumberFormat="1" applyFont="1" applyFill="1" applyBorder="1" applyAlignment="1">
      <alignment horizontal="right" vertical="top" wrapText="1"/>
    </xf>
    <xf numFmtId="0" fontId="73" fillId="2" borderId="36" xfId="0" applyFont="1" applyFill="1" applyBorder="1" applyAlignment="1">
      <alignment vertical="center"/>
    </xf>
    <xf numFmtId="0" fontId="73" fillId="2" borderId="29" xfId="0" applyFont="1" applyFill="1" applyBorder="1" applyAlignment="1">
      <alignment horizontal="center" vertical="center"/>
    </xf>
    <xf numFmtId="168" fontId="73" fillId="2" borderId="32" xfId="0" applyNumberFormat="1" applyFont="1" applyFill="1" applyBorder="1" applyAlignment="1">
      <alignment horizontal="right" vertical="center" wrapText="1"/>
    </xf>
    <xf numFmtId="165" fontId="73" fillId="2" borderId="32" xfId="6" applyFont="1" applyFill="1" applyBorder="1" applyAlignment="1">
      <alignment horizontal="center" vertical="center"/>
    </xf>
    <xf numFmtId="172" fontId="73" fillId="2" borderId="32" xfId="6" applyNumberFormat="1" applyFont="1" applyFill="1" applyBorder="1" applyAlignment="1">
      <alignment horizontal="center" vertical="center"/>
    </xf>
    <xf numFmtId="168" fontId="73" fillId="0" borderId="32" xfId="0" applyNumberFormat="1" applyFont="1" applyBorder="1" applyAlignment="1">
      <alignment horizontal="right" vertical="center" wrapText="1"/>
    </xf>
    <xf numFmtId="0" fontId="97" fillId="2" borderId="0" xfId="299" applyFont="1" applyFill="1"/>
    <xf numFmtId="0" fontId="97" fillId="2" borderId="0" xfId="299" applyFont="1" applyFill="1" applyAlignment="1">
      <alignment vertical="center"/>
    </xf>
    <xf numFmtId="0" fontId="97" fillId="2" borderId="0" xfId="299" applyFont="1" applyFill="1" applyAlignment="1">
      <alignment horizontal="center" vertical="center"/>
    </xf>
    <xf numFmtId="168" fontId="97" fillId="2" borderId="0" xfId="299" applyNumberFormat="1" applyFont="1" applyFill="1" applyAlignment="1">
      <alignment vertical="center"/>
    </xf>
    <xf numFmtId="0" fontId="73" fillId="2" borderId="0" xfId="1660" applyFont="1" applyFill="1" applyAlignment="1">
      <alignment vertical="top"/>
    </xf>
    <xf numFmtId="168" fontId="73" fillId="2" borderId="0" xfId="96" applyNumberFormat="1" applyFont="1" applyFill="1" applyAlignment="1">
      <alignment vertical="top" wrapText="1"/>
    </xf>
    <xf numFmtId="0" fontId="73" fillId="2" borderId="0" xfId="299" applyFont="1" applyFill="1" applyAlignment="1">
      <alignment vertical="top"/>
    </xf>
    <xf numFmtId="43" fontId="73" fillId="2" borderId="0" xfId="7" applyFont="1" applyFill="1" applyAlignment="1">
      <alignment vertical="top"/>
    </xf>
    <xf numFmtId="43" fontId="98" fillId="2" borderId="0" xfId="7" applyFont="1" applyFill="1" applyAlignment="1">
      <alignment vertical="top"/>
    </xf>
    <xf numFmtId="168" fontId="73" fillId="2" borderId="0" xfId="96" applyNumberFormat="1" applyFont="1" applyFill="1" applyAlignment="1">
      <alignment vertical="center" wrapText="1"/>
    </xf>
    <xf numFmtId="0" fontId="73" fillId="2" borderId="0" xfId="1660" applyFont="1" applyFill="1"/>
    <xf numFmtId="43" fontId="73" fillId="2" borderId="0" xfId="7" applyFont="1" applyFill="1"/>
    <xf numFmtId="43" fontId="98" fillId="2" borderId="0" xfId="7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Font="1" applyFill="1" applyAlignment="1">
      <alignment horizontal="center" vertical="center" wrapText="1"/>
    </xf>
    <xf numFmtId="0" fontId="73" fillId="2" borderId="0" xfId="2028" applyFont="1" applyFill="1"/>
    <xf numFmtId="171" fontId="73" fillId="2" borderId="0" xfId="2027" applyFont="1" applyFill="1"/>
    <xf numFmtId="173" fontId="17" fillId="2" borderId="32" xfId="96" applyNumberFormat="1" applyFont="1" applyFill="1" applyBorder="1" applyAlignment="1">
      <alignment horizontal="center" vertical="center" wrapText="1"/>
    </xf>
    <xf numFmtId="174" fontId="73" fillId="2" borderId="0" xfId="299" applyNumberFormat="1" applyFont="1" applyFill="1"/>
    <xf numFmtId="49" fontId="73" fillId="2" borderId="32" xfId="96" applyNumberFormat="1" applyFont="1" applyFill="1" applyBorder="1" applyAlignment="1">
      <alignment horizontal="center" vertical="center" textRotation="90" wrapText="1"/>
    </xf>
    <xf numFmtId="168" fontId="97" fillId="2" borderId="32" xfId="96" applyNumberFormat="1" applyFont="1" applyFill="1" applyBorder="1" applyAlignment="1">
      <alignment horizontal="center" vertical="center" wrapText="1"/>
    </xf>
    <xf numFmtId="174" fontId="97" fillId="2" borderId="0" xfId="299" applyNumberFormat="1" applyFont="1" applyFill="1"/>
    <xf numFmtId="43" fontId="97" fillId="2" borderId="0" xfId="299" applyNumberFormat="1" applyFont="1" applyFill="1"/>
    <xf numFmtId="43" fontId="97" fillId="2" borderId="0" xfId="7" applyFont="1" applyFill="1"/>
    <xf numFmtId="0" fontId="73" fillId="2" borderId="32" xfId="96" applyFont="1" applyFill="1" applyBorder="1" applyAlignment="1">
      <alignment horizontal="center" vertical="center" wrapText="1"/>
    </xf>
    <xf numFmtId="0" fontId="94" fillId="2" borderId="32" xfId="96" applyFont="1" applyFill="1" applyBorder="1" applyAlignment="1">
      <alignment horizontal="center" vertical="center" wrapText="1"/>
    </xf>
    <xf numFmtId="173" fontId="73" fillId="2" borderId="32" xfId="96" applyNumberFormat="1" applyFont="1" applyFill="1" applyBorder="1" applyAlignment="1">
      <alignment horizontal="center" vertical="center" wrapText="1"/>
    </xf>
    <xf numFmtId="167" fontId="17" fillId="2" borderId="32" xfId="6" applyNumberFormat="1" applyFont="1" applyFill="1" applyBorder="1" applyAlignment="1">
      <alignment horizontal="center" vertical="center"/>
    </xf>
    <xf numFmtId="0" fontId="17" fillId="2" borderId="1" xfId="96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/>
    </xf>
    <xf numFmtId="0" fontId="73" fillId="2" borderId="32" xfId="0" applyFont="1" applyFill="1" applyBorder="1"/>
    <xf numFmtId="175" fontId="73" fillId="2" borderId="32" xfId="2029" applyNumberFormat="1" applyFont="1" applyFill="1" applyBorder="1"/>
    <xf numFmtId="0" fontId="73" fillId="2" borderId="22" xfId="0" applyFont="1" applyFill="1" applyBorder="1"/>
    <xf numFmtId="0" fontId="96" fillId="2" borderId="32" xfId="0" applyFont="1" applyFill="1" applyBorder="1" applyAlignment="1">
      <alignment vertical="center" wrapText="1"/>
    </xf>
    <xf numFmtId="166" fontId="96" fillId="2" borderId="32" xfId="223" applyNumberFormat="1" applyFont="1" applyFill="1" applyBorder="1"/>
    <xf numFmtId="43" fontId="99" fillId="2" borderId="0" xfId="7" applyFont="1" applyFill="1"/>
    <xf numFmtId="43" fontId="100" fillId="2" borderId="0" xfId="7" applyFont="1" applyFill="1"/>
    <xf numFmtId="0" fontId="99" fillId="2" borderId="0" xfId="0" applyFont="1" applyFill="1"/>
    <xf numFmtId="0" fontId="85" fillId="0" borderId="32" xfId="0" applyFont="1" applyBorder="1" applyAlignment="1">
      <alignment vertical="center" wrapText="1"/>
    </xf>
    <xf numFmtId="166" fontId="85" fillId="2" borderId="32" xfId="223" applyNumberFormat="1" applyFont="1" applyFill="1" applyBorder="1" applyAlignment="1">
      <alignment vertical="center"/>
    </xf>
    <xf numFmtId="43" fontId="101" fillId="2" borderId="0" xfId="7" applyFont="1" applyFill="1"/>
    <xf numFmtId="43" fontId="102" fillId="2" borderId="0" xfId="7" applyFont="1" applyFill="1"/>
    <xf numFmtId="0" fontId="101" fillId="2" borderId="0" xfId="0" applyFont="1" applyFill="1"/>
    <xf numFmtId="0" fontId="73" fillId="2" borderId="32" xfId="253" applyFont="1" applyFill="1" applyBorder="1"/>
    <xf numFmtId="0" fontId="96" fillId="0" borderId="32" xfId="0" applyFont="1" applyBorder="1" applyAlignment="1">
      <alignment vertical="center" wrapText="1"/>
    </xf>
    <xf numFmtId="0" fontId="103" fillId="2" borderId="32" xfId="0" applyFont="1" applyFill="1" applyBorder="1" applyAlignment="1">
      <alignment horizontal="center"/>
    </xf>
    <xf numFmtId="0" fontId="85" fillId="0" borderId="29" xfId="0" applyFont="1" applyBorder="1" applyAlignment="1">
      <alignment vertical="center" wrapText="1"/>
    </xf>
    <xf numFmtId="0" fontId="73" fillId="0" borderId="32" xfId="0" applyFont="1" applyBorder="1" applyAlignment="1">
      <alignment horizontal="left" vertical="top" wrapText="1"/>
    </xf>
    <xf numFmtId="166" fontId="73" fillId="0" borderId="32" xfId="7" applyNumberFormat="1" applyFont="1" applyFill="1" applyBorder="1" applyAlignment="1">
      <alignment horizontal="right" vertical="center" wrapText="1"/>
    </xf>
    <xf numFmtId="0" fontId="73" fillId="0" borderId="29" xfId="0" applyFont="1" applyBorder="1" applyAlignment="1">
      <alignment horizontal="left" vertical="top" wrapText="1"/>
    </xf>
    <xf numFmtId="166" fontId="73" fillId="2" borderId="0" xfId="165" applyNumberFormat="1" applyFont="1" applyFill="1">
      <alignment horizontal="left" vertical="top" wrapText="1"/>
    </xf>
    <xf numFmtId="168" fontId="91" fillId="2" borderId="0" xfId="165" applyNumberFormat="1" applyFont="1" applyFill="1">
      <alignment horizontal="left" vertical="top" wrapText="1"/>
    </xf>
    <xf numFmtId="0" fontId="73" fillId="2" borderId="31" xfId="165" applyFont="1" applyFill="1" applyBorder="1">
      <alignment horizontal="left" vertical="top" wrapText="1"/>
    </xf>
    <xf numFmtId="0" fontId="73" fillId="2" borderId="36" xfId="165" applyFont="1" applyFill="1" applyBorder="1">
      <alignment horizontal="left" vertical="top" wrapText="1"/>
    </xf>
    <xf numFmtId="0" fontId="73" fillId="2" borderId="29" xfId="165" applyFont="1" applyFill="1" applyBorder="1">
      <alignment horizontal="left" vertical="top" wrapText="1"/>
    </xf>
    <xf numFmtId="166" fontId="91" fillId="2" borderId="0" xfId="2021" applyNumberFormat="1" applyFont="1" applyFill="1" applyAlignment="1">
      <alignment horizontal="right" vertical="top" wrapText="1"/>
    </xf>
    <xf numFmtId="166" fontId="91" fillId="2" borderId="0" xfId="2021" applyNumberFormat="1" applyFont="1" applyFill="1" applyAlignment="1">
      <alignment horizontal="right"/>
    </xf>
    <xf numFmtId="0" fontId="92" fillId="2" borderId="0" xfId="165" applyFont="1" applyFill="1" applyAlignment="1">
      <alignment horizontal="center" vertical="center" wrapText="1"/>
    </xf>
    <xf numFmtId="0" fontId="17" fillId="2" borderId="37" xfId="165" applyFont="1" applyFill="1" applyBorder="1" applyAlignment="1">
      <alignment horizontal="center" vertical="top" wrapText="1"/>
    </xf>
    <xf numFmtId="0" fontId="17" fillId="2" borderId="38" xfId="165" applyFont="1" applyFill="1" applyBorder="1" applyAlignment="1">
      <alignment horizontal="center" vertical="top" wrapText="1"/>
    </xf>
    <xf numFmtId="0" fontId="17" fillId="2" borderId="33" xfId="165" applyFont="1" applyFill="1" applyBorder="1" applyAlignment="1">
      <alignment horizontal="center" vertical="top" wrapText="1"/>
    </xf>
    <xf numFmtId="0" fontId="17" fillId="2" borderId="31" xfId="165" applyFont="1" applyFill="1" applyBorder="1" applyAlignment="1">
      <alignment horizontal="left" vertical="center" wrapText="1"/>
    </xf>
    <xf numFmtId="0" fontId="17" fillId="2" borderId="36" xfId="165" applyFont="1" applyFill="1" applyBorder="1" applyAlignment="1">
      <alignment horizontal="left" vertical="center" wrapText="1"/>
    </xf>
    <xf numFmtId="0" fontId="17" fillId="2" borderId="29" xfId="165" applyFont="1" applyFill="1" applyBorder="1" applyAlignment="1">
      <alignment horizontal="left" vertical="center" wrapText="1"/>
    </xf>
    <xf numFmtId="0" fontId="91" fillId="2" borderId="31" xfId="165" applyFont="1" applyFill="1" applyBorder="1">
      <alignment horizontal="left" vertical="top" wrapText="1"/>
    </xf>
    <xf numFmtId="0" fontId="91" fillId="2" borderId="36" xfId="165" applyFont="1" applyFill="1" applyBorder="1">
      <alignment horizontal="left" vertical="top" wrapText="1"/>
    </xf>
    <xf numFmtId="0" fontId="91" fillId="2" borderId="29" xfId="165" applyFont="1" applyFill="1" applyBorder="1">
      <alignment horizontal="left" vertical="top" wrapText="1"/>
    </xf>
    <xf numFmtId="0" fontId="73" fillId="2" borderId="31" xfId="165" applyFont="1" applyFill="1" applyBorder="1" applyAlignment="1">
      <alignment horizontal="center" vertical="top" wrapText="1"/>
    </xf>
    <xf numFmtId="0" fontId="73" fillId="2" borderId="36" xfId="165" applyFont="1" applyFill="1" applyBorder="1" applyAlignment="1">
      <alignment horizontal="center" vertical="top" wrapText="1"/>
    </xf>
    <xf numFmtId="0" fontId="73" fillId="2" borderId="29" xfId="165" applyFont="1" applyFill="1" applyBorder="1" applyAlignment="1">
      <alignment horizontal="center" vertical="top" wrapText="1"/>
    </xf>
    <xf numFmtId="0" fontId="73" fillId="0" borderId="37" xfId="165" applyFont="1" applyBorder="1" applyAlignment="1">
      <alignment horizontal="center" vertical="top" wrapText="1"/>
    </xf>
    <xf numFmtId="0" fontId="73" fillId="0" borderId="38" xfId="165" applyFont="1" applyBorder="1" applyAlignment="1">
      <alignment horizontal="center" vertical="top" wrapText="1"/>
    </xf>
    <xf numFmtId="0" fontId="73" fillId="0" borderId="33" xfId="165" applyFont="1" applyBorder="1" applyAlignment="1">
      <alignment horizontal="center" vertical="top" wrapText="1"/>
    </xf>
    <xf numFmtId="0" fontId="73" fillId="0" borderId="39" xfId="165" applyFont="1" applyBorder="1" applyAlignment="1">
      <alignment horizontal="center" vertical="top" wrapText="1"/>
    </xf>
    <xf numFmtId="0" fontId="73" fillId="0" borderId="30" xfId="165" applyFont="1" applyBorder="1" applyAlignment="1">
      <alignment horizontal="center" vertical="top" wrapText="1"/>
    </xf>
    <xf numFmtId="0" fontId="73" fillId="0" borderId="35" xfId="165" applyFont="1" applyBorder="1" applyAlignment="1">
      <alignment horizontal="center" vertical="top" wrapText="1"/>
    </xf>
    <xf numFmtId="0" fontId="17" fillId="2" borderId="31" xfId="165" applyFont="1" applyFill="1" applyBorder="1">
      <alignment horizontal="left" vertical="top" wrapText="1"/>
    </xf>
    <xf numFmtId="0" fontId="17" fillId="2" borderId="36" xfId="165" applyFont="1" applyFill="1" applyBorder="1">
      <alignment horizontal="left" vertical="top" wrapText="1"/>
    </xf>
    <xf numFmtId="0" fontId="17" fillId="2" borderId="29" xfId="165" applyFont="1" applyFill="1" applyBorder="1">
      <alignment horizontal="left" vertical="top" wrapText="1"/>
    </xf>
    <xf numFmtId="0" fontId="73" fillId="2" borderId="0" xfId="0" applyFont="1" applyFill="1" applyAlignment="1">
      <alignment horizontal="right" vertical="center"/>
    </xf>
    <xf numFmtId="0" fontId="17" fillId="0" borderId="32" xfId="0" applyFont="1" applyBorder="1" applyAlignment="1">
      <alignment horizontal="left" vertical="center" wrapText="1"/>
    </xf>
    <xf numFmtId="0" fontId="17" fillId="2" borderId="0" xfId="0" applyFont="1" applyFill="1" applyAlignment="1">
      <alignment horizontal="center" vertical="center" wrapText="1"/>
    </xf>
    <xf numFmtId="0" fontId="73" fillId="2" borderId="27" xfId="0" applyFont="1" applyFill="1" applyBorder="1" applyAlignment="1">
      <alignment horizontal="center" vertical="center" wrapText="1"/>
    </xf>
    <xf numFmtId="0" fontId="73" fillId="2" borderId="28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73" fillId="0" borderId="32" xfId="0" applyFont="1" applyBorder="1" applyAlignment="1">
      <alignment horizontal="left" vertical="center" wrapText="1"/>
    </xf>
    <xf numFmtId="49" fontId="17" fillId="2" borderId="22" xfId="0" applyNumberFormat="1" applyFont="1" applyFill="1" applyBorder="1" applyAlignment="1">
      <alignment horizontal="center" vertical="top" wrapText="1"/>
    </xf>
    <xf numFmtId="49" fontId="17" fillId="2" borderId="1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3" xfId="0" applyNumberFormat="1" applyFont="1" applyFill="1" applyBorder="1" applyAlignment="1">
      <alignment horizontal="center" vertical="top" wrapText="1"/>
    </xf>
    <xf numFmtId="49" fontId="17" fillId="2" borderId="34" xfId="0" applyNumberFormat="1" applyFont="1" applyFill="1" applyBorder="1" applyAlignment="1">
      <alignment horizontal="center" vertical="top" wrapText="1"/>
    </xf>
    <xf numFmtId="49" fontId="17" fillId="2" borderId="35" xfId="0" applyNumberFormat="1" applyFont="1" applyFill="1" applyBorder="1" applyAlignment="1">
      <alignment horizontal="center" vertical="top" wrapText="1"/>
    </xf>
    <xf numFmtId="0" fontId="73" fillId="2" borderId="29" xfId="0" applyFont="1" applyFill="1" applyBorder="1" applyAlignment="1">
      <alignment horizontal="center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7" fillId="2" borderId="0" xfId="0" applyFont="1" applyFill="1" applyAlignment="1">
      <alignment horizontal="center" wrapText="1"/>
    </xf>
    <xf numFmtId="0" fontId="73" fillId="2" borderId="2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left" vertical="top" wrapText="1"/>
    </xf>
    <xf numFmtId="0" fontId="17" fillId="2" borderId="22" xfId="0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center" wrapText="1"/>
    </xf>
    <xf numFmtId="0" fontId="17" fillId="2" borderId="32" xfId="0" applyFont="1" applyFill="1" applyBorder="1" applyAlignment="1">
      <alignment horizontal="center" wrapText="1"/>
    </xf>
    <xf numFmtId="0" fontId="17" fillId="2" borderId="22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center"/>
    </xf>
    <xf numFmtId="0" fontId="17" fillId="2" borderId="2" xfId="0" applyFont="1" applyFill="1" applyBorder="1" applyAlignment="1">
      <alignment horizontal="center"/>
    </xf>
    <xf numFmtId="49" fontId="17" fillId="2" borderId="32" xfId="0" applyNumberFormat="1" applyFont="1" applyFill="1" applyBorder="1" applyAlignment="1">
      <alignment horizontal="center" vertical="top"/>
    </xf>
    <xf numFmtId="0" fontId="73" fillId="2" borderId="32" xfId="0" applyFont="1" applyFill="1" applyBorder="1" applyAlignment="1">
      <alignment horizontal="center" vertical="top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49" fontId="17" fillId="2" borderId="32" xfId="0" applyNumberFormat="1" applyFont="1" applyFill="1" applyBorder="1" applyAlignment="1">
      <alignment horizontal="center" vertical="top" wrapText="1"/>
    </xf>
    <xf numFmtId="49" fontId="17" fillId="2" borderId="31" xfId="96" applyNumberFormat="1" applyFont="1" applyFill="1" applyBorder="1" applyAlignment="1">
      <alignment horizontal="center" vertical="center" wrapText="1"/>
    </xf>
    <xf numFmtId="49" fontId="17" fillId="2" borderId="29" xfId="96" applyNumberFormat="1" applyFont="1" applyFill="1" applyBorder="1" applyAlignment="1">
      <alignment horizontal="center" vertical="center" wrapText="1"/>
    </xf>
    <xf numFmtId="0" fontId="17" fillId="2" borderId="22" xfId="96" applyFont="1" applyFill="1" applyBorder="1" applyAlignment="1">
      <alignment horizontal="center" vertical="center" wrapText="1"/>
    </xf>
    <xf numFmtId="0" fontId="17" fillId="2" borderId="2" xfId="96" applyFont="1" applyFill="1" applyBorder="1" applyAlignment="1">
      <alignment horizontal="center" vertical="center" wrapText="1"/>
    </xf>
    <xf numFmtId="173" fontId="17" fillId="2" borderId="22" xfId="96" applyNumberFormat="1" applyFont="1" applyFill="1" applyBorder="1" applyAlignment="1">
      <alignment horizontal="center" vertical="center" wrapText="1"/>
    </xf>
    <xf numFmtId="173" fontId="17" fillId="2" borderId="2" xfId="96" applyNumberFormat="1" applyFont="1" applyFill="1" applyBorder="1" applyAlignment="1">
      <alignment horizontal="center" vertical="center" wrapText="1"/>
    </xf>
    <xf numFmtId="173" fontId="73" fillId="2" borderId="31" xfId="96" applyNumberFormat="1" applyFont="1" applyFill="1" applyBorder="1" applyAlignment="1">
      <alignment horizontal="center" vertical="center" wrapText="1"/>
    </xf>
    <xf numFmtId="173" fontId="73" fillId="2" borderId="36" xfId="96" applyNumberFormat="1" applyFont="1" applyFill="1" applyBorder="1" applyAlignment="1">
      <alignment horizontal="center" vertical="center" wrapText="1"/>
    </xf>
    <xf numFmtId="173" fontId="73" fillId="2" borderId="29" xfId="96" applyNumberFormat="1" applyFont="1" applyFill="1" applyBorder="1" applyAlignment="1">
      <alignment horizontal="center" vertical="center" wrapText="1"/>
    </xf>
    <xf numFmtId="168" fontId="73" fillId="2" borderId="0" xfId="96" applyNumberFormat="1" applyFont="1" applyFill="1" applyAlignment="1">
      <alignment horizontal="right" vertical="top" wrapText="1"/>
    </xf>
    <xf numFmtId="168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Alignment="1">
      <alignment horizontal="center" vertical="center" wrapText="1"/>
    </xf>
    <xf numFmtId="0" fontId="73" fillId="2" borderId="0" xfId="1660" applyFont="1" applyFill="1" applyAlignment="1">
      <alignment vertical="center" wrapText="1"/>
    </xf>
    <xf numFmtId="0" fontId="73" fillId="2" borderId="30" xfId="2028" applyFont="1" applyFill="1" applyBorder="1" applyAlignment="1">
      <alignment horizontal="right"/>
    </xf>
    <xf numFmtId="166" fontId="93" fillId="2" borderId="31" xfId="96" applyNumberFormat="1" applyFont="1" applyFill="1" applyBorder="1" applyAlignment="1">
      <alignment horizontal="center" vertical="center" wrapText="1"/>
    </xf>
    <xf numFmtId="166" fontId="93" fillId="2" borderId="36" xfId="96" applyNumberFormat="1" applyFont="1" applyFill="1" applyBorder="1" applyAlignment="1">
      <alignment horizontal="center" vertical="center" wrapText="1"/>
    </xf>
    <xf numFmtId="166" fontId="93" fillId="2" borderId="29" xfId="96" applyNumberFormat="1" applyFont="1" applyFill="1" applyBorder="1" applyAlignment="1">
      <alignment horizontal="center" vertical="center" wrapText="1"/>
    </xf>
    <xf numFmtId="166" fontId="74" fillId="2" borderId="0" xfId="253" applyNumberFormat="1" applyFont="1" applyFill="1" applyAlignment="1">
      <alignment horizontal="right" vertical="top" wrapText="1"/>
    </xf>
    <xf numFmtId="166" fontId="74" fillId="2" borderId="0" xfId="253" applyNumberFormat="1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73" fillId="0" borderId="32" xfId="0" applyFont="1" applyBorder="1" applyAlignment="1">
      <alignment horizontal="center" vertical="center" wrapText="1"/>
    </xf>
    <xf numFmtId="0" fontId="17" fillId="58" borderId="32" xfId="0" applyFont="1" applyFill="1" applyBorder="1" applyAlignment="1">
      <alignment horizontal="center" vertical="top" wrapText="1"/>
    </xf>
    <xf numFmtId="0" fontId="87" fillId="0" borderId="32" xfId="0" applyFont="1" applyBorder="1" applyAlignment="1">
      <alignment horizontal="left" vertical="top" wrapText="1"/>
    </xf>
    <xf numFmtId="0" fontId="17" fillId="57" borderId="32" xfId="0" applyFont="1" applyFill="1" applyBorder="1" applyAlignment="1">
      <alignment horizontal="left" vertical="top" wrapText="1"/>
    </xf>
    <xf numFmtId="0" fontId="17" fillId="0" borderId="32" xfId="0" applyFont="1" applyBorder="1" applyAlignment="1">
      <alignment horizontal="left" vertical="top" wrapText="1"/>
    </xf>
    <xf numFmtId="0" fontId="14" fillId="2" borderId="36" xfId="0" applyFont="1" applyFill="1" applyBorder="1" applyAlignment="1">
      <alignment horizontal="left" vertical="center" wrapText="1"/>
    </xf>
    <xf numFmtId="0" fontId="14" fillId="2" borderId="23" xfId="0" applyFont="1" applyFill="1" applyBorder="1" applyAlignment="1">
      <alignment horizontal="left" vertical="center" wrapText="1"/>
    </xf>
    <xf numFmtId="0" fontId="14" fillId="2" borderId="31" xfId="0" applyFont="1" applyFill="1" applyBorder="1" applyAlignment="1">
      <alignment horizontal="left" vertical="center" wrapText="1"/>
    </xf>
    <xf numFmtId="0" fontId="14" fillId="2" borderId="29" xfId="0" applyFont="1" applyFill="1" applyBorder="1" applyAlignment="1">
      <alignment horizontal="left" vertical="center" wrapText="1"/>
    </xf>
    <xf numFmtId="0" fontId="14" fillId="2" borderId="32" xfId="0" applyFont="1" applyFill="1" applyBorder="1" applyAlignment="1">
      <alignment horizontal="left" vertical="center" wrapText="1"/>
    </xf>
    <xf numFmtId="0" fontId="74" fillId="2" borderId="3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left" vertical="center" wrapText="1"/>
    </xf>
    <xf numFmtId="0" fontId="14" fillId="2" borderId="33" xfId="0" applyFont="1" applyFill="1" applyBorder="1" applyAlignment="1">
      <alignment horizontal="center" vertical="center" wrapText="1"/>
    </xf>
    <xf numFmtId="0" fontId="14" fillId="2" borderId="34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74" fillId="2" borderId="22" xfId="0" applyFont="1" applyFill="1" applyBorder="1" applyAlignment="1">
      <alignment horizontal="center" vertical="center" wrapText="1"/>
    </xf>
    <xf numFmtId="0" fontId="74" fillId="2" borderId="1" xfId="0" applyFont="1" applyFill="1" applyBorder="1" applyAlignment="1">
      <alignment horizontal="center" vertical="center" wrapText="1"/>
    </xf>
    <xf numFmtId="0" fontId="74" fillId="2" borderId="2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74" fillId="2" borderId="30" xfId="0" applyFont="1" applyFill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top" wrapText="1"/>
    </xf>
    <xf numFmtId="0" fontId="73" fillId="2" borderId="32" xfId="0" applyFont="1" applyFill="1" applyBorder="1" applyAlignment="1">
      <alignment horizontal="left" vertical="center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2" xfId="1734" applyFont="1" applyFill="1" applyBorder="1" applyAlignment="1">
      <alignment horizontal="center" vertical="center" wrapText="1"/>
    </xf>
    <xf numFmtId="0" fontId="73" fillId="2" borderId="32" xfId="1735" applyFont="1" applyFill="1" applyBorder="1" applyAlignment="1">
      <alignment horizontal="center" vertical="center" wrapText="1"/>
    </xf>
    <xf numFmtId="0" fontId="73" fillId="2" borderId="32" xfId="8" applyFont="1" applyFill="1" applyBorder="1" applyAlignment="1">
      <alignment horizontal="center" vertical="center" wrapText="1"/>
    </xf>
    <xf numFmtId="0" fontId="73" fillId="2" borderId="31" xfId="1735" applyFont="1" applyFill="1" applyBorder="1" applyAlignment="1">
      <alignment horizontal="center" wrapText="1"/>
    </xf>
    <xf numFmtId="0" fontId="73" fillId="2" borderId="36" xfId="1735" applyFont="1" applyFill="1" applyBorder="1" applyAlignment="1">
      <alignment horizontal="center" wrapText="1"/>
    </xf>
    <xf numFmtId="0" fontId="73" fillId="2" borderId="29" xfId="1735" applyFont="1" applyFill="1" applyBorder="1" applyAlignment="1">
      <alignment horizontal="center" wrapText="1"/>
    </xf>
    <xf numFmtId="0" fontId="17" fillId="59" borderId="32" xfId="0" applyFont="1" applyFill="1" applyBorder="1" applyAlignment="1">
      <alignment vertical="top" wrapText="1"/>
    </xf>
    <xf numFmtId="0" fontId="73" fillId="57" borderId="31" xfId="0" applyFont="1" applyFill="1" applyBorder="1" applyAlignment="1">
      <alignment horizontal="left" vertical="center" wrapText="1"/>
    </xf>
    <xf numFmtId="0" fontId="73" fillId="57" borderId="36" xfId="0" applyFont="1" applyFill="1" applyBorder="1" applyAlignment="1">
      <alignment horizontal="left" vertical="center" wrapText="1"/>
    </xf>
    <xf numFmtId="0" fontId="73" fillId="57" borderId="29" xfId="0" applyFont="1" applyFill="1" applyBorder="1" applyAlignment="1">
      <alignment horizontal="left" vertical="center" wrapText="1"/>
    </xf>
    <xf numFmtId="0" fontId="73" fillId="2" borderId="31" xfId="299" applyFont="1" applyFill="1" applyBorder="1" applyAlignment="1">
      <alignment horizontal="left" vertical="top" wrapText="1"/>
    </xf>
    <xf numFmtId="0" fontId="73" fillId="2" borderId="36" xfId="299" applyFont="1" applyFill="1" applyBorder="1" applyAlignment="1">
      <alignment horizontal="left" vertical="top" wrapText="1"/>
    </xf>
    <xf numFmtId="0" fontId="73" fillId="2" borderId="29" xfId="299" applyFont="1" applyFill="1" applyBorder="1" applyAlignment="1">
      <alignment horizontal="left" vertical="top" wrapText="1"/>
    </xf>
    <xf numFmtId="0" fontId="73" fillId="2" borderId="31" xfId="0" applyFont="1" applyFill="1" applyBorder="1" applyAlignment="1">
      <alignment horizontal="center" vertical="center" wrapText="1"/>
    </xf>
    <xf numFmtId="0" fontId="73" fillId="2" borderId="36" xfId="0" applyFont="1" applyFill="1" applyBorder="1" applyAlignment="1">
      <alignment horizontal="center" vertical="center" wrapText="1"/>
    </xf>
    <xf numFmtId="166" fontId="17" fillId="2" borderId="32" xfId="0" applyNumberFormat="1" applyFont="1" applyFill="1" applyBorder="1" applyAlignment="1">
      <alignment vertical="center" wrapText="1"/>
    </xf>
    <xf numFmtId="166" fontId="73" fillId="2" borderId="32" xfId="7" applyNumberFormat="1" applyFont="1" applyFill="1" applyBorder="1" applyAlignment="1">
      <alignment vertical="center" wrapText="1"/>
    </xf>
    <xf numFmtId="166" fontId="17" fillId="2" borderId="32" xfId="7" applyNumberFormat="1" applyFont="1" applyFill="1" applyBorder="1" applyAlignment="1">
      <alignment vertical="center" wrapText="1"/>
    </xf>
    <xf numFmtId="166" fontId="14" fillId="2" borderId="32" xfId="7" applyNumberFormat="1" applyFont="1" applyFill="1" applyBorder="1" applyAlignment="1">
      <alignment vertical="center" wrapText="1"/>
    </xf>
  </cellXfs>
  <cellStyles count="3116">
    <cellStyle name="20% - Accent1" xfId="29" builtinId="30" customBuiltin="1"/>
    <cellStyle name="20% - Accent1 2" xfId="69"/>
    <cellStyle name="20% - Accent1 2 2" xfId="108"/>
    <cellStyle name="20% - Accent1 2 3" xfId="2109"/>
    <cellStyle name="20% - Accent1 2 4" xfId="2037"/>
    <cellStyle name="20% - Accent1 3" xfId="167"/>
    <cellStyle name="20% - Accent1 3 2" xfId="2129"/>
    <cellStyle name="20% - Accent1 4" xfId="191"/>
    <cellStyle name="20% - Accent1 4 2" xfId="2152"/>
    <cellStyle name="20% - Accent1 5" xfId="2065"/>
    <cellStyle name="20% - Accent2" xfId="33" builtinId="34" customBuiltin="1"/>
    <cellStyle name="20% - Accent2 2" xfId="72"/>
    <cellStyle name="20% - Accent2 2 2" xfId="109"/>
    <cellStyle name="20% - Accent2 2 3" xfId="2111"/>
    <cellStyle name="20% - Accent2 2 4" xfId="2040"/>
    <cellStyle name="20% - Accent2 3" xfId="169"/>
    <cellStyle name="20% - Accent2 3 2" xfId="2131"/>
    <cellStyle name="20% - Accent2 4" xfId="193"/>
    <cellStyle name="20% - Accent2 4 2" xfId="2154"/>
    <cellStyle name="20% - Accent2 5" xfId="2067"/>
    <cellStyle name="20% - Accent3" xfId="37" builtinId="38" customBuiltin="1"/>
    <cellStyle name="20% - Accent3 2" xfId="71"/>
    <cellStyle name="20% - Accent3 2 2" xfId="110"/>
    <cellStyle name="20% - Accent3 2 3" xfId="2110"/>
    <cellStyle name="20% - Accent3 2 4" xfId="2043"/>
    <cellStyle name="20% - Accent3 3" xfId="171"/>
    <cellStyle name="20% - Accent3 3 2" xfId="2133"/>
    <cellStyle name="20% - Accent3 4" xfId="195"/>
    <cellStyle name="20% - Accent3 4 2" xfId="2156"/>
    <cellStyle name="20% - Accent3 5" xfId="2069"/>
    <cellStyle name="20% - Accent4" xfId="41" builtinId="42" customBuiltin="1"/>
    <cellStyle name="20% - Accent4 2" xfId="88"/>
    <cellStyle name="20% - Accent4 2 2" xfId="111"/>
    <cellStyle name="20% - Accent4 2 3" xfId="2117"/>
    <cellStyle name="20% - Accent4 2 4" xfId="2046"/>
    <cellStyle name="20% - Accent4 3" xfId="173"/>
    <cellStyle name="20% - Accent4 3 2" xfId="2135"/>
    <cellStyle name="20% - Accent4 4" xfId="197"/>
    <cellStyle name="20% - Accent4 4 2" xfId="2158"/>
    <cellStyle name="20% - Accent4 5" xfId="2071"/>
    <cellStyle name="20% - Accent5" xfId="45" builtinId="46" customBuiltin="1"/>
    <cellStyle name="20% - Accent5 2" xfId="91"/>
    <cellStyle name="20% - Accent5 2 2" xfId="112"/>
    <cellStyle name="20% - Accent5 2 3" xfId="2118"/>
    <cellStyle name="20% - Accent5 2 4" xfId="2049"/>
    <cellStyle name="20% - Accent5 3" xfId="175"/>
    <cellStyle name="20% - Accent5 3 2" xfId="2137"/>
    <cellStyle name="20% - Accent5 4" xfId="199"/>
    <cellStyle name="20% - Accent5 4 2" xfId="2160"/>
    <cellStyle name="20% - Accent5 5" xfId="2073"/>
    <cellStyle name="20% - Accent6" xfId="49" builtinId="50" customBuiltin="1"/>
    <cellStyle name="20% - Accent6 2" xfId="59"/>
    <cellStyle name="20% - Accent6 2 2" xfId="113"/>
    <cellStyle name="20% - Accent6 2 3" xfId="2103"/>
    <cellStyle name="20% - Accent6 2 4" xfId="2052"/>
    <cellStyle name="20% - Accent6 3" xfId="177"/>
    <cellStyle name="20% - Accent6 3 2" xfId="2139"/>
    <cellStyle name="20% - Accent6 4" xfId="201"/>
    <cellStyle name="20% - Accent6 4 2" xfId="2162"/>
    <cellStyle name="20% - Accent6 5" xfId="2075"/>
    <cellStyle name="20% - Акцент1 10" xfId="301"/>
    <cellStyle name="20% - Акцент1 10 2" xfId="2177"/>
    <cellStyle name="20% - Акцент1 11" xfId="302"/>
    <cellStyle name="20% - Акцент1 11 2" xfId="2178"/>
    <cellStyle name="20% - Акцент1 12" xfId="303"/>
    <cellStyle name="20% - Акцент1 12 2" xfId="2179"/>
    <cellStyle name="20% - Акцент1 13" xfId="304"/>
    <cellStyle name="20% - Акцент1 13 2" xfId="2180"/>
    <cellStyle name="20% - Акцент1 14" xfId="305"/>
    <cellStyle name="20% - Акцент1 14 2" xfId="2181"/>
    <cellStyle name="20% - Акцент1 15" xfId="306"/>
    <cellStyle name="20% - Акцент1 15 2" xfId="2182"/>
    <cellStyle name="20% - Акцент1 16" xfId="307"/>
    <cellStyle name="20% - Акцент1 16 2" xfId="2183"/>
    <cellStyle name="20% - Акцент1 17" xfId="308"/>
    <cellStyle name="20% - Акцент1 17 2" xfId="2184"/>
    <cellStyle name="20% - Акцент1 18" xfId="309"/>
    <cellStyle name="20% - Акцент1 18 2" xfId="2185"/>
    <cellStyle name="20% - Акцент1 19" xfId="310"/>
    <cellStyle name="20% - Акцент1 19 2" xfId="2186"/>
    <cellStyle name="20% - Акцент1 2" xfId="311"/>
    <cellStyle name="20% - Акцент1 2 2" xfId="2187"/>
    <cellStyle name="20% - Акцент1 20" xfId="312"/>
    <cellStyle name="20% - Акцент1 20 2" xfId="2188"/>
    <cellStyle name="20% - Акцент1 21" xfId="313"/>
    <cellStyle name="20% - Акцент1 21 2" xfId="2189"/>
    <cellStyle name="20% - Акцент1 22" xfId="314"/>
    <cellStyle name="20% - Акцент1 22 2" xfId="2190"/>
    <cellStyle name="20% - Акцент1 23" xfId="315"/>
    <cellStyle name="20% - Акцент1 23 2" xfId="2191"/>
    <cellStyle name="20% - Акцент1 24" xfId="316"/>
    <cellStyle name="20% - Акцент1 24 2" xfId="2192"/>
    <cellStyle name="20% - Акцент1 25" xfId="317"/>
    <cellStyle name="20% - Акцент1 25 2" xfId="2193"/>
    <cellStyle name="20% - Акцент1 26" xfId="318"/>
    <cellStyle name="20% - Акцент1 26 2" xfId="2194"/>
    <cellStyle name="20% - Акцент1 27" xfId="319"/>
    <cellStyle name="20% - Акцент1 27 2" xfId="2195"/>
    <cellStyle name="20% - Акцент1 28" xfId="320"/>
    <cellStyle name="20% - Акцент1 28 2" xfId="2196"/>
    <cellStyle name="20% - Акцент1 29" xfId="321"/>
    <cellStyle name="20% - Акцент1 29 2" xfId="2197"/>
    <cellStyle name="20% - Акцент1 3" xfId="322"/>
    <cellStyle name="20% - Акцент1 3 2" xfId="2198"/>
    <cellStyle name="20% - Акцент1 30" xfId="323"/>
    <cellStyle name="20% - Акцент1 30 2" xfId="2199"/>
    <cellStyle name="20% - Акцент1 31" xfId="324"/>
    <cellStyle name="20% - Акцент1 31 2" xfId="2200"/>
    <cellStyle name="20% - Акцент1 32" xfId="325"/>
    <cellStyle name="20% - Акцент1 32 2" xfId="2201"/>
    <cellStyle name="20% - Акцент1 33" xfId="326"/>
    <cellStyle name="20% - Акцент1 33 2" xfId="2202"/>
    <cellStyle name="20% - Акцент1 34" xfId="327"/>
    <cellStyle name="20% - Акцент1 34 2" xfId="2203"/>
    <cellStyle name="20% - Акцент1 35" xfId="328"/>
    <cellStyle name="20% - Акцент1 35 2" xfId="2204"/>
    <cellStyle name="20% - Акцент1 36" xfId="329"/>
    <cellStyle name="20% - Акцент1 36 2" xfId="2205"/>
    <cellStyle name="20% - Акцент1 4" xfId="330"/>
    <cellStyle name="20% - Акцент1 4 2" xfId="2206"/>
    <cellStyle name="20% - Акцент1 5" xfId="331"/>
    <cellStyle name="20% - Акцент1 5 2" xfId="2207"/>
    <cellStyle name="20% - Акцент1 6" xfId="332"/>
    <cellStyle name="20% - Акцент1 6 2" xfId="2208"/>
    <cellStyle name="20% - Акцент1 7" xfId="333"/>
    <cellStyle name="20% - Акцент1 7 2" xfId="2209"/>
    <cellStyle name="20% - Акцент1 8" xfId="334"/>
    <cellStyle name="20% - Акцент1 8 2" xfId="2210"/>
    <cellStyle name="20% - Акцент1 9" xfId="335"/>
    <cellStyle name="20% - Акцент1 9 2" xfId="2211"/>
    <cellStyle name="20% - Акцент2 10" xfId="336"/>
    <cellStyle name="20% - Акцент2 10 2" xfId="2212"/>
    <cellStyle name="20% - Акцент2 11" xfId="337"/>
    <cellStyle name="20% - Акцент2 11 2" xfId="2213"/>
    <cellStyle name="20% - Акцент2 12" xfId="338"/>
    <cellStyle name="20% - Акцент2 12 2" xfId="2214"/>
    <cellStyle name="20% - Акцент2 13" xfId="339"/>
    <cellStyle name="20% - Акцент2 13 2" xfId="2215"/>
    <cellStyle name="20% - Акцент2 14" xfId="340"/>
    <cellStyle name="20% - Акцент2 14 2" xfId="2216"/>
    <cellStyle name="20% - Акцент2 15" xfId="341"/>
    <cellStyle name="20% - Акцент2 15 2" xfId="2217"/>
    <cellStyle name="20% - Акцент2 16" xfId="342"/>
    <cellStyle name="20% - Акцент2 16 2" xfId="2218"/>
    <cellStyle name="20% - Акцент2 17" xfId="343"/>
    <cellStyle name="20% - Акцент2 17 2" xfId="2219"/>
    <cellStyle name="20% - Акцент2 18" xfId="344"/>
    <cellStyle name="20% - Акцент2 18 2" xfId="2220"/>
    <cellStyle name="20% - Акцент2 19" xfId="345"/>
    <cellStyle name="20% - Акцент2 19 2" xfId="2221"/>
    <cellStyle name="20% - Акцент2 2" xfId="346"/>
    <cellStyle name="20% - Акцент2 2 2" xfId="2222"/>
    <cellStyle name="20% - Акцент2 20" xfId="347"/>
    <cellStyle name="20% - Акцент2 20 2" xfId="2223"/>
    <cellStyle name="20% - Акцент2 21" xfId="348"/>
    <cellStyle name="20% - Акцент2 21 2" xfId="2224"/>
    <cellStyle name="20% - Акцент2 22" xfId="349"/>
    <cellStyle name="20% - Акцент2 22 2" xfId="2225"/>
    <cellStyle name="20% - Акцент2 23" xfId="350"/>
    <cellStyle name="20% - Акцент2 23 2" xfId="2226"/>
    <cellStyle name="20% - Акцент2 24" xfId="351"/>
    <cellStyle name="20% - Акцент2 24 2" xfId="2227"/>
    <cellStyle name="20% - Акцент2 25" xfId="352"/>
    <cellStyle name="20% - Акцент2 25 2" xfId="2228"/>
    <cellStyle name="20% - Акцент2 26" xfId="353"/>
    <cellStyle name="20% - Акцент2 26 2" xfId="2229"/>
    <cellStyle name="20% - Акцент2 27" xfId="354"/>
    <cellStyle name="20% - Акцент2 27 2" xfId="2230"/>
    <cellStyle name="20% - Акцент2 28" xfId="355"/>
    <cellStyle name="20% - Акцент2 28 2" xfId="2231"/>
    <cellStyle name="20% - Акцент2 29" xfId="356"/>
    <cellStyle name="20% - Акцент2 29 2" xfId="2232"/>
    <cellStyle name="20% - Акцент2 3" xfId="357"/>
    <cellStyle name="20% - Акцент2 3 2" xfId="2233"/>
    <cellStyle name="20% - Акцент2 30" xfId="358"/>
    <cellStyle name="20% - Акцент2 30 2" xfId="2234"/>
    <cellStyle name="20% - Акцент2 31" xfId="359"/>
    <cellStyle name="20% - Акцент2 31 2" xfId="2235"/>
    <cellStyle name="20% - Акцент2 32" xfId="360"/>
    <cellStyle name="20% - Акцент2 32 2" xfId="2236"/>
    <cellStyle name="20% - Акцент2 33" xfId="361"/>
    <cellStyle name="20% - Акцент2 33 2" xfId="2237"/>
    <cellStyle name="20% - Акцент2 34" xfId="362"/>
    <cellStyle name="20% - Акцент2 34 2" xfId="2238"/>
    <cellStyle name="20% - Акцент2 35" xfId="363"/>
    <cellStyle name="20% - Акцент2 35 2" xfId="2239"/>
    <cellStyle name="20% - Акцент2 36" xfId="364"/>
    <cellStyle name="20% - Акцент2 36 2" xfId="2240"/>
    <cellStyle name="20% - Акцент2 4" xfId="365"/>
    <cellStyle name="20% - Акцент2 4 2" xfId="2241"/>
    <cellStyle name="20% - Акцент2 5" xfId="366"/>
    <cellStyle name="20% - Акцент2 5 2" xfId="2242"/>
    <cellStyle name="20% - Акцент2 6" xfId="367"/>
    <cellStyle name="20% - Акцент2 6 2" xfId="2243"/>
    <cellStyle name="20% - Акцент2 7" xfId="368"/>
    <cellStyle name="20% - Акцент2 7 2" xfId="2244"/>
    <cellStyle name="20% - Акцент2 8" xfId="369"/>
    <cellStyle name="20% - Акцент2 8 2" xfId="2245"/>
    <cellStyle name="20% - Акцент2 9" xfId="370"/>
    <cellStyle name="20% - Акцент2 9 2" xfId="2246"/>
    <cellStyle name="20% - Акцент3 10" xfId="371"/>
    <cellStyle name="20% - Акцент3 10 2" xfId="2247"/>
    <cellStyle name="20% - Акцент3 11" xfId="372"/>
    <cellStyle name="20% - Акцент3 11 2" xfId="2248"/>
    <cellStyle name="20% - Акцент3 12" xfId="373"/>
    <cellStyle name="20% - Акцент3 12 2" xfId="2249"/>
    <cellStyle name="20% - Акцент3 13" xfId="374"/>
    <cellStyle name="20% - Акцент3 13 2" xfId="2250"/>
    <cellStyle name="20% - Акцент3 14" xfId="375"/>
    <cellStyle name="20% - Акцент3 14 2" xfId="2251"/>
    <cellStyle name="20% - Акцент3 15" xfId="376"/>
    <cellStyle name="20% - Акцент3 15 2" xfId="2252"/>
    <cellStyle name="20% - Акцент3 16" xfId="377"/>
    <cellStyle name="20% - Акцент3 16 2" xfId="2253"/>
    <cellStyle name="20% - Акцент3 17" xfId="378"/>
    <cellStyle name="20% - Акцент3 17 2" xfId="2254"/>
    <cellStyle name="20% - Акцент3 18" xfId="379"/>
    <cellStyle name="20% - Акцент3 18 2" xfId="2255"/>
    <cellStyle name="20% - Акцент3 19" xfId="380"/>
    <cellStyle name="20% - Акцент3 19 2" xfId="2256"/>
    <cellStyle name="20% - Акцент3 2" xfId="381"/>
    <cellStyle name="20% - Акцент3 2 2" xfId="2257"/>
    <cellStyle name="20% - Акцент3 20" xfId="382"/>
    <cellStyle name="20% - Акцент3 20 2" xfId="2258"/>
    <cellStyle name="20% - Акцент3 21" xfId="383"/>
    <cellStyle name="20% - Акцент3 21 2" xfId="2259"/>
    <cellStyle name="20% - Акцент3 22" xfId="384"/>
    <cellStyle name="20% - Акцент3 22 2" xfId="2260"/>
    <cellStyle name="20% - Акцент3 23" xfId="385"/>
    <cellStyle name="20% - Акцент3 23 2" xfId="2261"/>
    <cellStyle name="20% - Акцент3 24" xfId="386"/>
    <cellStyle name="20% - Акцент3 24 2" xfId="2262"/>
    <cellStyle name="20% - Акцент3 25" xfId="387"/>
    <cellStyle name="20% - Акцент3 25 2" xfId="2263"/>
    <cellStyle name="20% - Акцент3 26" xfId="388"/>
    <cellStyle name="20% - Акцент3 26 2" xfId="2264"/>
    <cellStyle name="20% - Акцент3 27" xfId="389"/>
    <cellStyle name="20% - Акцент3 27 2" xfId="2265"/>
    <cellStyle name="20% - Акцент3 28" xfId="390"/>
    <cellStyle name="20% - Акцент3 28 2" xfId="2266"/>
    <cellStyle name="20% - Акцент3 29" xfId="391"/>
    <cellStyle name="20% - Акцент3 29 2" xfId="2267"/>
    <cellStyle name="20% - Акцент3 3" xfId="392"/>
    <cellStyle name="20% - Акцент3 3 2" xfId="2268"/>
    <cellStyle name="20% - Акцент3 30" xfId="393"/>
    <cellStyle name="20% - Акцент3 30 2" xfId="2269"/>
    <cellStyle name="20% - Акцент3 31" xfId="394"/>
    <cellStyle name="20% - Акцент3 31 2" xfId="2270"/>
    <cellStyle name="20% - Акцент3 32" xfId="395"/>
    <cellStyle name="20% - Акцент3 32 2" xfId="2271"/>
    <cellStyle name="20% - Акцент3 33" xfId="396"/>
    <cellStyle name="20% - Акцент3 33 2" xfId="2272"/>
    <cellStyle name="20% - Акцент3 34" xfId="397"/>
    <cellStyle name="20% - Акцент3 34 2" xfId="2273"/>
    <cellStyle name="20% - Акцент3 35" xfId="398"/>
    <cellStyle name="20% - Акцент3 35 2" xfId="2274"/>
    <cellStyle name="20% - Акцент3 36" xfId="399"/>
    <cellStyle name="20% - Акцент3 36 2" xfId="2275"/>
    <cellStyle name="20% - Акцент3 4" xfId="400"/>
    <cellStyle name="20% - Акцент3 4 2" xfId="2276"/>
    <cellStyle name="20% - Акцент3 5" xfId="401"/>
    <cellStyle name="20% - Акцент3 5 2" xfId="2277"/>
    <cellStyle name="20% - Акцент3 6" xfId="402"/>
    <cellStyle name="20% - Акцент3 6 2" xfId="2278"/>
    <cellStyle name="20% - Акцент3 7" xfId="403"/>
    <cellStyle name="20% - Акцент3 7 2" xfId="2279"/>
    <cellStyle name="20% - Акцент3 8" xfId="404"/>
    <cellStyle name="20% - Акцент3 8 2" xfId="2280"/>
    <cellStyle name="20% - Акцент3 9" xfId="405"/>
    <cellStyle name="20% - Акцент3 9 2" xfId="2281"/>
    <cellStyle name="20% - Акцент4 10" xfId="406"/>
    <cellStyle name="20% - Акцент4 10 2" xfId="2282"/>
    <cellStyle name="20% - Акцент4 11" xfId="407"/>
    <cellStyle name="20% - Акцент4 11 2" xfId="2283"/>
    <cellStyle name="20% - Акцент4 12" xfId="408"/>
    <cellStyle name="20% - Акцент4 12 2" xfId="2284"/>
    <cellStyle name="20% - Акцент4 13" xfId="409"/>
    <cellStyle name="20% - Акцент4 13 2" xfId="2285"/>
    <cellStyle name="20% - Акцент4 14" xfId="410"/>
    <cellStyle name="20% - Акцент4 14 2" xfId="2286"/>
    <cellStyle name="20% - Акцент4 15" xfId="411"/>
    <cellStyle name="20% - Акцент4 15 2" xfId="2287"/>
    <cellStyle name="20% - Акцент4 16" xfId="412"/>
    <cellStyle name="20% - Акцент4 16 2" xfId="2288"/>
    <cellStyle name="20% - Акцент4 17" xfId="413"/>
    <cellStyle name="20% - Акцент4 17 2" xfId="2289"/>
    <cellStyle name="20% - Акцент4 18" xfId="414"/>
    <cellStyle name="20% - Акцент4 18 2" xfId="2290"/>
    <cellStyle name="20% - Акцент4 19" xfId="415"/>
    <cellStyle name="20% - Акцент4 19 2" xfId="2291"/>
    <cellStyle name="20% - Акцент4 2" xfId="416"/>
    <cellStyle name="20% - Акцент4 2 2" xfId="2292"/>
    <cellStyle name="20% - Акцент4 20" xfId="417"/>
    <cellStyle name="20% - Акцент4 20 2" xfId="2293"/>
    <cellStyle name="20% - Акцент4 21" xfId="418"/>
    <cellStyle name="20% - Акцент4 21 2" xfId="2294"/>
    <cellStyle name="20% - Акцент4 22" xfId="419"/>
    <cellStyle name="20% - Акцент4 22 2" xfId="2295"/>
    <cellStyle name="20% - Акцент4 23" xfId="420"/>
    <cellStyle name="20% - Акцент4 23 2" xfId="2296"/>
    <cellStyle name="20% - Акцент4 24" xfId="421"/>
    <cellStyle name="20% - Акцент4 24 2" xfId="2297"/>
    <cellStyle name="20% - Акцент4 25" xfId="422"/>
    <cellStyle name="20% - Акцент4 25 2" xfId="2298"/>
    <cellStyle name="20% - Акцент4 26" xfId="423"/>
    <cellStyle name="20% - Акцент4 26 2" xfId="2299"/>
    <cellStyle name="20% - Акцент4 27" xfId="424"/>
    <cellStyle name="20% - Акцент4 27 2" xfId="2300"/>
    <cellStyle name="20% - Акцент4 28" xfId="425"/>
    <cellStyle name="20% - Акцент4 28 2" xfId="2301"/>
    <cellStyle name="20% - Акцент4 29" xfId="426"/>
    <cellStyle name="20% - Акцент4 29 2" xfId="2302"/>
    <cellStyle name="20% - Акцент4 3" xfId="427"/>
    <cellStyle name="20% - Акцент4 3 2" xfId="2303"/>
    <cellStyle name="20% - Акцент4 30" xfId="428"/>
    <cellStyle name="20% - Акцент4 30 2" xfId="2304"/>
    <cellStyle name="20% - Акцент4 31" xfId="429"/>
    <cellStyle name="20% - Акцент4 31 2" xfId="2305"/>
    <cellStyle name="20% - Акцент4 32" xfId="430"/>
    <cellStyle name="20% - Акцент4 32 2" xfId="2306"/>
    <cellStyle name="20% - Акцент4 33" xfId="431"/>
    <cellStyle name="20% - Акцент4 33 2" xfId="2307"/>
    <cellStyle name="20% - Акцент4 34" xfId="432"/>
    <cellStyle name="20% - Акцент4 34 2" xfId="2308"/>
    <cellStyle name="20% - Акцент4 35" xfId="433"/>
    <cellStyle name="20% - Акцент4 35 2" xfId="2309"/>
    <cellStyle name="20% - Акцент4 36" xfId="434"/>
    <cellStyle name="20% - Акцент4 36 2" xfId="2310"/>
    <cellStyle name="20% - Акцент4 4" xfId="435"/>
    <cellStyle name="20% - Акцент4 4 2" xfId="2311"/>
    <cellStyle name="20% - Акцент4 5" xfId="436"/>
    <cellStyle name="20% - Акцент4 5 2" xfId="2312"/>
    <cellStyle name="20% - Акцент4 6" xfId="437"/>
    <cellStyle name="20% - Акцент4 6 2" xfId="2313"/>
    <cellStyle name="20% - Акцент4 7" xfId="438"/>
    <cellStyle name="20% - Акцент4 7 2" xfId="2314"/>
    <cellStyle name="20% - Акцент4 8" xfId="439"/>
    <cellStyle name="20% - Акцент4 8 2" xfId="2315"/>
    <cellStyle name="20% - Акцент4 9" xfId="440"/>
    <cellStyle name="20% - Акцент4 9 2" xfId="2316"/>
    <cellStyle name="20% - Акцент5 10" xfId="441"/>
    <cellStyle name="20% - Акцент5 10 2" xfId="2317"/>
    <cellStyle name="20% - Акцент5 11" xfId="442"/>
    <cellStyle name="20% - Акцент5 11 2" xfId="2318"/>
    <cellStyle name="20% - Акцент5 12" xfId="443"/>
    <cellStyle name="20% - Акцент5 12 2" xfId="2319"/>
    <cellStyle name="20% - Акцент5 13" xfId="444"/>
    <cellStyle name="20% - Акцент5 13 2" xfId="2320"/>
    <cellStyle name="20% - Акцент5 14" xfId="445"/>
    <cellStyle name="20% - Акцент5 14 2" xfId="2321"/>
    <cellStyle name="20% - Акцент5 15" xfId="446"/>
    <cellStyle name="20% - Акцент5 15 2" xfId="2322"/>
    <cellStyle name="20% - Акцент5 16" xfId="447"/>
    <cellStyle name="20% - Акцент5 16 2" xfId="2323"/>
    <cellStyle name="20% - Акцент5 17" xfId="448"/>
    <cellStyle name="20% - Акцент5 17 2" xfId="2324"/>
    <cellStyle name="20% - Акцент5 18" xfId="449"/>
    <cellStyle name="20% - Акцент5 18 2" xfId="2325"/>
    <cellStyle name="20% - Акцент5 19" xfId="450"/>
    <cellStyle name="20% - Акцент5 19 2" xfId="2326"/>
    <cellStyle name="20% - Акцент5 2" xfId="451"/>
    <cellStyle name="20% - Акцент5 2 2" xfId="2327"/>
    <cellStyle name="20% - Акцент5 20" xfId="452"/>
    <cellStyle name="20% - Акцент5 20 2" xfId="2328"/>
    <cellStyle name="20% - Акцент5 21" xfId="453"/>
    <cellStyle name="20% - Акцент5 21 2" xfId="2329"/>
    <cellStyle name="20% - Акцент5 22" xfId="454"/>
    <cellStyle name="20% - Акцент5 22 2" xfId="2330"/>
    <cellStyle name="20% - Акцент5 23" xfId="455"/>
    <cellStyle name="20% - Акцент5 23 2" xfId="2331"/>
    <cellStyle name="20% - Акцент5 24" xfId="456"/>
    <cellStyle name="20% - Акцент5 24 2" xfId="2332"/>
    <cellStyle name="20% - Акцент5 25" xfId="457"/>
    <cellStyle name="20% - Акцент5 25 2" xfId="2333"/>
    <cellStyle name="20% - Акцент5 26" xfId="458"/>
    <cellStyle name="20% - Акцент5 26 2" xfId="2334"/>
    <cellStyle name="20% - Акцент5 27" xfId="459"/>
    <cellStyle name="20% - Акцент5 27 2" xfId="2335"/>
    <cellStyle name="20% - Акцент5 28" xfId="460"/>
    <cellStyle name="20% - Акцент5 28 2" xfId="2336"/>
    <cellStyle name="20% - Акцент5 29" xfId="461"/>
    <cellStyle name="20% - Акцент5 29 2" xfId="2337"/>
    <cellStyle name="20% - Акцент5 3" xfId="462"/>
    <cellStyle name="20% - Акцент5 3 2" xfId="2338"/>
    <cellStyle name="20% - Акцент5 30" xfId="463"/>
    <cellStyle name="20% - Акцент5 30 2" xfId="2339"/>
    <cellStyle name="20% - Акцент5 31" xfId="464"/>
    <cellStyle name="20% - Акцент5 31 2" xfId="2340"/>
    <cellStyle name="20% - Акцент5 32" xfId="465"/>
    <cellStyle name="20% - Акцент5 32 2" xfId="2341"/>
    <cellStyle name="20% - Акцент5 33" xfId="466"/>
    <cellStyle name="20% - Акцент5 33 2" xfId="2342"/>
    <cellStyle name="20% - Акцент5 34" xfId="467"/>
    <cellStyle name="20% - Акцент5 34 2" xfId="2343"/>
    <cellStyle name="20% - Акцент5 35" xfId="468"/>
    <cellStyle name="20% - Акцент5 35 2" xfId="2344"/>
    <cellStyle name="20% - Акцент5 36" xfId="469"/>
    <cellStyle name="20% - Акцент5 36 2" xfId="2345"/>
    <cellStyle name="20% - Акцент5 4" xfId="470"/>
    <cellStyle name="20% - Акцент5 4 2" xfId="2346"/>
    <cellStyle name="20% - Акцент5 5" xfId="471"/>
    <cellStyle name="20% - Акцент5 5 2" xfId="2347"/>
    <cellStyle name="20% - Акцент5 6" xfId="472"/>
    <cellStyle name="20% - Акцент5 6 2" xfId="2348"/>
    <cellStyle name="20% - Акцент5 7" xfId="473"/>
    <cellStyle name="20% - Акцент5 7 2" xfId="2349"/>
    <cellStyle name="20% - Акцент5 8" xfId="474"/>
    <cellStyle name="20% - Акцент5 8 2" xfId="2350"/>
    <cellStyle name="20% - Акцент5 9" xfId="475"/>
    <cellStyle name="20% - Акцент5 9 2" xfId="2351"/>
    <cellStyle name="20% - Акцент6 10" xfId="476"/>
    <cellStyle name="20% - Акцент6 10 2" xfId="2352"/>
    <cellStyle name="20% - Акцент6 11" xfId="477"/>
    <cellStyle name="20% - Акцент6 11 2" xfId="2353"/>
    <cellStyle name="20% - Акцент6 12" xfId="478"/>
    <cellStyle name="20% - Акцент6 12 2" xfId="2354"/>
    <cellStyle name="20% - Акцент6 13" xfId="479"/>
    <cellStyle name="20% - Акцент6 13 2" xfId="2355"/>
    <cellStyle name="20% - Акцент6 14" xfId="480"/>
    <cellStyle name="20% - Акцент6 14 2" xfId="2356"/>
    <cellStyle name="20% - Акцент6 15" xfId="481"/>
    <cellStyle name="20% - Акцент6 15 2" xfId="2357"/>
    <cellStyle name="20% - Акцент6 16" xfId="482"/>
    <cellStyle name="20% - Акцент6 16 2" xfId="2358"/>
    <cellStyle name="20% - Акцент6 17" xfId="483"/>
    <cellStyle name="20% - Акцент6 17 2" xfId="2359"/>
    <cellStyle name="20% - Акцент6 18" xfId="484"/>
    <cellStyle name="20% - Акцент6 18 2" xfId="2360"/>
    <cellStyle name="20% - Акцент6 19" xfId="485"/>
    <cellStyle name="20% - Акцент6 19 2" xfId="2361"/>
    <cellStyle name="20% - Акцент6 2" xfId="486"/>
    <cellStyle name="20% - Акцент6 2 2" xfId="2362"/>
    <cellStyle name="20% - Акцент6 20" xfId="487"/>
    <cellStyle name="20% - Акцент6 20 2" xfId="2363"/>
    <cellStyle name="20% - Акцент6 21" xfId="488"/>
    <cellStyle name="20% - Акцент6 21 2" xfId="2364"/>
    <cellStyle name="20% - Акцент6 22" xfId="489"/>
    <cellStyle name="20% - Акцент6 22 2" xfId="2365"/>
    <cellStyle name="20% - Акцент6 23" xfId="490"/>
    <cellStyle name="20% - Акцент6 23 2" xfId="2366"/>
    <cellStyle name="20% - Акцент6 24" xfId="491"/>
    <cellStyle name="20% - Акцент6 24 2" xfId="2367"/>
    <cellStyle name="20% - Акцент6 25" xfId="492"/>
    <cellStyle name="20% - Акцент6 25 2" xfId="2368"/>
    <cellStyle name="20% - Акцент6 26" xfId="493"/>
    <cellStyle name="20% - Акцент6 26 2" xfId="2369"/>
    <cellStyle name="20% - Акцент6 27" xfId="494"/>
    <cellStyle name="20% - Акцент6 27 2" xfId="2370"/>
    <cellStyle name="20% - Акцент6 28" xfId="495"/>
    <cellStyle name="20% - Акцент6 28 2" xfId="2371"/>
    <cellStyle name="20% - Акцент6 29" xfId="496"/>
    <cellStyle name="20% - Акцент6 29 2" xfId="2372"/>
    <cellStyle name="20% - Акцент6 3" xfId="497"/>
    <cellStyle name="20% - Акцент6 3 2" xfId="2373"/>
    <cellStyle name="20% - Акцент6 30" xfId="498"/>
    <cellStyle name="20% - Акцент6 30 2" xfId="2374"/>
    <cellStyle name="20% - Акцент6 31" xfId="499"/>
    <cellStyle name="20% - Акцент6 31 2" xfId="2375"/>
    <cellStyle name="20% - Акцент6 32" xfId="500"/>
    <cellStyle name="20% - Акцент6 32 2" xfId="2376"/>
    <cellStyle name="20% - Акцент6 33" xfId="501"/>
    <cellStyle name="20% - Акцент6 33 2" xfId="2377"/>
    <cellStyle name="20% - Акцент6 34" xfId="502"/>
    <cellStyle name="20% - Акцент6 34 2" xfId="2378"/>
    <cellStyle name="20% - Акцент6 35" xfId="503"/>
    <cellStyle name="20% - Акцент6 35 2" xfId="2379"/>
    <cellStyle name="20% - Акцент6 36" xfId="504"/>
    <cellStyle name="20% - Акцент6 36 2" xfId="2380"/>
    <cellStyle name="20% - Акцент6 4" xfId="505"/>
    <cellStyle name="20% - Акцент6 4 2" xfId="2381"/>
    <cellStyle name="20% - Акцент6 5" xfId="506"/>
    <cellStyle name="20% - Акцент6 5 2" xfId="2382"/>
    <cellStyle name="20% - Акцент6 6" xfId="507"/>
    <cellStyle name="20% - Акцент6 6 2" xfId="2383"/>
    <cellStyle name="20% - Акцент6 7" xfId="508"/>
    <cellStyle name="20% - Акцент6 7 2" xfId="2384"/>
    <cellStyle name="20% - Акцент6 8" xfId="509"/>
    <cellStyle name="20% - Акцент6 8 2" xfId="2385"/>
    <cellStyle name="20% - Акцент6 9" xfId="510"/>
    <cellStyle name="20% - Акцент6 9 2" xfId="2386"/>
    <cellStyle name="40% - Accent1" xfId="30" builtinId="31" customBuiltin="1"/>
    <cellStyle name="40% - Accent1 2" xfId="93"/>
    <cellStyle name="40% - Accent1 2 2" xfId="114"/>
    <cellStyle name="40% - Accent1 2 3" xfId="2119"/>
    <cellStyle name="40% - Accent1 2 4" xfId="2038"/>
    <cellStyle name="40% - Accent1 3" xfId="168"/>
    <cellStyle name="40% - Accent1 3 2" xfId="2130"/>
    <cellStyle name="40% - Accent1 4" xfId="192"/>
    <cellStyle name="40% - Accent1 4 2" xfId="2153"/>
    <cellStyle name="40% - Accent1 5" xfId="2066"/>
    <cellStyle name="40% - Accent2" xfId="34" builtinId="35" customBuiltin="1"/>
    <cellStyle name="40% - Accent2 2" xfId="61"/>
    <cellStyle name="40% - Accent2 2 2" xfId="115"/>
    <cellStyle name="40% - Accent2 2 3" xfId="2105"/>
    <cellStyle name="40% - Accent2 2 4" xfId="2041"/>
    <cellStyle name="40% - Accent2 3" xfId="170"/>
    <cellStyle name="40% - Accent2 3 2" xfId="2132"/>
    <cellStyle name="40% - Accent2 4" xfId="194"/>
    <cellStyle name="40% - Accent2 4 2" xfId="2155"/>
    <cellStyle name="40% - Accent2 5" xfId="2068"/>
    <cellStyle name="40% - Accent3" xfId="38" builtinId="39" customBuiltin="1"/>
    <cellStyle name="40% - Accent3 2" xfId="87"/>
    <cellStyle name="40% - Accent3 2 2" xfId="116"/>
    <cellStyle name="40% - Accent3 2 3" xfId="2116"/>
    <cellStyle name="40% - Accent3 2 4" xfId="2044"/>
    <cellStyle name="40% - Accent3 3" xfId="172"/>
    <cellStyle name="40% - Accent3 3 2" xfId="2134"/>
    <cellStyle name="40% - Accent3 4" xfId="196"/>
    <cellStyle name="40% - Accent3 4 2" xfId="2157"/>
    <cellStyle name="40% - Accent3 5" xfId="2070"/>
    <cellStyle name="40% - Accent4" xfId="42" builtinId="43" customBuiltin="1"/>
    <cellStyle name="40% - Accent4 2" xfId="78"/>
    <cellStyle name="40% - Accent4 2 2" xfId="117"/>
    <cellStyle name="40% - Accent4 2 3" xfId="2115"/>
    <cellStyle name="40% - Accent4 2 4" xfId="2047"/>
    <cellStyle name="40% - Accent4 3" xfId="174"/>
    <cellStyle name="40% - Accent4 3 2" xfId="2136"/>
    <cellStyle name="40% - Accent4 4" xfId="198"/>
    <cellStyle name="40% - Accent4 4 2" xfId="2159"/>
    <cellStyle name="40% - Accent4 5" xfId="2072"/>
    <cellStyle name="40% - Accent5" xfId="46" builtinId="47" customBuiltin="1"/>
    <cellStyle name="40% - Accent5 2" xfId="77"/>
    <cellStyle name="40% - Accent5 2 2" xfId="118"/>
    <cellStyle name="40% - Accent5 2 3" xfId="2114"/>
    <cellStyle name="40% - Accent5 2 4" xfId="2050"/>
    <cellStyle name="40% - Accent5 3" xfId="176"/>
    <cellStyle name="40% - Accent5 3 2" xfId="2138"/>
    <cellStyle name="40% - Accent5 4" xfId="200"/>
    <cellStyle name="40% - Accent5 4 2" xfId="2161"/>
    <cellStyle name="40% - Accent5 5" xfId="2074"/>
    <cellStyle name="40% - Accent6" xfId="50" builtinId="51" customBuiltin="1"/>
    <cellStyle name="40% - Accent6 2" xfId="60"/>
    <cellStyle name="40% - Accent6 2 2" xfId="119"/>
    <cellStyle name="40% - Accent6 2 3" xfId="2104"/>
    <cellStyle name="40% - Accent6 2 4" xfId="2053"/>
    <cellStyle name="40% - Accent6 3" xfId="178"/>
    <cellStyle name="40% - Accent6 3 2" xfId="2140"/>
    <cellStyle name="40% - Accent6 4" xfId="202"/>
    <cellStyle name="40% - Accent6 4 2" xfId="2163"/>
    <cellStyle name="40% - Accent6 5" xfId="2076"/>
    <cellStyle name="40% - Акцент1 10" xfId="511"/>
    <cellStyle name="40% - Акцент1 10 2" xfId="2387"/>
    <cellStyle name="40% - Акцент1 11" xfId="512"/>
    <cellStyle name="40% - Акцент1 11 2" xfId="2388"/>
    <cellStyle name="40% - Акцент1 12" xfId="513"/>
    <cellStyle name="40% - Акцент1 12 2" xfId="2389"/>
    <cellStyle name="40% - Акцент1 13" xfId="514"/>
    <cellStyle name="40% - Акцент1 13 2" xfId="2390"/>
    <cellStyle name="40% - Акцент1 14" xfId="515"/>
    <cellStyle name="40% - Акцент1 14 2" xfId="2391"/>
    <cellStyle name="40% - Акцент1 15" xfId="516"/>
    <cellStyle name="40% - Акцент1 15 2" xfId="2392"/>
    <cellStyle name="40% - Акцент1 16" xfId="517"/>
    <cellStyle name="40% - Акцент1 16 2" xfId="2393"/>
    <cellStyle name="40% - Акцент1 17" xfId="518"/>
    <cellStyle name="40% - Акцент1 17 2" xfId="2394"/>
    <cellStyle name="40% - Акцент1 18" xfId="519"/>
    <cellStyle name="40% - Акцент1 18 2" xfId="2395"/>
    <cellStyle name="40% - Акцент1 19" xfId="520"/>
    <cellStyle name="40% - Акцент1 19 2" xfId="2396"/>
    <cellStyle name="40% - Акцент1 2" xfId="521"/>
    <cellStyle name="40% - Акцент1 2 2" xfId="2397"/>
    <cellStyle name="40% - Акцент1 20" xfId="522"/>
    <cellStyle name="40% - Акцент1 20 2" xfId="2398"/>
    <cellStyle name="40% - Акцент1 21" xfId="523"/>
    <cellStyle name="40% - Акцент1 21 2" xfId="2399"/>
    <cellStyle name="40% - Акцент1 22" xfId="524"/>
    <cellStyle name="40% - Акцент1 22 2" xfId="2400"/>
    <cellStyle name="40% - Акцент1 23" xfId="525"/>
    <cellStyle name="40% - Акцент1 23 2" xfId="2401"/>
    <cellStyle name="40% - Акцент1 24" xfId="526"/>
    <cellStyle name="40% - Акцент1 24 2" xfId="2402"/>
    <cellStyle name="40% - Акцент1 25" xfId="527"/>
    <cellStyle name="40% - Акцент1 25 2" xfId="2403"/>
    <cellStyle name="40% - Акцент1 26" xfId="528"/>
    <cellStyle name="40% - Акцент1 26 2" xfId="2404"/>
    <cellStyle name="40% - Акцент1 27" xfId="529"/>
    <cellStyle name="40% - Акцент1 27 2" xfId="2405"/>
    <cellStyle name="40% - Акцент1 28" xfId="530"/>
    <cellStyle name="40% - Акцент1 28 2" xfId="2406"/>
    <cellStyle name="40% - Акцент1 29" xfId="531"/>
    <cellStyle name="40% - Акцент1 29 2" xfId="2407"/>
    <cellStyle name="40% - Акцент1 3" xfId="532"/>
    <cellStyle name="40% - Акцент1 3 2" xfId="2408"/>
    <cellStyle name="40% - Акцент1 30" xfId="533"/>
    <cellStyle name="40% - Акцент1 30 2" xfId="2409"/>
    <cellStyle name="40% - Акцент1 31" xfId="534"/>
    <cellStyle name="40% - Акцент1 31 2" xfId="2410"/>
    <cellStyle name="40% - Акцент1 32" xfId="535"/>
    <cellStyle name="40% - Акцент1 32 2" xfId="2411"/>
    <cellStyle name="40% - Акцент1 33" xfId="536"/>
    <cellStyle name="40% - Акцент1 33 2" xfId="2412"/>
    <cellStyle name="40% - Акцент1 34" xfId="537"/>
    <cellStyle name="40% - Акцент1 34 2" xfId="2413"/>
    <cellStyle name="40% - Акцент1 35" xfId="538"/>
    <cellStyle name="40% - Акцент1 35 2" xfId="2414"/>
    <cellStyle name="40% - Акцент1 36" xfId="539"/>
    <cellStyle name="40% - Акцент1 36 2" xfId="2415"/>
    <cellStyle name="40% - Акцент1 4" xfId="540"/>
    <cellStyle name="40% - Акцент1 4 2" xfId="2416"/>
    <cellStyle name="40% - Акцент1 5" xfId="541"/>
    <cellStyle name="40% - Акцент1 5 2" xfId="2417"/>
    <cellStyle name="40% - Акцент1 6" xfId="542"/>
    <cellStyle name="40% - Акцент1 6 2" xfId="2418"/>
    <cellStyle name="40% - Акцент1 7" xfId="543"/>
    <cellStyle name="40% - Акцент1 7 2" xfId="2419"/>
    <cellStyle name="40% - Акцент1 8" xfId="544"/>
    <cellStyle name="40% - Акцент1 8 2" xfId="2420"/>
    <cellStyle name="40% - Акцент1 9" xfId="545"/>
    <cellStyle name="40% - Акцент1 9 2" xfId="2421"/>
    <cellStyle name="40% - Акцент2 10" xfId="546"/>
    <cellStyle name="40% - Акцент2 10 2" xfId="2422"/>
    <cellStyle name="40% - Акцент2 11" xfId="547"/>
    <cellStyle name="40% - Акцент2 11 2" xfId="2423"/>
    <cellStyle name="40% - Акцент2 12" xfId="548"/>
    <cellStyle name="40% - Акцент2 12 2" xfId="2424"/>
    <cellStyle name="40% - Акцент2 13" xfId="549"/>
    <cellStyle name="40% - Акцент2 13 2" xfId="2425"/>
    <cellStyle name="40% - Акцент2 14" xfId="550"/>
    <cellStyle name="40% - Акцент2 14 2" xfId="2426"/>
    <cellStyle name="40% - Акцент2 15" xfId="551"/>
    <cellStyle name="40% - Акцент2 15 2" xfId="2427"/>
    <cellStyle name="40% - Акцент2 16" xfId="552"/>
    <cellStyle name="40% - Акцент2 16 2" xfId="2428"/>
    <cellStyle name="40% - Акцент2 17" xfId="553"/>
    <cellStyle name="40% - Акцент2 17 2" xfId="2429"/>
    <cellStyle name="40% - Акцент2 18" xfId="554"/>
    <cellStyle name="40% - Акцент2 18 2" xfId="2430"/>
    <cellStyle name="40% - Акцент2 19" xfId="555"/>
    <cellStyle name="40% - Акцент2 19 2" xfId="2431"/>
    <cellStyle name="40% - Акцент2 2" xfId="556"/>
    <cellStyle name="40% - Акцент2 2 2" xfId="2432"/>
    <cellStyle name="40% - Акцент2 20" xfId="557"/>
    <cellStyle name="40% - Акцент2 20 2" xfId="2433"/>
    <cellStyle name="40% - Акцент2 21" xfId="558"/>
    <cellStyle name="40% - Акцент2 21 2" xfId="2434"/>
    <cellStyle name="40% - Акцент2 22" xfId="559"/>
    <cellStyle name="40% - Акцент2 22 2" xfId="2435"/>
    <cellStyle name="40% - Акцент2 23" xfId="560"/>
    <cellStyle name="40% - Акцент2 23 2" xfId="2436"/>
    <cellStyle name="40% - Акцент2 24" xfId="561"/>
    <cellStyle name="40% - Акцент2 24 2" xfId="2437"/>
    <cellStyle name="40% - Акцент2 25" xfId="562"/>
    <cellStyle name="40% - Акцент2 25 2" xfId="2438"/>
    <cellStyle name="40% - Акцент2 26" xfId="563"/>
    <cellStyle name="40% - Акцент2 26 2" xfId="2439"/>
    <cellStyle name="40% - Акцент2 27" xfId="564"/>
    <cellStyle name="40% - Акцент2 27 2" xfId="2440"/>
    <cellStyle name="40% - Акцент2 28" xfId="565"/>
    <cellStyle name="40% - Акцент2 28 2" xfId="2441"/>
    <cellStyle name="40% - Акцент2 29" xfId="566"/>
    <cellStyle name="40% - Акцент2 29 2" xfId="2442"/>
    <cellStyle name="40% - Акцент2 3" xfId="567"/>
    <cellStyle name="40% - Акцент2 3 2" xfId="2443"/>
    <cellStyle name="40% - Акцент2 30" xfId="568"/>
    <cellStyle name="40% - Акцент2 30 2" xfId="2444"/>
    <cellStyle name="40% - Акцент2 31" xfId="569"/>
    <cellStyle name="40% - Акцент2 31 2" xfId="2445"/>
    <cellStyle name="40% - Акцент2 32" xfId="570"/>
    <cellStyle name="40% - Акцент2 32 2" xfId="2446"/>
    <cellStyle name="40% - Акцент2 33" xfId="571"/>
    <cellStyle name="40% - Акцент2 33 2" xfId="2447"/>
    <cellStyle name="40% - Акцент2 34" xfId="572"/>
    <cellStyle name="40% - Акцент2 34 2" xfId="2448"/>
    <cellStyle name="40% - Акцент2 35" xfId="573"/>
    <cellStyle name="40% - Акцент2 35 2" xfId="2449"/>
    <cellStyle name="40% - Акцент2 36" xfId="574"/>
    <cellStyle name="40% - Акцент2 36 2" xfId="2450"/>
    <cellStyle name="40% - Акцент2 4" xfId="575"/>
    <cellStyle name="40% - Акцент2 4 2" xfId="2451"/>
    <cellStyle name="40% - Акцент2 5" xfId="576"/>
    <cellStyle name="40% - Акцент2 5 2" xfId="2452"/>
    <cellStyle name="40% - Акцент2 6" xfId="577"/>
    <cellStyle name="40% - Акцент2 6 2" xfId="2453"/>
    <cellStyle name="40% - Акцент2 7" xfId="578"/>
    <cellStyle name="40% - Акцент2 7 2" xfId="2454"/>
    <cellStyle name="40% - Акцент2 8" xfId="579"/>
    <cellStyle name="40% - Акцент2 8 2" xfId="2455"/>
    <cellStyle name="40% - Акцент2 9" xfId="580"/>
    <cellStyle name="40% - Акцент2 9 2" xfId="2456"/>
    <cellStyle name="40% - Акцент3 10" xfId="581"/>
    <cellStyle name="40% - Акцент3 10 2" xfId="2457"/>
    <cellStyle name="40% - Акцент3 11" xfId="582"/>
    <cellStyle name="40% - Акцент3 11 2" xfId="2458"/>
    <cellStyle name="40% - Акцент3 12" xfId="583"/>
    <cellStyle name="40% - Акцент3 12 2" xfId="2459"/>
    <cellStyle name="40% - Акцент3 13" xfId="584"/>
    <cellStyle name="40% - Акцент3 13 2" xfId="2460"/>
    <cellStyle name="40% - Акцент3 14" xfId="585"/>
    <cellStyle name="40% - Акцент3 14 2" xfId="2461"/>
    <cellStyle name="40% - Акцент3 15" xfId="586"/>
    <cellStyle name="40% - Акцент3 15 2" xfId="2462"/>
    <cellStyle name="40% - Акцент3 16" xfId="587"/>
    <cellStyle name="40% - Акцент3 16 2" xfId="2463"/>
    <cellStyle name="40% - Акцент3 17" xfId="588"/>
    <cellStyle name="40% - Акцент3 17 2" xfId="2464"/>
    <cellStyle name="40% - Акцент3 18" xfId="589"/>
    <cellStyle name="40% - Акцент3 18 2" xfId="2465"/>
    <cellStyle name="40% - Акцент3 19" xfId="590"/>
    <cellStyle name="40% - Акцент3 19 2" xfId="2466"/>
    <cellStyle name="40% - Акцент3 2" xfId="591"/>
    <cellStyle name="40% - Акцент3 2 2" xfId="2467"/>
    <cellStyle name="40% - Акцент3 20" xfId="592"/>
    <cellStyle name="40% - Акцент3 20 2" xfId="2468"/>
    <cellStyle name="40% - Акцент3 21" xfId="593"/>
    <cellStyle name="40% - Акцент3 21 2" xfId="2469"/>
    <cellStyle name="40% - Акцент3 22" xfId="594"/>
    <cellStyle name="40% - Акцент3 22 2" xfId="2470"/>
    <cellStyle name="40% - Акцент3 23" xfId="595"/>
    <cellStyle name="40% - Акцент3 23 2" xfId="2471"/>
    <cellStyle name="40% - Акцент3 24" xfId="596"/>
    <cellStyle name="40% - Акцент3 24 2" xfId="2472"/>
    <cellStyle name="40% - Акцент3 25" xfId="597"/>
    <cellStyle name="40% - Акцент3 25 2" xfId="2473"/>
    <cellStyle name="40% - Акцент3 26" xfId="598"/>
    <cellStyle name="40% - Акцент3 26 2" xfId="2474"/>
    <cellStyle name="40% - Акцент3 27" xfId="599"/>
    <cellStyle name="40% - Акцент3 27 2" xfId="2475"/>
    <cellStyle name="40% - Акцент3 28" xfId="600"/>
    <cellStyle name="40% - Акцент3 28 2" xfId="2476"/>
    <cellStyle name="40% - Акцент3 29" xfId="601"/>
    <cellStyle name="40% - Акцент3 29 2" xfId="2477"/>
    <cellStyle name="40% - Акцент3 3" xfId="602"/>
    <cellStyle name="40% - Акцент3 3 2" xfId="2478"/>
    <cellStyle name="40% - Акцент3 30" xfId="603"/>
    <cellStyle name="40% - Акцент3 30 2" xfId="2479"/>
    <cellStyle name="40% - Акцент3 31" xfId="604"/>
    <cellStyle name="40% - Акцент3 31 2" xfId="2480"/>
    <cellStyle name="40% - Акцент3 32" xfId="605"/>
    <cellStyle name="40% - Акцент3 32 2" xfId="2481"/>
    <cellStyle name="40% - Акцент3 33" xfId="606"/>
    <cellStyle name="40% - Акцент3 33 2" xfId="2482"/>
    <cellStyle name="40% - Акцент3 34" xfId="607"/>
    <cellStyle name="40% - Акцент3 34 2" xfId="2483"/>
    <cellStyle name="40% - Акцент3 35" xfId="608"/>
    <cellStyle name="40% - Акцент3 35 2" xfId="2484"/>
    <cellStyle name="40% - Акцент3 36" xfId="609"/>
    <cellStyle name="40% - Акцент3 36 2" xfId="2485"/>
    <cellStyle name="40% - Акцент3 4" xfId="610"/>
    <cellStyle name="40% - Акцент3 4 2" xfId="2486"/>
    <cellStyle name="40% - Акцент3 5" xfId="611"/>
    <cellStyle name="40% - Акцент3 5 2" xfId="2487"/>
    <cellStyle name="40% - Акцент3 6" xfId="612"/>
    <cellStyle name="40% - Акцент3 6 2" xfId="2488"/>
    <cellStyle name="40% - Акцент3 7" xfId="613"/>
    <cellStyle name="40% - Акцент3 7 2" xfId="2489"/>
    <cellStyle name="40% - Акцент3 8" xfId="614"/>
    <cellStyle name="40% - Акцент3 8 2" xfId="2490"/>
    <cellStyle name="40% - Акцент3 9" xfId="615"/>
    <cellStyle name="40% - Акцент3 9 2" xfId="2491"/>
    <cellStyle name="40% - Акцент4 10" xfId="616"/>
    <cellStyle name="40% - Акцент4 10 2" xfId="2492"/>
    <cellStyle name="40% - Акцент4 11" xfId="617"/>
    <cellStyle name="40% - Акцент4 11 2" xfId="2493"/>
    <cellStyle name="40% - Акцент4 12" xfId="618"/>
    <cellStyle name="40% - Акцент4 12 2" xfId="2494"/>
    <cellStyle name="40% - Акцент4 13" xfId="619"/>
    <cellStyle name="40% - Акцент4 13 2" xfId="2495"/>
    <cellStyle name="40% - Акцент4 14" xfId="620"/>
    <cellStyle name="40% - Акцент4 14 2" xfId="2496"/>
    <cellStyle name="40% - Акцент4 15" xfId="621"/>
    <cellStyle name="40% - Акцент4 15 2" xfId="2497"/>
    <cellStyle name="40% - Акцент4 16" xfId="622"/>
    <cellStyle name="40% - Акцент4 16 2" xfId="2498"/>
    <cellStyle name="40% - Акцент4 17" xfId="623"/>
    <cellStyle name="40% - Акцент4 17 2" xfId="2499"/>
    <cellStyle name="40% - Акцент4 18" xfId="624"/>
    <cellStyle name="40% - Акцент4 18 2" xfId="2500"/>
    <cellStyle name="40% - Акцент4 19" xfId="625"/>
    <cellStyle name="40% - Акцент4 19 2" xfId="2501"/>
    <cellStyle name="40% - Акцент4 2" xfId="626"/>
    <cellStyle name="40% - Акцент4 2 2" xfId="2502"/>
    <cellStyle name="40% - Акцент4 20" xfId="627"/>
    <cellStyle name="40% - Акцент4 20 2" xfId="2503"/>
    <cellStyle name="40% - Акцент4 21" xfId="628"/>
    <cellStyle name="40% - Акцент4 21 2" xfId="2504"/>
    <cellStyle name="40% - Акцент4 22" xfId="629"/>
    <cellStyle name="40% - Акцент4 22 2" xfId="2505"/>
    <cellStyle name="40% - Акцент4 23" xfId="630"/>
    <cellStyle name="40% - Акцент4 23 2" xfId="2506"/>
    <cellStyle name="40% - Акцент4 24" xfId="631"/>
    <cellStyle name="40% - Акцент4 24 2" xfId="2507"/>
    <cellStyle name="40% - Акцент4 25" xfId="632"/>
    <cellStyle name="40% - Акцент4 25 2" xfId="2508"/>
    <cellStyle name="40% - Акцент4 26" xfId="633"/>
    <cellStyle name="40% - Акцент4 26 2" xfId="2509"/>
    <cellStyle name="40% - Акцент4 27" xfId="634"/>
    <cellStyle name="40% - Акцент4 27 2" xfId="2510"/>
    <cellStyle name="40% - Акцент4 28" xfId="635"/>
    <cellStyle name="40% - Акцент4 28 2" xfId="2511"/>
    <cellStyle name="40% - Акцент4 29" xfId="636"/>
    <cellStyle name="40% - Акцент4 29 2" xfId="2512"/>
    <cellStyle name="40% - Акцент4 3" xfId="637"/>
    <cellStyle name="40% - Акцент4 3 2" xfId="2513"/>
    <cellStyle name="40% - Акцент4 30" xfId="638"/>
    <cellStyle name="40% - Акцент4 30 2" xfId="2514"/>
    <cellStyle name="40% - Акцент4 31" xfId="639"/>
    <cellStyle name="40% - Акцент4 31 2" xfId="2515"/>
    <cellStyle name="40% - Акцент4 32" xfId="640"/>
    <cellStyle name="40% - Акцент4 32 2" xfId="2516"/>
    <cellStyle name="40% - Акцент4 33" xfId="641"/>
    <cellStyle name="40% - Акцент4 33 2" xfId="2517"/>
    <cellStyle name="40% - Акцент4 34" xfId="642"/>
    <cellStyle name="40% - Акцент4 34 2" xfId="2518"/>
    <cellStyle name="40% - Акцент4 35" xfId="643"/>
    <cellStyle name="40% - Акцент4 35 2" xfId="2519"/>
    <cellStyle name="40% - Акцент4 36" xfId="644"/>
    <cellStyle name="40% - Акцент4 36 2" xfId="2520"/>
    <cellStyle name="40% - Акцент4 4" xfId="645"/>
    <cellStyle name="40% - Акцент4 4 2" xfId="2521"/>
    <cellStyle name="40% - Акцент4 5" xfId="646"/>
    <cellStyle name="40% - Акцент4 5 2" xfId="2522"/>
    <cellStyle name="40% - Акцент4 6" xfId="647"/>
    <cellStyle name="40% - Акцент4 6 2" xfId="2523"/>
    <cellStyle name="40% - Акцент4 7" xfId="648"/>
    <cellStyle name="40% - Акцент4 7 2" xfId="2524"/>
    <cellStyle name="40% - Акцент4 8" xfId="649"/>
    <cellStyle name="40% - Акцент4 8 2" xfId="2525"/>
    <cellStyle name="40% - Акцент4 9" xfId="650"/>
    <cellStyle name="40% - Акцент4 9 2" xfId="2526"/>
    <cellStyle name="40% - Акцент5 10" xfId="651"/>
    <cellStyle name="40% - Акцент5 10 2" xfId="2527"/>
    <cellStyle name="40% - Акцент5 11" xfId="652"/>
    <cellStyle name="40% - Акцент5 11 2" xfId="2528"/>
    <cellStyle name="40% - Акцент5 12" xfId="653"/>
    <cellStyle name="40% - Акцент5 12 2" xfId="2529"/>
    <cellStyle name="40% - Акцент5 13" xfId="654"/>
    <cellStyle name="40% - Акцент5 13 2" xfId="2530"/>
    <cellStyle name="40% - Акцент5 14" xfId="655"/>
    <cellStyle name="40% - Акцент5 14 2" xfId="2531"/>
    <cellStyle name="40% - Акцент5 15" xfId="656"/>
    <cellStyle name="40% - Акцент5 15 2" xfId="2532"/>
    <cellStyle name="40% - Акцент5 16" xfId="657"/>
    <cellStyle name="40% - Акцент5 16 2" xfId="2533"/>
    <cellStyle name="40% - Акцент5 17" xfId="658"/>
    <cellStyle name="40% - Акцент5 17 2" xfId="2534"/>
    <cellStyle name="40% - Акцент5 18" xfId="659"/>
    <cellStyle name="40% - Акцент5 18 2" xfId="2535"/>
    <cellStyle name="40% - Акцент5 19" xfId="660"/>
    <cellStyle name="40% - Акцент5 19 2" xfId="2536"/>
    <cellStyle name="40% - Акцент5 2" xfId="661"/>
    <cellStyle name="40% - Акцент5 2 2" xfId="2537"/>
    <cellStyle name="40% - Акцент5 20" xfId="662"/>
    <cellStyle name="40% - Акцент5 20 2" xfId="2538"/>
    <cellStyle name="40% - Акцент5 21" xfId="663"/>
    <cellStyle name="40% - Акцент5 21 2" xfId="2539"/>
    <cellStyle name="40% - Акцент5 22" xfId="664"/>
    <cellStyle name="40% - Акцент5 22 2" xfId="2540"/>
    <cellStyle name="40% - Акцент5 23" xfId="665"/>
    <cellStyle name="40% - Акцент5 23 2" xfId="2541"/>
    <cellStyle name="40% - Акцент5 24" xfId="666"/>
    <cellStyle name="40% - Акцент5 24 2" xfId="2542"/>
    <cellStyle name="40% - Акцент5 25" xfId="667"/>
    <cellStyle name="40% - Акцент5 25 2" xfId="2543"/>
    <cellStyle name="40% - Акцент5 26" xfId="668"/>
    <cellStyle name="40% - Акцент5 26 2" xfId="2544"/>
    <cellStyle name="40% - Акцент5 27" xfId="669"/>
    <cellStyle name="40% - Акцент5 27 2" xfId="2545"/>
    <cellStyle name="40% - Акцент5 28" xfId="670"/>
    <cellStyle name="40% - Акцент5 28 2" xfId="2546"/>
    <cellStyle name="40% - Акцент5 29" xfId="671"/>
    <cellStyle name="40% - Акцент5 29 2" xfId="2547"/>
    <cellStyle name="40% - Акцент5 3" xfId="672"/>
    <cellStyle name="40% - Акцент5 3 2" xfId="2548"/>
    <cellStyle name="40% - Акцент5 30" xfId="673"/>
    <cellStyle name="40% - Акцент5 30 2" xfId="2549"/>
    <cellStyle name="40% - Акцент5 31" xfId="674"/>
    <cellStyle name="40% - Акцент5 31 2" xfId="2550"/>
    <cellStyle name="40% - Акцент5 32" xfId="675"/>
    <cellStyle name="40% - Акцент5 32 2" xfId="2551"/>
    <cellStyle name="40% - Акцент5 33" xfId="676"/>
    <cellStyle name="40% - Акцент5 33 2" xfId="2552"/>
    <cellStyle name="40% - Акцент5 34" xfId="677"/>
    <cellStyle name="40% - Акцент5 34 2" xfId="2553"/>
    <cellStyle name="40% - Акцент5 35" xfId="678"/>
    <cellStyle name="40% - Акцент5 35 2" xfId="2554"/>
    <cellStyle name="40% - Акцент5 36" xfId="679"/>
    <cellStyle name="40% - Акцент5 36 2" xfId="2555"/>
    <cellStyle name="40% - Акцент5 4" xfId="680"/>
    <cellStyle name="40% - Акцент5 4 2" xfId="2556"/>
    <cellStyle name="40% - Акцент5 5" xfId="681"/>
    <cellStyle name="40% - Акцент5 5 2" xfId="2557"/>
    <cellStyle name="40% - Акцент5 6" xfId="682"/>
    <cellStyle name="40% - Акцент5 6 2" xfId="2558"/>
    <cellStyle name="40% - Акцент5 7" xfId="683"/>
    <cellStyle name="40% - Акцент5 7 2" xfId="2559"/>
    <cellStyle name="40% - Акцент5 8" xfId="684"/>
    <cellStyle name="40% - Акцент5 8 2" xfId="2560"/>
    <cellStyle name="40% - Акцент5 9" xfId="685"/>
    <cellStyle name="40% - Акцент5 9 2" xfId="2561"/>
    <cellStyle name="40% - Акцент6 10" xfId="686"/>
    <cellStyle name="40% - Акцент6 10 2" xfId="2562"/>
    <cellStyle name="40% - Акцент6 11" xfId="687"/>
    <cellStyle name="40% - Акцент6 11 2" xfId="2563"/>
    <cellStyle name="40% - Акцент6 12" xfId="688"/>
    <cellStyle name="40% - Акцент6 12 2" xfId="2564"/>
    <cellStyle name="40% - Акцент6 13" xfId="689"/>
    <cellStyle name="40% - Акцент6 13 2" xfId="2565"/>
    <cellStyle name="40% - Акцент6 14" xfId="690"/>
    <cellStyle name="40% - Акцент6 14 2" xfId="2566"/>
    <cellStyle name="40% - Акцент6 15" xfId="691"/>
    <cellStyle name="40% - Акцент6 15 2" xfId="2567"/>
    <cellStyle name="40% - Акцент6 16" xfId="692"/>
    <cellStyle name="40% - Акцент6 16 2" xfId="2568"/>
    <cellStyle name="40% - Акцент6 17" xfId="693"/>
    <cellStyle name="40% - Акцент6 17 2" xfId="2569"/>
    <cellStyle name="40% - Акцент6 18" xfId="694"/>
    <cellStyle name="40% - Акцент6 18 2" xfId="2570"/>
    <cellStyle name="40% - Акцент6 19" xfId="695"/>
    <cellStyle name="40% - Акцент6 19 2" xfId="2571"/>
    <cellStyle name="40% - Акцент6 2" xfId="696"/>
    <cellStyle name="40% - Акцент6 2 2" xfId="2572"/>
    <cellStyle name="40% - Акцент6 20" xfId="697"/>
    <cellStyle name="40% - Акцент6 20 2" xfId="2573"/>
    <cellStyle name="40% - Акцент6 21" xfId="698"/>
    <cellStyle name="40% - Акцент6 21 2" xfId="2574"/>
    <cellStyle name="40% - Акцент6 22" xfId="699"/>
    <cellStyle name="40% - Акцент6 22 2" xfId="2575"/>
    <cellStyle name="40% - Акцент6 23" xfId="700"/>
    <cellStyle name="40% - Акцент6 23 2" xfId="2576"/>
    <cellStyle name="40% - Акцент6 24" xfId="701"/>
    <cellStyle name="40% - Акцент6 24 2" xfId="2577"/>
    <cellStyle name="40% - Акцент6 25" xfId="702"/>
    <cellStyle name="40% - Акцент6 25 2" xfId="2578"/>
    <cellStyle name="40% - Акцент6 26" xfId="703"/>
    <cellStyle name="40% - Акцент6 26 2" xfId="2579"/>
    <cellStyle name="40% - Акцент6 27" xfId="704"/>
    <cellStyle name="40% - Акцент6 27 2" xfId="2580"/>
    <cellStyle name="40% - Акцент6 28" xfId="705"/>
    <cellStyle name="40% - Акцент6 28 2" xfId="2581"/>
    <cellStyle name="40% - Акцент6 29" xfId="706"/>
    <cellStyle name="40% - Акцент6 29 2" xfId="2582"/>
    <cellStyle name="40% - Акцент6 3" xfId="707"/>
    <cellStyle name="40% - Акцент6 3 2" xfId="2583"/>
    <cellStyle name="40% - Акцент6 30" xfId="708"/>
    <cellStyle name="40% - Акцент6 30 2" xfId="2584"/>
    <cellStyle name="40% - Акцент6 31" xfId="709"/>
    <cellStyle name="40% - Акцент6 31 2" xfId="2585"/>
    <cellStyle name="40% - Акцент6 32" xfId="710"/>
    <cellStyle name="40% - Акцент6 32 2" xfId="2586"/>
    <cellStyle name="40% - Акцент6 33" xfId="711"/>
    <cellStyle name="40% - Акцент6 33 2" xfId="2587"/>
    <cellStyle name="40% - Акцент6 34" xfId="712"/>
    <cellStyle name="40% - Акцент6 34 2" xfId="2588"/>
    <cellStyle name="40% - Акцент6 35" xfId="713"/>
    <cellStyle name="40% - Акцент6 35 2" xfId="2589"/>
    <cellStyle name="40% - Акцент6 36" xfId="714"/>
    <cellStyle name="40% - Акцент6 36 2" xfId="2590"/>
    <cellStyle name="40% - Акцент6 4" xfId="715"/>
    <cellStyle name="40% - Акцент6 4 2" xfId="2591"/>
    <cellStyle name="40% - Акцент6 5" xfId="716"/>
    <cellStyle name="40% - Акцент6 5 2" xfId="2592"/>
    <cellStyle name="40% - Акцент6 6" xfId="717"/>
    <cellStyle name="40% - Акцент6 6 2" xfId="2593"/>
    <cellStyle name="40% - Акцент6 7" xfId="718"/>
    <cellStyle name="40% - Акцент6 7 2" xfId="2594"/>
    <cellStyle name="40% - Акцент6 8" xfId="719"/>
    <cellStyle name="40% - Акцент6 8 2" xfId="2595"/>
    <cellStyle name="40% - Акцент6 9" xfId="720"/>
    <cellStyle name="40% - Акцент6 9 2" xfId="2596"/>
    <cellStyle name="60% - Accent1" xfId="31" builtinId="32" customBuiltin="1"/>
    <cellStyle name="60% - Accent1 2" xfId="64"/>
    <cellStyle name="60% - Accent1 2 2" xfId="120"/>
    <cellStyle name="60% - Accent1 2 3" xfId="2107"/>
    <cellStyle name="60% - Accent1 2 4" xfId="2039"/>
    <cellStyle name="60% - Accent1 3" xfId="2061"/>
    <cellStyle name="60% - Accent2" xfId="35" builtinId="36" customBuiltin="1"/>
    <cellStyle name="60% - Accent2 2" xfId="62"/>
    <cellStyle name="60% - Accent2 2 2" xfId="121"/>
    <cellStyle name="60% - Accent2 2 3" xfId="2106"/>
    <cellStyle name="60% - Accent2 2 4" xfId="2042"/>
    <cellStyle name="60% - Accent2 3" xfId="2036"/>
    <cellStyle name="60% - Accent3" xfId="39" builtinId="40" customBuiltin="1"/>
    <cellStyle name="60% - Accent3 2" xfId="56"/>
    <cellStyle name="60% - Accent3 2 2" xfId="122"/>
    <cellStyle name="60% - Accent3 2 3" xfId="2102"/>
    <cellStyle name="60% - Accent3 2 4" xfId="2045"/>
    <cellStyle name="60% - Accent3 3" xfId="2063"/>
    <cellStyle name="60% - Accent4" xfId="43" builtinId="44" customBuiltin="1"/>
    <cellStyle name="60% - Accent4 2" xfId="66"/>
    <cellStyle name="60% - Accent4 2 2" xfId="123"/>
    <cellStyle name="60% - Accent4 2 3" xfId="2108"/>
    <cellStyle name="60% - Accent4 2 4" xfId="2048"/>
    <cellStyle name="60% - Accent4 3" xfId="2062"/>
    <cellStyle name="60% - Accent5" xfId="47" builtinId="48" customBuiltin="1"/>
    <cellStyle name="60% - Accent5 2" xfId="73"/>
    <cellStyle name="60% - Accent5 2 2" xfId="124"/>
    <cellStyle name="60% - Accent5 2 3" xfId="2112"/>
    <cellStyle name="60% - Accent5 2 4" xfId="2051"/>
    <cellStyle name="60% - Accent5 3" xfId="2060"/>
    <cellStyle name="60% - Accent6" xfId="51" builtinId="52" customBuiltin="1"/>
    <cellStyle name="60% - Accent6 2" xfId="55"/>
    <cellStyle name="60% - Accent6 2 2" xfId="125"/>
    <cellStyle name="60% - Accent6 2 3" xfId="2101"/>
    <cellStyle name="60% - Accent6 2 4" xfId="2054"/>
    <cellStyle name="60% - Accent6 3" xfId="2064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0 2" xfId="2774"/>
    <cellStyle name="Calculation 2 2 10 3" xfId="2969"/>
    <cellStyle name="Calculation 2 2 10 4" xfId="2716"/>
    <cellStyle name="Calculation 2 2 11" xfId="932"/>
    <cellStyle name="Calculation 2 2 11 2" xfId="2775"/>
    <cellStyle name="Calculation 2 2 11 3" xfId="2968"/>
    <cellStyle name="Calculation 2 2 11 4" xfId="3101"/>
    <cellStyle name="Calculation 2 2 12" xfId="933"/>
    <cellStyle name="Calculation 2 2 12 2" xfId="2776"/>
    <cellStyle name="Calculation 2 2 12 3" xfId="2967"/>
    <cellStyle name="Calculation 2 2 12 4" xfId="3105"/>
    <cellStyle name="Calculation 2 2 13" xfId="934"/>
    <cellStyle name="Calculation 2 2 13 2" xfId="2777"/>
    <cellStyle name="Calculation 2 2 13 3" xfId="2966"/>
    <cellStyle name="Calculation 2 2 13 4" xfId="3102"/>
    <cellStyle name="Calculation 2 2 14" xfId="935"/>
    <cellStyle name="Calculation 2 2 14 2" xfId="2778"/>
    <cellStyle name="Calculation 2 2 14 3" xfId="2965"/>
    <cellStyle name="Calculation 2 2 14 4" xfId="3108"/>
    <cellStyle name="Calculation 2 2 15" xfId="936"/>
    <cellStyle name="Calculation 2 2 15 2" xfId="2779"/>
    <cellStyle name="Calculation 2 2 15 3" xfId="2964"/>
    <cellStyle name="Calculation 2 2 15 4" xfId="2083"/>
    <cellStyle name="Calculation 2 2 16" xfId="937"/>
    <cellStyle name="Calculation 2 2 16 2" xfId="2780"/>
    <cellStyle name="Calculation 2 2 16 3" xfId="2963"/>
    <cellStyle name="Calculation 2 2 16 4" xfId="2653"/>
    <cellStyle name="Calculation 2 2 17" xfId="938"/>
    <cellStyle name="Calculation 2 2 17 2" xfId="2781"/>
    <cellStyle name="Calculation 2 2 17 3" xfId="2962"/>
    <cellStyle name="Calculation 2 2 17 4" xfId="2662"/>
    <cellStyle name="Calculation 2 2 18" xfId="939"/>
    <cellStyle name="Calculation 2 2 18 2" xfId="2782"/>
    <cellStyle name="Calculation 2 2 18 3" xfId="2961"/>
    <cellStyle name="Calculation 2 2 18 4" xfId="2717"/>
    <cellStyle name="Calculation 2 2 19" xfId="940"/>
    <cellStyle name="Calculation 2 2 19 2" xfId="2783"/>
    <cellStyle name="Calculation 2 2 19 3" xfId="2960"/>
    <cellStyle name="Calculation 2 2 19 4" xfId="2718"/>
    <cellStyle name="Calculation 2 2 2" xfId="941"/>
    <cellStyle name="Calculation 2 2 2 2" xfId="2784"/>
    <cellStyle name="Calculation 2 2 2 3" xfId="2959"/>
    <cellStyle name="Calculation 2 2 2 4" xfId="2656"/>
    <cellStyle name="Calculation 2 2 20" xfId="942"/>
    <cellStyle name="Calculation 2 2 20 2" xfId="2785"/>
    <cellStyle name="Calculation 2 2 20 3" xfId="2958"/>
    <cellStyle name="Calculation 2 2 20 4" xfId="2719"/>
    <cellStyle name="Calculation 2 2 21" xfId="943"/>
    <cellStyle name="Calculation 2 2 21 2" xfId="2786"/>
    <cellStyle name="Calculation 2 2 21 3" xfId="2957"/>
    <cellStyle name="Calculation 2 2 21 4" xfId="2720"/>
    <cellStyle name="Calculation 2 2 22" xfId="944"/>
    <cellStyle name="Calculation 2 2 22 2" xfId="2787"/>
    <cellStyle name="Calculation 2 2 22 3" xfId="2956"/>
    <cellStyle name="Calculation 2 2 22 4" xfId="2721"/>
    <cellStyle name="Calculation 2 2 23" xfId="945"/>
    <cellStyle name="Calculation 2 2 23 2" xfId="2788"/>
    <cellStyle name="Calculation 2 2 23 3" xfId="2955"/>
    <cellStyle name="Calculation 2 2 23 4" xfId="2722"/>
    <cellStyle name="Calculation 2 2 24" xfId="946"/>
    <cellStyle name="Calculation 2 2 24 2" xfId="2789"/>
    <cellStyle name="Calculation 2 2 24 3" xfId="2954"/>
    <cellStyle name="Calculation 2 2 24 4" xfId="2652"/>
    <cellStyle name="Calculation 2 2 25" xfId="947"/>
    <cellStyle name="Calculation 2 2 25 2" xfId="2790"/>
    <cellStyle name="Calculation 2 2 25 3" xfId="2953"/>
    <cellStyle name="Calculation 2 2 25 4" xfId="2663"/>
    <cellStyle name="Calculation 2 2 26" xfId="948"/>
    <cellStyle name="Calculation 2 2 26 2" xfId="2791"/>
    <cellStyle name="Calculation 2 2 26 3" xfId="2952"/>
    <cellStyle name="Calculation 2 2 26 4" xfId="2701"/>
    <cellStyle name="Calculation 2 2 27" xfId="949"/>
    <cellStyle name="Calculation 2 2 27 2" xfId="2792"/>
    <cellStyle name="Calculation 2 2 27 3" xfId="2951"/>
    <cellStyle name="Calculation 2 2 27 4" xfId="2712"/>
    <cellStyle name="Calculation 2 2 28" xfId="950"/>
    <cellStyle name="Calculation 2 2 28 2" xfId="2793"/>
    <cellStyle name="Calculation 2 2 28 3" xfId="2950"/>
    <cellStyle name="Calculation 2 2 28 4" xfId="2694"/>
    <cellStyle name="Calculation 2 2 29" xfId="951"/>
    <cellStyle name="Calculation 2 2 29 2" xfId="2794"/>
    <cellStyle name="Calculation 2 2 29 3" xfId="2949"/>
    <cellStyle name="Calculation 2 2 29 4" xfId="2706"/>
    <cellStyle name="Calculation 2 2 3" xfId="952"/>
    <cellStyle name="Calculation 2 2 3 2" xfId="2795"/>
    <cellStyle name="Calculation 2 2 3 3" xfId="2948"/>
    <cellStyle name="Calculation 2 2 3 4" xfId="2723"/>
    <cellStyle name="Calculation 2 2 30" xfId="953"/>
    <cellStyle name="Calculation 2 2 30 2" xfId="2796"/>
    <cellStyle name="Calculation 2 2 30 3" xfId="2947"/>
    <cellStyle name="Calculation 2 2 30 4" xfId="2655"/>
    <cellStyle name="Calculation 2 2 31" xfId="954"/>
    <cellStyle name="Calculation 2 2 31 2" xfId="2797"/>
    <cellStyle name="Calculation 2 2 31 3" xfId="2946"/>
    <cellStyle name="Calculation 2 2 31 4" xfId="2724"/>
    <cellStyle name="Calculation 2 2 32" xfId="955"/>
    <cellStyle name="Calculation 2 2 32 2" xfId="2798"/>
    <cellStyle name="Calculation 2 2 32 3" xfId="2945"/>
    <cellStyle name="Calculation 2 2 32 4" xfId="3103"/>
    <cellStyle name="Calculation 2 2 33" xfId="956"/>
    <cellStyle name="Calculation 2 2 33 2" xfId="2799"/>
    <cellStyle name="Calculation 2 2 33 3" xfId="2944"/>
    <cellStyle name="Calculation 2 2 33 4" xfId="2725"/>
    <cellStyle name="Calculation 2 2 34" xfId="2661"/>
    <cellStyle name="Calculation 2 2 35" xfId="3055"/>
    <cellStyle name="Calculation 2 2 36" xfId="3113"/>
    <cellStyle name="Calculation 2 2 4" xfId="957"/>
    <cellStyle name="Calculation 2 2 4 2" xfId="2800"/>
    <cellStyle name="Calculation 2 2 4 3" xfId="2943"/>
    <cellStyle name="Calculation 2 2 4 4" xfId="2648"/>
    <cellStyle name="Calculation 2 2 5" xfId="958"/>
    <cellStyle name="Calculation 2 2 5 2" xfId="2801"/>
    <cellStyle name="Calculation 2 2 5 3" xfId="2942"/>
    <cellStyle name="Calculation 2 2 5 4" xfId="2693"/>
    <cellStyle name="Calculation 2 2 6" xfId="959"/>
    <cellStyle name="Calculation 2 2 6 2" xfId="2802"/>
    <cellStyle name="Calculation 2 2 6 3" xfId="2941"/>
    <cellStyle name="Calculation 2 2 6 4" xfId="2705"/>
    <cellStyle name="Calculation 2 2 7" xfId="960"/>
    <cellStyle name="Calculation 2 2 7 2" xfId="2803"/>
    <cellStyle name="Calculation 2 2 7 3" xfId="2940"/>
    <cellStyle name="Calculation 2 2 7 4" xfId="2700"/>
    <cellStyle name="Calculation 2 2 8" xfId="961"/>
    <cellStyle name="Calculation 2 2 8 2" xfId="2804"/>
    <cellStyle name="Calculation 2 2 8 3" xfId="2939"/>
    <cellStyle name="Calculation 2 2 8 4" xfId="2711"/>
    <cellStyle name="Calculation 2 2 9" xfId="962"/>
    <cellStyle name="Calculation 2 2 9 2" xfId="2805"/>
    <cellStyle name="Calculation 2 2 9 3" xfId="2938"/>
    <cellStyle name="Calculation 2 2 9 4" xfId="2726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30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2 6" xfId="2080"/>
    <cellStyle name="Comma 2 7" xfId="2057"/>
    <cellStyle name="Comma 3" xfId="99"/>
    <cellStyle name="Comma 3 2" xfId="136"/>
    <cellStyle name="Comma 3 2 2" xfId="188"/>
    <cellStyle name="Comma 3 2 2 2" xfId="211"/>
    <cellStyle name="Comma 3 2 2 2 2" xfId="2172"/>
    <cellStyle name="Comma 3 2 2 3" xfId="2149"/>
    <cellStyle name="Comma 3 2 3" xfId="181"/>
    <cellStyle name="Comma 3 2 3 2" xfId="2143"/>
    <cellStyle name="Comma 3 2 4" xfId="205"/>
    <cellStyle name="Comma 3 2 4 2" xfId="2166"/>
    <cellStyle name="Comma 3 2 5" xfId="2124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2 2" xfId="2142"/>
    <cellStyle name="Comma 5 3" xfId="204"/>
    <cellStyle name="Comma 5 3 2" xfId="2165"/>
    <cellStyle name="Comma 5 4" xfId="2121"/>
    <cellStyle name="Comma 6" xfId="187"/>
    <cellStyle name="Comma 6 2" xfId="210"/>
    <cellStyle name="Comma 6 2 2" xfId="2171"/>
    <cellStyle name="Comma 6 3" xfId="227"/>
    <cellStyle name="Comma 6 4" xfId="2148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0 2" xfId="2806"/>
    <cellStyle name="Input 2 2 10 3" xfId="2937"/>
    <cellStyle name="Input 2 2 10 4" xfId="2727"/>
    <cellStyle name="Input 2 2 11" xfId="964"/>
    <cellStyle name="Input 2 2 11 2" xfId="2807"/>
    <cellStyle name="Input 2 2 11 3" xfId="2686"/>
    <cellStyle name="Input 2 2 11 4" xfId="3033"/>
    <cellStyle name="Input 2 2 12" xfId="965"/>
    <cellStyle name="Input 2 2 12 2" xfId="2808"/>
    <cellStyle name="Input 2 2 12 3" xfId="2637"/>
    <cellStyle name="Input 2 2 12 4" xfId="3073"/>
    <cellStyle name="Input 2 2 13" xfId="966"/>
    <cellStyle name="Input 2 2 13 2" xfId="2809"/>
    <cellStyle name="Input 2 2 13 3" xfId="2097"/>
    <cellStyle name="Input 2 2 13 4" xfId="3082"/>
    <cellStyle name="Input 2 2 14" xfId="967"/>
    <cellStyle name="Input 2 2 14 2" xfId="2810"/>
    <cellStyle name="Input 2 2 14 3" xfId="2646"/>
    <cellStyle name="Input 2 2 14 4" xfId="3064"/>
    <cellStyle name="Input 2 2 15" xfId="968"/>
    <cellStyle name="Input 2 2 15 2" xfId="2811"/>
    <cellStyle name="Input 2 2 15 3" xfId="2099"/>
    <cellStyle name="Input 2 2 15 4" xfId="3079"/>
    <cellStyle name="Input 2 2 16" xfId="969"/>
    <cellStyle name="Input 2 2 16 2" xfId="2812"/>
    <cellStyle name="Input 2 2 16 3" xfId="2645"/>
    <cellStyle name="Input 2 2 16 4" xfId="3065"/>
    <cellStyle name="Input 2 2 17" xfId="970"/>
    <cellStyle name="Input 2 2 17 2" xfId="2813"/>
    <cellStyle name="Input 2 2 17 3" xfId="2684"/>
    <cellStyle name="Input 2 2 17 4" xfId="3035"/>
    <cellStyle name="Input 2 2 18" xfId="971"/>
    <cellStyle name="Input 2 2 18 2" xfId="2814"/>
    <cellStyle name="Input 2 2 18 3" xfId="2632"/>
    <cellStyle name="Input 2 2 18 4" xfId="3078"/>
    <cellStyle name="Input 2 2 19" xfId="972"/>
    <cellStyle name="Input 2 2 19 2" xfId="2815"/>
    <cellStyle name="Input 2 2 19 3" xfId="2683"/>
    <cellStyle name="Input 2 2 19 4" xfId="3036"/>
    <cellStyle name="Input 2 2 2" xfId="973"/>
    <cellStyle name="Input 2 2 2 2" xfId="2816"/>
    <cellStyle name="Input 2 2 2 3" xfId="2696"/>
    <cellStyle name="Input 2 2 2 4" xfId="3025"/>
    <cellStyle name="Input 2 2 20" xfId="974"/>
    <cellStyle name="Input 2 2 20 2" xfId="2817"/>
    <cellStyle name="Input 2 2 20 3" xfId="2682"/>
    <cellStyle name="Input 2 2 20 4" xfId="3037"/>
    <cellStyle name="Input 2 2 21" xfId="975"/>
    <cellStyle name="Input 2 2 21 2" xfId="2818"/>
    <cellStyle name="Input 2 2 21 3" xfId="2681"/>
    <cellStyle name="Input 2 2 21 4" xfId="3038"/>
    <cellStyle name="Input 2 2 22" xfId="976"/>
    <cellStyle name="Input 2 2 22 2" xfId="2819"/>
    <cellStyle name="Input 2 2 22 3" xfId="2077"/>
    <cellStyle name="Input 2 2 22 4" xfId="3094"/>
    <cellStyle name="Input 2 2 23" xfId="977"/>
    <cellStyle name="Input 2 2 23 2" xfId="2820"/>
    <cellStyle name="Input 2 2 23 3" xfId="3107"/>
    <cellStyle name="Input 2 2 23 4" xfId="3115"/>
    <cellStyle name="Input 2 2 24" xfId="978"/>
    <cellStyle name="Input 2 2 24 2" xfId="2821"/>
    <cellStyle name="Input 2 2 24 3" xfId="2770"/>
    <cellStyle name="Input 2 2 24 4" xfId="2970"/>
    <cellStyle name="Input 2 2 25" xfId="979"/>
    <cellStyle name="Input 2 2 25 2" xfId="2822"/>
    <cellStyle name="Input 2 2 25 3" xfId="2769"/>
    <cellStyle name="Input 2 2 25 4" xfId="2971"/>
    <cellStyle name="Input 2 2 26" xfId="980"/>
    <cellStyle name="Input 2 2 26 2" xfId="2823"/>
    <cellStyle name="Input 2 2 26 3" xfId="2768"/>
    <cellStyle name="Input 2 2 26 4" xfId="2972"/>
    <cellStyle name="Input 2 2 27" xfId="981"/>
    <cellStyle name="Input 2 2 27 2" xfId="2824"/>
    <cellStyle name="Input 2 2 27 3" xfId="2767"/>
    <cellStyle name="Input 2 2 27 4" xfId="2973"/>
    <cellStyle name="Input 2 2 28" xfId="982"/>
    <cellStyle name="Input 2 2 28 2" xfId="2825"/>
    <cellStyle name="Input 2 2 28 3" xfId="2766"/>
    <cellStyle name="Input 2 2 28 4" xfId="2974"/>
    <cellStyle name="Input 2 2 29" xfId="983"/>
    <cellStyle name="Input 2 2 29 2" xfId="2826"/>
    <cellStyle name="Input 2 2 29 3" xfId="2765"/>
    <cellStyle name="Input 2 2 29 4" xfId="2975"/>
    <cellStyle name="Input 2 2 3" xfId="984"/>
    <cellStyle name="Input 2 2 3 2" xfId="2827"/>
    <cellStyle name="Input 2 2 3 3" xfId="2764"/>
    <cellStyle name="Input 2 2 3 4" xfId="2976"/>
    <cellStyle name="Input 2 2 30" xfId="985"/>
    <cellStyle name="Input 2 2 30 2" xfId="2828"/>
    <cellStyle name="Input 2 2 30 3" xfId="2763"/>
    <cellStyle name="Input 2 2 30 4" xfId="2977"/>
    <cellStyle name="Input 2 2 31" xfId="986"/>
    <cellStyle name="Input 2 2 31 2" xfId="2829"/>
    <cellStyle name="Input 2 2 31 3" xfId="2762"/>
    <cellStyle name="Input 2 2 31 4" xfId="2978"/>
    <cellStyle name="Input 2 2 32" xfId="987"/>
    <cellStyle name="Input 2 2 32 2" xfId="2830"/>
    <cellStyle name="Input 2 2 32 3" xfId="2761"/>
    <cellStyle name="Input 2 2 32 4" xfId="2979"/>
    <cellStyle name="Input 2 2 33" xfId="988"/>
    <cellStyle name="Input 2 2 33 2" xfId="2831"/>
    <cellStyle name="Input 2 2 33 3" xfId="2760"/>
    <cellStyle name="Input 2 2 33 4" xfId="2980"/>
    <cellStyle name="Input 2 2 34" xfId="2670"/>
    <cellStyle name="Input 2 2 35" xfId="3048"/>
    <cellStyle name="Input 2 2 36" xfId="3112"/>
    <cellStyle name="Input 2 2 4" xfId="989"/>
    <cellStyle name="Input 2 2 4 2" xfId="2832"/>
    <cellStyle name="Input 2 2 4 3" xfId="2650"/>
    <cellStyle name="Input 2 2 4 4" xfId="3061"/>
    <cellStyle name="Input 2 2 5" xfId="990"/>
    <cellStyle name="Input 2 2 5 2" xfId="2833"/>
    <cellStyle name="Input 2 2 5 3" xfId="2079"/>
    <cellStyle name="Input 2 2 5 4" xfId="3098"/>
    <cellStyle name="Input 2 2 6" xfId="991"/>
    <cellStyle name="Input 2 2 6 2" xfId="2834"/>
    <cellStyle name="Input 2 2 6 3" xfId="2642"/>
    <cellStyle name="Input 2 2 6 4" xfId="3068"/>
    <cellStyle name="Input 2 2 7" xfId="992"/>
    <cellStyle name="Input 2 2 7 2" xfId="2835"/>
    <cellStyle name="Input 2 2 7 3" xfId="2085"/>
    <cellStyle name="Input 2 2 7 4" xfId="3084"/>
    <cellStyle name="Input 2 2 8" xfId="993"/>
    <cellStyle name="Input 2 2 8 2" xfId="2836"/>
    <cellStyle name="Input 2 2 8 3" xfId="2703"/>
    <cellStyle name="Input 2 2 8 4" xfId="3020"/>
    <cellStyle name="Input 2 2 9" xfId="994"/>
    <cellStyle name="Input 2 2 9 2" xfId="2837"/>
    <cellStyle name="Input 2 2 9 3" xfId="2691"/>
    <cellStyle name="Input 2 2 9 4" xfId="3028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2 3" xfId="2113"/>
    <cellStyle name="Neutral 2 4" xfId="2034"/>
    <cellStyle name="Neutral 3" xfId="145"/>
    <cellStyle name="Neutral 4" xfId="2032"/>
    <cellStyle name="Normal" xfId="0" builtinId="0"/>
    <cellStyle name="Normal 10" xfId="4"/>
    <cellStyle name="Normal 10 2" xfId="185"/>
    <cellStyle name="Normal 10 2 2" xfId="2146"/>
    <cellStyle name="Normal 10 3" xfId="208"/>
    <cellStyle name="Normal 10 3 2" xfId="2169"/>
    <cellStyle name="Normal 11" xfId="164"/>
    <cellStyle name="Normal 11 2" xfId="186"/>
    <cellStyle name="Normal 11 2 2" xfId="2147"/>
    <cellStyle name="Normal 11 3" xfId="209"/>
    <cellStyle name="Normal 11 3 2" xfId="2170"/>
    <cellStyle name="Normal 11 3 3" xfId="2059"/>
    <cellStyle name="Normal 11 4" xfId="2127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4 3" xfId="2174"/>
    <cellStyle name="Normal 14 4" xfId="2056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2 7" xfId="2078"/>
    <cellStyle name="Normal 2 8" xfId="203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2173"/>
    <cellStyle name="Normal 5 2 2 3" xfId="2150"/>
    <cellStyle name="Normal 5 2 3" xfId="182"/>
    <cellStyle name="Normal 5 2 3 2" xfId="2144"/>
    <cellStyle name="Normal 5 2 4" xfId="206"/>
    <cellStyle name="Normal 5 2 4 2" xfId="2167"/>
    <cellStyle name="Normal 5 2 5" xfId="2125"/>
    <cellStyle name="Normal 5 3" xfId="257"/>
    <cellStyle name="Normal 5 3 7" xfId="2058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3 2" xfId="2141"/>
    <cellStyle name="Normal 8 4" xfId="203"/>
    <cellStyle name="Normal 8 4 2" xfId="2164"/>
    <cellStyle name="Normal 9" xfId="94"/>
    <cellStyle name="Normal 9 2" xfId="184"/>
    <cellStyle name="Normal 9 2 2" xfId="2145"/>
    <cellStyle name="Normal 9 3" xfId="207"/>
    <cellStyle name="Normal 9 3 2" xfId="2168"/>
    <cellStyle name="Normal 9 4" xfId="2120"/>
    <cellStyle name="Note" xfId="25" builtinId="10" customBuiltin="1"/>
    <cellStyle name="Note 2" xfId="54"/>
    <cellStyle name="Note 2 2" xfId="152"/>
    <cellStyle name="Note 2 2 10" xfId="995"/>
    <cellStyle name="Note 2 2 10 2" xfId="2838"/>
    <cellStyle name="Note 2 2 10 3" xfId="2633"/>
    <cellStyle name="Note 2 2 10 4" xfId="3077"/>
    <cellStyle name="Note 2 2 10 5" xfId="2597"/>
    <cellStyle name="Note 2 2 11" xfId="996"/>
    <cellStyle name="Note 2 2 11 2" xfId="2839"/>
    <cellStyle name="Note 2 2 11 3" xfId="2096"/>
    <cellStyle name="Note 2 2 11 4" xfId="3081"/>
    <cellStyle name="Note 2 2 11 5" xfId="2598"/>
    <cellStyle name="Note 2 2 12" xfId="997"/>
    <cellStyle name="Note 2 2 12 2" xfId="2840"/>
    <cellStyle name="Note 2 2 12 3" xfId="2708"/>
    <cellStyle name="Note 2 2 12 4" xfId="3017"/>
    <cellStyle name="Note 2 2 12 5" xfId="2599"/>
    <cellStyle name="Note 2 2 13" xfId="998"/>
    <cellStyle name="Note 2 2 13 2" xfId="2841"/>
    <cellStyle name="Note 2 2 13 3" xfId="2697"/>
    <cellStyle name="Note 2 2 13 4" xfId="3024"/>
    <cellStyle name="Note 2 2 13 5" xfId="2600"/>
    <cellStyle name="Note 2 2 14" xfId="999"/>
    <cellStyle name="Note 2 2 14 2" xfId="2842"/>
    <cellStyle name="Note 2 2 14 3" xfId="2647"/>
    <cellStyle name="Note 2 2 14 4" xfId="3063"/>
    <cellStyle name="Note 2 2 14 5" xfId="2601"/>
    <cellStyle name="Note 2 2 15" xfId="1000"/>
    <cellStyle name="Note 2 2 15 2" xfId="2843"/>
    <cellStyle name="Note 2 2 15 3" xfId="2704"/>
    <cellStyle name="Note 2 2 15 4" xfId="3019"/>
    <cellStyle name="Note 2 2 15 5" xfId="2602"/>
    <cellStyle name="Note 2 2 16" xfId="1001"/>
    <cellStyle name="Note 2 2 16 2" xfId="2844"/>
    <cellStyle name="Note 2 2 16 3" xfId="2692"/>
    <cellStyle name="Note 2 2 16 4" xfId="3027"/>
    <cellStyle name="Note 2 2 16 5" xfId="2603"/>
    <cellStyle name="Note 2 2 17" xfId="1002"/>
    <cellStyle name="Note 2 2 17 2" xfId="2845"/>
    <cellStyle name="Note 2 2 17 3" xfId="2687"/>
    <cellStyle name="Note 2 2 17 4" xfId="3032"/>
    <cellStyle name="Note 2 2 17 5" xfId="2604"/>
    <cellStyle name="Note 2 2 18" xfId="1003"/>
    <cellStyle name="Note 2 2 18 2" xfId="2846"/>
    <cellStyle name="Note 2 2 18 3" xfId="2089"/>
    <cellStyle name="Note 2 2 18 4" xfId="3093"/>
    <cellStyle name="Note 2 2 18 5" xfId="2605"/>
    <cellStyle name="Note 2 2 19" xfId="1004"/>
    <cellStyle name="Note 2 2 19 2" xfId="2847"/>
    <cellStyle name="Note 2 2 19 3" xfId="2758"/>
    <cellStyle name="Note 2 2 19 4" xfId="2982"/>
    <cellStyle name="Note 2 2 19 5" xfId="2606"/>
    <cellStyle name="Note 2 2 2" xfId="1005"/>
    <cellStyle name="Note 2 2 2 2" xfId="2848"/>
    <cellStyle name="Note 2 2 2 3" xfId="2678"/>
    <cellStyle name="Note 2 2 2 4" xfId="3041"/>
    <cellStyle name="Note 2 2 2 5" xfId="2607"/>
    <cellStyle name="Note 2 2 20" xfId="1006"/>
    <cellStyle name="Note 2 2 20 2" xfId="2849"/>
    <cellStyle name="Note 2 2 20 3" xfId="2757"/>
    <cellStyle name="Note 2 2 20 4" xfId="2983"/>
    <cellStyle name="Note 2 2 20 5" xfId="2608"/>
    <cellStyle name="Note 2 2 21" xfId="1007"/>
    <cellStyle name="Note 2 2 21 2" xfId="2850"/>
    <cellStyle name="Note 2 2 21 3" xfId="2714"/>
    <cellStyle name="Note 2 2 21 4" xfId="3013"/>
    <cellStyle name="Note 2 2 21 5" xfId="2609"/>
    <cellStyle name="Note 2 2 22" xfId="1008"/>
    <cellStyle name="Note 2 2 22 2" xfId="2851"/>
    <cellStyle name="Note 2 2 22 3" xfId="2677"/>
    <cellStyle name="Note 2 2 22 4" xfId="3042"/>
    <cellStyle name="Note 2 2 22 5" xfId="2610"/>
    <cellStyle name="Note 2 2 23" xfId="1009"/>
    <cellStyle name="Note 2 2 23 2" xfId="2852"/>
    <cellStyle name="Note 2 2 23 3" xfId="2756"/>
    <cellStyle name="Note 2 2 23 4" xfId="2984"/>
    <cellStyle name="Note 2 2 23 5" xfId="2611"/>
    <cellStyle name="Note 2 2 24" xfId="1010"/>
    <cellStyle name="Note 2 2 24 2" xfId="2853"/>
    <cellStyle name="Note 2 2 24 3" xfId="2707"/>
    <cellStyle name="Note 2 2 24 4" xfId="3018"/>
    <cellStyle name="Note 2 2 24 5" xfId="2612"/>
    <cellStyle name="Note 2 2 25" xfId="1011"/>
    <cellStyle name="Note 2 2 25 2" xfId="2854"/>
    <cellStyle name="Note 2 2 25 3" xfId="2695"/>
    <cellStyle name="Note 2 2 25 4" xfId="3026"/>
    <cellStyle name="Note 2 2 25 5" xfId="2613"/>
    <cellStyle name="Note 2 2 26" xfId="1012"/>
    <cellStyle name="Note 2 2 26 2" xfId="2855"/>
    <cellStyle name="Note 2 2 26 3" xfId="2713"/>
    <cellStyle name="Note 2 2 26 4" xfId="3014"/>
    <cellStyle name="Note 2 2 26 5" xfId="2614"/>
    <cellStyle name="Note 2 2 27" xfId="1013"/>
    <cellStyle name="Note 2 2 27 2" xfId="2856"/>
    <cellStyle name="Note 2 2 27 3" xfId="2702"/>
    <cellStyle name="Note 2 2 27 4" xfId="3021"/>
    <cellStyle name="Note 2 2 27 5" xfId="2615"/>
    <cellStyle name="Note 2 2 28" xfId="1014"/>
    <cellStyle name="Note 2 2 28 2" xfId="2857"/>
    <cellStyle name="Note 2 2 28 3" xfId="2676"/>
    <cellStyle name="Note 2 2 28 4" xfId="3043"/>
    <cellStyle name="Note 2 2 28 5" xfId="2616"/>
    <cellStyle name="Note 2 2 29" xfId="1015"/>
    <cellStyle name="Note 2 2 29 2" xfId="2858"/>
    <cellStyle name="Note 2 2 29 3" xfId="2660"/>
    <cellStyle name="Note 2 2 29 4" xfId="3056"/>
    <cellStyle name="Note 2 2 29 5" xfId="2617"/>
    <cellStyle name="Note 2 2 3" xfId="1016"/>
    <cellStyle name="Note 2 2 3 2" xfId="2859"/>
    <cellStyle name="Note 2 2 3 3" xfId="2654"/>
    <cellStyle name="Note 2 2 3 4" xfId="3060"/>
    <cellStyle name="Note 2 2 3 5" xfId="2618"/>
    <cellStyle name="Note 2 2 30" xfId="1017"/>
    <cellStyle name="Note 2 2 30 2" xfId="2860"/>
    <cellStyle name="Note 2 2 30 3" xfId="2086"/>
    <cellStyle name="Note 2 2 30 4" xfId="3092"/>
    <cellStyle name="Note 2 2 30 5" xfId="2619"/>
    <cellStyle name="Note 2 2 31" xfId="1018"/>
    <cellStyle name="Note 2 2 31 2" xfId="2861"/>
    <cellStyle name="Note 2 2 31 3" xfId="2122"/>
    <cellStyle name="Note 2 2 31 4" xfId="3095"/>
    <cellStyle name="Note 2 2 31 5" xfId="2620"/>
    <cellStyle name="Note 2 2 32" xfId="1019"/>
    <cellStyle name="Note 2 2 32 2" xfId="2862"/>
    <cellStyle name="Note 2 2 32 3" xfId="2659"/>
    <cellStyle name="Note 2 2 32 4" xfId="3057"/>
    <cellStyle name="Note 2 2 32 5" xfId="2621"/>
    <cellStyle name="Note 2 2 33" xfId="1020"/>
    <cellStyle name="Note 2 2 33 2" xfId="2863"/>
    <cellStyle name="Note 2 2 33 3" xfId="2755"/>
    <cellStyle name="Note 2 2 33 4" xfId="2985"/>
    <cellStyle name="Note 2 2 33 5" xfId="2622"/>
    <cellStyle name="Note 2 2 34" xfId="1021"/>
    <cellStyle name="Note 2 2 34 2" xfId="2864"/>
    <cellStyle name="Note 2 2 34 3" xfId="2754"/>
    <cellStyle name="Note 2 2 34 4" xfId="2986"/>
    <cellStyle name="Note 2 2 34 5" xfId="2623"/>
    <cellStyle name="Note 2 2 35" xfId="2679"/>
    <cellStyle name="Note 2 2 36" xfId="3040"/>
    <cellStyle name="Note 2 2 37" xfId="3111"/>
    <cellStyle name="Note 2 2 38" xfId="2126"/>
    <cellStyle name="Note 2 2 4" xfId="1022"/>
    <cellStyle name="Note 2 2 4 2" xfId="2865"/>
    <cellStyle name="Note 2 2 4 3" xfId="2651"/>
    <cellStyle name="Note 2 2 4 4" xfId="2715"/>
    <cellStyle name="Note 2 2 4 5" xfId="2624"/>
    <cellStyle name="Note 2 2 5" xfId="1023"/>
    <cellStyle name="Note 2 2 5 2" xfId="2866"/>
    <cellStyle name="Note 2 2 5 3" xfId="2753"/>
    <cellStyle name="Note 2 2 5 4" xfId="2987"/>
    <cellStyle name="Note 2 2 5 5" xfId="2625"/>
    <cellStyle name="Note 2 2 6" xfId="1024"/>
    <cellStyle name="Note 2 2 6 2" xfId="2867"/>
    <cellStyle name="Note 2 2 6 3" xfId="2675"/>
    <cellStyle name="Note 2 2 6 4" xfId="3044"/>
    <cellStyle name="Note 2 2 6 5" xfId="2626"/>
    <cellStyle name="Note 2 2 7" xfId="1025"/>
    <cellStyle name="Note 2 2 7 2" xfId="2868"/>
    <cellStyle name="Note 2 2 7 3" xfId="2657"/>
    <cellStyle name="Note 2 2 7 4" xfId="3059"/>
    <cellStyle name="Note 2 2 7 5" xfId="2627"/>
    <cellStyle name="Note 2 2 8" xfId="1026"/>
    <cellStyle name="Note 2 2 8 2" xfId="2869"/>
    <cellStyle name="Note 2 2 8 3" xfId="2087"/>
    <cellStyle name="Note 2 2 8 4" xfId="3097"/>
    <cellStyle name="Note 2 2 8 5" xfId="2628"/>
    <cellStyle name="Note 2 2 9" xfId="1027"/>
    <cellStyle name="Note 2 2 9 2" xfId="2870"/>
    <cellStyle name="Note 2 2 9 3" xfId="2752"/>
    <cellStyle name="Note 2 2 9 4" xfId="2988"/>
    <cellStyle name="Note 2 2 9 5" xfId="2629"/>
    <cellStyle name="Note 2 3" xfId="260"/>
    <cellStyle name="Note 2 3 2" xfId="2759"/>
    <cellStyle name="Note 2 3 3" xfId="2981"/>
    <cellStyle name="Note 2 3 4" xfId="2773"/>
    <cellStyle name="Note 2 4" xfId="2100"/>
    <cellStyle name="Note 2 5" xfId="2035"/>
    <cellStyle name="Note 3" xfId="166"/>
    <cellStyle name="Note 3 2" xfId="2128"/>
    <cellStyle name="Note 4" xfId="190"/>
    <cellStyle name="Note 4 2" xfId="2151"/>
    <cellStyle name="Output" xfId="20" builtinId="21" customBuiltin="1"/>
    <cellStyle name="Output 2" xfId="81"/>
    <cellStyle name="Output 2 2" xfId="153"/>
    <cellStyle name="Output 2 2 10" xfId="1028"/>
    <cellStyle name="Output 2 2 10 2" xfId="2871"/>
    <cellStyle name="Output 2 2 10 3" xfId="2751"/>
    <cellStyle name="Output 2 2 10 4" xfId="2989"/>
    <cellStyle name="Output 2 2 11" xfId="1029"/>
    <cellStyle name="Output 2 2 11 2" xfId="2872"/>
    <cellStyle name="Output 2 2 11 3" xfId="2750"/>
    <cellStyle name="Output 2 2 11 4" xfId="2990"/>
    <cellStyle name="Output 2 2 12" xfId="1030"/>
    <cellStyle name="Output 2 2 12 2" xfId="2873"/>
    <cellStyle name="Output 2 2 12 3" xfId="2649"/>
    <cellStyle name="Output 2 2 12 4" xfId="3062"/>
    <cellStyle name="Output 2 2 13" xfId="1031"/>
    <cellStyle name="Output 2 2 13 2" xfId="2874"/>
    <cellStyle name="Output 2 2 13 3" xfId="2749"/>
    <cellStyle name="Output 2 2 13 4" xfId="2991"/>
    <cellStyle name="Output 2 2 14" xfId="1032"/>
    <cellStyle name="Output 2 2 14 2" xfId="2875"/>
    <cellStyle name="Output 2 2 14 3" xfId="2748"/>
    <cellStyle name="Output 2 2 14 4" xfId="2992"/>
    <cellStyle name="Output 2 2 15" xfId="1033"/>
    <cellStyle name="Output 2 2 15 2" xfId="2876"/>
    <cellStyle name="Output 2 2 15 3" xfId="2674"/>
    <cellStyle name="Output 2 2 15 4" xfId="3045"/>
    <cellStyle name="Output 2 2 16" xfId="1034"/>
    <cellStyle name="Output 2 2 16 2" xfId="2877"/>
    <cellStyle name="Output 2 2 16 3" xfId="2747"/>
    <cellStyle name="Output 2 2 16 4" xfId="2993"/>
    <cellStyle name="Output 2 2 17" xfId="1035"/>
    <cellStyle name="Output 2 2 17 2" xfId="2878"/>
    <cellStyle name="Output 2 2 17 3" xfId="2688"/>
    <cellStyle name="Output 2 2 17 4" xfId="3031"/>
    <cellStyle name="Output 2 2 18" xfId="1036"/>
    <cellStyle name="Output 2 2 18 2" xfId="2879"/>
    <cellStyle name="Output 2 2 18 3" xfId="2673"/>
    <cellStyle name="Output 2 2 18 4" xfId="2771"/>
    <cellStyle name="Output 2 2 19" xfId="1037"/>
    <cellStyle name="Output 2 2 19 2" xfId="2880"/>
    <cellStyle name="Output 2 2 19 3" xfId="2094"/>
    <cellStyle name="Output 2 2 19 4" xfId="3099"/>
    <cellStyle name="Output 2 2 2" xfId="1038"/>
    <cellStyle name="Output 2 2 2 2" xfId="2881"/>
    <cellStyle name="Output 2 2 2 3" xfId="2772"/>
    <cellStyle name="Output 2 2 2 4" xfId="3106"/>
    <cellStyle name="Output 2 2 20" xfId="1039"/>
    <cellStyle name="Output 2 2 20 2" xfId="2882"/>
    <cellStyle name="Output 2 2 20 3" xfId="2746"/>
    <cellStyle name="Output 2 2 20 4" xfId="2994"/>
    <cellStyle name="Output 2 2 21" xfId="1040"/>
    <cellStyle name="Output 2 2 21 2" xfId="2883"/>
    <cellStyle name="Output 2 2 21 3" xfId="2745"/>
    <cellStyle name="Output 2 2 21 4" xfId="2995"/>
    <cellStyle name="Output 2 2 22" xfId="1041"/>
    <cellStyle name="Output 2 2 22 2" xfId="2884"/>
    <cellStyle name="Output 2 2 22 3" xfId="2744"/>
    <cellStyle name="Output 2 2 22 4" xfId="2996"/>
    <cellStyle name="Output 2 2 23" xfId="1042"/>
    <cellStyle name="Output 2 2 23 2" xfId="2885"/>
    <cellStyle name="Output 2 2 23 3" xfId="2743"/>
    <cellStyle name="Output 2 2 23 4" xfId="2997"/>
    <cellStyle name="Output 2 2 24" xfId="1043"/>
    <cellStyle name="Output 2 2 24 2" xfId="2886"/>
    <cellStyle name="Output 2 2 24 3" xfId="2742"/>
    <cellStyle name="Output 2 2 24 4" xfId="2998"/>
    <cellStyle name="Output 2 2 25" xfId="1044"/>
    <cellStyle name="Output 2 2 25 2" xfId="2887"/>
    <cellStyle name="Output 2 2 25 3" xfId="2741"/>
    <cellStyle name="Output 2 2 25 4" xfId="2999"/>
    <cellStyle name="Output 2 2 26" xfId="1045"/>
    <cellStyle name="Output 2 2 26 2" xfId="2888"/>
    <cellStyle name="Output 2 2 26 3" xfId="3104"/>
    <cellStyle name="Output 2 2 26 4" xfId="3114"/>
    <cellStyle name="Output 2 2 27" xfId="1046"/>
    <cellStyle name="Output 2 2 27 2" xfId="2889"/>
    <cellStyle name="Output 2 2 27 3" xfId="2740"/>
    <cellStyle name="Output 2 2 27 4" xfId="3000"/>
    <cellStyle name="Output 2 2 28" xfId="1047"/>
    <cellStyle name="Output 2 2 28 2" xfId="2890"/>
    <cellStyle name="Output 2 2 28 3" xfId="2690"/>
    <cellStyle name="Output 2 2 28 4" xfId="3029"/>
    <cellStyle name="Output 2 2 29" xfId="1048"/>
    <cellStyle name="Output 2 2 29 2" xfId="2891"/>
    <cellStyle name="Output 2 2 29 3" xfId="2710"/>
    <cellStyle name="Output 2 2 29 4" xfId="3015"/>
    <cellStyle name="Output 2 2 3" xfId="1049"/>
    <cellStyle name="Output 2 2 3 2" xfId="2892"/>
    <cellStyle name="Output 2 2 3 3" xfId="2699"/>
    <cellStyle name="Output 2 2 3 4" xfId="3022"/>
    <cellStyle name="Output 2 2 30" xfId="1050"/>
    <cellStyle name="Output 2 2 30 2" xfId="2893"/>
    <cellStyle name="Output 2 2 30 3" xfId="2689"/>
    <cellStyle name="Output 2 2 30 4" xfId="3030"/>
    <cellStyle name="Output 2 2 31" xfId="1051"/>
    <cellStyle name="Output 2 2 31 2" xfId="2894"/>
    <cellStyle name="Output 2 2 31 3" xfId="2709"/>
    <cellStyle name="Output 2 2 31 4" xfId="3016"/>
    <cellStyle name="Output 2 2 32" xfId="1052"/>
    <cellStyle name="Output 2 2 32 2" xfId="2895"/>
    <cellStyle name="Output 2 2 32 3" xfId="2698"/>
    <cellStyle name="Output 2 2 32 4" xfId="3023"/>
    <cellStyle name="Output 2 2 33" xfId="1053"/>
    <cellStyle name="Output 2 2 33 2" xfId="2896"/>
    <cellStyle name="Output 2 2 33 3" xfId="2092"/>
    <cellStyle name="Output 2 2 33 4" xfId="3096"/>
    <cellStyle name="Output 2 2 34" xfId="1054"/>
    <cellStyle name="Output 2 2 34 2" xfId="2897"/>
    <cellStyle name="Output 2 2 34 3" xfId="2091"/>
    <cellStyle name="Output 2 2 34 4" xfId="3100"/>
    <cellStyle name="Output 2 2 35" xfId="2680"/>
    <cellStyle name="Output 2 2 36" xfId="3039"/>
    <cellStyle name="Output 2 2 37" xfId="3110"/>
    <cellStyle name="Output 2 2 4" xfId="1055"/>
    <cellStyle name="Output 2 2 4 2" xfId="2898"/>
    <cellStyle name="Output 2 2 4 3" xfId="2672"/>
    <cellStyle name="Output 2 2 4 4" xfId="3046"/>
    <cellStyle name="Output 2 2 5" xfId="1056"/>
    <cellStyle name="Output 2 2 5 2" xfId="2899"/>
    <cellStyle name="Output 2 2 5 3" xfId="2658"/>
    <cellStyle name="Output 2 2 5 4" xfId="3058"/>
    <cellStyle name="Output 2 2 6" xfId="1057"/>
    <cellStyle name="Output 2 2 6 2" xfId="2900"/>
    <cellStyle name="Output 2 2 6 3" xfId="2640"/>
    <cellStyle name="Output 2 2 6 4" xfId="3070"/>
    <cellStyle name="Output 2 2 7" xfId="1058"/>
    <cellStyle name="Output 2 2 7 2" xfId="2901"/>
    <cellStyle name="Output 2 2 7 3" xfId="2090"/>
    <cellStyle name="Output 2 2 7 4" xfId="3086"/>
    <cellStyle name="Output 2 2 8" xfId="1059"/>
    <cellStyle name="Output 2 2 8 2" xfId="2902"/>
    <cellStyle name="Output 2 2 8 3" xfId="2671"/>
    <cellStyle name="Output 2 2 8 4" xfId="3047"/>
    <cellStyle name="Output 2 2 9" xfId="1060"/>
    <cellStyle name="Output 2 2 9 2" xfId="2903"/>
    <cellStyle name="Output 2 2 9 3" xfId="2638"/>
    <cellStyle name="Output 2 2 9 4" xfId="3072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N10_bold" xfId="2055"/>
    <cellStyle name="Style 1" xfId="154"/>
    <cellStyle name="Style 1 2" xfId="155"/>
    <cellStyle name="Style 1 2 2" xfId="183"/>
    <cellStyle name="Style 1_verchnakan_ax21-25_2018" xfId="156"/>
    <cellStyle name="Title" xfId="2031" builtinId="15" customBuiltin="1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0 2" xfId="2904"/>
    <cellStyle name="Total 2 2 10 3" xfId="2098"/>
    <cellStyle name="Total 2 2 10 4" xfId="3083"/>
    <cellStyle name="Total 2 2 11" xfId="1062"/>
    <cellStyle name="Total 2 2 11 2" xfId="2905"/>
    <cellStyle name="Total 2 2 11 3" xfId="2739"/>
    <cellStyle name="Total 2 2 11 4" xfId="3001"/>
    <cellStyle name="Total 2 2 12" xfId="1063"/>
    <cellStyle name="Total 2 2 12 2" xfId="2906"/>
    <cellStyle name="Total 2 2 12 3" xfId="2738"/>
    <cellStyle name="Total 2 2 12 4" xfId="3002"/>
    <cellStyle name="Total 2 2 13" xfId="1064"/>
    <cellStyle name="Total 2 2 13 2" xfId="2907"/>
    <cellStyle name="Total 2 2 13 3" xfId="2737"/>
    <cellStyle name="Total 2 2 13 4" xfId="3003"/>
    <cellStyle name="Total 2 2 14" xfId="1065"/>
    <cellStyle name="Total 2 2 14 2" xfId="2908"/>
    <cellStyle name="Total 2 2 14 3" xfId="2736"/>
    <cellStyle name="Total 2 2 14 4" xfId="3004"/>
    <cellStyle name="Total 2 2 15" xfId="1066"/>
    <cellStyle name="Total 2 2 15 2" xfId="2909"/>
    <cellStyle name="Total 2 2 15 3" xfId="2735"/>
    <cellStyle name="Total 2 2 15 4" xfId="3005"/>
    <cellStyle name="Total 2 2 16" xfId="1067"/>
    <cellStyle name="Total 2 2 16 2" xfId="2910"/>
    <cellStyle name="Total 2 2 16 3" xfId="2734"/>
    <cellStyle name="Total 2 2 16 4" xfId="3006"/>
    <cellStyle name="Total 2 2 17" xfId="1068"/>
    <cellStyle name="Total 2 2 17 2" xfId="2911"/>
    <cellStyle name="Total 2 2 17 3" xfId="2733"/>
    <cellStyle name="Total 2 2 17 4" xfId="3007"/>
    <cellStyle name="Total 2 2 18" xfId="1069"/>
    <cellStyle name="Total 2 2 18 2" xfId="2912"/>
    <cellStyle name="Total 2 2 18 3" xfId="2643"/>
    <cellStyle name="Total 2 2 18 4" xfId="3067"/>
    <cellStyle name="Total 2 2 19" xfId="1070"/>
    <cellStyle name="Total 2 2 19 2" xfId="2913"/>
    <cellStyle name="Total 2 2 19 3" xfId="2088"/>
    <cellStyle name="Total 2 2 19 4" xfId="3085"/>
    <cellStyle name="Total 2 2 2" xfId="1071"/>
    <cellStyle name="Total 2 2 2 2" xfId="2914"/>
    <cellStyle name="Total 2 2 2 3" xfId="2669"/>
    <cellStyle name="Total 2 2 2 4" xfId="3049"/>
    <cellStyle name="Total 2 2 20" xfId="1072"/>
    <cellStyle name="Total 2 2 20 2" xfId="2915"/>
    <cellStyle name="Total 2 2 20 3" xfId="2634"/>
    <cellStyle name="Total 2 2 20 4" xfId="3076"/>
    <cellStyle name="Total 2 2 21" xfId="1073"/>
    <cellStyle name="Total 2 2 21 2" xfId="2916"/>
    <cellStyle name="Total 2 2 21 3" xfId="2093"/>
    <cellStyle name="Total 2 2 21 4" xfId="3088"/>
    <cellStyle name="Total 2 2 22" xfId="1074"/>
    <cellStyle name="Total 2 2 22 2" xfId="2917"/>
    <cellStyle name="Total 2 2 22 3" xfId="2668"/>
    <cellStyle name="Total 2 2 22 4" xfId="3050"/>
    <cellStyle name="Total 2 2 23" xfId="1075"/>
    <cellStyle name="Total 2 2 23 2" xfId="2918"/>
    <cellStyle name="Total 2 2 23 3" xfId="2636"/>
    <cellStyle name="Total 2 2 23 4" xfId="3074"/>
    <cellStyle name="Total 2 2 24" xfId="1076"/>
    <cellStyle name="Total 2 2 24 2" xfId="2919"/>
    <cellStyle name="Total 2 2 24 3" xfId="2084"/>
    <cellStyle name="Total 2 2 24 4" xfId="3089"/>
    <cellStyle name="Total 2 2 25" xfId="1077"/>
    <cellStyle name="Total 2 2 25 2" xfId="2920"/>
    <cellStyle name="Total 2 2 25 3" xfId="2667"/>
    <cellStyle name="Total 2 2 25 4" xfId="3051"/>
    <cellStyle name="Total 2 2 26" xfId="1078"/>
    <cellStyle name="Total 2 2 26 2" xfId="2921"/>
    <cellStyle name="Total 2 2 26 3" xfId="2644"/>
    <cellStyle name="Total 2 2 26 4" xfId="3066"/>
    <cellStyle name="Total 2 2 27" xfId="1079"/>
    <cellStyle name="Total 2 2 27 2" xfId="2922"/>
    <cellStyle name="Total 2 2 27 3" xfId="2081"/>
    <cellStyle name="Total 2 2 27 4" xfId="3090"/>
    <cellStyle name="Total 2 2 28" xfId="1080"/>
    <cellStyle name="Total 2 2 28 2" xfId="2923"/>
    <cellStyle name="Total 2 2 28 3" xfId="2666"/>
    <cellStyle name="Total 2 2 28 4" xfId="3052"/>
    <cellStyle name="Total 2 2 29" xfId="1081"/>
    <cellStyle name="Total 2 2 29 2" xfId="2924"/>
    <cellStyle name="Total 2 2 29 3" xfId="2635"/>
    <cellStyle name="Total 2 2 29 4" xfId="3075"/>
    <cellStyle name="Total 2 2 3" xfId="1082"/>
    <cellStyle name="Total 2 2 3 2" xfId="2925"/>
    <cellStyle name="Total 2 2 3 3" xfId="2082"/>
    <cellStyle name="Total 2 2 3 4" xfId="3091"/>
    <cellStyle name="Total 2 2 30" xfId="1083"/>
    <cellStyle name="Total 2 2 30 2" xfId="2926"/>
    <cellStyle name="Total 2 2 30 3" xfId="2665"/>
    <cellStyle name="Total 2 2 30 4" xfId="3053"/>
    <cellStyle name="Total 2 2 31" xfId="1084"/>
    <cellStyle name="Total 2 2 31 2" xfId="2927"/>
    <cellStyle name="Total 2 2 31 3" xfId="2641"/>
    <cellStyle name="Total 2 2 31 4" xfId="3069"/>
    <cellStyle name="Total 2 2 32" xfId="1085"/>
    <cellStyle name="Total 2 2 32 2" xfId="2928"/>
    <cellStyle name="Total 2 2 32 3" xfId="2123"/>
    <cellStyle name="Total 2 2 32 4" xfId="3087"/>
    <cellStyle name="Total 2 2 33" xfId="1086"/>
    <cellStyle name="Total 2 2 33 2" xfId="2929"/>
    <cellStyle name="Total 2 2 33 3" xfId="2664"/>
    <cellStyle name="Total 2 2 33 4" xfId="3054"/>
    <cellStyle name="Total 2 2 34" xfId="1087"/>
    <cellStyle name="Total 2 2 34 2" xfId="2930"/>
    <cellStyle name="Total 2 2 34 3" xfId="2639"/>
    <cellStyle name="Total 2 2 34 4" xfId="3071"/>
    <cellStyle name="Total 2 2 35" xfId="2685"/>
    <cellStyle name="Total 2 2 36" xfId="3034"/>
    <cellStyle name="Total 2 2 37" xfId="3109"/>
    <cellStyle name="Total 2 2 4" xfId="1088"/>
    <cellStyle name="Total 2 2 4 2" xfId="2931"/>
    <cellStyle name="Total 2 2 4 3" xfId="2095"/>
    <cellStyle name="Total 2 2 4 4" xfId="3080"/>
    <cellStyle name="Total 2 2 5" xfId="1089"/>
    <cellStyle name="Total 2 2 5 2" xfId="2932"/>
    <cellStyle name="Total 2 2 5 3" xfId="2732"/>
    <cellStyle name="Total 2 2 5 4" xfId="3008"/>
    <cellStyle name="Total 2 2 6" xfId="1090"/>
    <cellStyle name="Total 2 2 6 2" xfId="2933"/>
    <cellStyle name="Total 2 2 6 3" xfId="2731"/>
    <cellStyle name="Total 2 2 6 4" xfId="3009"/>
    <cellStyle name="Total 2 2 7" xfId="1091"/>
    <cellStyle name="Total 2 2 7 2" xfId="2934"/>
    <cellStyle name="Total 2 2 7 3" xfId="2730"/>
    <cellStyle name="Total 2 2 7 4" xfId="3010"/>
    <cellStyle name="Total 2 2 8" xfId="1092"/>
    <cellStyle name="Total 2 2 8 2" xfId="2935"/>
    <cellStyle name="Total 2 2 8 3" xfId="2729"/>
    <cellStyle name="Total 2 2 8 4" xfId="3011"/>
    <cellStyle name="Total 2 2 9" xfId="1093"/>
    <cellStyle name="Total 2 2 9 2" xfId="2936"/>
    <cellStyle name="Total 2 2 9 3" xfId="2728"/>
    <cellStyle name="Total 2 2 9 4" xfId="3012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4 2 2" xfId="2630"/>
    <cellStyle name="Обычный 2 14 3" xfId="217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 9 2 2" xfId="2631"/>
    <cellStyle name="Обычный 2 9 3" xfId="2176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E10"/>
  <sheetViews>
    <sheetView zoomScale="85" zoomScaleNormal="85" zoomScaleSheetLayoutView="115" workbookViewId="0">
      <selection activeCell="D9" sqref="D9"/>
    </sheetView>
  </sheetViews>
  <sheetFormatPr defaultColWidth="8.28515625" defaultRowHeight="17.25" x14ac:dyDescent="0.25"/>
  <cols>
    <col min="1" max="1" width="12.28515625" style="69" customWidth="1"/>
    <col min="2" max="2" width="15.42578125" style="69" customWidth="1"/>
    <col min="3" max="3" width="48" style="69" customWidth="1"/>
    <col min="4" max="4" width="29.5703125" style="69" customWidth="1"/>
    <col min="5" max="5" width="20.7109375" style="69" customWidth="1"/>
    <col min="6" max="6" width="21" style="69" customWidth="1"/>
    <col min="7" max="8" width="8.7109375" style="69" bestFit="1" customWidth="1"/>
    <col min="9" max="16384" width="8.28515625" style="69"/>
  </cols>
  <sheetData>
    <row r="1" spans="1:5" ht="36.6" customHeight="1" x14ac:dyDescent="0.25">
      <c r="C1" s="192" t="s">
        <v>18</v>
      </c>
      <c r="D1" s="192"/>
    </row>
    <row r="2" spans="1:5" ht="17.100000000000001" customHeight="1" x14ac:dyDescent="0.3">
      <c r="C2" s="193" t="s">
        <v>98</v>
      </c>
      <c r="D2" s="193"/>
      <c r="E2" s="71"/>
    </row>
    <row r="3" spans="1:5" ht="17.100000000000001" customHeight="1" x14ac:dyDescent="0.3">
      <c r="C3" s="193" t="s">
        <v>0</v>
      </c>
      <c r="D3" s="193"/>
      <c r="E3" s="71"/>
    </row>
    <row r="4" spans="1:5" x14ac:dyDescent="0.3">
      <c r="C4" s="70"/>
      <c r="D4" s="70"/>
      <c r="E4" s="71"/>
    </row>
    <row r="5" spans="1:5" ht="75.75" customHeight="1" x14ac:dyDescent="0.25">
      <c r="A5" s="194" t="s">
        <v>99</v>
      </c>
      <c r="B5" s="194"/>
      <c r="C5" s="194"/>
      <c r="D5" s="194"/>
    </row>
    <row r="6" spans="1:5" ht="17.649999999999999" customHeight="1" x14ac:dyDescent="0.25">
      <c r="A6" s="73"/>
      <c r="B6" s="73"/>
      <c r="C6" s="73"/>
      <c r="D6" s="78" t="s">
        <v>9</v>
      </c>
    </row>
    <row r="7" spans="1:5" ht="90.6" customHeight="1" x14ac:dyDescent="0.25">
      <c r="A7" s="195"/>
      <c r="B7" s="196"/>
      <c r="C7" s="197"/>
      <c r="D7" s="79" t="s">
        <v>93</v>
      </c>
    </row>
    <row r="8" spans="1:5" ht="28.9" customHeight="1" x14ac:dyDescent="0.25">
      <c r="A8" s="189" t="s">
        <v>94</v>
      </c>
      <c r="B8" s="190"/>
      <c r="C8" s="191"/>
      <c r="D8" s="34">
        <f>+'Հավելված N 2 '!G11</f>
        <v>225082.8</v>
      </c>
    </row>
    <row r="9" spans="1:5" ht="28.9" customHeight="1" x14ac:dyDescent="0.25">
      <c r="A9" s="189" t="s">
        <v>95</v>
      </c>
      <c r="B9" s="190"/>
      <c r="C9" s="191"/>
      <c r="D9" s="34">
        <f>+'Հավելված N 3'!J13</f>
        <v>225082.80000000005</v>
      </c>
      <c r="E9" s="188"/>
    </row>
    <row r="10" spans="1:5" ht="28.9" customHeight="1" x14ac:dyDescent="0.25">
      <c r="A10" s="189" t="s">
        <v>96</v>
      </c>
      <c r="B10" s="190"/>
      <c r="C10" s="191"/>
      <c r="D10" s="34">
        <f>+D9-D8</f>
        <v>0</v>
      </c>
    </row>
  </sheetData>
  <mergeCells count="8">
    <mergeCell ref="A9:C9"/>
    <mergeCell ref="A10:C10"/>
    <mergeCell ref="C1:D1"/>
    <mergeCell ref="C2:D2"/>
    <mergeCell ref="C3:D3"/>
    <mergeCell ref="A5:D5"/>
    <mergeCell ref="A7:C7"/>
    <mergeCell ref="A8:C8"/>
  </mergeCells>
  <pageMargins left="0.75" right="0.75" top="1" bottom="1" header="0.5" footer="0.5"/>
  <pageSetup paperSize="9" scale="91" orientation="landscape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14"/>
  <sheetViews>
    <sheetView zoomScale="85" zoomScaleNormal="85" zoomScaleSheetLayoutView="115" workbookViewId="0">
      <selection sqref="A1:XFD1048576"/>
    </sheetView>
  </sheetViews>
  <sheetFormatPr defaultColWidth="8.28515625" defaultRowHeight="17.25" x14ac:dyDescent="0.25"/>
  <cols>
    <col min="1" max="1" width="12.28515625" style="69" customWidth="1"/>
    <col min="2" max="2" width="15.42578125" style="69" customWidth="1"/>
    <col min="3" max="3" width="48" style="69" customWidth="1"/>
    <col min="4" max="7" width="19.28515625" style="69" customWidth="1"/>
    <col min="8" max="8" width="20.7109375" style="69" customWidth="1"/>
    <col min="9" max="9" width="21" style="69" customWidth="1"/>
    <col min="10" max="11" width="8.7109375" style="69" bestFit="1" customWidth="1"/>
    <col min="12" max="16384" width="8.28515625" style="69"/>
  </cols>
  <sheetData>
    <row r="1" spans="1:8" ht="36.6" customHeight="1" x14ac:dyDescent="0.25">
      <c r="C1" s="192" t="s">
        <v>19</v>
      </c>
      <c r="D1" s="192"/>
      <c r="E1" s="192"/>
      <c r="F1" s="192"/>
      <c r="G1" s="192"/>
    </row>
    <row r="2" spans="1:8" ht="17.100000000000001" customHeight="1" x14ac:dyDescent="0.3">
      <c r="C2" s="193" t="s">
        <v>98</v>
      </c>
      <c r="D2" s="193"/>
      <c r="E2" s="193"/>
      <c r="F2" s="193"/>
      <c r="G2" s="193"/>
      <c r="H2" s="71"/>
    </row>
    <row r="3" spans="1:8" ht="17.100000000000001" customHeight="1" x14ac:dyDescent="0.3">
      <c r="C3" s="193" t="s">
        <v>0</v>
      </c>
      <c r="D3" s="193"/>
      <c r="E3" s="193"/>
      <c r="F3" s="193"/>
      <c r="G3" s="193"/>
      <c r="H3" s="71"/>
    </row>
    <row r="4" spans="1:8" x14ac:dyDescent="0.3">
      <c r="C4" s="70"/>
      <c r="D4" s="70"/>
      <c r="E4" s="70"/>
      <c r="F4" s="70"/>
      <c r="G4" s="70"/>
      <c r="H4" s="71"/>
    </row>
    <row r="5" spans="1:8" x14ac:dyDescent="0.3">
      <c r="C5" s="70"/>
      <c r="D5" s="70"/>
      <c r="E5" s="70"/>
      <c r="F5" s="70"/>
      <c r="G5" s="70"/>
      <c r="H5" s="71"/>
    </row>
    <row r="6" spans="1:8" ht="84" customHeight="1" x14ac:dyDescent="0.25">
      <c r="A6" s="194" t="s">
        <v>97</v>
      </c>
      <c r="B6" s="194"/>
      <c r="C6" s="194"/>
      <c r="D6" s="194"/>
      <c r="E6" s="194"/>
      <c r="F6" s="194"/>
      <c r="G6" s="194"/>
    </row>
    <row r="7" spans="1:8" x14ac:dyDescent="0.25">
      <c r="A7" s="72"/>
      <c r="B7" s="72"/>
      <c r="C7" s="72"/>
      <c r="D7" s="72"/>
      <c r="E7" s="72"/>
      <c r="F7" s="72"/>
      <c r="G7" s="72"/>
    </row>
    <row r="8" spans="1:8" ht="17.649999999999999" customHeight="1" x14ac:dyDescent="0.25">
      <c r="A8" s="73"/>
      <c r="B8" s="73"/>
      <c r="C8" s="73"/>
      <c r="D8" s="45"/>
      <c r="E8" s="45"/>
      <c r="F8" s="45"/>
      <c r="G8" s="45" t="s">
        <v>9</v>
      </c>
    </row>
    <row r="9" spans="1:8" x14ac:dyDescent="0.25">
      <c r="A9" s="207" t="s">
        <v>89</v>
      </c>
      <c r="B9" s="208"/>
      <c r="C9" s="209"/>
      <c r="D9" s="204" t="s">
        <v>90</v>
      </c>
      <c r="E9" s="205"/>
      <c r="F9" s="205"/>
      <c r="G9" s="206"/>
    </row>
    <row r="10" spans="1:8" ht="34.5" x14ac:dyDescent="0.25">
      <c r="A10" s="210"/>
      <c r="B10" s="211"/>
      <c r="C10" s="212"/>
      <c r="D10" s="41" t="s">
        <v>39</v>
      </c>
      <c r="E10" s="41" t="s">
        <v>40</v>
      </c>
      <c r="F10" s="41" t="s">
        <v>2</v>
      </c>
      <c r="G10" s="41" t="s">
        <v>3</v>
      </c>
    </row>
    <row r="11" spans="1:8" ht="28.35" customHeight="1" x14ac:dyDescent="0.25">
      <c r="A11" s="213" t="s">
        <v>91</v>
      </c>
      <c r="B11" s="214"/>
      <c r="C11" s="215"/>
      <c r="D11" s="74">
        <f>+D12</f>
        <v>225082.8</v>
      </c>
      <c r="E11" s="74">
        <f t="shared" ref="E11:G11" si="0">+E12</f>
        <v>225082.8</v>
      </c>
      <c r="F11" s="74">
        <f t="shared" si="0"/>
        <v>225082.8</v>
      </c>
      <c r="G11" s="74">
        <f t="shared" si="0"/>
        <v>225082.8</v>
      </c>
    </row>
    <row r="12" spans="1:8" s="75" customFormat="1" ht="28.9" customHeight="1" x14ac:dyDescent="0.25">
      <c r="A12" s="198" t="s">
        <v>25</v>
      </c>
      <c r="B12" s="199"/>
      <c r="C12" s="200"/>
      <c r="D12" s="36">
        <f t="shared" ref="D12:F12" si="1">+D14</f>
        <v>225082.8</v>
      </c>
      <c r="E12" s="36">
        <f t="shared" si="1"/>
        <v>225082.8</v>
      </c>
      <c r="F12" s="36">
        <f t="shared" si="1"/>
        <v>225082.8</v>
      </c>
      <c r="G12" s="36">
        <f>+G14</f>
        <v>225082.8</v>
      </c>
    </row>
    <row r="13" spans="1:8" x14ac:dyDescent="0.25">
      <c r="A13" s="201" t="s">
        <v>34</v>
      </c>
      <c r="B13" s="202"/>
      <c r="C13" s="203"/>
      <c r="D13" s="76"/>
      <c r="E13" s="76"/>
      <c r="F13" s="76"/>
      <c r="G13" s="76"/>
    </row>
    <row r="14" spans="1:8" s="77" customFormat="1" x14ac:dyDescent="0.25">
      <c r="A14" s="189" t="s">
        <v>92</v>
      </c>
      <c r="B14" s="190"/>
      <c r="C14" s="191"/>
      <c r="D14" s="76">
        <f>+G14</f>
        <v>225082.8</v>
      </c>
      <c r="E14" s="76">
        <f>+G14</f>
        <v>225082.8</v>
      </c>
      <c r="F14" s="76">
        <f>+G14</f>
        <v>225082.8</v>
      </c>
      <c r="G14" s="76">
        <v>225082.8</v>
      </c>
      <c r="H14" s="187"/>
    </row>
  </sheetData>
  <mergeCells count="10">
    <mergeCell ref="A12:C12"/>
    <mergeCell ref="A13:C13"/>
    <mergeCell ref="A14:C14"/>
    <mergeCell ref="D9:G9"/>
    <mergeCell ref="C1:G1"/>
    <mergeCell ref="C2:G2"/>
    <mergeCell ref="C3:G3"/>
    <mergeCell ref="A6:G6"/>
    <mergeCell ref="A9:C10"/>
    <mergeCell ref="A11:C11"/>
  </mergeCells>
  <pageMargins left="0.75" right="0.75" top="1" bottom="1" header="0.5" footer="0.5"/>
  <pageSetup paperSize="9" scale="91" orientation="landscape" r:id="rId1"/>
  <colBreaks count="1" manualBreakCount="1">
    <brk id="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Y22"/>
  <sheetViews>
    <sheetView topLeftCell="A7" zoomScale="70" zoomScaleNormal="70" zoomScaleSheetLayoutView="100" workbookViewId="0">
      <selection activeCell="G17" sqref="G17:J17"/>
    </sheetView>
  </sheetViews>
  <sheetFormatPr defaultColWidth="9.140625" defaultRowHeight="17.25" x14ac:dyDescent="0.25"/>
  <cols>
    <col min="1" max="1" width="6.7109375" style="16" customWidth="1"/>
    <col min="2" max="2" width="10.42578125" style="16" customWidth="1"/>
    <col min="3" max="3" width="15.28515625" style="16" customWidth="1"/>
    <col min="4" max="6" width="46.28515625" style="16" customWidth="1"/>
    <col min="7" max="10" width="16.42578125" style="16" customWidth="1"/>
    <col min="11" max="12" width="12.28515625" style="16" customWidth="1"/>
    <col min="13" max="16384" width="9.140625" style="16"/>
  </cols>
  <sheetData>
    <row r="1" spans="1:51" ht="37.35" customHeight="1" x14ac:dyDescent="0.25">
      <c r="F1" s="216" t="s">
        <v>21</v>
      </c>
      <c r="G1" s="216"/>
      <c r="H1" s="216"/>
      <c r="I1" s="216"/>
      <c r="J1" s="216"/>
    </row>
    <row r="2" spans="1:51" ht="17.649999999999999" customHeight="1" x14ac:dyDescent="0.25">
      <c r="F2" s="216" t="s">
        <v>61</v>
      </c>
      <c r="G2" s="216"/>
      <c r="H2" s="216"/>
      <c r="I2" s="216"/>
      <c r="J2" s="216"/>
    </row>
    <row r="3" spans="1:51" ht="17.649999999999999" customHeight="1" x14ac:dyDescent="0.25">
      <c r="F3" s="216" t="s">
        <v>0</v>
      </c>
      <c r="G3" s="216"/>
      <c r="H3" s="216"/>
      <c r="I3" s="216"/>
      <c r="J3" s="216"/>
    </row>
    <row r="6" spans="1:51" ht="75.95" customHeight="1" x14ac:dyDescent="0.25">
      <c r="A6" s="218" t="s">
        <v>157</v>
      </c>
      <c r="B6" s="218"/>
      <c r="C6" s="218"/>
      <c r="D6" s="218"/>
      <c r="E6" s="218"/>
      <c r="F6" s="218"/>
      <c r="G6" s="218"/>
      <c r="H6" s="218"/>
      <c r="I6" s="218"/>
      <c r="J6" s="218"/>
    </row>
    <row r="7" spans="1:51" x14ac:dyDescent="0.25">
      <c r="A7" s="46"/>
      <c r="B7" s="46"/>
      <c r="C7" s="46"/>
      <c r="D7" s="46"/>
      <c r="E7" s="46"/>
      <c r="F7" s="46"/>
      <c r="G7" s="46"/>
    </row>
    <row r="9" spans="1:51" x14ac:dyDescent="0.25">
      <c r="D9" s="45"/>
      <c r="E9" s="45"/>
      <c r="F9" s="45"/>
      <c r="G9" s="45"/>
      <c r="J9" s="45" t="s">
        <v>9</v>
      </c>
    </row>
    <row r="10" spans="1:51" ht="45.2" customHeight="1" x14ac:dyDescent="0.25">
      <c r="A10" s="222" t="s">
        <v>35</v>
      </c>
      <c r="B10" s="222" t="s">
        <v>1</v>
      </c>
      <c r="C10" s="222"/>
      <c r="D10" s="222" t="s">
        <v>36</v>
      </c>
      <c r="E10" s="222" t="s">
        <v>37</v>
      </c>
      <c r="F10" s="222" t="s">
        <v>38</v>
      </c>
      <c r="G10" s="219" t="s">
        <v>24</v>
      </c>
      <c r="H10" s="220"/>
      <c r="I10" s="220"/>
      <c r="J10" s="221"/>
    </row>
    <row r="11" spans="1:51" ht="17.649999999999999" customHeight="1" x14ac:dyDescent="0.25">
      <c r="A11" s="222"/>
      <c r="B11" s="222"/>
      <c r="C11" s="222"/>
      <c r="D11" s="222"/>
      <c r="E11" s="222"/>
      <c r="F11" s="222"/>
      <c r="G11" s="223" t="s">
        <v>39</v>
      </c>
      <c r="H11" s="222" t="s">
        <v>40</v>
      </c>
      <c r="I11" s="222" t="s">
        <v>2</v>
      </c>
      <c r="J11" s="222" t="s">
        <v>3</v>
      </c>
    </row>
    <row r="12" spans="1:51" x14ac:dyDescent="0.25">
      <c r="A12" s="222"/>
      <c r="B12" s="42" t="s">
        <v>14</v>
      </c>
      <c r="C12" s="42" t="s">
        <v>15</v>
      </c>
      <c r="D12" s="222"/>
      <c r="E12" s="222"/>
      <c r="F12" s="222"/>
      <c r="G12" s="223"/>
      <c r="H12" s="222"/>
      <c r="I12" s="222"/>
      <c r="J12" s="222"/>
    </row>
    <row r="13" spans="1:51" s="47" customFormat="1" ht="25.15" customHeight="1" x14ac:dyDescent="0.25">
      <c r="A13" s="217" t="s">
        <v>41</v>
      </c>
      <c r="B13" s="217"/>
      <c r="C13" s="217"/>
      <c r="D13" s="217"/>
      <c r="E13" s="217"/>
      <c r="F13" s="217"/>
      <c r="G13" s="1">
        <f>+G15+G19</f>
        <v>225082.80000000005</v>
      </c>
      <c r="H13" s="1">
        <f>+H15+H19</f>
        <v>225082.80000000005</v>
      </c>
      <c r="I13" s="1">
        <f>+I15+I19</f>
        <v>225082.80000000005</v>
      </c>
      <c r="J13" s="1">
        <f>+J15+J19</f>
        <v>225082.80000000005</v>
      </c>
      <c r="K13" s="59"/>
      <c r="L13" s="59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</row>
    <row r="14" spans="1:51" s="47" customFormat="1" x14ac:dyDescent="0.25">
      <c r="A14" s="224" t="s">
        <v>34</v>
      </c>
      <c r="B14" s="224"/>
      <c r="C14" s="224"/>
      <c r="D14" s="224"/>
      <c r="E14" s="224"/>
      <c r="F14" s="224"/>
      <c r="G14" s="1"/>
      <c r="H14" s="1"/>
      <c r="I14" s="1"/>
      <c r="J14" s="1"/>
      <c r="K14" s="59"/>
      <c r="L14" s="59"/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</row>
    <row r="15" spans="1:51" s="47" customFormat="1" x14ac:dyDescent="0.25">
      <c r="A15" s="217" t="s">
        <v>17</v>
      </c>
      <c r="B15" s="217"/>
      <c r="C15" s="217"/>
      <c r="D15" s="217"/>
      <c r="E15" s="217"/>
      <c r="F15" s="217"/>
      <c r="G15" s="1">
        <f>+G16</f>
        <v>311905.40000000002</v>
      </c>
      <c r="H15" s="1">
        <f t="shared" ref="H15:J15" si="0">+H16</f>
        <v>311905.40000000002</v>
      </c>
      <c r="I15" s="1">
        <f t="shared" si="0"/>
        <v>311905.40000000002</v>
      </c>
      <c r="J15" s="1">
        <f t="shared" si="0"/>
        <v>311905.40000000002</v>
      </c>
      <c r="K15" s="59"/>
      <c r="L15" s="59"/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</row>
    <row r="16" spans="1:51" ht="120.75" x14ac:dyDescent="0.25">
      <c r="A16" s="43"/>
      <c r="B16" s="61">
        <v>1130</v>
      </c>
      <c r="C16" s="61"/>
      <c r="D16" s="44" t="s">
        <v>60</v>
      </c>
      <c r="E16" s="44" t="s">
        <v>77</v>
      </c>
      <c r="F16" s="44" t="s">
        <v>78</v>
      </c>
      <c r="G16" s="312">
        <f>+G17</f>
        <v>311905.40000000002</v>
      </c>
      <c r="H16" s="312">
        <f t="shared" ref="H16:J16" si="1">+H17</f>
        <v>311905.40000000002</v>
      </c>
      <c r="I16" s="312">
        <f t="shared" si="1"/>
        <v>311905.40000000002</v>
      </c>
      <c r="J16" s="312">
        <f t="shared" si="1"/>
        <v>311905.40000000002</v>
      </c>
    </row>
    <row r="17" spans="1:36" ht="86.25" x14ac:dyDescent="0.25">
      <c r="A17" s="43"/>
      <c r="B17" s="41"/>
      <c r="C17" s="41" t="s">
        <v>79</v>
      </c>
      <c r="D17" s="43" t="s">
        <v>65</v>
      </c>
      <c r="E17" s="43" t="s">
        <v>80</v>
      </c>
      <c r="F17" s="43" t="s">
        <v>81</v>
      </c>
      <c r="G17" s="311">
        <f>+'Հավելված N 4'!G26</f>
        <v>311905.40000000002</v>
      </c>
      <c r="H17" s="311">
        <f>+'Հավելված N 4'!H26</f>
        <v>311905.40000000002</v>
      </c>
      <c r="I17" s="311">
        <f>+'Հավելված N 4'!I26</f>
        <v>311905.40000000002</v>
      </c>
      <c r="J17" s="311">
        <f>+'Հավելված N 4'!J26</f>
        <v>311905.40000000002</v>
      </c>
    </row>
    <row r="18" spans="1:36" x14ac:dyDescent="0.25">
      <c r="B18" s="67"/>
    </row>
    <row r="19" spans="1:36" s="68" customFormat="1" x14ac:dyDescent="0.25">
      <c r="A19" s="217" t="s">
        <v>82</v>
      </c>
      <c r="B19" s="217"/>
      <c r="C19" s="217"/>
      <c r="D19" s="217"/>
      <c r="E19" s="217"/>
      <c r="F19" s="217"/>
      <c r="G19" s="35">
        <f>+G20</f>
        <v>-86822.599999999977</v>
      </c>
      <c r="H19" s="35">
        <f t="shared" ref="H19:J19" si="2">+H20</f>
        <v>-86822.599999999977</v>
      </c>
      <c r="I19" s="35">
        <f t="shared" si="2"/>
        <v>-86822.599999999977</v>
      </c>
      <c r="J19" s="35">
        <f t="shared" si="2"/>
        <v>-86822.599999999977</v>
      </c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</row>
    <row r="20" spans="1:36" ht="69" x14ac:dyDescent="0.25">
      <c r="A20" s="43"/>
      <c r="B20" s="61">
        <v>1139</v>
      </c>
      <c r="C20" s="44"/>
      <c r="D20" s="44" t="s">
        <v>83</v>
      </c>
      <c r="E20" s="44" t="s">
        <v>84</v>
      </c>
      <c r="F20" s="44" t="s">
        <v>85</v>
      </c>
      <c r="G20" s="310">
        <f>SUM(G21:G22)</f>
        <v>-86822.599999999977</v>
      </c>
      <c r="H20" s="310">
        <f t="shared" ref="H20:J20" si="3">SUM(H21:H22)</f>
        <v>-86822.599999999977</v>
      </c>
      <c r="I20" s="310">
        <f t="shared" si="3"/>
        <v>-86822.599999999977</v>
      </c>
      <c r="J20" s="310">
        <f t="shared" si="3"/>
        <v>-86822.599999999977</v>
      </c>
    </row>
    <row r="21" spans="1:36" ht="103.5" x14ac:dyDescent="0.25">
      <c r="A21" s="43"/>
      <c r="B21" s="41"/>
      <c r="C21" s="43" t="s">
        <v>86</v>
      </c>
      <c r="D21" s="43" t="s">
        <v>83</v>
      </c>
      <c r="E21" s="43" t="s">
        <v>87</v>
      </c>
      <c r="F21" s="43" t="s">
        <v>88</v>
      </c>
      <c r="G21" s="311">
        <f t="shared" ref="G21:I22" si="4">+H21</f>
        <v>225082.80000000005</v>
      </c>
      <c r="H21" s="311">
        <f t="shared" si="4"/>
        <v>225082.80000000005</v>
      </c>
      <c r="I21" s="311">
        <f t="shared" si="4"/>
        <v>225082.80000000005</v>
      </c>
      <c r="J21" s="311">
        <v>225082.80000000005</v>
      </c>
    </row>
    <row r="22" spans="1:36" ht="103.5" x14ac:dyDescent="0.25">
      <c r="A22" s="43"/>
      <c r="B22" s="41"/>
      <c r="C22" s="43" t="s">
        <v>86</v>
      </c>
      <c r="D22" s="43" t="s">
        <v>83</v>
      </c>
      <c r="E22" s="43" t="s">
        <v>87</v>
      </c>
      <c r="F22" s="43" t="s">
        <v>88</v>
      </c>
      <c r="G22" s="311">
        <f t="shared" si="4"/>
        <v>-311905.40000000002</v>
      </c>
      <c r="H22" s="311">
        <f t="shared" si="4"/>
        <v>-311905.40000000002</v>
      </c>
      <c r="I22" s="311">
        <f t="shared" si="4"/>
        <v>-311905.40000000002</v>
      </c>
      <c r="J22" s="311">
        <v>-311905.40000000002</v>
      </c>
    </row>
  </sheetData>
  <mergeCells count="18">
    <mergeCell ref="A19:F19"/>
    <mergeCell ref="A15:F15"/>
    <mergeCell ref="A14:F14"/>
    <mergeCell ref="F1:J1"/>
    <mergeCell ref="F3:J3"/>
    <mergeCell ref="F2:J2"/>
    <mergeCell ref="A13:F13"/>
    <mergeCell ref="A6:J6"/>
    <mergeCell ref="G10:J10"/>
    <mergeCell ref="D10:D12"/>
    <mergeCell ref="E10:E12"/>
    <mergeCell ref="F10:F12"/>
    <mergeCell ref="B10:C11"/>
    <mergeCell ref="A10:A12"/>
    <mergeCell ref="H11:H12"/>
    <mergeCell ref="I11:I12"/>
    <mergeCell ref="J11:J12"/>
    <mergeCell ref="G11:G12"/>
  </mergeCells>
  <pageMargins left="0" right="0" top="0" bottom="0" header="0.3" footer="0.3"/>
  <pageSetup paperSize="9" scale="7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66"/>
  <sheetViews>
    <sheetView topLeftCell="A5" zoomScale="70" zoomScaleNormal="70" zoomScaleSheetLayoutView="100" workbookViewId="0">
      <selection sqref="A1:J66"/>
    </sheetView>
  </sheetViews>
  <sheetFormatPr defaultColWidth="9.140625" defaultRowHeight="17.25" x14ac:dyDescent="0.3"/>
  <cols>
    <col min="1" max="3" width="8.140625" style="2" customWidth="1"/>
    <col min="4" max="4" width="11.5703125" style="2" customWidth="1"/>
    <col min="5" max="5" width="13.85546875" style="2" customWidth="1"/>
    <col min="6" max="6" width="62.140625" style="2" customWidth="1"/>
    <col min="7" max="10" width="19.7109375" style="2" customWidth="1"/>
    <col min="11" max="13" width="15" style="2" customWidth="1"/>
    <col min="14" max="16384" width="9.140625" style="2"/>
  </cols>
  <sheetData>
    <row r="1" spans="1:10" s="86" customFormat="1" ht="37.5" customHeight="1" x14ac:dyDescent="0.25">
      <c r="F1" s="232" t="s">
        <v>33</v>
      </c>
      <c r="G1" s="232"/>
      <c r="H1" s="232"/>
      <c r="I1" s="232"/>
      <c r="J1" s="232"/>
    </row>
    <row r="2" spans="1:10" s="87" customFormat="1" ht="17.649999999999999" customHeight="1" x14ac:dyDescent="0.3">
      <c r="F2" s="233" t="s">
        <v>61</v>
      </c>
      <c r="G2" s="233"/>
      <c r="H2" s="233"/>
      <c r="I2" s="233"/>
      <c r="J2" s="233"/>
    </row>
    <row r="3" spans="1:10" s="87" customFormat="1" ht="17.649999999999999" customHeight="1" x14ac:dyDescent="0.3">
      <c r="F3" s="233" t="s">
        <v>0</v>
      </c>
      <c r="G3" s="233"/>
      <c r="H3" s="233"/>
      <c r="I3" s="233"/>
      <c r="J3" s="233"/>
    </row>
    <row r="4" spans="1:10" ht="13.7" customHeight="1" x14ac:dyDescent="0.3"/>
    <row r="5" spans="1:10" ht="13.7" customHeight="1" x14ac:dyDescent="0.3"/>
    <row r="6" spans="1:10" ht="13.7" customHeight="1" x14ac:dyDescent="0.3"/>
    <row r="7" spans="1:10" ht="52.5" customHeight="1" x14ac:dyDescent="0.3">
      <c r="A7" s="234" t="s">
        <v>122</v>
      </c>
      <c r="B7" s="234"/>
      <c r="C7" s="234"/>
      <c r="D7" s="234"/>
      <c r="E7" s="234"/>
      <c r="F7" s="234"/>
      <c r="G7" s="234"/>
      <c r="H7" s="234"/>
      <c r="I7" s="234"/>
      <c r="J7" s="234"/>
    </row>
    <row r="8" spans="1:10" x14ac:dyDescent="0.3">
      <c r="A8" s="88"/>
      <c r="B8" s="88"/>
      <c r="C8" s="88"/>
      <c r="D8" s="88"/>
      <c r="E8" s="88"/>
      <c r="F8" s="88"/>
      <c r="G8" s="88"/>
      <c r="H8" s="88"/>
      <c r="I8" s="88"/>
      <c r="J8" s="88"/>
    </row>
    <row r="10" spans="1:10" x14ac:dyDescent="0.3">
      <c r="H10" s="87"/>
      <c r="J10" s="87" t="s">
        <v>9</v>
      </c>
    </row>
    <row r="11" spans="1:10" s="9" customFormat="1" ht="36.6" customHeight="1" x14ac:dyDescent="0.25">
      <c r="A11" s="235" t="s">
        <v>10</v>
      </c>
      <c r="B11" s="235"/>
      <c r="C11" s="235"/>
      <c r="D11" s="235" t="s">
        <v>1</v>
      </c>
      <c r="E11" s="235"/>
      <c r="F11" s="235" t="s">
        <v>5</v>
      </c>
      <c r="G11" s="219" t="s">
        <v>24</v>
      </c>
      <c r="H11" s="220"/>
      <c r="I11" s="220"/>
      <c r="J11" s="221"/>
    </row>
    <row r="12" spans="1:10" s="9" customFormat="1" ht="34.5" x14ac:dyDescent="0.25">
      <c r="A12" s="89" t="s">
        <v>22</v>
      </c>
      <c r="B12" s="89" t="s">
        <v>23</v>
      </c>
      <c r="C12" s="89" t="s">
        <v>11</v>
      </c>
      <c r="D12" s="89" t="s">
        <v>4</v>
      </c>
      <c r="E12" s="89" t="s">
        <v>15</v>
      </c>
      <c r="F12" s="235"/>
      <c r="G12" s="89" t="s">
        <v>27</v>
      </c>
      <c r="H12" s="89" t="s">
        <v>26</v>
      </c>
      <c r="I12" s="89" t="s">
        <v>2</v>
      </c>
      <c r="J12" s="89" t="s">
        <v>3</v>
      </c>
    </row>
    <row r="13" spans="1:10" s="9" customFormat="1" ht="34.9" customHeight="1" x14ac:dyDescent="0.25">
      <c r="A13" s="8"/>
      <c r="B13" s="8"/>
      <c r="C13" s="8"/>
      <c r="D13" s="89"/>
      <c r="E13" s="89"/>
      <c r="F13" s="14" t="s">
        <v>8</v>
      </c>
      <c r="G13" s="7">
        <f>+G15+G40</f>
        <v>225082.80000000005</v>
      </c>
      <c r="H13" s="7">
        <f>+H15+H40</f>
        <v>225082.80000000005</v>
      </c>
      <c r="I13" s="7">
        <f>+I15+I40</f>
        <v>225082.80000000005</v>
      </c>
      <c r="J13" s="7">
        <f>+J15+J40</f>
        <v>225082.80000000005</v>
      </c>
    </row>
    <row r="14" spans="1:10" s="9" customFormat="1" x14ac:dyDescent="0.25">
      <c r="A14" s="8"/>
      <c r="B14" s="8"/>
      <c r="C14" s="8"/>
      <c r="D14" s="89"/>
      <c r="E14" s="89"/>
      <c r="F14" s="8" t="s">
        <v>29</v>
      </c>
      <c r="G14" s="1"/>
      <c r="H14" s="1"/>
      <c r="I14" s="1"/>
      <c r="J14" s="1"/>
    </row>
    <row r="15" spans="1:10" s="9" customFormat="1" ht="34.5" x14ac:dyDescent="0.25">
      <c r="A15" s="8"/>
      <c r="B15" s="8"/>
      <c r="C15" s="8"/>
      <c r="D15" s="89"/>
      <c r="E15" s="89"/>
      <c r="F15" s="3" t="s">
        <v>17</v>
      </c>
      <c r="G15" s="1">
        <f>+G16</f>
        <v>311905.40000000002</v>
      </c>
      <c r="H15" s="1">
        <f t="shared" ref="H15:J15" si="0">+H16</f>
        <v>311905.40000000002</v>
      </c>
      <c r="I15" s="1">
        <f t="shared" si="0"/>
        <v>311905.40000000002</v>
      </c>
      <c r="J15" s="1">
        <f t="shared" si="0"/>
        <v>311905.40000000002</v>
      </c>
    </row>
    <row r="16" spans="1:10" s="9" customFormat="1" ht="17.649999999999999" customHeight="1" x14ac:dyDescent="0.25">
      <c r="A16" s="225" t="s">
        <v>30</v>
      </c>
      <c r="B16" s="231"/>
      <c r="C16" s="21"/>
      <c r="D16" s="24"/>
      <c r="E16" s="21"/>
      <c r="F16" s="90" t="s">
        <v>32</v>
      </c>
      <c r="G16" s="1">
        <f>+G18</f>
        <v>311905.40000000002</v>
      </c>
      <c r="H16" s="1">
        <f t="shared" ref="H16:J16" si="1">+H18</f>
        <v>311905.40000000002</v>
      </c>
      <c r="I16" s="1">
        <f t="shared" si="1"/>
        <v>311905.40000000002</v>
      </c>
      <c r="J16" s="1">
        <f t="shared" si="1"/>
        <v>311905.40000000002</v>
      </c>
    </row>
    <row r="17" spans="1:10" s="9" customFormat="1" ht="16.899999999999999" customHeight="1" x14ac:dyDescent="0.25">
      <c r="A17" s="226"/>
      <c r="B17" s="231"/>
      <c r="C17" s="22"/>
      <c r="D17" s="25"/>
      <c r="E17" s="22"/>
      <c r="F17" s="64" t="s">
        <v>6</v>
      </c>
      <c r="G17" s="4"/>
      <c r="H17" s="4"/>
      <c r="I17" s="5"/>
      <c r="J17" s="4"/>
    </row>
    <row r="18" spans="1:10" s="9" customFormat="1" x14ac:dyDescent="0.25">
      <c r="A18" s="226"/>
      <c r="B18" s="228" t="s">
        <v>63</v>
      </c>
      <c r="C18" s="22"/>
      <c r="D18" s="25"/>
      <c r="E18" s="22"/>
      <c r="F18" s="90" t="s">
        <v>62</v>
      </c>
      <c r="G18" s="5">
        <f>+G20</f>
        <v>311905.40000000002</v>
      </c>
      <c r="H18" s="5">
        <f t="shared" ref="H18:J18" si="2">+H20</f>
        <v>311905.40000000002</v>
      </c>
      <c r="I18" s="5">
        <f t="shared" si="2"/>
        <v>311905.40000000002</v>
      </c>
      <c r="J18" s="5">
        <f t="shared" si="2"/>
        <v>311905.40000000002</v>
      </c>
    </row>
    <row r="19" spans="1:10" s="9" customFormat="1" ht="16.899999999999999" customHeight="1" x14ac:dyDescent="0.25">
      <c r="A19" s="226"/>
      <c r="B19" s="229"/>
      <c r="C19" s="27"/>
      <c r="D19" s="25"/>
      <c r="E19" s="22"/>
      <c r="F19" s="64" t="s">
        <v>6</v>
      </c>
      <c r="G19" s="5"/>
      <c r="H19" s="4"/>
      <c r="I19" s="5"/>
      <c r="J19" s="4"/>
    </row>
    <row r="20" spans="1:10" s="9" customFormat="1" x14ac:dyDescent="0.25">
      <c r="A20" s="226"/>
      <c r="B20" s="229"/>
      <c r="C20" s="225" t="s">
        <v>31</v>
      </c>
      <c r="D20" s="25"/>
      <c r="E20" s="22"/>
      <c r="F20" s="90" t="s">
        <v>62</v>
      </c>
      <c r="G20" s="5">
        <f t="shared" ref="G20:J20" si="3">+G22</f>
        <v>311905.40000000002</v>
      </c>
      <c r="H20" s="5">
        <f t="shared" si="3"/>
        <v>311905.40000000002</v>
      </c>
      <c r="I20" s="5">
        <f t="shared" si="3"/>
        <v>311905.40000000002</v>
      </c>
      <c r="J20" s="5">
        <f t="shared" si="3"/>
        <v>311905.40000000002</v>
      </c>
    </row>
    <row r="21" spans="1:10" s="9" customFormat="1" ht="16.899999999999999" customHeight="1" x14ac:dyDescent="0.25">
      <c r="A21" s="226"/>
      <c r="B21" s="229"/>
      <c r="C21" s="226"/>
      <c r="D21" s="25"/>
      <c r="E21" s="22"/>
      <c r="F21" s="64" t="s">
        <v>6</v>
      </c>
      <c r="G21" s="5"/>
      <c r="H21" s="10"/>
      <c r="I21" s="5"/>
      <c r="J21" s="10"/>
    </row>
    <row r="22" spans="1:10" s="9" customFormat="1" ht="34.5" x14ac:dyDescent="0.25">
      <c r="A22" s="226"/>
      <c r="B22" s="229"/>
      <c r="C22" s="226"/>
      <c r="D22" s="25"/>
      <c r="E22" s="22"/>
      <c r="F22" s="65" t="s">
        <v>12</v>
      </c>
      <c r="G22" s="5">
        <f>+G24</f>
        <v>311905.40000000002</v>
      </c>
      <c r="H22" s="5">
        <f t="shared" ref="H22:J22" si="4">+H24</f>
        <v>311905.40000000002</v>
      </c>
      <c r="I22" s="5">
        <f t="shared" si="4"/>
        <v>311905.40000000002</v>
      </c>
      <c r="J22" s="5">
        <f t="shared" si="4"/>
        <v>311905.40000000002</v>
      </c>
    </row>
    <row r="23" spans="1:10" s="9" customFormat="1" ht="16.899999999999999" customHeight="1" x14ac:dyDescent="0.25">
      <c r="A23" s="226"/>
      <c r="B23" s="229"/>
      <c r="C23" s="226"/>
      <c r="D23" s="26"/>
      <c r="E23" s="27"/>
      <c r="F23" s="64" t="s">
        <v>6</v>
      </c>
      <c r="G23" s="5"/>
      <c r="H23" s="5"/>
      <c r="I23" s="5"/>
      <c r="J23" s="5"/>
    </row>
    <row r="24" spans="1:10" s="9" customFormat="1" ht="38.450000000000003" customHeight="1" x14ac:dyDescent="0.25">
      <c r="A24" s="226"/>
      <c r="B24" s="229"/>
      <c r="C24" s="226"/>
      <c r="D24" s="61">
        <v>1130</v>
      </c>
      <c r="E24" s="237" t="s">
        <v>64</v>
      </c>
      <c r="F24" s="237"/>
      <c r="G24" s="1">
        <f>+G26</f>
        <v>311905.40000000002</v>
      </c>
      <c r="H24" s="1">
        <f t="shared" ref="H24:J24" si="5">+H26</f>
        <v>311905.40000000002</v>
      </c>
      <c r="I24" s="1">
        <f t="shared" si="5"/>
        <v>311905.40000000002</v>
      </c>
      <c r="J24" s="1">
        <f t="shared" si="5"/>
        <v>311905.40000000002</v>
      </c>
    </row>
    <row r="25" spans="1:10" s="9" customFormat="1" ht="16.899999999999999" customHeight="1" x14ac:dyDescent="0.3">
      <c r="A25" s="226"/>
      <c r="B25" s="229"/>
      <c r="C25" s="226"/>
      <c r="D25" s="33"/>
      <c r="E25" s="60"/>
      <c r="F25" s="64" t="s">
        <v>6</v>
      </c>
      <c r="G25" s="1"/>
      <c r="H25" s="1"/>
      <c r="I25" s="1"/>
      <c r="J25" s="1"/>
    </row>
    <row r="26" spans="1:10" s="9" customFormat="1" ht="34.5" x14ac:dyDescent="0.25">
      <c r="A26" s="226"/>
      <c r="B26" s="229"/>
      <c r="C26" s="226"/>
      <c r="D26" s="236"/>
      <c r="E26" s="61">
        <v>31003</v>
      </c>
      <c r="F26" s="63" t="s">
        <v>65</v>
      </c>
      <c r="G26" s="11">
        <f>+G28</f>
        <v>311905.40000000002</v>
      </c>
      <c r="H26" s="11">
        <f t="shared" ref="H26:J26" si="6">+H28</f>
        <v>311905.40000000002</v>
      </c>
      <c r="I26" s="11">
        <f t="shared" si="6"/>
        <v>311905.40000000002</v>
      </c>
      <c r="J26" s="11">
        <f t="shared" si="6"/>
        <v>311905.40000000002</v>
      </c>
    </row>
    <row r="27" spans="1:10" s="9" customFormat="1" ht="16.149999999999999" customHeight="1" x14ac:dyDescent="0.25">
      <c r="A27" s="226"/>
      <c r="B27" s="229"/>
      <c r="C27" s="226"/>
      <c r="D27" s="236"/>
      <c r="E27" s="241"/>
      <c r="F27" s="64" t="s">
        <v>16</v>
      </c>
      <c r="G27" s="5"/>
      <c r="H27" s="4"/>
      <c r="I27" s="5"/>
      <c r="J27" s="4"/>
    </row>
    <row r="28" spans="1:10" s="12" customFormat="1" ht="36.6" customHeight="1" x14ac:dyDescent="0.25">
      <c r="A28" s="226"/>
      <c r="B28" s="229"/>
      <c r="C28" s="226"/>
      <c r="D28" s="236"/>
      <c r="E28" s="242"/>
      <c r="F28" s="37" t="s">
        <v>66</v>
      </c>
      <c r="G28" s="28">
        <f t="shared" ref="G28:J28" si="7">+G30</f>
        <v>311905.40000000002</v>
      </c>
      <c r="H28" s="28">
        <f t="shared" si="7"/>
        <v>311905.40000000002</v>
      </c>
      <c r="I28" s="28">
        <f t="shared" si="7"/>
        <v>311905.40000000002</v>
      </c>
      <c r="J28" s="28">
        <f t="shared" si="7"/>
        <v>311905.40000000002</v>
      </c>
    </row>
    <row r="29" spans="1:10" s="9" customFormat="1" ht="51.75" x14ac:dyDescent="0.25">
      <c r="A29" s="226"/>
      <c r="B29" s="229"/>
      <c r="C29" s="226"/>
      <c r="D29" s="236"/>
      <c r="E29" s="242"/>
      <c r="F29" s="64" t="s">
        <v>13</v>
      </c>
      <c r="G29" s="6"/>
      <c r="H29" s="4"/>
      <c r="I29" s="29"/>
      <c r="J29" s="4"/>
    </row>
    <row r="30" spans="1:10" s="9" customFormat="1" ht="16.899999999999999" customHeight="1" x14ac:dyDescent="0.25">
      <c r="A30" s="226"/>
      <c r="B30" s="229"/>
      <c r="C30" s="226"/>
      <c r="D30" s="236"/>
      <c r="E30" s="242"/>
      <c r="F30" s="91" t="s">
        <v>67</v>
      </c>
      <c r="G30" s="5">
        <f>+G31+G35</f>
        <v>311905.40000000002</v>
      </c>
      <c r="H30" s="5">
        <f t="shared" ref="H30:J30" si="8">+H31+H35</f>
        <v>311905.40000000002</v>
      </c>
      <c r="I30" s="5">
        <f t="shared" si="8"/>
        <v>311905.40000000002</v>
      </c>
      <c r="J30" s="5">
        <f t="shared" si="8"/>
        <v>311905.40000000002</v>
      </c>
    </row>
    <row r="31" spans="1:10" s="9" customFormat="1" ht="16.899999999999999" customHeight="1" x14ac:dyDescent="0.25">
      <c r="A31" s="226"/>
      <c r="B31" s="229"/>
      <c r="C31" s="226"/>
      <c r="D31" s="236"/>
      <c r="E31" s="242"/>
      <c r="F31" s="64" t="s">
        <v>74</v>
      </c>
      <c r="G31" s="32">
        <f t="shared" ref="G31:J33" si="9">+G32</f>
        <v>74476.100000000006</v>
      </c>
      <c r="H31" s="39">
        <f t="shared" si="9"/>
        <v>74476.100000000006</v>
      </c>
      <c r="I31" s="32">
        <f t="shared" si="9"/>
        <v>74476.100000000006</v>
      </c>
      <c r="J31" s="32">
        <f t="shared" si="9"/>
        <v>74476.100000000006</v>
      </c>
    </row>
    <row r="32" spans="1:10" s="9" customFormat="1" ht="15.6" customHeight="1" x14ac:dyDescent="0.25">
      <c r="A32" s="226"/>
      <c r="B32" s="229"/>
      <c r="C32" s="226"/>
      <c r="D32" s="236"/>
      <c r="E32" s="242"/>
      <c r="F32" s="184" t="s">
        <v>75</v>
      </c>
      <c r="G32" s="185">
        <f>+G33</f>
        <v>74476.100000000006</v>
      </c>
      <c r="H32" s="185">
        <f t="shared" si="9"/>
        <v>74476.100000000006</v>
      </c>
      <c r="I32" s="185">
        <f t="shared" si="9"/>
        <v>74476.100000000006</v>
      </c>
      <c r="J32" s="185">
        <f>+J33</f>
        <v>74476.100000000006</v>
      </c>
    </row>
    <row r="33" spans="1:11" s="9" customFormat="1" ht="51.75" x14ac:dyDescent="0.25">
      <c r="A33" s="226"/>
      <c r="B33" s="229"/>
      <c r="C33" s="226"/>
      <c r="D33" s="236"/>
      <c r="E33" s="242"/>
      <c r="F33" s="186" t="s">
        <v>154</v>
      </c>
      <c r="G33" s="185">
        <f>+G34</f>
        <v>74476.100000000006</v>
      </c>
      <c r="H33" s="185">
        <f t="shared" si="9"/>
        <v>74476.100000000006</v>
      </c>
      <c r="I33" s="185">
        <f t="shared" si="9"/>
        <v>74476.100000000006</v>
      </c>
      <c r="J33" s="185">
        <f>+J34</f>
        <v>74476.100000000006</v>
      </c>
    </row>
    <row r="34" spans="1:11" s="9" customFormat="1" ht="18" customHeight="1" x14ac:dyDescent="0.25">
      <c r="A34" s="226"/>
      <c r="B34" s="229"/>
      <c r="C34" s="226"/>
      <c r="D34" s="236"/>
      <c r="E34" s="242"/>
      <c r="F34" s="186" t="s">
        <v>155</v>
      </c>
      <c r="G34" s="185">
        <f>+J34</f>
        <v>74476.100000000006</v>
      </c>
      <c r="H34" s="185">
        <f>+J34</f>
        <v>74476.100000000006</v>
      </c>
      <c r="I34" s="185">
        <f>+J34</f>
        <v>74476.100000000006</v>
      </c>
      <c r="J34" s="185">
        <f>+ROUNDUP(236929.221*5%,1)+62629.6</f>
        <v>74476.100000000006</v>
      </c>
    </row>
    <row r="35" spans="1:11" s="9" customFormat="1" ht="16.899999999999999" customHeight="1" x14ac:dyDescent="0.25">
      <c r="A35" s="226"/>
      <c r="B35" s="229"/>
      <c r="C35" s="226"/>
      <c r="D35" s="236"/>
      <c r="E35" s="242"/>
      <c r="F35" s="64" t="s">
        <v>119</v>
      </c>
      <c r="G35" s="6">
        <f>+G36</f>
        <v>237429.30000000002</v>
      </c>
      <c r="H35" s="6">
        <f t="shared" ref="H35:J37" si="10">+H36</f>
        <v>237429.30000000002</v>
      </c>
      <c r="I35" s="29">
        <f t="shared" si="10"/>
        <v>237429.30000000002</v>
      </c>
      <c r="J35" s="6">
        <f t="shared" si="10"/>
        <v>237429.30000000002</v>
      </c>
    </row>
    <row r="36" spans="1:11" s="9" customFormat="1" ht="16.149999999999999" customHeight="1" x14ac:dyDescent="0.25">
      <c r="A36" s="226"/>
      <c r="B36" s="229"/>
      <c r="C36" s="226"/>
      <c r="D36" s="236"/>
      <c r="E36" s="242"/>
      <c r="F36" s="184" t="s">
        <v>120</v>
      </c>
      <c r="G36" s="6">
        <f>+G37</f>
        <v>237429.30000000002</v>
      </c>
      <c r="H36" s="6">
        <f t="shared" si="10"/>
        <v>237429.30000000002</v>
      </c>
      <c r="I36" s="6">
        <f t="shared" si="10"/>
        <v>237429.30000000002</v>
      </c>
      <c r="J36" s="6">
        <f t="shared" si="10"/>
        <v>237429.30000000002</v>
      </c>
    </row>
    <row r="37" spans="1:11" s="9" customFormat="1" ht="16.149999999999999" customHeight="1" x14ac:dyDescent="0.25">
      <c r="A37" s="226"/>
      <c r="B37" s="229"/>
      <c r="C37" s="226"/>
      <c r="D37" s="236"/>
      <c r="E37" s="242"/>
      <c r="F37" s="186" t="s">
        <v>121</v>
      </c>
      <c r="G37" s="23">
        <f>+G38</f>
        <v>237429.30000000002</v>
      </c>
      <c r="H37" s="23">
        <f t="shared" si="10"/>
        <v>237429.30000000002</v>
      </c>
      <c r="I37" s="15">
        <f t="shared" si="10"/>
        <v>237429.30000000002</v>
      </c>
      <c r="J37" s="23">
        <f t="shared" si="10"/>
        <v>237429.30000000002</v>
      </c>
      <c r="K37" s="13"/>
    </row>
    <row r="38" spans="1:11" s="9" customFormat="1" ht="18" customHeight="1" x14ac:dyDescent="0.25">
      <c r="A38" s="227"/>
      <c r="B38" s="230"/>
      <c r="C38" s="227"/>
      <c r="D38" s="236"/>
      <c r="E38" s="243"/>
      <c r="F38" s="186" t="s">
        <v>156</v>
      </c>
      <c r="G38" s="23">
        <f>+'Հավելված N 6'!E15</f>
        <v>237429.30000000002</v>
      </c>
      <c r="H38" s="23">
        <f>+'Հավելված N 6'!F15</f>
        <v>237429.30000000002</v>
      </c>
      <c r="I38" s="23">
        <f>+'Հավելված N 6'!G15</f>
        <v>237429.30000000002</v>
      </c>
      <c r="J38" s="23">
        <f>+'Հավելված N 6'!H15</f>
        <v>237429.30000000002</v>
      </c>
      <c r="K38" s="13"/>
    </row>
    <row r="40" spans="1:11" s="9" customFormat="1" ht="32.450000000000003" customHeight="1" x14ac:dyDescent="0.25">
      <c r="A40" s="64"/>
      <c r="B40" s="64"/>
      <c r="C40" s="64"/>
      <c r="D40" s="41"/>
      <c r="E40" s="41"/>
      <c r="F40" s="90" t="s">
        <v>68</v>
      </c>
      <c r="G40" s="35">
        <f>+G41</f>
        <v>-86822.599999999977</v>
      </c>
      <c r="H40" s="35">
        <f t="shared" ref="H40:J40" si="11">+H41</f>
        <v>-86822.599999999977</v>
      </c>
      <c r="I40" s="35">
        <f t="shared" si="11"/>
        <v>-86822.599999999977</v>
      </c>
      <c r="J40" s="35">
        <f t="shared" si="11"/>
        <v>-86822.599999999977</v>
      </c>
    </row>
    <row r="41" spans="1:11" s="9" customFormat="1" ht="17.649999999999999" customHeight="1" x14ac:dyDescent="0.25">
      <c r="A41" s="244" t="s">
        <v>69</v>
      </c>
      <c r="B41" s="245"/>
      <c r="C41" s="245"/>
      <c r="D41" s="246"/>
      <c r="E41" s="21"/>
      <c r="F41" s="90" t="s">
        <v>70</v>
      </c>
      <c r="G41" s="35">
        <f t="shared" ref="G41:J41" si="12">+G43</f>
        <v>-86822.599999999977</v>
      </c>
      <c r="H41" s="35">
        <f t="shared" si="12"/>
        <v>-86822.599999999977</v>
      </c>
      <c r="I41" s="35">
        <f t="shared" si="12"/>
        <v>-86822.599999999977</v>
      </c>
      <c r="J41" s="35">
        <f t="shared" si="12"/>
        <v>-86822.599999999977</v>
      </c>
    </row>
    <row r="42" spans="1:11" s="9" customFormat="1" ht="16.899999999999999" customHeight="1" x14ac:dyDescent="0.25">
      <c r="A42" s="244"/>
      <c r="B42" s="245"/>
      <c r="C42" s="245"/>
      <c r="D42" s="247"/>
      <c r="E42" s="22"/>
      <c r="F42" s="64" t="s">
        <v>6</v>
      </c>
      <c r="G42" s="34"/>
      <c r="H42" s="34"/>
      <c r="I42" s="34"/>
      <c r="J42" s="34"/>
    </row>
    <row r="43" spans="1:11" s="9" customFormat="1" ht="34.5" x14ac:dyDescent="0.25">
      <c r="A43" s="244"/>
      <c r="B43" s="249" t="s">
        <v>31</v>
      </c>
      <c r="C43" s="245"/>
      <c r="D43" s="247"/>
      <c r="E43" s="22"/>
      <c r="F43" s="90" t="s">
        <v>71</v>
      </c>
      <c r="G43" s="34">
        <f t="shared" ref="G43:J43" si="13">+G45</f>
        <v>-86822.599999999977</v>
      </c>
      <c r="H43" s="34">
        <f t="shared" si="13"/>
        <v>-86822.599999999977</v>
      </c>
      <c r="I43" s="34">
        <f t="shared" si="13"/>
        <v>-86822.599999999977</v>
      </c>
      <c r="J43" s="34">
        <f t="shared" si="13"/>
        <v>-86822.599999999977</v>
      </c>
    </row>
    <row r="44" spans="1:11" s="9" customFormat="1" ht="16.899999999999999" customHeight="1" x14ac:dyDescent="0.25">
      <c r="A44" s="244"/>
      <c r="B44" s="249"/>
      <c r="C44" s="245"/>
      <c r="D44" s="247"/>
      <c r="E44" s="22"/>
      <c r="F44" s="64" t="s">
        <v>6</v>
      </c>
      <c r="G44" s="34"/>
      <c r="H44" s="34"/>
      <c r="I44" s="34"/>
      <c r="J44" s="34"/>
    </row>
    <row r="45" spans="1:11" s="9" customFormat="1" x14ac:dyDescent="0.25">
      <c r="A45" s="244"/>
      <c r="B45" s="249"/>
      <c r="C45" s="249" t="s">
        <v>31</v>
      </c>
      <c r="D45" s="247"/>
      <c r="E45" s="22"/>
      <c r="F45" s="90" t="s">
        <v>72</v>
      </c>
      <c r="G45" s="34">
        <f t="shared" ref="G45:J45" si="14">+G47</f>
        <v>-86822.599999999977</v>
      </c>
      <c r="H45" s="34">
        <f t="shared" si="14"/>
        <v>-86822.599999999977</v>
      </c>
      <c r="I45" s="34">
        <f t="shared" si="14"/>
        <v>-86822.599999999977</v>
      </c>
      <c r="J45" s="34">
        <f t="shared" si="14"/>
        <v>-86822.599999999977</v>
      </c>
    </row>
    <row r="46" spans="1:11" s="9" customFormat="1" ht="16.899999999999999" customHeight="1" x14ac:dyDescent="0.25">
      <c r="A46" s="244"/>
      <c r="B46" s="249"/>
      <c r="C46" s="249"/>
      <c r="D46" s="247"/>
      <c r="E46" s="22"/>
      <c r="F46" s="64" t="s">
        <v>6</v>
      </c>
      <c r="G46" s="34"/>
      <c r="H46" s="34"/>
      <c r="I46" s="34"/>
      <c r="J46" s="34"/>
    </row>
    <row r="47" spans="1:11" s="9" customFormat="1" ht="34.5" x14ac:dyDescent="0.25">
      <c r="A47" s="244"/>
      <c r="B47" s="249"/>
      <c r="C47" s="249"/>
      <c r="D47" s="247"/>
      <c r="E47" s="22"/>
      <c r="F47" s="65" t="s">
        <v>12</v>
      </c>
      <c r="G47" s="34">
        <f t="shared" ref="G47:J47" si="15">+G49</f>
        <v>-86822.599999999977</v>
      </c>
      <c r="H47" s="34">
        <f t="shared" si="15"/>
        <v>-86822.599999999977</v>
      </c>
      <c r="I47" s="34">
        <f t="shared" si="15"/>
        <v>-86822.599999999977</v>
      </c>
      <c r="J47" s="34">
        <f t="shared" si="15"/>
        <v>-86822.599999999977</v>
      </c>
    </row>
    <row r="48" spans="1:11" s="9" customFormat="1" ht="16.899999999999999" customHeight="1" x14ac:dyDescent="0.25">
      <c r="A48" s="244"/>
      <c r="B48" s="249"/>
      <c r="C48" s="249"/>
      <c r="D48" s="248"/>
      <c r="E48" s="27"/>
      <c r="F48" s="64" t="s">
        <v>6</v>
      </c>
      <c r="G48" s="34"/>
      <c r="H48" s="34"/>
      <c r="I48" s="34"/>
      <c r="J48" s="34"/>
    </row>
    <row r="49" spans="1:10" s="9" customFormat="1" ht="18" customHeight="1" x14ac:dyDescent="0.25">
      <c r="A49" s="244"/>
      <c r="B49" s="249"/>
      <c r="C49" s="249"/>
      <c r="D49" s="236">
        <v>1139</v>
      </c>
      <c r="E49" s="237" t="s">
        <v>72</v>
      </c>
      <c r="F49" s="237"/>
      <c r="G49" s="35">
        <f>+G51+G59</f>
        <v>-86822.599999999977</v>
      </c>
      <c r="H49" s="35">
        <f t="shared" ref="H49:J49" si="16">+H51+H59</f>
        <v>-86822.599999999977</v>
      </c>
      <c r="I49" s="35">
        <f t="shared" si="16"/>
        <v>-86822.599999999977</v>
      </c>
      <c r="J49" s="35">
        <f t="shared" si="16"/>
        <v>-86822.599999999977</v>
      </c>
    </row>
    <row r="50" spans="1:10" s="9" customFormat="1" ht="16.899999999999999" customHeight="1" x14ac:dyDescent="0.3">
      <c r="A50" s="244"/>
      <c r="B50" s="249"/>
      <c r="C50" s="249"/>
      <c r="D50" s="236"/>
      <c r="E50" s="60"/>
      <c r="F50" s="64" t="s">
        <v>6</v>
      </c>
      <c r="G50" s="35"/>
      <c r="H50" s="35"/>
      <c r="I50" s="35"/>
      <c r="J50" s="35"/>
    </row>
    <row r="51" spans="1:10" s="9" customFormat="1" x14ac:dyDescent="0.25">
      <c r="A51" s="244"/>
      <c r="B51" s="249"/>
      <c r="C51" s="249"/>
      <c r="D51" s="236"/>
      <c r="E51" s="61">
        <v>11001</v>
      </c>
      <c r="F51" s="63" t="s">
        <v>72</v>
      </c>
      <c r="G51" s="36">
        <f t="shared" ref="G51:J51" si="17">+G53</f>
        <v>225082.80000000005</v>
      </c>
      <c r="H51" s="36">
        <f t="shared" si="17"/>
        <v>225082.80000000005</v>
      </c>
      <c r="I51" s="36">
        <f t="shared" si="17"/>
        <v>225082.80000000005</v>
      </c>
      <c r="J51" s="36">
        <f t="shared" si="17"/>
        <v>225082.80000000005</v>
      </c>
    </row>
    <row r="52" spans="1:10" s="9" customFormat="1" ht="15.6" customHeight="1" x14ac:dyDescent="0.25">
      <c r="A52" s="244"/>
      <c r="B52" s="249"/>
      <c r="C52" s="249"/>
      <c r="D52" s="236"/>
      <c r="E52" s="238"/>
      <c r="F52" s="64" t="s">
        <v>16</v>
      </c>
      <c r="G52" s="34"/>
      <c r="H52" s="34"/>
      <c r="I52" s="34"/>
      <c r="J52" s="34"/>
    </row>
    <row r="53" spans="1:10" s="12" customFormat="1" ht="36.6" customHeight="1" x14ac:dyDescent="0.25">
      <c r="A53" s="244"/>
      <c r="B53" s="249"/>
      <c r="C53" s="249"/>
      <c r="D53" s="236"/>
      <c r="E53" s="239"/>
      <c r="F53" s="37" t="s">
        <v>73</v>
      </c>
      <c r="G53" s="38">
        <f t="shared" ref="G53:J53" si="18">+G55</f>
        <v>225082.80000000005</v>
      </c>
      <c r="H53" s="38">
        <f t="shared" si="18"/>
        <v>225082.80000000005</v>
      </c>
      <c r="I53" s="38">
        <f t="shared" si="18"/>
        <v>225082.80000000005</v>
      </c>
      <c r="J53" s="38">
        <f t="shared" si="18"/>
        <v>225082.80000000005</v>
      </c>
    </row>
    <row r="54" spans="1:10" s="9" customFormat="1" ht="51.75" x14ac:dyDescent="0.25">
      <c r="A54" s="244"/>
      <c r="B54" s="249"/>
      <c r="C54" s="249"/>
      <c r="D54" s="236"/>
      <c r="E54" s="239"/>
      <c r="F54" s="64" t="s">
        <v>13</v>
      </c>
      <c r="G54" s="39"/>
      <c r="H54" s="39"/>
      <c r="I54" s="39"/>
      <c r="J54" s="39"/>
    </row>
    <row r="55" spans="1:10" s="9" customFormat="1" ht="16.899999999999999" customHeight="1" x14ac:dyDescent="0.25">
      <c r="A55" s="244"/>
      <c r="B55" s="249"/>
      <c r="C55" s="249"/>
      <c r="D55" s="236"/>
      <c r="E55" s="239"/>
      <c r="F55" s="91" t="s">
        <v>7</v>
      </c>
      <c r="G55" s="34">
        <f t="shared" ref="G55:J57" si="19">+G56</f>
        <v>225082.80000000005</v>
      </c>
      <c r="H55" s="34">
        <f t="shared" si="19"/>
        <v>225082.80000000005</v>
      </c>
      <c r="I55" s="34">
        <f t="shared" si="19"/>
        <v>225082.80000000005</v>
      </c>
      <c r="J55" s="34">
        <f t="shared" si="19"/>
        <v>225082.80000000005</v>
      </c>
    </row>
    <row r="56" spans="1:10" s="9" customFormat="1" ht="16.899999999999999" customHeight="1" x14ac:dyDescent="0.25">
      <c r="A56" s="244"/>
      <c r="B56" s="249"/>
      <c r="C56" s="249"/>
      <c r="D56" s="236"/>
      <c r="E56" s="239"/>
      <c r="F56" s="64" t="s">
        <v>74</v>
      </c>
      <c r="G56" s="39">
        <f t="shared" si="19"/>
        <v>225082.80000000005</v>
      </c>
      <c r="H56" s="39">
        <f t="shared" si="19"/>
        <v>225082.80000000005</v>
      </c>
      <c r="I56" s="39">
        <f t="shared" si="19"/>
        <v>225082.80000000005</v>
      </c>
      <c r="J56" s="39">
        <f t="shared" si="19"/>
        <v>225082.80000000005</v>
      </c>
    </row>
    <row r="57" spans="1:10" s="9" customFormat="1" ht="15.6" customHeight="1" x14ac:dyDescent="0.25">
      <c r="A57" s="244"/>
      <c r="B57" s="249"/>
      <c r="C57" s="249"/>
      <c r="D57" s="236"/>
      <c r="E57" s="239"/>
      <c r="F57" s="64" t="s">
        <v>75</v>
      </c>
      <c r="G57" s="32">
        <f t="shared" si="19"/>
        <v>225082.80000000005</v>
      </c>
      <c r="H57" s="32">
        <f t="shared" si="19"/>
        <v>225082.80000000005</v>
      </c>
      <c r="I57" s="32">
        <f t="shared" si="19"/>
        <v>225082.80000000005</v>
      </c>
      <c r="J57" s="32">
        <f t="shared" si="19"/>
        <v>225082.80000000005</v>
      </c>
    </row>
    <row r="58" spans="1:10" s="9" customFormat="1" x14ac:dyDescent="0.25">
      <c r="A58" s="244"/>
      <c r="B58" s="249"/>
      <c r="C58" s="249"/>
      <c r="D58" s="236"/>
      <c r="E58" s="239"/>
      <c r="F58" s="58" t="s">
        <v>76</v>
      </c>
      <c r="G58" s="32">
        <v>225082.80000000005</v>
      </c>
      <c r="H58" s="32">
        <v>225082.80000000005</v>
      </c>
      <c r="I58" s="32">
        <v>225082.80000000005</v>
      </c>
      <c r="J58" s="32">
        <v>225082.80000000005</v>
      </c>
    </row>
    <row r="59" spans="1:10" s="9" customFormat="1" x14ac:dyDescent="0.25">
      <c r="A59" s="244"/>
      <c r="B59" s="249"/>
      <c r="C59" s="249"/>
      <c r="D59" s="236"/>
      <c r="E59" s="61">
        <v>11001</v>
      </c>
      <c r="F59" s="63" t="s">
        <v>72</v>
      </c>
      <c r="G59" s="36">
        <f t="shared" ref="G59:J59" si="20">+G61</f>
        <v>-311905.40000000002</v>
      </c>
      <c r="H59" s="36">
        <f t="shared" si="20"/>
        <v>-311905.40000000002</v>
      </c>
      <c r="I59" s="36">
        <f t="shared" si="20"/>
        <v>-311905.40000000002</v>
      </c>
      <c r="J59" s="36">
        <f t="shared" si="20"/>
        <v>-311905.40000000002</v>
      </c>
    </row>
    <row r="60" spans="1:10" s="9" customFormat="1" x14ac:dyDescent="0.25">
      <c r="A60" s="244"/>
      <c r="B60" s="249"/>
      <c r="C60" s="249"/>
      <c r="D60" s="236"/>
      <c r="E60" s="240"/>
      <c r="F60" s="64" t="s">
        <v>16</v>
      </c>
      <c r="G60" s="34"/>
      <c r="H60" s="34"/>
      <c r="I60" s="34"/>
      <c r="J60" s="34"/>
    </row>
    <row r="61" spans="1:10" s="12" customFormat="1" ht="36.6" customHeight="1" x14ac:dyDescent="0.25">
      <c r="A61" s="244"/>
      <c r="B61" s="249"/>
      <c r="C61" s="249"/>
      <c r="D61" s="236"/>
      <c r="E61" s="240"/>
      <c r="F61" s="37" t="s">
        <v>73</v>
      </c>
      <c r="G61" s="38">
        <f t="shared" ref="G61:J61" si="21">+G63</f>
        <v>-311905.40000000002</v>
      </c>
      <c r="H61" s="38">
        <f t="shared" si="21"/>
        <v>-311905.40000000002</v>
      </c>
      <c r="I61" s="38">
        <f t="shared" si="21"/>
        <v>-311905.40000000002</v>
      </c>
      <c r="J61" s="38">
        <f t="shared" si="21"/>
        <v>-311905.40000000002</v>
      </c>
    </row>
    <row r="62" spans="1:10" s="9" customFormat="1" ht="51.75" x14ac:dyDescent="0.25">
      <c r="A62" s="244"/>
      <c r="B62" s="249"/>
      <c r="C62" s="249"/>
      <c r="D62" s="236"/>
      <c r="E62" s="240"/>
      <c r="F62" s="64" t="s">
        <v>13</v>
      </c>
      <c r="G62" s="39"/>
      <c r="H62" s="39"/>
      <c r="I62" s="39"/>
      <c r="J62" s="39"/>
    </row>
    <row r="63" spans="1:10" s="9" customFormat="1" ht="16.899999999999999" customHeight="1" x14ac:dyDescent="0.25">
      <c r="A63" s="244"/>
      <c r="B63" s="249"/>
      <c r="C63" s="249"/>
      <c r="D63" s="236"/>
      <c r="E63" s="240"/>
      <c r="F63" s="91" t="s">
        <v>7</v>
      </c>
      <c r="G63" s="34">
        <f t="shared" ref="G63:J65" si="22">+G64</f>
        <v>-311905.40000000002</v>
      </c>
      <c r="H63" s="34">
        <f t="shared" si="22"/>
        <v>-311905.40000000002</v>
      </c>
      <c r="I63" s="34">
        <f t="shared" si="22"/>
        <v>-311905.40000000002</v>
      </c>
      <c r="J63" s="34">
        <f t="shared" si="22"/>
        <v>-311905.40000000002</v>
      </c>
    </row>
    <row r="64" spans="1:10" s="9" customFormat="1" ht="16.899999999999999" customHeight="1" x14ac:dyDescent="0.25">
      <c r="A64" s="244"/>
      <c r="B64" s="249"/>
      <c r="C64" s="249"/>
      <c r="D64" s="236"/>
      <c r="E64" s="240"/>
      <c r="F64" s="64" t="s">
        <v>74</v>
      </c>
      <c r="G64" s="39">
        <f t="shared" si="22"/>
        <v>-311905.40000000002</v>
      </c>
      <c r="H64" s="39">
        <f t="shared" si="22"/>
        <v>-311905.40000000002</v>
      </c>
      <c r="I64" s="39">
        <f t="shared" si="22"/>
        <v>-311905.40000000002</v>
      </c>
      <c r="J64" s="39">
        <f t="shared" si="22"/>
        <v>-311905.40000000002</v>
      </c>
    </row>
    <row r="65" spans="1:10" s="9" customFormat="1" x14ac:dyDescent="0.25">
      <c r="A65" s="244"/>
      <c r="B65" s="249"/>
      <c r="C65" s="249"/>
      <c r="D65" s="236"/>
      <c r="E65" s="240"/>
      <c r="F65" s="64" t="s">
        <v>75</v>
      </c>
      <c r="G65" s="32">
        <f t="shared" si="22"/>
        <v>-311905.40000000002</v>
      </c>
      <c r="H65" s="32">
        <f t="shared" si="22"/>
        <v>-311905.40000000002</v>
      </c>
      <c r="I65" s="32">
        <f t="shared" si="22"/>
        <v>-311905.40000000002</v>
      </c>
      <c r="J65" s="32">
        <f t="shared" si="22"/>
        <v>-311905.40000000002</v>
      </c>
    </row>
    <row r="66" spans="1:10" s="9" customFormat="1" x14ac:dyDescent="0.25">
      <c r="A66" s="244"/>
      <c r="B66" s="249"/>
      <c r="C66" s="249"/>
      <c r="D66" s="236"/>
      <c r="E66" s="240"/>
      <c r="F66" s="58" t="s">
        <v>76</v>
      </c>
      <c r="G66" s="32">
        <f>-G51-86322.6-500</f>
        <v>-311905.40000000002</v>
      </c>
      <c r="H66" s="32">
        <f t="shared" ref="H66:J66" si="23">-H51-86322.6-500</f>
        <v>-311905.40000000002</v>
      </c>
      <c r="I66" s="32">
        <f t="shared" si="23"/>
        <v>-311905.40000000002</v>
      </c>
      <c r="J66" s="32">
        <f t="shared" si="23"/>
        <v>-311905.40000000002</v>
      </c>
    </row>
  </sheetData>
  <mergeCells count="25">
    <mergeCell ref="A41:A66"/>
    <mergeCell ref="B41:B42"/>
    <mergeCell ref="C41:C44"/>
    <mergeCell ref="D41:D48"/>
    <mergeCell ref="B43:B66"/>
    <mergeCell ref="C45:C66"/>
    <mergeCell ref="D49:D66"/>
    <mergeCell ref="E49:F49"/>
    <mergeCell ref="E52:E58"/>
    <mergeCell ref="E60:E66"/>
    <mergeCell ref="E24:F24"/>
    <mergeCell ref="E27:E38"/>
    <mergeCell ref="A16:A38"/>
    <mergeCell ref="B18:B38"/>
    <mergeCell ref="B16:B17"/>
    <mergeCell ref="C20:C38"/>
    <mergeCell ref="F1:J1"/>
    <mergeCell ref="F3:J3"/>
    <mergeCell ref="A7:J7"/>
    <mergeCell ref="A11:C11"/>
    <mergeCell ref="D11:E11"/>
    <mergeCell ref="F2:J2"/>
    <mergeCell ref="G11:J11"/>
    <mergeCell ref="F11:F12"/>
    <mergeCell ref="D26:D38"/>
  </mergeCells>
  <pageMargins left="0.7" right="0.7" top="0.75" bottom="0.75" header="0.3" footer="0.3"/>
  <pageSetup paperSize="9" scale="5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8"/>
  <sheetViews>
    <sheetView zoomScale="85" zoomScaleNormal="85" workbookViewId="0">
      <selection activeCell="H18" sqref="H18"/>
    </sheetView>
  </sheetViews>
  <sheetFormatPr defaultColWidth="9.140625" defaultRowHeight="17.25" x14ac:dyDescent="0.3"/>
  <cols>
    <col min="1" max="1" width="9.140625" style="137"/>
    <col min="2" max="2" width="9.140625" style="137" customWidth="1"/>
    <col min="3" max="3" width="54.28515625" style="137" customWidth="1"/>
    <col min="4" max="4" width="16.42578125" style="137" customWidth="1"/>
    <col min="5" max="8" width="20.42578125" style="137" customWidth="1"/>
    <col min="9" max="9" width="18.42578125" style="137" bestFit="1" customWidth="1"/>
    <col min="10" max="10" width="14.140625" style="137" bestFit="1" customWidth="1"/>
    <col min="11" max="11" width="15.7109375" style="160" customWidth="1"/>
    <col min="12" max="12" width="24.42578125" style="149" customWidth="1"/>
    <col min="13" max="16384" width="9.140625" style="137"/>
  </cols>
  <sheetData>
    <row r="1" spans="1:12" s="143" customFormat="1" ht="26.65" customHeight="1" x14ac:dyDescent="0.25">
      <c r="A1" s="141"/>
      <c r="B1" s="142"/>
      <c r="C1" s="142"/>
      <c r="D1" s="142"/>
      <c r="E1" s="141"/>
      <c r="F1" s="259" t="s">
        <v>118</v>
      </c>
      <c r="G1" s="259"/>
      <c r="H1" s="259"/>
      <c r="K1" s="144"/>
      <c r="L1" s="145"/>
    </row>
    <row r="2" spans="1:12" s="116" customFormat="1" x14ac:dyDescent="0.3">
      <c r="A2" s="146"/>
      <c r="B2" s="146"/>
      <c r="C2" s="146"/>
      <c r="D2" s="146"/>
      <c r="E2" s="147"/>
      <c r="F2" s="260" t="s">
        <v>98</v>
      </c>
      <c r="G2" s="260"/>
      <c r="H2" s="260"/>
      <c r="K2" s="148"/>
      <c r="L2" s="149"/>
    </row>
    <row r="3" spans="1:12" s="116" customFormat="1" x14ac:dyDescent="0.3">
      <c r="A3" s="146"/>
      <c r="B3" s="146"/>
      <c r="C3" s="146"/>
      <c r="D3" s="146"/>
      <c r="E3" s="147"/>
      <c r="F3" s="260" t="s">
        <v>20</v>
      </c>
      <c r="G3" s="260"/>
      <c r="H3" s="260"/>
      <c r="K3" s="148"/>
      <c r="L3" s="149"/>
    </row>
    <row r="4" spans="1:12" s="116" customFormat="1" x14ac:dyDescent="0.3">
      <c r="A4" s="150"/>
      <c r="B4" s="150"/>
      <c r="C4" s="151"/>
      <c r="D4" s="147"/>
      <c r="E4" s="147"/>
      <c r="F4" s="147"/>
      <c r="G4" s="147"/>
      <c r="H4" s="147"/>
      <c r="K4" s="148"/>
      <c r="L4" s="149"/>
    </row>
    <row r="5" spans="1:12" s="116" customFormat="1" ht="37.5" customHeight="1" x14ac:dyDescent="0.3">
      <c r="A5" s="261" t="s">
        <v>152</v>
      </c>
      <c r="B5" s="262"/>
      <c r="C5" s="262"/>
      <c r="D5" s="262"/>
      <c r="E5" s="262"/>
      <c r="F5" s="262"/>
      <c r="G5" s="262"/>
      <c r="H5" s="262"/>
      <c r="K5" s="148"/>
      <c r="L5" s="149"/>
    </row>
    <row r="6" spans="1:12" s="116" customFormat="1" ht="37.5" customHeight="1" x14ac:dyDescent="0.3">
      <c r="A6" s="262"/>
      <c r="B6" s="262"/>
      <c r="C6" s="262"/>
      <c r="D6" s="262"/>
      <c r="E6" s="262"/>
      <c r="F6" s="262"/>
      <c r="G6" s="262"/>
      <c r="H6" s="262"/>
      <c r="K6" s="148"/>
      <c r="L6" s="149"/>
    </row>
    <row r="7" spans="1:12" s="116" customFormat="1" x14ac:dyDescent="0.3">
      <c r="E7" s="147"/>
      <c r="F7" s="147"/>
      <c r="G7" s="147"/>
      <c r="K7" s="148"/>
      <c r="L7" s="149"/>
    </row>
    <row r="8" spans="1:12" s="116" customFormat="1" x14ac:dyDescent="0.3">
      <c r="A8" s="152"/>
      <c r="B8" s="152"/>
      <c r="C8" s="152"/>
      <c r="D8" s="153"/>
      <c r="E8" s="147"/>
      <c r="F8" s="147"/>
      <c r="G8" s="263" t="s">
        <v>9</v>
      </c>
      <c r="H8" s="263"/>
      <c r="K8" s="148"/>
      <c r="L8" s="149"/>
    </row>
    <row r="9" spans="1:12" s="116" customFormat="1" ht="45" customHeight="1" x14ac:dyDescent="0.3">
      <c r="A9" s="250" t="s">
        <v>114</v>
      </c>
      <c r="B9" s="251"/>
      <c r="C9" s="252" t="s">
        <v>115</v>
      </c>
      <c r="D9" s="254" t="s">
        <v>25</v>
      </c>
      <c r="E9" s="256" t="s">
        <v>58</v>
      </c>
      <c r="F9" s="257"/>
      <c r="G9" s="257"/>
      <c r="H9" s="258"/>
      <c r="K9" s="148"/>
      <c r="L9" s="149"/>
    </row>
    <row r="10" spans="1:12" s="116" customFormat="1" ht="103.5" x14ac:dyDescent="0.3">
      <c r="A10" s="93" t="s">
        <v>14</v>
      </c>
      <c r="B10" s="93" t="s">
        <v>15</v>
      </c>
      <c r="C10" s="253"/>
      <c r="D10" s="255"/>
      <c r="E10" s="154" t="s">
        <v>141</v>
      </c>
      <c r="F10" s="154" t="s">
        <v>142</v>
      </c>
      <c r="G10" s="154" t="s">
        <v>143</v>
      </c>
      <c r="H10" s="154" t="s">
        <v>144</v>
      </c>
      <c r="K10" s="148"/>
      <c r="L10" s="149"/>
    </row>
    <row r="11" spans="1:12" s="116" customFormat="1" x14ac:dyDescent="0.3">
      <c r="A11" s="93"/>
      <c r="B11" s="93"/>
      <c r="C11" s="98" t="s">
        <v>145</v>
      </c>
      <c r="D11" s="40">
        <f>SUM(E11:H11)</f>
        <v>237429.30000000002</v>
      </c>
      <c r="E11" s="40">
        <f>+E13</f>
        <v>0</v>
      </c>
      <c r="F11" s="40">
        <f>+F13</f>
        <v>0</v>
      </c>
      <c r="G11" s="40">
        <f>+G13</f>
        <v>0</v>
      </c>
      <c r="H11" s="40">
        <f>+H13</f>
        <v>237429.30000000002</v>
      </c>
      <c r="I11" s="155"/>
      <c r="J11" s="155"/>
      <c r="K11" s="148"/>
      <c r="L11" s="149"/>
    </row>
    <row r="12" spans="1:12" s="116" customFormat="1" x14ac:dyDescent="0.3">
      <c r="A12" s="156"/>
      <c r="B12" s="156"/>
      <c r="C12" s="98" t="s">
        <v>146</v>
      </c>
      <c r="D12" s="157"/>
      <c r="E12" s="157"/>
      <c r="F12" s="157"/>
      <c r="G12" s="157"/>
      <c r="H12" s="157"/>
      <c r="I12" s="158"/>
      <c r="J12" s="159"/>
      <c r="K12" s="160"/>
      <c r="L12" s="149"/>
    </row>
    <row r="13" spans="1:12" s="116" customFormat="1" ht="51.75" x14ac:dyDescent="0.3">
      <c r="A13" s="161"/>
      <c r="B13" s="162"/>
      <c r="C13" s="162" t="s">
        <v>17</v>
      </c>
      <c r="D13" s="40">
        <f>SUM(E13:H13)</f>
        <v>237429.30000000002</v>
      </c>
      <c r="E13" s="40">
        <f>+E15</f>
        <v>0</v>
      </c>
      <c r="F13" s="40">
        <f t="shared" ref="F13:H13" si="0">+F15</f>
        <v>0</v>
      </c>
      <c r="G13" s="40">
        <f t="shared" si="0"/>
        <v>0</v>
      </c>
      <c r="H13" s="40">
        <f t="shared" si="0"/>
        <v>237429.30000000002</v>
      </c>
      <c r="I13" s="155"/>
      <c r="K13" s="148"/>
      <c r="L13" s="149"/>
    </row>
    <row r="14" spans="1:12" s="116" customFormat="1" x14ac:dyDescent="0.3">
      <c r="A14" s="161"/>
      <c r="B14" s="161"/>
      <c r="C14" s="161" t="s">
        <v>147</v>
      </c>
      <c r="D14" s="163"/>
      <c r="E14" s="163"/>
      <c r="F14" s="163"/>
      <c r="G14" s="163"/>
      <c r="H14" s="163"/>
      <c r="K14" s="148"/>
      <c r="L14" s="149"/>
    </row>
    <row r="15" spans="1:12" s="116" customFormat="1" ht="44.45" customHeight="1" x14ac:dyDescent="0.3">
      <c r="A15" s="98">
        <v>1130</v>
      </c>
      <c r="B15" s="98">
        <v>31003</v>
      </c>
      <c r="C15" s="99" t="s">
        <v>65</v>
      </c>
      <c r="D15" s="164">
        <f>SUM(E15:H15)</f>
        <v>237429.30000000002</v>
      </c>
      <c r="E15" s="66">
        <f>+E17</f>
        <v>0</v>
      </c>
      <c r="F15" s="66">
        <f t="shared" ref="F15:H15" si="1">+F17</f>
        <v>0</v>
      </c>
      <c r="G15" s="66">
        <f t="shared" si="1"/>
        <v>0</v>
      </c>
      <c r="H15" s="66">
        <f t="shared" si="1"/>
        <v>237429.30000000002</v>
      </c>
      <c r="I15" s="148"/>
      <c r="J15" s="148"/>
      <c r="K15" s="148"/>
      <c r="L15" s="149"/>
    </row>
    <row r="16" spans="1:12" s="2" customFormat="1" x14ac:dyDescent="0.3">
      <c r="A16" s="165"/>
      <c r="B16" s="165"/>
      <c r="C16" s="166" t="s">
        <v>6</v>
      </c>
      <c r="D16" s="167"/>
      <c r="E16" s="168"/>
      <c r="F16" s="168"/>
      <c r="G16" s="168"/>
      <c r="H16" s="168"/>
      <c r="I16" s="148"/>
      <c r="J16" s="148"/>
      <c r="K16" s="148"/>
      <c r="L16" s="149"/>
    </row>
    <row r="17" spans="1:12" s="174" customFormat="1" ht="16.899999999999999" customHeight="1" x14ac:dyDescent="0.3">
      <c r="A17" s="169"/>
      <c r="B17" s="169"/>
      <c r="C17" s="170" t="s">
        <v>148</v>
      </c>
      <c r="D17" s="171">
        <f>SUM(E17:H17)</f>
        <v>237429.30000000002</v>
      </c>
      <c r="E17" s="171">
        <f>+E18</f>
        <v>0</v>
      </c>
      <c r="F17" s="171">
        <f t="shared" ref="F17:H17" si="2">+F18</f>
        <v>0</v>
      </c>
      <c r="G17" s="171">
        <f t="shared" si="2"/>
        <v>0</v>
      </c>
      <c r="H17" s="171">
        <f t="shared" si="2"/>
        <v>237429.30000000002</v>
      </c>
      <c r="I17" s="172"/>
      <c r="J17" s="172"/>
      <c r="K17" s="172"/>
      <c r="L17" s="173"/>
    </row>
    <row r="18" spans="1:12" s="179" customFormat="1" ht="34.5" x14ac:dyDescent="0.3">
      <c r="A18" s="108"/>
      <c r="B18" s="108"/>
      <c r="C18" s="175" t="s">
        <v>149</v>
      </c>
      <c r="D18" s="176">
        <f>+E18+F18+G18+H18</f>
        <v>237429.30000000002</v>
      </c>
      <c r="E18" s="176"/>
      <c r="F18" s="176"/>
      <c r="G18" s="176"/>
      <c r="H18" s="176">
        <f>+'Հավելված N 9'!I17</f>
        <v>237429.30000000002</v>
      </c>
      <c r="I18" s="177"/>
      <c r="J18" s="177"/>
      <c r="K18" s="177"/>
      <c r="L18" s="178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H18"/>
  <sheetViews>
    <sheetView zoomScale="84" zoomScaleNormal="84" workbookViewId="0">
      <selection activeCell="B7" sqref="B7"/>
    </sheetView>
  </sheetViews>
  <sheetFormatPr defaultColWidth="9.140625" defaultRowHeight="17.25" x14ac:dyDescent="0.3"/>
  <cols>
    <col min="1" max="3" width="9.140625" style="19"/>
    <col min="4" max="4" width="54.28515625" style="19" customWidth="1"/>
    <col min="5" max="5" width="22.85546875" style="112" customWidth="1"/>
    <col min="6" max="6" width="22.85546875" style="112" bestFit="1" customWidth="1"/>
    <col min="7" max="7" width="22.85546875" style="112" customWidth="1"/>
    <col min="8" max="8" width="22.85546875" style="112" bestFit="1" customWidth="1"/>
    <col min="9" max="9" width="20.7109375" style="19" customWidth="1"/>
    <col min="10" max="10" width="19.28515625" style="19" customWidth="1"/>
    <col min="11" max="11" width="20" style="19" customWidth="1"/>
    <col min="12" max="16384" width="9.140625" style="19"/>
  </cols>
  <sheetData>
    <row r="1" spans="2:8" s="18" customFormat="1" ht="25.5" customHeight="1" x14ac:dyDescent="0.25">
      <c r="E1" s="267"/>
      <c r="F1" s="267"/>
      <c r="G1" s="267" t="s">
        <v>150</v>
      </c>
      <c r="H1" s="267"/>
    </row>
    <row r="2" spans="2:8" ht="17.850000000000001" customHeight="1" x14ac:dyDescent="0.3">
      <c r="D2" s="20"/>
      <c r="E2" s="268" t="s">
        <v>98</v>
      </c>
      <c r="F2" s="268"/>
      <c r="G2" s="268"/>
      <c r="H2" s="268"/>
    </row>
    <row r="3" spans="2:8" x14ac:dyDescent="0.3">
      <c r="D3" s="20"/>
      <c r="E3" s="268"/>
      <c r="F3" s="268"/>
      <c r="G3" s="268" t="s">
        <v>20</v>
      </c>
      <c r="H3" s="268"/>
    </row>
    <row r="4" spans="2:8" ht="13.7" customHeight="1" x14ac:dyDescent="0.3">
      <c r="D4" s="20"/>
      <c r="E4" s="31"/>
      <c r="F4" s="31"/>
      <c r="G4" s="31"/>
      <c r="H4" s="31"/>
    </row>
    <row r="5" spans="2:8" ht="13.7" customHeight="1" x14ac:dyDescent="0.3">
      <c r="D5" s="20"/>
      <c r="E5" s="31"/>
      <c r="F5" s="31"/>
      <c r="G5" s="31"/>
      <c r="H5" s="31"/>
    </row>
    <row r="6" spans="2:8" ht="85.7" customHeight="1" x14ac:dyDescent="0.3">
      <c r="B6" s="269" t="s">
        <v>153</v>
      </c>
      <c r="C6" s="269"/>
      <c r="D6" s="269"/>
      <c r="E6" s="269"/>
      <c r="F6" s="269"/>
      <c r="G6" s="269"/>
      <c r="H6" s="269"/>
    </row>
    <row r="8" spans="2:8" x14ac:dyDescent="0.3">
      <c r="E8" s="92"/>
      <c r="F8" s="92"/>
      <c r="G8" s="92"/>
      <c r="H8" s="92" t="s">
        <v>9</v>
      </c>
    </row>
    <row r="9" spans="2:8" ht="41.65" customHeight="1" x14ac:dyDescent="0.3">
      <c r="B9" s="250" t="s">
        <v>114</v>
      </c>
      <c r="C9" s="251"/>
      <c r="D9" s="252" t="s">
        <v>115</v>
      </c>
      <c r="E9" s="264" t="s">
        <v>28</v>
      </c>
      <c r="F9" s="265"/>
      <c r="G9" s="265"/>
      <c r="H9" s="266"/>
    </row>
    <row r="10" spans="2:8" ht="88.5" customHeight="1" x14ac:dyDescent="0.3">
      <c r="B10" s="93" t="s">
        <v>14</v>
      </c>
      <c r="C10" s="93" t="s">
        <v>15</v>
      </c>
      <c r="D10" s="253"/>
      <c r="E10" s="94" t="s">
        <v>27</v>
      </c>
      <c r="F10" s="94" t="s">
        <v>26</v>
      </c>
      <c r="G10" s="94" t="s">
        <v>2</v>
      </c>
      <c r="H10" s="94" t="s">
        <v>3</v>
      </c>
    </row>
    <row r="11" spans="2:8" ht="51.75" x14ac:dyDescent="0.3">
      <c r="B11" s="93"/>
      <c r="C11" s="93"/>
      <c r="D11" s="95" t="s">
        <v>17</v>
      </c>
      <c r="E11" s="40">
        <f>+E13</f>
        <v>237429.30000000002</v>
      </c>
      <c r="F11" s="40">
        <f t="shared" ref="F11:H11" si="0">+F13</f>
        <v>237429.30000000002</v>
      </c>
      <c r="G11" s="40">
        <f t="shared" si="0"/>
        <v>237429.30000000002</v>
      </c>
      <c r="H11" s="40">
        <f t="shared" si="0"/>
        <v>237429.30000000002</v>
      </c>
    </row>
    <row r="12" spans="2:8" x14ac:dyDescent="0.3">
      <c r="B12" s="93"/>
      <c r="C12" s="93"/>
      <c r="D12" s="96" t="s">
        <v>116</v>
      </c>
      <c r="E12" s="97"/>
      <c r="F12" s="97"/>
      <c r="G12" s="97"/>
      <c r="H12" s="97"/>
    </row>
    <row r="13" spans="2:8" s="101" customFormat="1" ht="51.75" x14ac:dyDescent="0.3">
      <c r="B13" s="98">
        <v>1130</v>
      </c>
      <c r="C13" s="98">
        <v>31003</v>
      </c>
      <c r="D13" s="99" t="s">
        <v>65</v>
      </c>
      <c r="E13" s="100">
        <f>+E15</f>
        <v>237429.30000000002</v>
      </c>
      <c r="F13" s="100">
        <f t="shared" ref="F13:H13" si="1">+F15</f>
        <v>237429.30000000002</v>
      </c>
      <c r="G13" s="100">
        <f t="shared" si="1"/>
        <v>237429.30000000002</v>
      </c>
      <c r="H13" s="100">
        <f t="shared" si="1"/>
        <v>237429.30000000002</v>
      </c>
    </row>
    <row r="14" spans="2:8" s="101" customFormat="1" x14ac:dyDescent="0.3">
      <c r="B14" s="102"/>
      <c r="C14" s="102"/>
      <c r="D14" s="103" t="s">
        <v>16</v>
      </c>
      <c r="E14" s="104"/>
      <c r="F14" s="104"/>
      <c r="G14" s="104"/>
      <c r="H14" s="104"/>
    </row>
    <row r="15" spans="2:8" s="101" customFormat="1" ht="34.5" x14ac:dyDescent="0.3">
      <c r="B15" s="105"/>
      <c r="C15" s="105"/>
      <c r="D15" s="106" t="s">
        <v>12</v>
      </c>
      <c r="E15" s="107">
        <f>+E17</f>
        <v>237429.30000000002</v>
      </c>
      <c r="F15" s="107">
        <f t="shared" ref="F15:H15" si="2">+F17</f>
        <v>237429.30000000002</v>
      </c>
      <c r="G15" s="107">
        <f t="shared" si="2"/>
        <v>237429.30000000002</v>
      </c>
      <c r="H15" s="107">
        <f t="shared" si="2"/>
        <v>237429.30000000002</v>
      </c>
    </row>
    <row r="16" spans="2:8" s="101" customFormat="1" x14ac:dyDescent="0.3">
      <c r="B16" s="180"/>
      <c r="C16" s="180"/>
      <c r="D16" s="161" t="s">
        <v>151</v>
      </c>
      <c r="E16" s="109"/>
      <c r="F16" s="109"/>
      <c r="G16" s="109"/>
      <c r="H16" s="109"/>
    </row>
    <row r="17" spans="2:8" s="101" customFormat="1" x14ac:dyDescent="0.3">
      <c r="B17" s="105"/>
      <c r="C17" s="105"/>
      <c r="D17" s="181" t="s">
        <v>148</v>
      </c>
      <c r="E17" s="110">
        <f>+E18</f>
        <v>237429.30000000002</v>
      </c>
      <c r="F17" s="110">
        <f t="shared" ref="F17:H17" si="3">+F18</f>
        <v>237429.30000000002</v>
      </c>
      <c r="G17" s="110">
        <f t="shared" si="3"/>
        <v>237429.30000000002</v>
      </c>
      <c r="H17" s="110">
        <f t="shared" si="3"/>
        <v>237429.30000000002</v>
      </c>
    </row>
    <row r="18" spans="2:8" s="101" customFormat="1" ht="34.5" x14ac:dyDescent="0.3">
      <c r="B18" s="182"/>
      <c r="C18" s="182"/>
      <c r="D18" s="183" t="str">
        <f>+'Հավելված N 5 '!C18</f>
        <v xml:space="preserve"> ՀՀ Լոռու մարզի Վանաձոր քաղաքի Զ. Անդրանիկի 8 հասցեում գտնվող անշարժ գույք</v>
      </c>
      <c r="E18" s="111">
        <f>+H18</f>
        <v>237429.30000000002</v>
      </c>
      <c r="F18" s="111">
        <f>+H18</f>
        <v>237429.30000000002</v>
      </c>
      <c r="G18" s="111">
        <f>+H18</f>
        <v>237429.30000000002</v>
      </c>
      <c r="H18" s="111">
        <f>+'Հավելված N 5 '!D18</f>
        <v>237429.30000000002</v>
      </c>
    </row>
  </sheetData>
  <mergeCells count="9">
    <mergeCell ref="B9:C9"/>
    <mergeCell ref="D9:D10"/>
    <mergeCell ref="E9:H9"/>
    <mergeCell ref="E1:F1"/>
    <mergeCell ref="G1:H1"/>
    <mergeCell ref="E2:H2"/>
    <mergeCell ref="E3:F3"/>
    <mergeCell ref="G3:H3"/>
    <mergeCell ref="B6:H6"/>
  </mergeCells>
  <pageMargins left="0.25" right="0.25" top="0.75" bottom="0.75" header="0.3" footer="0.3"/>
  <pageSetup paperSize="9" scale="4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31"/>
  <sheetViews>
    <sheetView topLeftCell="A6" zoomScale="70" zoomScaleNormal="70" workbookViewId="0">
      <selection activeCell="J28" sqref="J28:M28"/>
    </sheetView>
  </sheetViews>
  <sheetFormatPr defaultColWidth="8.7109375" defaultRowHeight="17.25" x14ac:dyDescent="0.25"/>
  <cols>
    <col min="1" max="1" width="6.42578125" style="49" bestFit="1" customWidth="1"/>
    <col min="2" max="2" width="9.7109375" style="49" customWidth="1"/>
    <col min="3" max="3" width="13.140625" style="49" customWidth="1"/>
    <col min="4" max="4" width="16.7109375" style="52" customWidth="1"/>
    <col min="5" max="5" width="13.140625" style="49" customWidth="1"/>
    <col min="6" max="6" width="15.42578125" style="49" customWidth="1"/>
    <col min="7" max="7" width="10.42578125" style="49" customWidth="1"/>
    <col min="8" max="8" width="22.5703125" style="49" customWidth="1"/>
    <col min="9" max="9" width="46.28515625" style="49" customWidth="1"/>
    <col min="10" max="13" width="19.42578125" style="49" customWidth="1"/>
    <col min="14" max="16384" width="8.7109375" style="49"/>
  </cols>
  <sheetData>
    <row r="1" spans="1:13" ht="28.5" customHeight="1" x14ac:dyDescent="0.25">
      <c r="D1" s="18"/>
      <c r="E1" s="18"/>
      <c r="F1" s="18"/>
      <c r="G1" s="267"/>
      <c r="H1" s="267"/>
      <c r="J1" s="54"/>
      <c r="K1" s="267" t="s">
        <v>112</v>
      </c>
      <c r="L1" s="267"/>
      <c r="M1" s="267"/>
    </row>
    <row r="2" spans="1:13" ht="17.649999999999999" customHeight="1" x14ac:dyDescent="0.3">
      <c r="D2" s="19"/>
      <c r="E2" s="19"/>
      <c r="F2" s="20"/>
      <c r="H2" s="31"/>
      <c r="I2" s="31"/>
      <c r="J2" s="31"/>
      <c r="K2" s="268" t="s">
        <v>98</v>
      </c>
      <c r="L2" s="268"/>
      <c r="M2" s="268"/>
    </row>
    <row r="3" spans="1:13" x14ac:dyDescent="0.3">
      <c r="D3" s="19"/>
      <c r="E3" s="19"/>
      <c r="F3" s="20"/>
      <c r="G3" s="268"/>
      <c r="H3" s="268"/>
      <c r="J3" s="31"/>
      <c r="K3" s="268" t="s">
        <v>20</v>
      </c>
      <c r="L3" s="268"/>
      <c r="M3" s="268"/>
    </row>
    <row r="4" spans="1:13" x14ac:dyDescent="0.3">
      <c r="D4" s="19"/>
      <c r="E4" s="19"/>
      <c r="F4" s="20"/>
      <c r="G4" s="31"/>
      <c r="H4" s="31"/>
      <c r="I4" s="31"/>
      <c r="J4" s="31"/>
    </row>
    <row r="5" spans="1:13" x14ac:dyDescent="0.3">
      <c r="D5" s="19"/>
      <c r="E5" s="19"/>
      <c r="F5" s="20"/>
      <c r="G5" s="31"/>
      <c r="H5" s="31"/>
      <c r="I5" s="31"/>
      <c r="J5" s="31"/>
    </row>
    <row r="6" spans="1:13" x14ac:dyDescent="0.25">
      <c r="A6" s="269" t="s">
        <v>124</v>
      </c>
      <c r="B6" s="269"/>
      <c r="C6" s="269"/>
      <c r="D6" s="269"/>
      <c r="E6" s="269"/>
      <c r="F6" s="269"/>
      <c r="G6" s="269"/>
      <c r="H6" s="269"/>
      <c r="I6" s="269"/>
      <c r="J6" s="269"/>
      <c r="K6" s="269"/>
      <c r="L6" s="269"/>
      <c r="M6" s="269"/>
    </row>
    <row r="8" spans="1:13" x14ac:dyDescent="0.25">
      <c r="L8" s="290" t="s">
        <v>100</v>
      </c>
      <c r="M8" s="290"/>
    </row>
    <row r="9" spans="1:13" ht="51" customHeight="1" x14ac:dyDescent="0.25">
      <c r="A9" s="222" t="s">
        <v>42</v>
      </c>
      <c r="B9" s="222" t="s">
        <v>43</v>
      </c>
      <c r="C9" s="222"/>
      <c r="D9" s="222" t="s">
        <v>44</v>
      </c>
      <c r="E9" s="222"/>
      <c r="F9" s="222"/>
      <c r="G9" s="222"/>
      <c r="H9" s="222" t="s">
        <v>45</v>
      </c>
      <c r="I9" s="222" t="s">
        <v>46</v>
      </c>
      <c r="J9" s="271" t="s">
        <v>28</v>
      </c>
      <c r="K9" s="271"/>
      <c r="L9" s="271"/>
      <c r="M9" s="271"/>
    </row>
    <row r="10" spans="1:13" ht="51" customHeight="1" x14ac:dyDescent="0.25">
      <c r="A10" s="222"/>
      <c r="B10" s="42" t="s">
        <v>54</v>
      </c>
      <c r="C10" s="42" t="s">
        <v>53</v>
      </c>
      <c r="D10" s="42" t="s">
        <v>47</v>
      </c>
      <c r="E10" s="42" t="s">
        <v>53</v>
      </c>
      <c r="F10" s="42" t="s">
        <v>55</v>
      </c>
      <c r="G10" s="42" t="s">
        <v>48</v>
      </c>
      <c r="H10" s="222"/>
      <c r="I10" s="222"/>
      <c r="J10" s="42" t="s">
        <v>49</v>
      </c>
      <c r="K10" s="42" t="s">
        <v>50</v>
      </c>
      <c r="L10" s="42" t="s">
        <v>51</v>
      </c>
      <c r="M10" s="42" t="s">
        <v>52</v>
      </c>
    </row>
    <row r="11" spans="1:13" s="57" customFormat="1" ht="48.4" customHeight="1" x14ac:dyDescent="0.25">
      <c r="A11" s="272" t="s">
        <v>56</v>
      </c>
      <c r="B11" s="272"/>
      <c r="C11" s="272"/>
      <c r="D11" s="272"/>
      <c r="E11" s="272"/>
      <c r="F11" s="272"/>
      <c r="G11" s="272"/>
      <c r="H11" s="272"/>
      <c r="I11" s="272"/>
      <c r="J11" s="56">
        <f>+J13+J22</f>
        <v>225082.80000000005</v>
      </c>
      <c r="K11" s="56">
        <f>+K13+K22</f>
        <v>225082.80000000005</v>
      </c>
      <c r="L11" s="56">
        <f>+L13+L22</f>
        <v>225082.80000000005</v>
      </c>
      <c r="M11" s="56">
        <f>+M13+M22</f>
        <v>225082.80000000005</v>
      </c>
    </row>
    <row r="12" spans="1:13" s="48" customFormat="1" x14ac:dyDescent="0.25">
      <c r="A12" s="273" t="s">
        <v>34</v>
      </c>
      <c r="B12" s="273"/>
      <c r="C12" s="273"/>
      <c r="D12" s="273"/>
      <c r="E12" s="273"/>
      <c r="F12" s="273"/>
      <c r="G12" s="273"/>
      <c r="H12" s="273"/>
      <c r="I12" s="273"/>
      <c r="J12" s="17"/>
      <c r="K12" s="17"/>
      <c r="L12" s="17"/>
      <c r="M12" s="17"/>
    </row>
    <row r="13" spans="1:13" s="53" customFormat="1" ht="30" customHeight="1" x14ac:dyDescent="0.25">
      <c r="A13" s="274" t="s">
        <v>57</v>
      </c>
      <c r="B13" s="274"/>
      <c r="C13" s="274"/>
      <c r="D13" s="274"/>
      <c r="E13" s="274"/>
      <c r="F13" s="274"/>
      <c r="G13" s="274"/>
      <c r="H13" s="274"/>
      <c r="I13" s="274"/>
      <c r="J13" s="55">
        <f>+J14</f>
        <v>311905.40000000002</v>
      </c>
      <c r="K13" s="55">
        <f t="shared" ref="K13:M13" si="0">+K14</f>
        <v>311905.40000000002</v>
      </c>
      <c r="L13" s="55">
        <f t="shared" si="0"/>
        <v>311905.40000000002</v>
      </c>
      <c r="M13" s="55">
        <f t="shared" si="0"/>
        <v>311905.40000000002</v>
      </c>
    </row>
    <row r="14" spans="1:13" ht="18" customHeight="1" x14ac:dyDescent="0.25">
      <c r="A14" s="281"/>
      <c r="B14" s="62">
        <v>1130</v>
      </c>
      <c r="C14" s="275" t="s">
        <v>101</v>
      </c>
      <c r="D14" s="275"/>
      <c r="E14" s="275"/>
      <c r="F14" s="275"/>
      <c r="G14" s="275"/>
      <c r="H14" s="275"/>
      <c r="I14" s="275"/>
      <c r="J14" s="40">
        <f>+J15</f>
        <v>311905.40000000002</v>
      </c>
      <c r="K14" s="40">
        <f t="shared" ref="K14:M14" si="1">+K15</f>
        <v>311905.40000000002</v>
      </c>
      <c r="L14" s="40">
        <f t="shared" si="1"/>
        <v>311905.40000000002</v>
      </c>
      <c r="M14" s="40">
        <f t="shared" si="1"/>
        <v>311905.40000000002</v>
      </c>
    </row>
    <row r="15" spans="1:13" s="50" customFormat="1" ht="33" customHeight="1" x14ac:dyDescent="0.25">
      <c r="A15" s="281"/>
      <c r="B15" s="289"/>
      <c r="C15" s="270"/>
      <c r="D15" s="82" t="s">
        <v>102</v>
      </c>
      <c r="E15" s="275" t="s">
        <v>65</v>
      </c>
      <c r="F15" s="275"/>
      <c r="G15" s="275"/>
      <c r="H15" s="275"/>
      <c r="I15" s="275"/>
      <c r="J15" s="313">
        <f>+'Հավելված N 3'!G17</f>
        <v>311905.40000000002</v>
      </c>
      <c r="K15" s="313">
        <f>+'Հավելված N 3'!H17</f>
        <v>311905.40000000002</v>
      </c>
      <c r="L15" s="313">
        <f>+'Հավելված N 3'!I17</f>
        <v>311905.40000000002</v>
      </c>
      <c r="M15" s="313">
        <f>+'Հավելված N 3'!J17</f>
        <v>311905.40000000002</v>
      </c>
    </row>
    <row r="16" spans="1:13" ht="33.4" customHeight="1" x14ac:dyDescent="0.25">
      <c r="A16" s="281"/>
      <c r="B16" s="289"/>
      <c r="C16" s="270"/>
      <c r="D16" s="270"/>
      <c r="E16" s="270"/>
      <c r="F16" s="276" t="s">
        <v>103</v>
      </c>
      <c r="G16" s="276"/>
      <c r="H16" s="276"/>
      <c r="I16" s="276"/>
      <c r="J16" s="276"/>
      <c r="K16" s="276"/>
      <c r="L16" s="276"/>
      <c r="M16" s="277"/>
    </row>
    <row r="17" spans="1:21" ht="17.649999999999999" customHeight="1" x14ac:dyDescent="0.25">
      <c r="A17" s="281"/>
      <c r="B17" s="289"/>
      <c r="C17" s="270"/>
      <c r="D17" s="270"/>
      <c r="E17" s="270"/>
      <c r="F17" s="270"/>
      <c r="G17" s="276" t="s">
        <v>104</v>
      </c>
      <c r="H17" s="276"/>
      <c r="I17" s="276"/>
      <c r="J17" s="276"/>
      <c r="K17" s="276"/>
      <c r="L17" s="276"/>
      <c r="M17" s="277"/>
    </row>
    <row r="18" spans="1:21" x14ac:dyDescent="0.25">
      <c r="A18" s="281"/>
      <c r="B18" s="289"/>
      <c r="C18" s="270"/>
      <c r="D18" s="270"/>
      <c r="E18" s="270"/>
      <c r="F18" s="270"/>
      <c r="G18" s="270"/>
      <c r="H18" s="276" t="s">
        <v>105</v>
      </c>
      <c r="I18" s="276"/>
      <c r="J18" s="276"/>
      <c r="K18" s="276"/>
      <c r="L18" s="276"/>
      <c r="M18" s="277"/>
    </row>
    <row r="19" spans="1:21" ht="17.45" customHeight="1" x14ac:dyDescent="0.25">
      <c r="A19" s="281"/>
      <c r="B19" s="289"/>
      <c r="C19" s="270"/>
      <c r="D19" s="270"/>
      <c r="E19" s="270"/>
      <c r="F19" s="270"/>
      <c r="G19" s="270"/>
      <c r="H19" s="83"/>
      <c r="I19" s="80" t="s">
        <v>106</v>
      </c>
      <c r="J19" s="81"/>
      <c r="K19" s="80">
        <v>1</v>
      </c>
      <c r="L19" s="80"/>
      <c r="M19" s="80">
        <v>1</v>
      </c>
    </row>
    <row r="20" spans="1:21" ht="6" customHeight="1" x14ac:dyDescent="0.25"/>
    <row r="22" spans="1:21" s="53" customFormat="1" ht="30" customHeight="1" x14ac:dyDescent="0.25">
      <c r="A22" s="274" t="s">
        <v>82</v>
      </c>
      <c r="B22" s="274"/>
      <c r="C22" s="274"/>
      <c r="D22" s="274"/>
      <c r="E22" s="274"/>
      <c r="F22" s="274"/>
      <c r="G22" s="274"/>
      <c r="H22" s="274"/>
      <c r="I22" s="274"/>
      <c r="J22" s="84">
        <f>+J23</f>
        <v>-86822.599999999977</v>
      </c>
      <c r="K22" s="84">
        <f t="shared" ref="K22:M22" si="2">+K23</f>
        <v>-86822.599999999977</v>
      </c>
      <c r="L22" s="84">
        <f t="shared" si="2"/>
        <v>-86822.599999999977</v>
      </c>
      <c r="M22" s="84">
        <f t="shared" si="2"/>
        <v>-86822.599999999977</v>
      </c>
      <c r="N22" s="9"/>
      <c r="O22" s="9"/>
      <c r="P22" s="9"/>
      <c r="Q22" s="9"/>
      <c r="R22" s="9"/>
      <c r="S22" s="9"/>
      <c r="T22" s="9"/>
      <c r="U22" s="9"/>
    </row>
    <row r="23" spans="1:21" x14ac:dyDescent="0.25">
      <c r="A23" s="281"/>
      <c r="B23" s="82">
        <v>1139</v>
      </c>
      <c r="C23" s="282" t="s">
        <v>107</v>
      </c>
      <c r="D23" s="282"/>
      <c r="E23" s="282"/>
      <c r="F23" s="282"/>
      <c r="G23" s="282"/>
      <c r="H23" s="282"/>
      <c r="I23" s="282"/>
      <c r="J23" s="85">
        <f>+J24+J28</f>
        <v>-86822.599999999977</v>
      </c>
      <c r="K23" s="85">
        <f t="shared" ref="K23:M23" si="3">+K24+K28</f>
        <v>-86822.599999999977</v>
      </c>
      <c r="L23" s="85">
        <f t="shared" si="3"/>
        <v>-86822.599999999977</v>
      </c>
      <c r="M23" s="85">
        <f t="shared" si="3"/>
        <v>-86822.599999999977</v>
      </c>
    </row>
    <row r="24" spans="1:21" s="50" customFormat="1" ht="33" customHeight="1" x14ac:dyDescent="0.25">
      <c r="A24" s="281"/>
      <c r="B24" s="283"/>
      <c r="C24" s="286"/>
      <c r="D24" s="82" t="s">
        <v>108</v>
      </c>
      <c r="E24" s="280" t="s">
        <v>83</v>
      </c>
      <c r="F24" s="280"/>
      <c r="G24" s="280"/>
      <c r="H24" s="280"/>
      <c r="I24" s="280"/>
      <c r="J24" s="313">
        <f>+'Հավելված N 3'!G21</f>
        <v>225082.80000000005</v>
      </c>
      <c r="K24" s="313">
        <f>+'Հավելված N 3'!H21</f>
        <v>225082.80000000005</v>
      </c>
      <c r="L24" s="313">
        <f>+'Հավելված N 3'!I21</f>
        <v>225082.80000000005</v>
      </c>
      <c r="M24" s="313">
        <f>+'Հավելված N 3'!J21</f>
        <v>225082.80000000005</v>
      </c>
    </row>
    <row r="25" spans="1:21" ht="33.4" customHeight="1" x14ac:dyDescent="0.25">
      <c r="A25" s="281"/>
      <c r="B25" s="284"/>
      <c r="C25" s="287"/>
      <c r="D25" s="289"/>
      <c r="E25" s="270"/>
      <c r="F25" s="278" t="s">
        <v>109</v>
      </c>
      <c r="G25" s="276"/>
      <c r="H25" s="276"/>
      <c r="I25" s="276"/>
      <c r="J25" s="276"/>
      <c r="K25" s="276"/>
      <c r="L25" s="276"/>
      <c r="M25" s="279"/>
    </row>
    <row r="26" spans="1:21" x14ac:dyDescent="0.25">
      <c r="A26" s="281"/>
      <c r="B26" s="284"/>
      <c r="C26" s="287"/>
      <c r="D26" s="289"/>
      <c r="E26" s="270"/>
      <c r="F26" s="270"/>
      <c r="G26" s="278" t="s">
        <v>110</v>
      </c>
      <c r="H26" s="276"/>
      <c r="I26" s="276"/>
      <c r="J26" s="276"/>
      <c r="K26" s="276"/>
      <c r="L26" s="276"/>
      <c r="M26" s="279"/>
    </row>
    <row r="27" spans="1:21" x14ac:dyDescent="0.25">
      <c r="A27" s="281"/>
      <c r="B27" s="284"/>
      <c r="C27" s="287"/>
      <c r="D27" s="289"/>
      <c r="E27" s="270"/>
      <c r="F27" s="270"/>
      <c r="G27" s="51"/>
      <c r="H27" s="278" t="s">
        <v>111</v>
      </c>
      <c r="I27" s="276"/>
      <c r="J27" s="276"/>
      <c r="K27" s="276"/>
      <c r="L27" s="276"/>
      <c r="M27" s="279"/>
    </row>
    <row r="28" spans="1:21" s="50" customFormat="1" ht="33" customHeight="1" x14ac:dyDescent="0.25">
      <c r="A28" s="281"/>
      <c r="B28" s="284"/>
      <c r="C28" s="287"/>
      <c r="D28" s="82" t="s">
        <v>108</v>
      </c>
      <c r="E28" s="280" t="s">
        <v>83</v>
      </c>
      <c r="F28" s="280"/>
      <c r="G28" s="280"/>
      <c r="H28" s="280"/>
      <c r="I28" s="280"/>
      <c r="J28" s="313">
        <f>+'Հավելված N 3'!G22</f>
        <v>-311905.40000000002</v>
      </c>
      <c r="K28" s="313">
        <f>+'Հավելված N 3'!H22</f>
        <v>-311905.40000000002</v>
      </c>
      <c r="L28" s="313">
        <f>+'Հավելված N 3'!I22</f>
        <v>-311905.40000000002</v>
      </c>
      <c r="M28" s="313">
        <f>+'Հավելված N 3'!J22</f>
        <v>-311905.40000000002</v>
      </c>
    </row>
    <row r="29" spans="1:21" ht="33.4" customHeight="1" x14ac:dyDescent="0.25">
      <c r="A29" s="281"/>
      <c r="B29" s="284"/>
      <c r="C29" s="287"/>
      <c r="D29" s="289"/>
      <c r="E29" s="270"/>
      <c r="F29" s="278" t="s">
        <v>109</v>
      </c>
      <c r="G29" s="276"/>
      <c r="H29" s="276"/>
      <c r="I29" s="276"/>
      <c r="J29" s="276"/>
      <c r="K29" s="276"/>
      <c r="L29" s="276"/>
      <c r="M29" s="279"/>
    </row>
    <row r="30" spans="1:21" x14ac:dyDescent="0.25">
      <c r="A30" s="281"/>
      <c r="B30" s="284"/>
      <c r="C30" s="287"/>
      <c r="D30" s="289"/>
      <c r="E30" s="270"/>
      <c r="F30" s="270"/>
      <c r="G30" s="278" t="s">
        <v>110</v>
      </c>
      <c r="H30" s="276"/>
      <c r="I30" s="276"/>
      <c r="J30" s="276"/>
      <c r="K30" s="276"/>
      <c r="L30" s="276"/>
      <c r="M30" s="279"/>
    </row>
    <row r="31" spans="1:21" x14ac:dyDescent="0.25">
      <c r="A31" s="281"/>
      <c r="B31" s="285"/>
      <c r="C31" s="288"/>
      <c r="D31" s="289"/>
      <c r="E31" s="270"/>
      <c r="F31" s="270"/>
      <c r="G31" s="51"/>
      <c r="H31" s="278" t="s">
        <v>111</v>
      </c>
      <c r="I31" s="276"/>
      <c r="J31" s="276"/>
      <c r="K31" s="276"/>
      <c r="L31" s="276"/>
      <c r="M31" s="279"/>
    </row>
  </sheetData>
  <mergeCells count="47">
    <mergeCell ref="A14:A19"/>
    <mergeCell ref="D16:D19"/>
    <mergeCell ref="C15:C19"/>
    <mergeCell ref="B15:B19"/>
    <mergeCell ref="F25:M25"/>
    <mergeCell ref="L8:M8"/>
    <mergeCell ref="G18:G19"/>
    <mergeCell ref="F17:F19"/>
    <mergeCell ref="E16:E19"/>
    <mergeCell ref="K3:M3"/>
    <mergeCell ref="K2:M2"/>
    <mergeCell ref="K1:M1"/>
    <mergeCell ref="A6:M6"/>
    <mergeCell ref="G1:H1"/>
    <mergeCell ref="G3:H3"/>
    <mergeCell ref="F29:M29"/>
    <mergeCell ref="E28:I28"/>
    <mergeCell ref="F16:M16"/>
    <mergeCell ref="A22:I22"/>
    <mergeCell ref="A23:A31"/>
    <mergeCell ref="C23:I23"/>
    <mergeCell ref="B24:B31"/>
    <mergeCell ref="C24:C31"/>
    <mergeCell ref="E24:I24"/>
    <mergeCell ref="D25:D27"/>
    <mergeCell ref="E25:E27"/>
    <mergeCell ref="F26:F27"/>
    <mergeCell ref="D29:D31"/>
    <mergeCell ref="E29:E31"/>
    <mergeCell ref="H27:M27"/>
    <mergeCell ref="G26:M26"/>
    <mergeCell ref="F30:F31"/>
    <mergeCell ref="I9:I10"/>
    <mergeCell ref="J9:M9"/>
    <mergeCell ref="A11:I11"/>
    <mergeCell ref="A12:I12"/>
    <mergeCell ref="A13:I13"/>
    <mergeCell ref="C14:I14"/>
    <mergeCell ref="E15:I15"/>
    <mergeCell ref="A9:A10"/>
    <mergeCell ref="B9:C9"/>
    <mergeCell ref="D9:G9"/>
    <mergeCell ref="H9:H10"/>
    <mergeCell ref="H18:M18"/>
    <mergeCell ref="G17:M17"/>
    <mergeCell ref="H31:M31"/>
    <mergeCell ref="G30:M30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U30"/>
  <sheetViews>
    <sheetView topLeftCell="A4" zoomScale="70" zoomScaleNormal="70" workbookViewId="0">
      <selection activeCell="J27" sqref="J27:M27"/>
    </sheetView>
  </sheetViews>
  <sheetFormatPr defaultColWidth="8.7109375" defaultRowHeight="17.25" x14ac:dyDescent="0.25"/>
  <cols>
    <col min="1" max="1" width="6.42578125" style="49" bestFit="1" customWidth="1"/>
    <col min="2" max="2" width="9.7109375" style="49" customWidth="1"/>
    <col min="3" max="3" width="13.140625" style="49" customWidth="1"/>
    <col min="4" max="4" width="16.7109375" style="52" customWidth="1"/>
    <col min="5" max="5" width="13.140625" style="49" customWidth="1"/>
    <col min="6" max="6" width="15.42578125" style="49" customWidth="1"/>
    <col min="7" max="7" width="10.42578125" style="49" customWidth="1"/>
    <col min="8" max="8" width="22.5703125" style="49" customWidth="1"/>
    <col min="9" max="9" width="46.28515625" style="49" customWidth="1"/>
    <col min="10" max="13" width="19.42578125" style="49" customWidth="1"/>
    <col min="14" max="16384" width="8.7109375" style="49"/>
  </cols>
  <sheetData>
    <row r="1" spans="1:13" ht="28.5" customHeight="1" x14ac:dyDescent="0.25">
      <c r="D1" s="18"/>
      <c r="E1" s="18"/>
      <c r="F1" s="18"/>
      <c r="G1" s="267"/>
      <c r="H1" s="267"/>
      <c r="J1" s="54"/>
      <c r="K1" s="267" t="s">
        <v>117</v>
      </c>
      <c r="L1" s="267"/>
      <c r="M1" s="267"/>
    </row>
    <row r="2" spans="1:13" ht="17.649999999999999" customHeight="1" x14ac:dyDescent="0.3">
      <c r="D2" s="19"/>
      <c r="E2" s="19"/>
      <c r="F2" s="20"/>
      <c r="H2" s="31"/>
      <c r="I2" s="31"/>
      <c r="J2" s="31"/>
      <c r="K2" s="268" t="s">
        <v>98</v>
      </c>
      <c r="L2" s="268"/>
      <c r="M2" s="268"/>
    </row>
    <row r="3" spans="1:13" x14ac:dyDescent="0.3">
      <c r="D3" s="19"/>
      <c r="E3" s="19"/>
      <c r="F3" s="20"/>
      <c r="G3" s="268"/>
      <c r="H3" s="268"/>
      <c r="J3" s="31"/>
      <c r="K3" s="268" t="s">
        <v>20</v>
      </c>
      <c r="L3" s="268"/>
      <c r="M3" s="268"/>
    </row>
    <row r="4" spans="1:13" x14ac:dyDescent="0.3">
      <c r="D4" s="19"/>
      <c r="E4" s="19"/>
      <c r="F4" s="20"/>
      <c r="G4" s="31"/>
      <c r="H4" s="31"/>
      <c r="I4" s="31"/>
      <c r="J4" s="31"/>
    </row>
    <row r="5" spans="1:13" x14ac:dyDescent="0.3">
      <c r="D5" s="19"/>
      <c r="E5" s="19"/>
      <c r="F5" s="20"/>
      <c r="G5" s="31"/>
      <c r="H5" s="31"/>
      <c r="I5" s="31"/>
      <c r="J5" s="31"/>
    </row>
    <row r="6" spans="1:13" x14ac:dyDescent="0.25">
      <c r="A6" s="269" t="s">
        <v>123</v>
      </c>
      <c r="B6" s="269"/>
      <c r="C6" s="269"/>
      <c r="D6" s="269"/>
      <c r="E6" s="269"/>
      <c r="F6" s="269"/>
      <c r="G6" s="269"/>
      <c r="H6" s="269"/>
      <c r="I6" s="269"/>
      <c r="J6" s="269"/>
      <c r="K6" s="269"/>
      <c r="L6" s="269"/>
      <c r="M6" s="269"/>
    </row>
    <row r="8" spans="1:13" x14ac:dyDescent="0.25">
      <c r="L8" s="290" t="s">
        <v>100</v>
      </c>
      <c r="M8" s="290"/>
    </row>
    <row r="9" spans="1:13" ht="51" customHeight="1" x14ac:dyDescent="0.25">
      <c r="A9" s="222" t="s">
        <v>113</v>
      </c>
      <c r="B9" s="222" t="s">
        <v>43</v>
      </c>
      <c r="C9" s="222"/>
      <c r="D9" s="222" t="s">
        <v>44</v>
      </c>
      <c r="E9" s="222"/>
      <c r="F9" s="222"/>
      <c r="G9" s="222"/>
      <c r="H9" s="222" t="s">
        <v>45</v>
      </c>
      <c r="I9" s="222" t="s">
        <v>46</v>
      </c>
      <c r="J9" s="271" t="s">
        <v>28</v>
      </c>
      <c r="K9" s="271"/>
      <c r="L9" s="271"/>
      <c r="M9" s="271"/>
    </row>
    <row r="10" spans="1:13" ht="51" customHeight="1" x14ac:dyDescent="0.25">
      <c r="A10" s="222"/>
      <c r="B10" s="42" t="s">
        <v>54</v>
      </c>
      <c r="C10" s="42" t="s">
        <v>53</v>
      </c>
      <c r="D10" s="42" t="s">
        <v>47</v>
      </c>
      <c r="E10" s="42" t="s">
        <v>53</v>
      </c>
      <c r="F10" s="42" t="s">
        <v>55</v>
      </c>
      <c r="G10" s="42" t="s">
        <v>48</v>
      </c>
      <c r="H10" s="222"/>
      <c r="I10" s="222"/>
      <c r="J10" s="42" t="s">
        <v>49</v>
      </c>
      <c r="K10" s="42" t="s">
        <v>50</v>
      </c>
      <c r="L10" s="42" t="s">
        <v>51</v>
      </c>
      <c r="M10" s="42" t="s">
        <v>52</v>
      </c>
    </row>
    <row r="11" spans="1:13" s="57" customFormat="1" ht="48.4" customHeight="1" x14ac:dyDescent="0.25">
      <c r="A11" s="272" t="s">
        <v>56</v>
      </c>
      <c r="B11" s="272"/>
      <c r="C11" s="272"/>
      <c r="D11" s="272"/>
      <c r="E11" s="272"/>
      <c r="F11" s="272"/>
      <c r="G11" s="272"/>
      <c r="H11" s="272"/>
      <c r="I11" s="272"/>
      <c r="J11" s="56">
        <f>+J13+J21</f>
        <v>225082.80000000005</v>
      </c>
      <c r="K11" s="56">
        <f t="shared" ref="K11:L11" si="0">+K13+K21</f>
        <v>225082.80000000005</v>
      </c>
      <c r="L11" s="56">
        <f t="shared" si="0"/>
        <v>225082.80000000005</v>
      </c>
      <c r="M11" s="56">
        <f>+M13+M21</f>
        <v>225082.80000000005</v>
      </c>
    </row>
    <row r="12" spans="1:13" s="48" customFormat="1" x14ac:dyDescent="0.25">
      <c r="A12" s="273" t="s">
        <v>34</v>
      </c>
      <c r="B12" s="273"/>
      <c r="C12" s="273"/>
      <c r="D12" s="273"/>
      <c r="E12" s="273"/>
      <c r="F12" s="273"/>
      <c r="G12" s="273"/>
      <c r="H12" s="273"/>
      <c r="I12" s="273"/>
      <c r="J12" s="17"/>
      <c r="K12" s="17"/>
      <c r="L12" s="17"/>
      <c r="M12" s="17"/>
    </row>
    <row r="13" spans="1:13" s="53" customFormat="1" ht="30" customHeight="1" x14ac:dyDescent="0.25">
      <c r="A13" s="274" t="s">
        <v>57</v>
      </c>
      <c r="B13" s="274"/>
      <c r="C13" s="274"/>
      <c r="D13" s="274"/>
      <c r="E13" s="274"/>
      <c r="F13" s="274"/>
      <c r="G13" s="274"/>
      <c r="H13" s="274"/>
      <c r="I13" s="274"/>
      <c r="J13" s="55">
        <f>+J14</f>
        <v>311905.40000000002</v>
      </c>
      <c r="K13" s="55">
        <f t="shared" ref="K13:M13" si="1">+K14</f>
        <v>311905.40000000002</v>
      </c>
      <c r="L13" s="55">
        <f t="shared" si="1"/>
        <v>311905.40000000002</v>
      </c>
      <c r="M13" s="55">
        <f t="shared" si="1"/>
        <v>311905.40000000002</v>
      </c>
    </row>
    <row r="14" spans="1:13" ht="18" customHeight="1" x14ac:dyDescent="0.25">
      <c r="A14" s="291"/>
      <c r="B14" s="62">
        <v>1130</v>
      </c>
      <c r="C14" s="275" t="s">
        <v>101</v>
      </c>
      <c r="D14" s="275"/>
      <c r="E14" s="275"/>
      <c r="F14" s="275"/>
      <c r="G14" s="275"/>
      <c r="H14" s="275"/>
      <c r="I14" s="275"/>
      <c r="J14" s="40">
        <f>+J15</f>
        <v>311905.40000000002</v>
      </c>
      <c r="K14" s="40">
        <f t="shared" ref="K14:M14" si="2">+K15</f>
        <v>311905.40000000002</v>
      </c>
      <c r="L14" s="40">
        <f t="shared" si="2"/>
        <v>311905.40000000002</v>
      </c>
      <c r="M14" s="40">
        <f t="shared" si="2"/>
        <v>311905.40000000002</v>
      </c>
    </row>
    <row r="15" spans="1:13" s="50" customFormat="1" ht="33" customHeight="1" x14ac:dyDescent="0.25">
      <c r="A15" s="291"/>
      <c r="B15" s="270"/>
      <c r="C15" s="270"/>
      <c r="D15" s="82" t="s">
        <v>102</v>
      </c>
      <c r="E15" s="275" t="s">
        <v>65</v>
      </c>
      <c r="F15" s="275"/>
      <c r="G15" s="275"/>
      <c r="H15" s="275"/>
      <c r="I15" s="275"/>
      <c r="J15" s="313">
        <f>+'Հավելված N 4'!G28</f>
        <v>311905.40000000002</v>
      </c>
      <c r="K15" s="313">
        <f>+'Հավելված N 4'!H28</f>
        <v>311905.40000000002</v>
      </c>
      <c r="L15" s="313">
        <f>+'Հավելված N 4'!I28</f>
        <v>311905.40000000002</v>
      </c>
      <c r="M15" s="313">
        <f>+'Հավելված N 4'!J28</f>
        <v>311905.40000000002</v>
      </c>
    </row>
    <row r="16" spans="1:13" ht="33.4" customHeight="1" x14ac:dyDescent="0.25">
      <c r="A16" s="291"/>
      <c r="B16" s="270"/>
      <c r="C16" s="270"/>
      <c r="D16" s="270"/>
      <c r="E16" s="270"/>
      <c r="F16" s="276" t="s">
        <v>103</v>
      </c>
      <c r="G16" s="276"/>
      <c r="H16" s="276"/>
      <c r="I16" s="276"/>
      <c r="J16" s="276"/>
      <c r="K16" s="276"/>
      <c r="L16" s="276"/>
      <c r="M16" s="277"/>
    </row>
    <row r="17" spans="1:21" ht="17.649999999999999" customHeight="1" x14ac:dyDescent="0.25">
      <c r="A17" s="291"/>
      <c r="B17" s="270"/>
      <c r="C17" s="270"/>
      <c r="D17" s="270"/>
      <c r="E17" s="270"/>
      <c r="F17" s="270"/>
      <c r="G17" s="276" t="s">
        <v>104</v>
      </c>
      <c r="H17" s="276"/>
      <c r="I17" s="276"/>
      <c r="J17" s="276"/>
      <c r="K17" s="276"/>
      <c r="L17" s="276"/>
      <c r="M17" s="277"/>
    </row>
    <row r="18" spans="1:21" x14ac:dyDescent="0.25">
      <c r="A18" s="291"/>
      <c r="B18" s="270"/>
      <c r="C18" s="270"/>
      <c r="D18" s="270"/>
      <c r="E18" s="270"/>
      <c r="F18" s="270"/>
      <c r="G18" s="270"/>
      <c r="H18" s="276" t="s">
        <v>105</v>
      </c>
      <c r="I18" s="276"/>
      <c r="J18" s="276"/>
      <c r="K18" s="276"/>
      <c r="L18" s="276"/>
      <c r="M18" s="277"/>
    </row>
    <row r="19" spans="1:21" ht="17.45" customHeight="1" x14ac:dyDescent="0.25">
      <c r="A19" s="291"/>
      <c r="B19" s="270"/>
      <c r="C19" s="270"/>
      <c r="D19" s="270"/>
      <c r="E19" s="270"/>
      <c r="F19" s="270"/>
      <c r="G19" s="270"/>
      <c r="H19" s="83"/>
      <c r="I19" s="80" t="s">
        <v>106</v>
      </c>
      <c r="J19" s="81"/>
      <c r="K19" s="80">
        <v>1</v>
      </c>
      <c r="L19" s="80"/>
      <c r="M19" s="80">
        <v>1</v>
      </c>
    </row>
    <row r="21" spans="1:21" s="53" customFormat="1" ht="30" customHeight="1" x14ac:dyDescent="0.25">
      <c r="A21" s="274" t="s">
        <v>82</v>
      </c>
      <c r="B21" s="274"/>
      <c r="C21" s="274"/>
      <c r="D21" s="274"/>
      <c r="E21" s="274"/>
      <c r="F21" s="274"/>
      <c r="G21" s="274"/>
      <c r="H21" s="274"/>
      <c r="I21" s="274"/>
      <c r="J21" s="84">
        <f>+J22</f>
        <v>-86822.599999999977</v>
      </c>
      <c r="K21" s="84">
        <f t="shared" ref="K21:M21" si="3">+K22</f>
        <v>-86822.599999999977</v>
      </c>
      <c r="L21" s="84">
        <f t="shared" si="3"/>
        <v>-86822.599999999977</v>
      </c>
      <c r="M21" s="84">
        <f t="shared" si="3"/>
        <v>-86822.599999999977</v>
      </c>
      <c r="N21" s="9"/>
      <c r="O21" s="9"/>
      <c r="P21" s="9"/>
      <c r="Q21" s="9"/>
      <c r="R21" s="9"/>
      <c r="S21" s="9"/>
      <c r="T21" s="9"/>
      <c r="U21" s="9"/>
    </row>
    <row r="22" spans="1:21" x14ac:dyDescent="0.25">
      <c r="A22" s="281"/>
      <c r="B22" s="82">
        <v>1139</v>
      </c>
      <c r="C22" s="282" t="s">
        <v>107</v>
      </c>
      <c r="D22" s="282"/>
      <c r="E22" s="282"/>
      <c r="F22" s="282"/>
      <c r="G22" s="282"/>
      <c r="H22" s="282"/>
      <c r="I22" s="282"/>
      <c r="J22" s="85">
        <f>+J23+J27</f>
        <v>-86822.599999999977</v>
      </c>
      <c r="K22" s="85">
        <f t="shared" ref="K22:M22" si="4">+K23+K27</f>
        <v>-86822.599999999977</v>
      </c>
      <c r="L22" s="85">
        <f t="shared" si="4"/>
        <v>-86822.599999999977</v>
      </c>
      <c r="M22" s="85">
        <f t="shared" si="4"/>
        <v>-86822.599999999977</v>
      </c>
    </row>
    <row r="23" spans="1:21" s="50" customFormat="1" ht="33" customHeight="1" x14ac:dyDescent="0.25">
      <c r="A23" s="281"/>
      <c r="B23" s="283"/>
      <c r="C23" s="286"/>
      <c r="D23" s="82" t="s">
        <v>108</v>
      </c>
      <c r="E23" s="280" t="s">
        <v>83</v>
      </c>
      <c r="F23" s="280"/>
      <c r="G23" s="280"/>
      <c r="H23" s="280"/>
      <c r="I23" s="280"/>
      <c r="J23" s="313">
        <f>+'Հավելված N 4'!G53</f>
        <v>225082.80000000005</v>
      </c>
      <c r="K23" s="313">
        <f>+'Հավելված N 4'!H53</f>
        <v>225082.80000000005</v>
      </c>
      <c r="L23" s="313">
        <f>+'Հավելված N 4'!I53</f>
        <v>225082.80000000005</v>
      </c>
      <c r="M23" s="313">
        <f>+'Հավելված N 4'!J53</f>
        <v>225082.80000000005</v>
      </c>
    </row>
    <row r="24" spans="1:21" ht="33.4" customHeight="1" x14ac:dyDescent="0.25">
      <c r="A24" s="281"/>
      <c r="B24" s="284"/>
      <c r="C24" s="287"/>
      <c r="D24" s="289"/>
      <c r="E24" s="270"/>
      <c r="F24" s="278" t="s">
        <v>109</v>
      </c>
      <c r="G24" s="276"/>
      <c r="H24" s="276"/>
      <c r="I24" s="276"/>
      <c r="J24" s="276"/>
      <c r="K24" s="276"/>
      <c r="L24" s="276"/>
      <c r="M24" s="279"/>
    </row>
    <row r="25" spans="1:21" x14ac:dyDescent="0.25">
      <c r="A25" s="281"/>
      <c r="B25" s="284"/>
      <c r="C25" s="287"/>
      <c r="D25" s="289"/>
      <c r="E25" s="270"/>
      <c r="F25" s="270"/>
      <c r="G25" s="278" t="s">
        <v>110</v>
      </c>
      <c r="H25" s="276"/>
      <c r="I25" s="276"/>
      <c r="J25" s="276"/>
      <c r="K25" s="276"/>
      <c r="L25" s="276"/>
      <c r="M25" s="279"/>
    </row>
    <row r="26" spans="1:21" x14ac:dyDescent="0.25">
      <c r="A26" s="281"/>
      <c r="B26" s="284"/>
      <c r="C26" s="287"/>
      <c r="D26" s="289"/>
      <c r="E26" s="270"/>
      <c r="F26" s="270"/>
      <c r="G26" s="51"/>
      <c r="H26" s="278" t="s">
        <v>111</v>
      </c>
      <c r="I26" s="276"/>
      <c r="J26" s="276"/>
      <c r="K26" s="276"/>
      <c r="L26" s="276"/>
      <c r="M26" s="279"/>
    </row>
    <row r="27" spans="1:21" s="50" customFormat="1" ht="33" customHeight="1" x14ac:dyDescent="0.25">
      <c r="A27" s="281"/>
      <c r="B27" s="284"/>
      <c r="C27" s="287"/>
      <c r="D27" s="82" t="s">
        <v>108</v>
      </c>
      <c r="E27" s="280" t="s">
        <v>83</v>
      </c>
      <c r="F27" s="280"/>
      <c r="G27" s="280"/>
      <c r="H27" s="280"/>
      <c r="I27" s="280"/>
      <c r="J27" s="313">
        <f>+'Հավելված N 4'!G61</f>
        <v>-311905.40000000002</v>
      </c>
      <c r="K27" s="313">
        <f>+'Հավելված N 4'!H61</f>
        <v>-311905.40000000002</v>
      </c>
      <c r="L27" s="313">
        <f>+'Հավելված N 4'!I61</f>
        <v>-311905.40000000002</v>
      </c>
      <c r="M27" s="313">
        <f>+'Հավելված N 4'!J61</f>
        <v>-311905.40000000002</v>
      </c>
    </row>
    <row r="28" spans="1:21" ht="33.4" customHeight="1" x14ac:dyDescent="0.25">
      <c r="A28" s="281"/>
      <c r="B28" s="284"/>
      <c r="C28" s="287"/>
      <c r="D28" s="289"/>
      <c r="E28" s="270"/>
      <c r="F28" s="278" t="s">
        <v>109</v>
      </c>
      <c r="G28" s="276"/>
      <c r="H28" s="276"/>
      <c r="I28" s="276"/>
      <c r="J28" s="276"/>
      <c r="K28" s="276"/>
      <c r="L28" s="276"/>
      <c r="M28" s="279"/>
    </row>
    <row r="29" spans="1:21" ht="33.4" customHeight="1" x14ac:dyDescent="0.25">
      <c r="A29" s="281"/>
      <c r="B29" s="284"/>
      <c r="C29" s="287"/>
      <c r="D29" s="289"/>
      <c r="E29" s="270"/>
      <c r="F29" s="270"/>
      <c r="G29" s="278" t="s">
        <v>110</v>
      </c>
      <c r="H29" s="276"/>
      <c r="I29" s="276"/>
      <c r="J29" s="276"/>
      <c r="K29" s="276"/>
      <c r="L29" s="276"/>
      <c r="M29" s="279"/>
    </row>
    <row r="30" spans="1:21" ht="33.4" customHeight="1" x14ac:dyDescent="0.25">
      <c r="A30" s="281"/>
      <c r="B30" s="285"/>
      <c r="C30" s="288"/>
      <c r="D30" s="289"/>
      <c r="E30" s="270"/>
      <c r="F30" s="270"/>
      <c r="G30" s="51"/>
      <c r="H30" s="278" t="s">
        <v>111</v>
      </c>
      <c r="I30" s="276"/>
      <c r="J30" s="276"/>
      <c r="K30" s="276"/>
      <c r="L30" s="276"/>
      <c r="M30" s="279"/>
    </row>
  </sheetData>
  <mergeCells count="47">
    <mergeCell ref="H30:M30"/>
    <mergeCell ref="A22:A30"/>
    <mergeCell ref="C22:I22"/>
    <mergeCell ref="B23:B30"/>
    <mergeCell ref="C23:C30"/>
    <mergeCell ref="E23:I23"/>
    <mergeCell ref="D24:D26"/>
    <mergeCell ref="E24:E26"/>
    <mergeCell ref="F24:M24"/>
    <mergeCell ref="F25:F26"/>
    <mergeCell ref="G25:M25"/>
    <mergeCell ref="H26:M26"/>
    <mergeCell ref="E27:I27"/>
    <mergeCell ref="D28:D30"/>
    <mergeCell ref="E28:E30"/>
    <mergeCell ref="F28:M28"/>
    <mergeCell ref="F29:F30"/>
    <mergeCell ref="A21:I21"/>
    <mergeCell ref="A11:I11"/>
    <mergeCell ref="A12:I12"/>
    <mergeCell ref="A13:I13"/>
    <mergeCell ref="C14:I14"/>
    <mergeCell ref="B15:B19"/>
    <mergeCell ref="C15:C19"/>
    <mergeCell ref="E15:I15"/>
    <mergeCell ref="D16:D19"/>
    <mergeCell ref="E16:E19"/>
    <mergeCell ref="F16:M16"/>
    <mergeCell ref="F17:F19"/>
    <mergeCell ref="G17:M17"/>
    <mergeCell ref="G29:M29"/>
    <mergeCell ref="A14:A19"/>
    <mergeCell ref="G18:G19"/>
    <mergeCell ref="H18:M18"/>
    <mergeCell ref="A6:M6"/>
    <mergeCell ref="G1:H1"/>
    <mergeCell ref="K1:M1"/>
    <mergeCell ref="K2:M2"/>
    <mergeCell ref="G3:H3"/>
    <mergeCell ref="K3:M3"/>
    <mergeCell ref="L8:M8"/>
    <mergeCell ref="A9:A10"/>
    <mergeCell ref="B9:C9"/>
    <mergeCell ref="D9:G9"/>
    <mergeCell ref="H9:H10"/>
    <mergeCell ref="I9:I10"/>
    <mergeCell ref="J9:M9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7"/>
  <sheetViews>
    <sheetView tabSelected="1" zoomScale="85" zoomScaleNormal="85" workbookViewId="0">
      <selection activeCell="F20" sqref="F20"/>
    </sheetView>
  </sheetViews>
  <sheetFormatPr defaultColWidth="9.140625" defaultRowHeight="17.25" x14ac:dyDescent="0.3"/>
  <cols>
    <col min="1" max="4" width="18.28515625" style="137" customWidth="1"/>
    <col min="5" max="6" width="14.42578125" style="138" customWidth="1"/>
    <col min="7" max="7" width="17.7109375" style="139" customWidth="1"/>
    <col min="8" max="8" width="14.42578125" style="139" customWidth="1"/>
    <col min="9" max="9" width="30.28515625" style="140" customWidth="1"/>
    <col min="10" max="10" width="20.28515625" style="137" customWidth="1"/>
    <col min="11" max="11" width="14" style="137" bestFit="1" customWidth="1"/>
    <col min="12" max="16384" width="9.140625" style="137"/>
  </cols>
  <sheetData>
    <row r="1" spans="1:10" s="116" customFormat="1" ht="33.4" customHeight="1" x14ac:dyDescent="0.3">
      <c r="A1" s="113"/>
      <c r="B1" s="113"/>
      <c r="C1" s="113"/>
      <c r="D1" s="113"/>
      <c r="E1" s="114"/>
      <c r="F1" s="114"/>
      <c r="G1" s="115"/>
      <c r="H1" s="293" t="s">
        <v>125</v>
      </c>
      <c r="I1" s="293"/>
    </row>
    <row r="2" spans="1:10" s="116" customFormat="1" x14ac:dyDescent="0.3">
      <c r="A2" s="113"/>
      <c r="B2" s="113"/>
      <c r="C2" s="113"/>
      <c r="D2" s="113"/>
      <c r="E2" s="114"/>
      <c r="F2" s="114"/>
      <c r="G2" s="115"/>
      <c r="H2" s="294" t="s">
        <v>61</v>
      </c>
      <c r="I2" s="294"/>
    </row>
    <row r="3" spans="1:10" s="116" customFormat="1" x14ac:dyDescent="0.3">
      <c r="A3" s="113"/>
      <c r="B3" s="113"/>
      <c r="C3" s="113"/>
      <c r="D3" s="113"/>
      <c r="E3" s="114"/>
      <c r="F3" s="114"/>
      <c r="G3" s="115"/>
      <c r="H3" s="294" t="s">
        <v>0</v>
      </c>
      <c r="I3" s="294"/>
    </row>
    <row r="4" spans="1:10" s="116" customFormat="1" x14ac:dyDescent="0.3">
      <c r="A4" s="113"/>
      <c r="B4" s="113"/>
      <c r="C4" s="113"/>
      <c r="D4" s="113"/>
      <c r="E4" s="114"/>
      <c r="F4" s="114"/>
      <c r="G4" s="115"/>
      <c r="H4" s="115"/>
      <c r="I4" s="117"/>
    </row>
    <row r="5" spans="1:10" s="116" customFormat="1" x14ac:dyDescent="0.3">
      <c r="A5" s="113"/>
      <c r="B5" s="113"/>
      <c r="C5" s="113"/>
      <c r="D5" s="113"/>
      <c r="E5" s="114"/>
      <c r="F5" s="114"/>
      <c r="G5" s="115"/>
      <c r="H5" s="115"/>
      <c r="I5" s="117"/>
    </row>
    <row r="6" spans="1:10" s="116" customFormat="1" ht="32.25" customHeight="1" x14ac:dyDescent="0.3">
      <c r="A6" s="295" t="s">
        <v>140</v>
      </c>
      <c r="B6" s="295"/>
      <c r="C6" s="295"/>
      <c r="D6" s="295"/>
      <c r="E6" s="295"/>
      <c r="F6" s="295"/>
      <c r="G6" s="295"/>
      <c r="H6" s="295"/>
      <c r="I6" s="295"/>
    </row>
    <row r="7" spans="1:10" s="116" customFormat="1" ht="21" customHeight="1" x14ac:dyDescent="0.3">
      <c r="A7" s="295"/>
      <c r="B7" s="295"/>
      <c r="C7" s="295"/>
      <c r="D7" s="295"/>
      <c r="E7" s="295"/>
      <c r="F7" s="295"/>
      <c r="G7" s="295"/>
      <c r="H7" s="295"/>
      <c r="I7" s="295"/>
    </row>
    <row r="8" spans="1:10" s="116" customFormat="1" ht="21" customHeight="1" x14ac:dyDescent="0.3">
      <c r="A8" s="118"/>
      <c r="B8" s="118"/>
      <c r="C8" s="118"/>
      <c r="D8" s="118"/>
      <c r="E8" s="118"/>
      <c r="F8" s="118"/>
      <c r="G8" s="118"/>
      <c r="H8" s="118"/>
      <c r="I8" s="119"/>
    </row>
    <row r="9" spans="1:10" s="116" customFormat="1" ht="21" customHeight="1" x14ac:dyDescent="0.3">
      <c r="A9" s="118"/>
      <c r="B9" s="118"/>
      <c r="C9" s="118"/>
      <c r="D9" s="118"/>
      <c r="E9" s="118"/>
      <c r="F9" s="118"/>
      <c r="G9" s="118"/>
      <c r="H9" s="118"/>
      <c r="I9" s="119"/>
    </row>
    <row r="10" spans="1:10" s="116" customFormat="1" ht="73.900000000000006" customHeight="1" x14ac:dyDescent="0.3">
      <c r="A10" s="296" t="s">
        <v>126</v>
      </c>
      <c r="B10" s="296" t="s">
        <v>127</v>
      </c>
      <c r="C10" s="296"/>
      <c r="D10" s="296"/>
      <c r="E10" s="296" t="s">
        <v>128</v>
      </c>
      <c r="F10" s="296" t="s">
        <v>129</v>
      </c>
      <c r="G10" s="296" t="s">
        <v>130</v>
      </c>
      <c r="H10" s="297" t="s">
        <v>90</v>
      </c>
      <c r="I10" s="297"/>
    </row>
    <row r="11" spans="1:10" s="116" customFormat="1" ht="21" customHeight="1" x14ac:dyDescent="0.3">
      <c r="A11" s="296"/>
      <c r="B11" s="296"/>
      <c r="C11" s="296"/>
      <c r="D11" s="296"/>
      <c r="E11" s="296"/>
      <c r="F11" s="296"/>
      <c r="G11" s="296"/>
      <c r="H11" s="120" t="s">
        <v>131</v>
      </c>
      <c r="I11" s="121" t="s">
        <v>132</v>
      </c>
    </row>
    <row r="12" spans="1:10" s="116" customFormat="1" x14ac:dyDescent="0.3">
      <c r="A12" s="122">
        <v>1</v>
      </c>
      <c r="B12" s="298">
        <v>2</v>
      </c>
      <c r="C12" s="299"/>
      <c r="D12" s="300"/>
      <c r="E12" s="120">
        <v>3</v>
      </c>
      <c r="F12" s="120">
        <v>4</v>
      </c>
      <c r="G12" s="120">
        <v>5</v>
      </c>
      <c r="H12" s="120">
        <v>6</v>
      </c>
      <c r="I12" s="123">
        <v>7</v>
      </c>
    </row>
    <row r="13" spans="1:10" s="116" customFormat="1" ht="44.85" customHeight="1" x14ac:dyDescent="0.3">
      <c r="A13" s="301" t="s">
        <v>12</v>
      </c>
      <c r="B13" s="301"/>
      <c r="C13" s="301"/>
      <c r="D13" s="301"/>
      <c r="E13" s="301"/>
      <c r="F13" s="301"/>
      <c r="G13" s="301"/>
      <c r="H13" s="301"/>
      <c r="I13" s="124">
        <f>+I14</f>
        <v>237429.30000000002</v>
      </c>
      <c r="J13" s="125"/>
    </row>
    <row r="14" spans="1:10" s="128" customFormat="1" x14ac:dyDescent="0.25">
      <c r="A14" s="126" t="s">
        <v>133</v>
      </c>
      <c r="B14" s="126" t="s">
        <v>134</v>
      </c>
      <c r="C14" s="126" t="s">
        <v>135</v>
      </c>
      <c r="D14" s="302" t="s">
        <v>62</v>
      </c>
      <c r="E14" s="303"/>
      <c r="F14" s="303"/>
      <c r="G14" s="303"/>
      <c r="H14" s="304"/>
      <c r="I14" s="127">
        <f>+I15</f>
        <v>237429.30000000002</v>
      </c>
    </row>
    <row r="15" spans="1:10" s="116" customFormat="1" ht="54.75" customHeight="1" x14ac:dyDescent="0.3">
      <c r="A15" s="129" t="s">
        <v>79</v>
      </c>
      <c r="B15" s="305" t="s">
        <v>59</v>
      </c>
      <c r="C15" s="306"/>
      <c r="D15" s="306"/>
      <c r="E15" s="306"/>
      <c r="F15" s="306"/>
      <c r="G15" s="306"/>
      <c r="H15" s="307"/>
      <c r="I15" s="130">
        <f>+I16</f>
        <v>237429.30000000002</v>
      </c>
    </row>
    <row r="16" spans="1:10" s="30" customFormat="1" ht="21" customHeight="1" x14ac:dyDescent="0.25">
      <c r="A16" s="65"/>
      <c r="B16" s="308" t="s">
        <v>136</v>
      </c>
      <c r="C16" s="309"/>
      <c r="D16" s="221"/>
      <c r="E16" s="131"/>
      <c r="F16" s="131"/>
      <c r="G16" s="131"/>
      <c r="H16" s="132"/>
      <c r="I16" s="133">
        <f>+I17</f>
        <v>237429.30000000002</v>
      </c>
    </row>
    <row r="17" spans="1:9" s="30" customFormat="1" ht="18" customHeight="1" x14ac:dyDescent="0.25">
      <c r="A17" s="65">
        <v>44211130</v>
      </c>
      <c r="B17" s="292" t="s">
        <v>137</v>
      </c>
      <c r="C17" s="292"/>
      <c r="D17" s="292"/>
      <c r="E17" s="41" t="s">
        <v>138</v>
      </c>
      <c r="F17" s="41" t="s">
        <v>139</v>
      </c>
      <c r="G17" s="134">
        <f>236929221+500000</f>
        <v>237429221</v>
      </c>
      <c r="H17" s="135">
        <v>1</v>
      </c>
      <c r="I17" s="136">
        <f>+ROUNDUP(H17*G17/1000,1)</f>
        <v>237429.30000000002</v>
      </c>
    </row>
  </sheetData>
  <mergeCells count="16">
    <mergeCell ref="B17:D17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2:D12"/>
    <mergeCell ref="A13:H13"/>
    <mergeCell ref="D14:H14"/>
    <mergeCell ref="B15:H15"/>
    <mergeCell ref="B16:D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 </vt:lpstr>
      <vt:lpstr>Հավելված N 2 </vt:lpstr>
      <vt:lpstr>Հավելված N 3</vt:lpstr>
      <vt:lpstr>Հավելված N 4</vt:lpstr>
      <vt:lpstr>Հավելված N 5 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https://mul2-edu.gov.am/tasks/1979536/oneclick?token=e9742bf8b312a1528d45bcd93ad1d9c1</cp:keywords>
  <cp:lastModifiedBy>Susanna Arzumanyan</cp:lastModifiedBy>
  <cp:lastPrinted>2024-02-19T11:31:34Z</cp:lastPrinted>
  <dcterms:created xsi:type="dcterms:W3CDTF">2022-01-04T07:12:58Z</dcterms:created>
  <dcterms:modified xsi:type="dcterms:W3CDTF">2026-03-04T13:05:44Z</dcterms:modified>
</cp:coreProperties>
</file>