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33)\New folder\322bcfb294eeb7b031a5ee6ae701a6842f0d6fd9ffc467cdccf7a0d723897507 (13)\նախագիծ\"/>
    </mc:Choice>
  </mc:AlternateContent>
  <xr:revisionPtr revIDLastSave="0" documentId="13_ncr:1_{6D9AD01E-C7EC-4EDF-B810-20817EFC9861}" xr6:coauthVersionLast="47" xr6:coauthVersionMax="47" xr10:uidLastSave="{00000000-0000-0000-0000-000000000000}"/>
  <bookViews>
    <workbookView xWindow="840" yWindow="2385" windowWidth="27960" windowHeight="13815" activeTab="6" xr2:uid="{00000000-000D-0000-FFFF-FFFF00000000}"/>
  </bookViews>
  <sheets>
    <sheet name="1․" sheetId="27" r:id="rId1"/>
    <sheet name="2." sheetId="2" r:id="rId2"/>
    <sheet name="3." sheetId="9" r:id="rId3"/>
    <sheet name="4." sheetId="10" r:id="rId4"/>
    <sheet name="5." sheetId="7" r:id="rId5"/>
    <sheet name="6" sheetId="8" r:id="rId6"/>
    <sheet name="7" sheetId="26" r:id="rId7"/>
  </sheets>
  <definedNames>
    <definedName name="_xlnm.Print_Area" localSheetId="1">'2.'!$B$1:$K$80</definedName>
    <definedName name="_xlnm.Print_Area" localSheetId="2">'3.'!$A$1:$I$35</definedName>
    <definedName name="_xlnm.Print_Area" localSheetId="3">'4.'!$A$1:$H$120</definedName>
    <definedName name="_xlnm.Print_Area" localSheetId="4">'5.'!$A$1:$N$43</definedName>
    <definedName name="_xlnm.Print_Area" localSheetId="5">'6'!$A$1:$N$67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5" i="26" l="1"/>
  <c r="N58" i="8"/>
  <c r="L54" i="8"/>
  <c r="L53" i="8" s="1"/>
  <c r="L52" i="8" s="1"/>
  <c r="M54" i="8"/>
  <c r="M53" i="8" s="1"/>
  <c r="M52" i="8" s="1"/>
  <c r="N54" i="8"/>
  <c r="N53" i="8" s="1"/>
  <c r="N52" i="8" s="1"/>
  <c r="K54" i="8"/>
  <c r="K53" i="8" s="1"/>
  <c r="K52" i="8" s="1"/>
  <c r="L18" i="7"/>
  <c r="M18" i="7"/>
  <c r="N18" i="7"/>
  <c r="K18" i="7"/>
  <c r="G12" i="10"/>
  <c r="G10" i="10" s="1"/>
  <c r="H12" i="10"/>
  <c r="H10" i="10" s="1"/>
  <c r="F14" i="10"/>
  <c r="F12" i="10" s="1"/>
  <c r="F10" i="10" s="1"/>
  <c r="G14" i="10"/>
  <c r="H14" i="10"/>
  <c r="E14" i="10"/>
  <c r="F16" i="10"/>
  <c r="G16" i="10"/>
  <c r="H16" i="10"/>
  <c r="E16" i="10"/>
  <c r="G31" i="9" l="1"/>
  <c r="I9" i="26"/>
  <c r="I41" i="2"/>
  <c r="I40" i="2" s="1"/>
  <c r="I39" i="2" s="1"/>
  <c r="I38" i="2" s="1"/>
  <c r="I37" i="2" s="1"/>
  <c r="I35" i="2" s="1"/>
  <c r="J41" i="2"/>
  <c r="J40" i="2" s="1"/>
  <c r="J39" i="2" s="1"/>
  <c r="J38" i="2" s="1"/>
  <c r="J37" i="2" s="1"/>
  <c r="J35" i="2" s="1"/>
  <c r="K41" i="2"/>
  <c r="K40" i="2" s="1"/>
  <c r="K39" i="2" s="1"/>
  <c r="K38" i="2" s="1"/>
  <c r="K37" i="2" s="1"/>
  <c r="K35" i="2" s="1"/>
  <c r="H41" i="2"/>
  <c r="H10" i="9"/>
  <c r="I10" i="9"/>
  <c r="F12" i="9"/>
  <c r="H12" i="9"/>
  <c r="I12" i="9"/>
  <c r="H14" i="9"/>
  <c r="I14" i="9"/>
  <c r="I33" i="2" l="1"/>
  <c r="J33" i="2"/>
  <c r="K33" i="2"/>
  <c r="H40" i="2"/>
  <c r="H39" i="2" s="1"/>
  <c r="H38" i="2" s="1"/>
  <c r="H37" i="2" s="1"/>
  <c r="H35" i="2" s="1"/>
  <c r="H33" i="2" s="1"/>
  <c r="N31" i="8"/>
  <c r="N22" i="7"/>
  <c r="L22" i="7"/>
  <c r="L13" i="7"/>
  <c r="M13" i="7"/>
  <c r="N13" i="7"/>
  <c r="K13" i="7"/>
  <c r="H22" i="2" l="1"/>
  <c r="H20" i="2" s="1"/>
  <c r="H18" i="2" s="1"/>
  <c r="H16" i="2" s="1"/>
  <c r="H14" i="2" s="1"/>
  <c r="H12" i="2" s="1"/>
  <c r="H10" i="2" s="1"/>
  <c r="H14" i="27"/>
  <c r="H12" i="27" s="1"/>
  <c r="H11" i="27" s="1"/>
  <c r="H10" i="27" s="1"/>
  <c r="K22" i="2"/>
  <c r="K20" i="2" s="1"/>
  <c r="K18" i="2" s="1"/>
  <c r="K16" i="2" s="1"/>
  <c r="K14" i="2" s="1"/>
  <c r="K12" i="2" s="1"/>
  <c r="K10" i="2" s="1"/>
  <c r="K14" i="27"/>
  <c r="K12" i="27" s="1"/>
  <c r="K11" i="27" s="1"/>
  <c r="K10" i="27" s="1"/>
  <c r="J22" i="2"/>
  <c r="J20" i="2" s="1"/>
  <c r="J18" i="2" s="1"/>
  <c r="J16" i="2" s="1"/>
  <c r="J14" i="2" s="1"/>
  <c r="J14" i="27"/>
  <c r="J12" i="27" s="1"/>
  <c r="J11" i="27" s="1"/>
  <c r="J10" i="27" s="1"/>
  <c r="I22" i="2"/>
  <c r="I20" i="2" s="1"/>
  <c r="I18" i="2" s="1"/>
  <c r="I16" i="2" s="1"/>
  <c r="I14" i="2" s="1"/>
  <c r="I14" i="27"/>
  <c r="I12" i="27" s="1"/>
  <c r="I11" i="27" s="1"/>
  <c r="I10" i="27" s="1"/>
  <c r="L12" i="7"/>
  <c r="L11" i="7" s="1"/>
  <c r="L10" i="7" s="1"/>
  <c r="K12" i="7"/>
  <c r="K11" i="7" s="1"/>
  <c r="K10" i="7" s="1"/>
  <c r="J12" i="2"/>
  <c r="J10" i="2" s="1"/>
  <c r="I12" i="2"/>
  <c r="I10" i="2" s="1"/>
  <c r="N12" i="7"/>
  <c r="N11" i="7" s="1"/>
  <c r="N10" i="7" s="1"/>
  <c r="M12" i="7"/>
  <c r="M11" i="7" s="1"/>
  <c r="M10" i="7" s="1"/>
  <c r="N42" i="8"/>
  <c r="L42" i="8"/>
  <c r="M42" i="8"/>
  <c r="K42" i="8"/>
  <c r="L47" i="8"/>
  <c r="M47" i="8"/>
  <c r="N47" i="8"/>
  <c r="K47" i="8"/>
  <c r="L35" i="8"/>
  <c r="L34" i="8" s="1"/>
  <c r="L33" i="8" s="1"/>
  <c r="M35" i="8"/>
  <c r="M34" i="8" s="1"/>
  <c r="M33" i="8" s="1"/>
  <c r="N35" i="8"/>
  <c r="N34" i="8" s="1"/>
  <c r="N33" i="8" s="1"/>
  <c r="K35" i="8"/>
  <c r="K34" i="8" s="1"/>
  <c r="K33" i="8" s="1"/>
  <c r="L26" i="8"/>
  <c r="L25" i="8" s="1"/>
  <c r="L24" i="8" s="1"/>
  <c r="M26" i="8"/>
  <c r="M25" i="8" s="1"/>
  <c r="M24" i="8" s="1"/>
  <c r="N26" i="8"/>
  <c r="N25" i="8" s="1"/>
  <c r="N24" i="8" s="1"/>
  <c r="K26" i="8"/>
  <c r="K25" i="8" s="1"/>
  <c r="K24" i="8" s="1"/>
  <c r="L19" i="8"/>
  <c r="L18" i="8" s="1"/>
  <c r="L17" i="8" s="1"/>
  <c r="M19" i="8"/>
  <c r="M18" i="8" s="1"/>
  <c r="M17" i="8" s="1"/>
  <c r="N19" i="8"/>
  <c r="N18" i="8" s="1"/>
  <c r="N17" i="8" s="1"/>
  <c r="K19" i="8"/>
  <c r="K18" i="8" s="1"/>
  <c r="K17" i="8" s="1"/>
  <c r="L12" i="8"/>
  <c r="L11" i="8" s="1"/>
  <c r="L10" i="8" s="1"/>
  <c r="M12" i="8"/>
  <c r="M11" i="8" s="1"/>
  <c r="M10" i="8" s="1"/>
  <c r="N12" i="8"/>
  <c r="N11" i="8" s="1"/>
  <c r="N10" i="8" s="1"/>
  <c r="K12" i="8"/>
  <c r="K11" i="8" s="1"/>
  <c r="K10" i="8" s="1"/>
  <c r="I28" i="26"/>
  <c r="I25" i="26"/>
  <c r="I42" i="26"/>
  <c r="I41" i="26" s="1"/>
  <c r="I40" i="26" s="1"/>
  <c r="I39" i="26" s="1"/>
  <c r="I54" i="26"/>
  <c r="I53" i="26" s="1"/>
  <c r="G56" i="26"/>
  <c r="I48" i="26"/>
  <c r="I47" i="26" s="1"/>
  <c r="G29" i="10"/>
  <c r="H29" i="10" s="1"/>
  <c r="G28" i="10"/>
  <c r="H28" i="10" s="1"/>
  <c r="K41" i="8" l="1"/>
  <c r="K40" i="8" s="1"/>
  <c r="I46" i="26"/>
  <c r="M41" i="8"/>
  <c r="M40" i="8" s="1"/>
  <c r="M9" i="8" s="1"/>
  <c r="L41" i="8"/>
  <c r="L40" i="8" s="1"/>
  <c r="L9" i="8" s="1"/>
  <c r="N41" i="8"/>
  <c r="N40" i="8" s="1"/>
  <c r="N9" i="8" s="1"/>
  <c r="I24" i="26"/>
  <c r="K9" i="8" l="1"/>
  <c r="I20" i="9" l="1"/>
  <c r="I18" i="9"/>
  <c r="I16" i="9"/>
  <c r="G55" i="26"/>
  <c r="G52" i="26"/>
  <c r="G51" i="26"/>
  <c r="G50" i="26"/>
  <c r="G49" i="26"/>
  <c r="G44" i="26"/>
  <c r="G43" i="26"/>
  <c r="G38" i="26"/>
  <c r="G37" i="26"/>
  <c r="G27" i="26"/>
  <c r="G36" i="26"/>
  <c r="G35" i="26"/>
  <c r="E36" i="10" l="1"/>
  <c r="F36" i="10" s="1"/>
  <c r="G36" i="10" s="1"/>
  <c r="H36" i="10" s="1"/>
  <c r="G26" i="26"/>
  <c r="I23" i="26" l="1"/>
  <c r="I22" i="26" s="1"/>
  <c r="E27" i="10"/>
  <c r="F27" i="10" s="1"/>
  <c r="G27" i="10" s="1"/>
  <c r="H27" i="10" s="1"/>
  <c r="E26" i="10"/>
  <c r="F26" i="10" s="1"/>
  <c r="G26" i="10" s="1"/>
  <c r="H26" i="10" s="1"/>
  <c r="E25" i="10"/>
  <c r="G34" i="26"/>
  <c r="G33" i="26"/>
  <c r="G32" i="26"/>
  <c r="G31" i="26"/>
  <c r="G30" i="26"/>
  <c r="G29" i="26"/>
  <c r="G20" i="26"/>
  <c r="G21" i="26"/>
  <c r="I19" i="26"/>
  <c r="I18" i="26" s="1"/>
  <c r="G15" i="26"/>
  <c r="G14" i="26"/>
  <c r="E23" i="10" l="1"/>
  <c r="F25" i="10"/>
  <c r="I17" i="26"/>
  <c r="I16" i="26" l="1"/>
  <c r="F23" i="10"/>
  <c r="G25" i="10"/>
  <c r="E35" i="10"/>
  <c r="E33" i="10" l="1"/>
  <c r="F35" i="10"/>
  <c r="G23" i="10"/>
  <c r="H25" i="10"/>
  <c r="H23" i="10" s="1"/>
  <c r="I13" i="26"/>
  <c r="I12" i="26" s="1"/>
  <c r="I11" i="26" s="1"/>
  <c r="I10" i="26" s="1"/>
  <c r="F33" i="10" l="1"/>
  <c r="G35" i="10"/>
  <c r="G33" i="10" l="1"/>
  <c r="H35" i="10"/>
  <c r="H33" i="10" s="1"/>
  <c r="E19" i="10"/>
  <c r="E17" i="10" l="1"/>
  <c r="F19" i="10"/>
  <c r="E32" i="10"/>
  <c r="E30" i="10" l="1"/>
  <c r="F32" i="10"/>
  <c r="G19" i="10"/>
  <c r="F17" i="10"/>
  <c r="G17" i="10" l="1"/>
  <c r="H19" i="10"/>
  <c r="H17" i="10" s="1"/>
  <c r="G32" i="10"/>
  <c r="F30" i="10"/>
  <c r="E22" i="10"/>
  <c r="H32" i="10" l="1"/>
  <c r="G30" i="10"/>
  <c r="E20" i="10"/>
  <c r="E12" i="10" s="1"/>
  <c r="E10" i="10" s="1"/>
  <c r="F22" i="10"/>
  <c r="G22" i="10" l="1"/>
  <c r="F20" i="10"/>
  <c r="H30" i="10"/>
  <c r="G20" i="10" l="1"/>
  <c r="H22" i="10"/>
  <c r="H20" i="10" l="1"/>
  <c r="E31" i="9" l="1"/>
  <c r="G14" i="9"/>
  <c r="G12" i="9" l="1"/>
  <c r="G10" i="9" s="1"/>
  <c r="E10" i="9" s="1"/>
  <c r="E14" i="9"/>
  <c r="E12" i="9" s="1"/>
</calcChain>
</file>

<file path=xl/sharedStrings.xml><?xml version="1.0" encoding="utf-8"?>
<sst xmlns="http://schemas.openxmlformats.org/spreadsheetml/2006/main" count="492" uniqueCount="206">
  <si>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</si>
  <si>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</si>
  <si>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</si>
  <si>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</si>
  <si>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</si>
  <si>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</si>
  <si>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</si>
  <si>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</si>
  <si>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</si>
  <si>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</si>
  <si>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</si>
  <si>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</si>
  <si>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</si>
  <si>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</si>
  <si>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</si>
  <si>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</si>
  <si>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</si>
  <si>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</si>
  <si>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</si>
  <si>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</si>
  <si>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</si>
  <si>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</si>
  <si>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</si>
  <si>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</si>
  <si>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</si>
  <si>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</si>
  <si>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</si>
  <si>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</si>
  <si>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</si>
  <si>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</si>
  <si>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</si>
  <si>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</si>
  <si>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</si>
  <si>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</si>
  <si>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</si>
  <si>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</si>
  <si>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</si>
  <si>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</si>
  <si>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</si>
  <si>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</si>
  <si>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</si>
  <si>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>Միավորի գինը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</si>
  <si>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</si>
  <si>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</si>
  <si>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</si>
  <si>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</si>
  <si>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</si>
  <si>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</si>
  <si>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</si>
  <si>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</si>
  <si>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</si>
  <si>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</si>
  <si>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</si>
  <si>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</si>
  <si>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</si>
  <si>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</si>
  <si>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Չափման միավորը</t>
  </si>
  <si>
    <t>Քանակը</t>
  </si>
  <si>
    <t>Գումարը
(հազար դրամով)</t>
  </si>
  <si>
    <t>Բաժին N 04</t>
  </si>
  <si>
    <t>Խումբ N 05</t>
  </si>
  <si>
    <t>Դաս N 01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</si>
  <si>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</si>
  <si>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</si>
  <si>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</si>
  <si>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</si>
  <si>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</si>
  <si>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</si>
  <si>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</si>
  <si>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</si>
  <si>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</si>
  <si>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</si>
  <si>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</si>
  <si>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</si>
  <si>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</si>
  <si>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</si>
  <si>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</si>
  <si>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</si>
  <si>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</si>
  <si>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</si>
  <si>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>ՀՀ կառավարության 2026 թվականի</t>
  </si>
  <si>
    <t xml:space="preserve"> Առաջին եռամսյակ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</si>
  <si>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</si>
  <si>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</si>
  <si>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</si>
  <si>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</si>
  <si>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`  Մասնագիտացված միավոր </t>
  </si>
  <si>
    <t xml:space="preserve"> այդ թվում` ըստ կատարողների</t>
  </si>
  <si>
    <t>Հավելված  N 6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</si>
  <si>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</si>
  <si>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Նախագծանախահաշվային փաստաթղթերի քանակ, հատ</t>
  </si>
  <si>
    <t xml:space="preserve"> ՄԱՍ III. ԾԱՌԱՅՈՒԹՅՈՒՆՆԵՐ</t>
  </si>
  <si>
    <t>նախագծերի պատրաստում, ծախսերի գնահատում</t>
  </si>
  <si>
    <t>ԲՄ</t>
  </si>
  <si>
    <t>դրամ</t>
  </si>
  <si>
    <t>ՀԲՄ</t>
  </si>
  <si>
    <t>71241200/501</t>
  </si>
  <si>
    <t>71241200/504</t>
  </si>
  <si>
    <t>71241200/506</t>
  </si>
  <si>
    <t>71241200/507</t>
  </si>
  <si>
    <t>71241200/508</t>
  </si>
  <si>
    <t>փորձաքննության ծառայություններ</t>
  </si>
  <si>
    <t>ԳՀ</t>
  </si>
  <si>
    <t>50531140/501</t>
  </si>
  <si>
    <t>50531140/502</t>
  </si>
  <si>
    <t>ՀԱՅԱՍՏԱՆԻ ՀԱՆՐԱՊԵՏՈՒԹՅԱՆ ԿԱՌԱՎԱՐՈՒԹՅԱՆ 2025 ԹՎԱԿԱՆԻ ԴԵԿՏԵՄԲԵՐԻ 25-Ի N 1910-Ն ՈՐՈՇՄԱՆ N 10 ՀԱՎԵԼՎԱԾՈՒՄ ԿԱՏԱՐՎՈՂ  ԼՐԱՑՈՒՄՆԵՐԸ</t>
  </si>
  <si>
    <t xml:space="preserve"> ՀՀ Արագածոտնի մարզ</t>
  </si>
  <si>
    <t>ՀՀ Գեղարքունիքի մարզ</t>
  </si>
  <si>
    <t>ՀՀ Լոռու մարզ</t>
  </si>
  <si>
    <t>ՀՀ  Սյունիքի մարզ</t>
  </si>
  <si>
    <t>ՀՀ  Տավուշի մարզ</t>
  </si>
  <si>
    <t xml:space="preserve"> ՀՀ Գեղարքունիքի մարզպետի աշխատակազմ</t>
  </si>
  <si>
    <t>այդ թվում` ըստ ուղղությունների</t>
  </si>
  <si>
    <t xml:space="preserve"> ՀՀ Տավուշի մարզպետի աշխատակազմ</t>
  </si>
  <si>
    <t xml:space="preserve"> ՀՀ Արագածոտնի մարզպետի աշխատակազմ</t>
  </si>
  <si>
    <t>ՄԱ</t>
  </si>
  <si>
    <t xml:space="preserve"> ՀՀ Լոռու մարզպետի աշխատակազմ</t>
  </si>
  <si>
    <t xml:space="preserve"> ՄԱՍ II  ԱՇԽԱՏԱՆՔՆԵՐ</t>
  </si>
  <si>
    <t>Տ-4-82,/Հ-7/-Ծափաթաղ մարզային նշանակության ավտոճանապարհի կմ 0+00-կմ0+800 հատվածի հիմնանորոգման աշխատանքների նախագծանախահաշվային փաստաթղթերի ձեռքբերում</t>
  </si>
  <si>
    <t>Ճանաարհների վերանորոգման աշխատանքներ</t>
  </si>
  <si>
    <t>Մ-3-Ամրակից 0.4 կմ երկարությամբ հատվածի և Մ- 3-Ստեփանավանի թիվ 3 հ/դպրոց 0.6 կմ երկարությամբ հատվածի ասֆալտապատման աշխատանքներ</t>
  </si>
  <si>
    <t>տեխնիկական հսկողության ծառայություններ</t>
  </si>
  <si>
    <t>հեղինակային հսկողության ծառայություններ</t>
  </si>
  <si>
    <t>45231177/501</t>
  </si>
  <si>
    <t>71351540/1</t>
  </si>
  <si>
    <t>50531140/1</t>
  </si>
  <si>
    <t>50531140/2</t>
  </si>
  <si>
    <t>50531140/3</t>
  </si>
  <si>
    <t>98111140/1</t>
  </si>
  <si>
    <t>98111140/2</t>
  </si>
  <si>
    <t>71351540/2</t>
  </si>
  <si>
    <t xml:space="preserve"> ՀՀ Սյունիքի մարզպետի աշխատակազմ</t>
  </si>
  <si>
    <t>ՀՀ Տավուշի մարզի Լուսաձորի կրթահամալիր տանող 0.45կմ երկարությամբ համայնքային նշանակության ճանապարհի հիմնանորգման  աշխատանքների նախագծանախահաշվային փաստաթղթերի ձեռքբերում</t>
  </si>
  <si>
    <t>1049 11002</t>
  </si>
  <si>
    <t>ՀՀ Լոռու մարզի Թումանյան համայնքի Աթան բնակավայրի 4-րդ փողոցի 0.4 կմ երկարությամբ ճանապարհահատվածի ասֆալտապատման աշխատանքների նախագծանախահաշվային փաստաթղթերի ձեռքբերում</t>
  </si>
  <si>
    <t>ՀՀ Լոռու մարզի Փամբակ համայնքի Բազում բնակավայրի 5-րդ փողոցի 1-ին փակուղու 0.8 կմ և 3-րդ փողոցից դեպի կրթահամալիր տանող ճանապարհի 0.4 կմ երկարությամբ հատվածների հիմնանորոգման աշխատանքների նախագծանախահաշվային փաստաթղթերի ձեռքբերում</t>
  </si>
  <si>
    <t xml:space="preserve">ՀՀ Լոռու մարզի Թումանյան համայնքի Շամուտ բնակավայրի 1-ին փողոցի 0.7 կմ երկարությամբ ճանապարհահատվածի ասֆալտապատման աշխատանքների նախագծանախահաշվային փաստաթղթերի ձեռքբերում
</t>
  </si>
  <si>
    <t>Սյունիքի մարզի Քաջարան համայնքի Ձագիկավան բնակավայրի /Մ-2 միջպետական ճանապարհից մինչև Ձագիկավանի միջնակարգ դպրոց/ փողոցի ասֆալտապատման աշխատանքների նախագծանախահաշվային փաստաթղթերի ձեռքբերում</t>
  </si>
  <si>
    <t xml:space="preserve">                                                              Հավելված N 1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</si>
  <si>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</si>
  <si>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հազար դրամներով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</si>
  <si>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</si>
  <si>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</si>
  <si>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</si>
  <si>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</si>
  <si>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</si>
  <si>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</si>
  <si>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>Առաջին եռամսյակ</t>
  </si>
  <si>
    <t>Առաջին կիսամյակ</t>
  </si>
  <si>
    <t xml:space="preserve"> Ինն ամիս </t>
  </si>
  <si>
    <t>ԸՆԴԱՄԵՆԸ</t>
  </si>
  <si>
    <t>Ծառայությունների մատուցում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</si>
  <si>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</si>
  <si>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</si>
  <si>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</si>
  <si>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</si>
  <si>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   ՀԱՅԱՍՏԱՆԻ ՀԱՆՐԱՊԵՏՈՒԹՅԱՆ   ՎԱՐՉԱՊԵՏԻ ԱՇԽԱՏԱԿԱԶՄԻ    ՂԵԿԱՎԱՐ՝</t>
  </si>
  <si>
    <t xml:space="preserve"> Ծառայությունների մատուցում </t>
  </si>
  <si>
    <t xml:space="preserve"> ԸՆԹԱՑԻԿ ԾԱԽՍԵՐ</t>
  </si>
  <si>
    <t>1049 - 11002</t>
  </si>
  <si>
    <t>Մարզային նշանակության ավտոճանապարհների պահպանման և անվտանգ երթևեկության ծառայություններ</t>
  </si>
  <si>
    <t>Հողային պաստառի, երթևեկելի մասի, արհեստական կառույցների և կահավորման տարրերի նորմատիվ մակարդակում պահպանում և շահագործում</t>
  </si>
  <si>
    <t>Հանրության կողմից անմիջականորեն օգտագործվող ակտիվների հետ կապված միջոցառումներ</t>
  </si>
  <si>
    <t xml:space="preserve"> 11002</t>
  </si>
  <si>
    <t xml:space="preserve"> Մարզային նշանակության ավտոճանապարհների պահպանման և անվտանգ երթևեկության ծառայություններ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</si>
  <si>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</si>
  <si>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</si>
  <si>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</si>
  <si>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>Հավելված N 4</t>
  </si>
  <si>
    <t>Հավելված  N5</t>
  </si>
  <si>
    <t>Հավելված N 7</t>
  </si>
  <si>
    <t>Ընդամենը</t>
  </si>
  <si>
    <t xml:space="preserve"> 1049 - 11002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</si>
  <si>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</si>
  <si>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Ծառայությունը մատուցողի անվանումը`  Մարզպետարան, մրցութային կարգով ընտրված կազմակերպություններ </t>
  </si>
  <si>
    <t>Մարզային նշանակության ավտոճանապարհներ, կիլոմետր</t>
  </si>
  <si>
    <t>Մասնագիտական ծառայությունների քանակ, հատ</t>
  </si>
  <si>
    <t>Պետական նշանակության ավտոճանապարհներ, կիլոմետր այդ թվում՝</t>
  </si>
  <si>
    <t>ՀԱՅԱՍՏԱՆԻ ՀԱՆՐԱՊԵՏՈՒԹՅԱՆ ՎԱՐՉԱՊԵՏԻ ԱՇԽԱՏԱԿԱԶՄԻ                                                                           ՂԵԿԱՎԱՐ՝  Ա.ՀԱՐՈՒԹՅՈՒՆՅԱՆ</t>
  </si>
  <si>
    <t>45231177/503</t>
  </si>
  <si>
    <t>ՀՀ Տավուշի մարզի Լուսաձորի կրթահամալիր տանող 0.31կմ երկարությամբ համայնքային նշանակության ճանապարհի հիմնանորոգման աշխատանքների նախագծանախահաշվային փաստաթղթերի ձեռքբերում</t>
  </si>
  <si>
    <t xml:space="preserve"> փորձաքննության ծառայություններ</t>
  </si>
  <si>
    <t>71241200/502</t>
  </si>
  <si>
    <t>50531140/6</t>
  </si>
  <si>
    <r>
      <t>S-5-62, (Հ-34/ - Բովաձոր մարզային նշանակության ավտոճանապարհի կմ1+340-կմ</t>
    </r>
    <r>
      <rPr>
        <sz val="12"/>
        <color theme="1"/>
        <rFont val="GHEA Grapalat"/>
        <family val="3"/>
      </rPr>
      <t xml:space="preserve"> 1</t>
    </r>
    <r>
      <rPr>
        <sz val="12"/>
        <color rgb="FFC00000"/>
        <rFont val="GHEA Grapalat"/>
        <family val="3"/>
      </rPr>
      <t>+</t>
    </r>
    <r>
      <rPr>
        <sz val="12"/>
        <rFont val="GHEA Grapalat"/>
        <family val="3"/>
      </rPr>
      <t>756.5 հատվածի ասֆալտապատման աշխատանքներ</t>
    </r>
  </si>
  <si>
    <t>ՀՀ Արագածոտնի մարզի Գետափի հմ/դ0.2կմ, Վերին Սասնաշենի Մ․ Մանուկյանի անվան հիմնական դպրոցից 0.1կմ և մարզային  նշանակության  Տ-1-41, 1.5կմ ավտոճանապարհների ասֆալտապատման աշխատանքների նախագծանախահաշվային փաստաթղթերի ձեռքբերում</t>
  </si>
  <si>
    <t>S-5-62, (Հ-34/ - Բովաձոր մարզային նշանակության ավտոճանապարհի կմ1+340-կմ 1+756.5 հատվածի ասֆալտապատման աշխատանքներ</t>
  </si>
  <si>
    <t xml:space="preserve"> 21001</t>
  </si>
  <si>
    <t xml:space="preserve"> Պետական նշանակության ավտոճանապարհների հիմնանորոգում</t>
  </si>
  <si>
    <t xml:space="preserve"> ՀՀ կառավարություն</t>
  </si>
  <si>
    <t>21001</t>
  </si>
  <si>
    <t>1049  21001</t>
  </si>
  <si>
    <t>Հավելված N 3</t>
  </si>
  <si>
    <r>
      <t>ՀՀ Արագածոտնի մարզի Գետափի հմ/դ0.2կմ, Վերին Սասնաշենի Մ․ Մանուկյանի անվան հիմնական դպրոցից 0.1կմ և մարզա</t>
    </r>
    <r>
      <rPr>
        <sz val="12"/>
        <color theme="1"/>
        <rFont val="GHEA Grapalat"/>
        <family val="3"/>
      </rPr>
      <t>յին  նշանակության  Տ</t>
    </r>
    <r>
      <rPr>
        <sz val="12"/>
        <rFont val="GHEA Grapalat"/>
        <family val="3"/>
      </rPr>
      <t>-1-41, 1.5կմ ավտոճանապարհների ասֆալտապատման աշխատանքների նախագծանախահաշվային փաստաթղթերի ձեռքբերում</t>
    </r>
  </si>
  <si>
    <t>1049 - 21001</t>
  </si>
  <si>
    <t>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</si>
  <si>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</si>
  <si>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</si>
  <si>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</si>
  <si>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</si>
  <si>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 xml:space="preserve"> 1049 </t>
  </si>
  <si>
    <t>Ցուցանիշների փոփոխությունը (ավելացումները նշված են դրական նշանով)</t>
  </si>
  <si>
    <t>71241200/505</t>
  </si>
  <si>
    <t>50531140/5</t>
  </si>
  <si>
    <t>ՀԱՅԱՍՏԱՆԻ ՀԱՆՐԱՊԵՏՈՒԹՅԱՆ ԿԱՌԱՎԱՐՈՒԹՅԱՆ 2025 ԹՎԱԿԱՆԻ ԴԵԿՏԵՄԲԵՐԻ 25-Ի N 1910-Ն ՈՐՈՇՄԱՆ N 5 ՀԱՎԵԼՎԱԾԻ N 2 ԱՂՅՈՒՍԱԿՈՒՄ ԿԱՏԱՐՎՈՂ  ՓՈՓՈԽՈՒԹՅՈՒՆԸ ԵՎ ԼՐԱՑՈՒՄՆԵՐԸ</t>
  </si>
  <si>
    <t>«ՀԱՅԱՍՏԱՆԻ ՀԱՆՐԱՊԵՏՈՒԹՅԱՆ 2026 ԹՎԱԿԱՆԻ ՊԵՏԱԿԱՆ ԲՅՈՒՋԵԻ ՄԱՍԻՆ» ՕՐԵՆՔԻ N 1 ՀԱՎԵԼՎԱԾԻ N 3 ԱՂՅՈՒՍԱԿՈՒՄ ԿԱՏԱՐՎՈՂ  ՓՈՓՈԽՈՒԹՅՈՒՆԸ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</si>
</sst>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_(* #,##0.0_);_(* \(#,##0.0\);_(* &quot;-&quot;?_);_(@_)"/>
    <numFmt numFmtId="173" formatCode="_(* #,##0_);_(* \(#,##0\);_(* &quot;-&quot;??_);_(@_)"/>
    <numFmt numFmtId="174" formatCode="0.0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GHEA Grapalat"/>
      <family val="3"/>
    </font>
    <font>
      <b/>
      <sz val="12"/>
      <color rgb="FFFF0000"/>
      <name val="GHEA Grapalat"/>
      <family val="3"/>
    </font>
    <font>
      <sz val="12"/>
      <color rgb="FFC00000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5" fillId="0" borderId="0"/>
    <xf numFmtId="0" fontId="16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7" fillId="0" borderId="0"/>
    <xf numFmtId="43" fontId="17" fillId="0" borderId="0" applyFont="0" applyFill="0" applyBorder="0" applyAlignment="0" applyProtection="0"/>
    <xf numFmtId="0" fontId="2" fillId="0" borderId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19" fillId="0" borderId="0"/>
    <xf numFmtId="0" fontId="21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5" fillId="0" borderId="0"/>
    <xf numFmtId="167" fontId="23" fillId="0" borderId="0" applyFill="0" applyBorder="0" applyProtection="0">
      <alignment horizontal="right" vertical="top"/>
    </xf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0" borderId="0"/>
    <xf numFmtId="0" fontId="4" fillId="0" borderId="0"/>
  </cellStyleXfs>
  <cellXfs count="242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71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167" fontId="8" fillId="0" borderId="1" xfId="44" applyFont="1" applyFill="1" applyBorder="1">
      <alignment horizontal="right" vertical="top"/>
    </xf>
    <xf numFmtId="168" fontId="5" fillId="0" borderId="1" xfId="4" applyNumberFormat="1" applyFont="1" applyFill="1" applyBorder="1" applyAlignment="1">
      <alignment horizontal="right" vertical="top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left" vertical="top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2" fillId="0" borderId="1" xfId="7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center" vertical="center" wrapText="1"/>
    </xf>
    <xf numFmtId="0" fontId="20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22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vertical="center" wrapText="1"/>
    </xf>
    <xf numFmtId="0" fontId="7" fillId="0" borderId="1" xfId="7" applyFont="1" applyBorder="1" applyAlignment="1">
      <alignment vertical="center" wrapText="1"/>
    </xf>
    <xf numFmtId="164" fontId="7" fillId="0" borderId="1" xfId="7" applyNumberFormat="1" applyFont="1" applyBorder="1" applyAlignment="1">
      <alignment horizontal="right" vertical="top" wrapText="1"/>
    </xf>
    <xf numFmtId="164" fontId="5" fillId="0" borderId="1" xfId="7" applyNumberFormat="1" applyFont="1" applyBorder="1" applyAlignment="1">
      <alignment horizontal="right" vertical="top" wrapText="1"/>
    </xf>
    <xf numFmtId="0" fontId="7" fillId="0" borderId="0" xfId="7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7" applyFont="1" applyAlignment="1">
      <alignment vertical="center" wrapText="1"/>
    </xf>
    <xf numFmtId="43" fontId="6" fillId="0" borderId="0" xfId="4" applyFont="1" applyFill="1"/>
    <xf numFmtId="167" fontId="6" fillId="0" borderId="1" xfId="44" applyFont="1" applyFill="1" applyBorder="1">
      <alignment horizontal="right"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172" fontId="8" fillId="0" borderId="1" xfId="0" applyNumberFormat="1" applyFont="1" applyBorder="1"/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171" fontId="7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top" wrapText="1"/>
    </xf>
    <xf numFmtId="0" fontId="2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168" fontId="6" fillId="0" borderId="0" xfId="4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7" fontId="8" fillId="0" borderId="1" xfId="3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top" wrapText="1"/>
    </xf>
    <xf numFmtId="167" fontId="27" fillId="0" borderId="0" xfId="0" applyNumberFormat="1" applyFont="1" applyAlignment="1">
      <alignment horizontal="center" vertical="center" wrapText="1"/>
    </xf>
    <xf numFmtId="167" fontId="8" fillId="0" borderId="0" xfId="3" applyFont="1" applyFill="1" applyBorder="1">
      <alignment horizontal="right" vertical="top"/>
    </xf>
    <xf numFmtId="0" fontId="5" fillId="0" borderId="0" xfId="0" applyFont="1" applyAlignment="1">
      <alignment horizontal="left" vertical="center" wrapText="1"/>
    </xf>
    <xf numFmtId="168" fontId="5" fillId="0" borderId="0" xfId="4" applyNumberFormat="1" applyFont="1" applyFill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left" vertical="center" wrapText="1"/>
    </xf>
    <xf numFmtId="0" fontId="7" fillId="0" borderId="1" xfId="34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43" fontId="8" fillId="0" borderId="1" xfId="4" applyFont="1" applyFill="1" applyBorder="1" applyAlignment="1">
      <alignment horizontal="right" vertical="center" wrapText="1"/>
    </xf>
    <xf numFmtId="170" fontId="8" fillId="0" borderId="1" xfId="0" applyNumberFormat="1" applyFont="1" applyBorder="1" applyAlignment="1">
      <alignment horizontal="right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166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/>
    <xf numFmtId="166" fontId="8" fillId="0" borderId="0" xfId="0" applyNumberFormat="1" applyFont="1"/>
    <xf numFmtId="0" fontId="6" fillId="0" borderId="6" xfId="0" applyFont="1" applyBorder="1" applyAlignment="1">
      <alignment horizontal="left" vertical="top" wrapText="1"/>
    </xf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0" fontId="5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0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0" fontId="8" fillId="0" borderId="1" xfId="7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67" fontId="8" fillId="0" borderId="1" xfId="0" applyNumberFormat="1" applyFont="1" applyBorder="1" applyAlignment="1">
      <alignment horizontal="right"/>
    </xf>
    <xf numFmtId="0" fontId="8" fillId="0" borderId="4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0" xfId="0" applyFont="1" applyAlignment="1">
      <alignment vertical="top"/>
    </xf>
    <xf numFmtId="167" fontId="8" fillId="0" borderId="1" xfId="3" applyFont="1" applyBorder="1">
      <alignment horizontal="right" vertical="top"/>
    </xf>
    <xf numFmtId="168" fontId="7" fillId="0" borderId="1" xfId="7" applyNumberFormat="1" applyFont="1" applyBorder="1" applyAlignment="1">
      <alignment horizontal="left" vertical="top" wrapText="1"/>
    </xf>
    <xf numFmtId="168" fontId="22" fillId="0" borderId="1" xfId="7" applyNumberFormat="1" applyFont="1" applyBorder="1" applyAlignment="1">
      <alignment horizontal="left" vertical="top" wrapText="1"/>
    </xf>
    <xf numFmtId="168" fontId="7" fillId="0" borderId="1" xfId="7" applyNumberFormat="1" applyFont="1" applyBorder="1" applyAlignment="1">
      <alignment horizontal="center" vertical="top" wrapText="1"/>
    </xf>
    <xf numFmtId="0" fontId="5" fillId="0" borderId="0" xfId="12" applyFont="1" applyAlignment="1">
      <alignment vertical="top" wrapText="1"/>
    </xf>
    <xf numFmtId="0" fontId="5" fillId="0" borderId="0" xfId="13" applyFont="1" applyAlignment="1">
      <alignment horizontal="right"/>
    </xf>
    <xf numFmtId="0" fontId="5" fillId="0" borderId="0" xfId="14" applyFont="1" applyAlignment="1">
      <alignment vertical="center" wrapText="1"/>
    </xf>
    <xf numFmtId="0" fontId="7" fillId="0" borderId="0" xfId="14" applyFont="1" applyAlignment="1">
      <alignment horizontal="center" vertical="center" wrapText="1"/>
    </xf>
    <xf numFmtId="168" fontId="7" fillId="0" borderId="1" xfId="15" applyNumberFormat="1" applyFont="1" applyFill="1" applyBorder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168" fontId="7" fillId="0" borderId="1" xfId="0" applyNumberFormat="1" applyFont="1" applyBorder="1" applyAlignment="1">
      <alignment vertical="top" wrapText="1"/>
    </xf>
    <xf numFmtId="0" fontId="5" fillId="0" borderId="1" xfId="46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73" fontId="5" fillId="0" borderId="1" xfId="9" applyNumberFormat="1" applyFont="1" applyFill="1" applyBorder="1" applyAlignment="1">
      <alignment horizontal="center" vertical="center"/>
    </xf>
    <xf numFmtId="168" fontId="5" fillId="0" borderId="1" xfId="9" applyNumberFormat="1" applyFont="1" applyFill="1" applyBorder="1" applyAlignment="1">
      <alignment vertical="center" wrapText="1"/>
    </xf>
    <xf numFmtId="0" fontId="5" fillId="0" borderId="1" xfId="14" applyFont="1" applyBorder="1" applyAlignment="1">
      <alignment horizontal="center" vertical="center" wrapText="1"/>
    </xf>
    <xf numFmtId="0" fontId="5" fillId="0" borderId="1" xfId="14" applyFont="1" applyBorder="1" applyAlignment="1">
      <alignment vertical="center" wrapText="1"/>
    </xf>
    <xf numFmtId="0" fontId="7" fillId="0" borderId="1" xfId="46" applyFont="1" applyFill="1" applyBorder="1" applyAlignment="1">
      <alignment horizontal="center" vertical="center"/>
    </xf>
    <xf numFmtId="168" fontId="7" fillId="0" borderId="1" xfId="9" applyNumberFormat="1" applyFont="1" applyFill="1" applyBorder="1" applyAlignment="1">
      <alignment vertical="center" wrapText="1"/>
    </xf>
    <xf numFmtId="0" fontId="7" fillId="0" borderId="0" xfId="14" applyFont="1" applyAlignment="1">
      <alignment vertical="center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/>
    </xf>
    <xf numFmtId="0" fontId="5" fillId="0" borderId="0" xfId="14" applyFont="1" applyAlignment="1">
      <alignment horizontal="right" vertical="center" wrapText="1"/>
    </xf>
    <xf numFmtId="168" fontId="5" fillId="0" borderId="0" xfId="15" applyNumberFormat="1" applyFont="1" applyFill="1" applyAlignment="1">
      <alignment vertical="center" wrapText="1"/>
    </xf>
    <xf numFmtId="0" fontId="8" fillId="0" borderId="1" xfId="0" applyFont="1" applyBorder="1" applyAlignment="1">
      <alignment horizontal="right" vertical="top" wrapText="1"/>
    </xf>
    <xf numFmtId="43" fontId="7" fillId="0" borderId="0" xfId="7" applyNumberFormat="1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top" wrapText="1"/>
    </xf>
    <xf numFmtId="174" fontId="8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vertical="top" wrapText="1"/>
    </xf>
    <xf numFmtId="168" fontId="8" fillId="0" borderId="1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top" wrapText="1"/>
    </xf>
    <xf numFmtId="0" fontId="29" fillId="0" borderId="1" xfId="0" applyFont="1" applyBorder="1" applyAlignment="1">
      <alignment horizontal="left" vertical="top" wrapText="1"/>
    </xf>
    <xf numFmtId="166" fontId="8" fillId="0" borderId="1" xfId="0" applyNumberFormat="1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168" fontId="5" fillId="0" borderId="0" xfId="9" applyNumberFormat="1" applyFont="1" applyFill="1" applyBorder="1" applyAlignment="1">
      <alignment horizontal="right" vertical="center" wrapText="1"/>
    </xf>
    <xf numFmtId="168" fontId="7" fillId="0" borderId="0" xfId="9" applyNumberFormat="1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top" wrapText="1"/>
    </xf>
    <xf numFmtId="0" fontId="31" fillId="0" borderId="1" xfId="7" applyFont="1" applyBorder="1" applyAlignment="1">
      <alignment horizontal="center" vertical="center" wrapText="1"/>
    </xf>
    <xf numFmtId="0" fontId="31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1" fontId="8" fillId="0" borderId="1" xfId="0" applyNumberFormat="1" applyFont="1" applyBorder="1" applyAlignment="1">
      <alignment horizontal="left" vertical="top" wrapText="1"/>
    </xf>
    <xf numFmtId="168" fontId="8" fillId="0" borderId="1" xfId="4" applyNumberFormat="1" applyFont="1" applyFill="1" applyBorder="1" applyAlignment="1">
      <alignment horizontal="left" vertical="top" wrapText="1"/>
    </xf>
    <xf numFmtId="168" fontId="8" fillId="0" borderId="1" xfId="4" applyNumberFormat="1" applyFont="1" applyBorder="1" applyAlignment="1">
      <alignment horizontal="right" vertical="top" wrapText="1"/>
    </xf>
    <xf numFmtId="168" fontId="7" fillId="0" borderId="1" xfId="4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171" fontId="8" fillId="0" borderId="0" xfId="4" applyNumberFormat="1" applyFont="1" applyFill="1" applyAlignment="1">
      <alignment horizontal="center" vertic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168" fontId="6" fillId="0" borderId="0" xfId="4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6" fontId="8" fillId="0" borderId="1" xfId="7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1" fontId="8" fillId="0" borderId="0" xfId="4" applyNumberFormat="1" applyFont="1" applyFill="1" applyAlignment="1">
      <alignment horizontal="center"/>
    </xf>
    <xf numFmtId="168" fontId="5" fillId="0" borderId="5" xfId="4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7" fillId="0" borderId="4" xfId="14" applyFont="1" applyBorder="1" applyAlignment="1">
      <alignment horizontal="left" vertical="center" wrapText="1"/>
    </xf>
    <xf numFmtId="0" fontId="7" fillId="0" borderId="2" xfId="14" applyFont="1" applyBorder="1" applyAlignment="1">
      <alignment horizontal="left" vertical="center" wrapText="1"/>
    </xf>
    <xf numFmtId="0" fontId="7" fillId="0" borderId="3" xfId="14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14" applyFont="1" applyAlignment="1">
      <alignment horizontal="center" vertical="center" wrapText="1"/>
    </xf>
    <xf numFmtId="0" fontId="7" fillId="0" borderId="1" xfId="14" applyFont="1" applyBorder="1" applyAlignment="1">
      <alignment horizontal="center" vertical="center" wrapText="1"/>
    </xf>
    <xf numFmtId="168" fontId="7" fillId="0" borderId="1" xfId="15" applyNumberFormat="1" applyFont="1" applyFill="1" applyBorder="1" applyAlignment="1">
      <alignment horizontal="center" vertical="center" wrapText="1"/>
    </xf>
  </cellXfs>
  <cellStyles count="49">
    <cellStyle name="Bad 3" xfId="11" xr:uid="{00000000-0005-0000-0000-000001000000}"/>
    <cellStyle name="Comma" xfId="4" builtinId="3"/>
    <cellStyle name="Comma 11" xfId="26" xr:uid="{00000000-0005-0000-0000-000003000000}"/>
    <cellStyle name="Comma 15" xfId="24" xr:uid="{00000000-0005-0000-0000-000004000000}"/>
    <cellStyle name="Comma 2" xfId="16" xr:uid="{00000000-0005-0000-0000-000005000000}"/>
    <cellStyle name="Comma 2 2" xfId="32" xr:uid="{00000000-0005-0000-0000-000006000000}"/>
    <cellStyle name="Comma 3" xfId="1" xr:uid="{00000000-0005-0000-0000-000007000000}"/>
    <cellStyle name="Comma 4" xfId="37" xr:uid="{00000000-0005-0000-0000-000008000000}"/>
    <cellStyle name="Comma 4 2" xfId="29" xr:uid="{00000000-0005-0000-0000-000009000000}"/>
    <cellStyle name="Comma 4 2 2" xfId="31" xr:uid="{00000000-0005-0000-0000-00000A000000}"/>
    <cellStyle name="Comma 9" xfId="9" xr:uid="{00000000-0005-0000-0000-00000B000000}"/>
    <cellStyle name="Hyperlink" xfId="46" builtinId="8"/>
    <cellStyle name="Neutral 2" xfId="45" xr:uid="{1372A43E-960B-4638-AEEE-4A908C8E657C}"/>
    <cellStyle name="Neutral 2 2" xfId="33" xr:uid="{00000000-0005-0000-0000-00000E000000}"/>
    <cellStyle name="Normal" xfId="0" builtinId="0"/>
    <cellStyle name="Normal 11" xfId="41" xr:uid="{208725A9-0CF8-4298-9D64-1BDF64CFA902}"/>
    <cellStyle name="Normal 11 2" xfId="28" xr:uid="{00000000-0005-0000-0000-000010000000}"/>
    <cellStyle name="Normal 12" xfId="5" xr:uid="{00000000-0005-0000-0000-000011000000}"/>
    <cellStyle name="Normal 12 2 2" xfId="36" xr:uid="{00000000-0005-0000-0000-000012000000}"/>
    <cellStyle name="Normal 12 3" xfId="30" xr:uid="{00000000-0005-0000-0000-000013000000}"/>
    <cellStyle name="Normal 13" xfId="39" xr:uid="{D8F3EA26-DDBD-4FD4-9706-C428223C0A95}"/>
    <cellStyle name="Normal 14" xfId="40" xr:uid="{977A564E-9FE5-48B1-8D88-E07F68D59B7C}"/>
    <cellStyle name="Normal 17" xfId="48" xr:uid="{2A1D950A-9322-4B84-89F9-9FDF8DE4E71D}"/>
    <cellStyle name="Normal 19 3" xfId="10" xr:uid="{00000000-0005-0000-0000-000014000000}"/>
    <cellStyle name="Normal 2" xfId="13" xr:uid="{00000000-0005-0000-0000-000015000000}"/>
    <cellStyle name="Normal 2 2 2 3" xfId="23" xr:uid="{00000000-0005-0000-0000-000016000000}"/>
    <cellStyle name="Normal 2 4" xfId="18" xr:uid="{00000000-0005-0000-0000-000017000000}"/>
    <cellStyle name="Normal 4 7 4" xfId="43" xr:uid="{045AFC74-3EEE-4E11-881A-8F7FD4F37586}"/>
    <cellStyle name="Normal 5" xfId="27" xr:uid="{00000000-0005-0000-0000-000018000000}"/>
    <cellStyle name="Normal 5 10" xfId="35" xr:uid="{00000000-0005-0000-0000-000019000000}"/>
    <cellStyle name="Normal 5 2" xfId="6" xr:uid="{00000000-0005-0000-0000-00001A000000}"/>
    <cellStyle name="Normal 5 2 3" xfId="21" xr:uid="{00000000-0005-0000-0000-00001B000000}"/>
    <cellStyle name="Normal 5 3" xfId="7" xr:uid="{00000000-0005-0000-0000-00001C000000}"/>
    <cellStyle name="Normal 5 3 7" xfId="34" xr:uid="{00000000-0005-0000-0000-00001D000000}"/>
    <cellStyle name="Normal 6" xfId="19" xr:uid="{00000000-0005-0000-0000-00001E000000}"/>
    <cellStyle name="Normal 8" xfId="8" xr:uid="{00000000-0005-0000-0000-00001F000000}"/>
    <cellStyle name="Normal 8 2 3 3" xfId="25" xr:uid="{00000000-0005-0000-0000-000020000000}"/>
    <cellStyle name="Normal 8 3" xfId="12" xr:uid="{00000000-0005-0000-0000-000021000000}"/>
    <cellStyle name="Normal 8 3 3" xfId="42" xr:uid="{AB1FE579-0278-4F09-83AE-B276668ACB2E}"/>
    <cellStyle name="Normal 8 6" xfId="47" xr:uid="{4BEC519D-184C-4429-9347-669C16220CA4}"/>
    <cellStyle name="SN_241" xfId="2" xr:uid="{00000000-0005-0000-0000-000025000000}"/>
    <cellStyle name="SN_b" xfId="3" xr:uid="{00000000-0005-0000-0000-000026000000}"/>
    <cellStyle name="SN_it" xfId="44" xr:uid="{83130AB3-7284-4B93-9C8F-84D0C0126CEA}"/>
    <cellStyle name="Нейтральный 5" xfId="17" xr:uid="{00000000-0005-0000-0000-000028000000}"/>
    <cellStyle name="Обычный 2" xfId="38" xr:uid="{00000000-0005-0000-0000-000029000000}"/>
    <cellStyle name="Обычный 2 2 4" xfId="14" xr:uid="{00000000-0005-0000-0000-00002A000000}"/>
    <cellStyle name="Обычный 3" xfId="20" xr:uid="{00000000-0005-0000-0000-00002B000000}"/>
    <cellStyle name="Обычный 3 3 3" xfId="22" xr:uid="{00000000-0005-0000-0000-00002C000000}"/>
    <cellStyle name="Финансовый 4" xfId="1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1E58-79EF-4579-AF43-286D71B99B57}">
  <dimension ref="B1:N19"/>
  <sheetViews>
    <sheetView workbookViewId="0">
      <selection activeCell="H7" sqref="H7:K7"/>
    </sheetView>
  </sheetViews>
  <sheetFormatPr defaultRowHeight="17.25" x14ac:dyDescent="0.25"/>
  <cols>
    <col min="1" max="1" width="9.140625" style="60"/>
    <col min="2" max="2" width="7" style="60" customWidth="1"/>
    <col min="3" max="3" width="10.7109375" style="60" customWidth="1"/>
    <col min="4" max="4" width="16.85546875" style="60" customWidth="1"/>
    <col min="5" max="5" width="48.85546875" style="60" customWidth="1"/>
    <col min="6" max="6" width="54.85546875" style="60" customWidth="1"/>
    <col min="7" max="7" width="40.85546875" style="60" customWidth="1"/>
    <col min="8" max="8" width="17.85546875" style="60" customWidth="1"/>
    <col min="9" max="9" width="16.140625" style="60" customWidth="1"/>
    <col min="10" max="10" width="16.28515625" style="60" customWidth="1"/>
    <col min="11" max="11" width="15" style="60" customWidth="1"/>
    <col min="12" max="12" width="9.140625" style="60"/>
    <col min="13" max="13" width="15.28515625" style="60" bestFit="1" customWidth="1"/>
    <col min="14" max="17" width="15.28515625" style="60" customWidth="1"/>
    <col min="18" max="16384" width="9.140625" style="60"/>
  </cols>
  <sheetData>
    <row r="1" spans="2:14" s="72" customFormat="1" x14ac:dyDescent="0.25">
      <c r="H1" s="195"/>
      <c r="I1" s="195"/>
      <c r="J1" s="195" t="s">
        <v>138</v>
      </c>
      <c r="K1" s="195"/>
      <c r="L1" s="74"/>
    </row>
    <row r="2" spans="2:14" s="72" customFormat="1" x14ac:dyDescent="0.25">
      <c r="H2" s="74"/>
      <c r="I2" s="73"/>
      <c r="J2" s="74"/>
      <c r="K2" s="73" t="s">
        <v>77</v>
      </c>
      <c r="L2" s="74"/>
    </row>
    <row r="3" spans="2:14" s="72" customFormat="1" x14ac:dyDescent="0.25">
      <c r="H3" s="74"/>
      <c r="I3" s="73"/>
      <c r="J3" s="74"/>
      <c r="K3" s="73" t="s">
        <v>43</v>
      </c>
      <c r="L3" s="74"/>
    </row>
    <row r="4" spans="2:14" s="72" customFormat="1" x14ac:dyDescent="0.25"/>
    <row r="5" spans="2:14" s="72" customFormat="1" ht="56.25" customHeight="1" x14ac:dyDescent="0.25">
      <c r="B5" s="196" t="s">
        <v>139</v>
      </c>
      <c r="C5" s="196"/>
      <c r="D5" s="196"/>
      <c r="E5" s="196"/>
      <c r="F5" s="196"/>
      <c r="G5" s="196"/>
      <c r="H5" s="196"/>
      <c r="I5" s="196"/>
      <c r="J5" s="196"/>
      <c r="K5" s="196"/>
    </row>
    <row r="6" spans="2:14" s="72" customFormat="1" x14ac:dyDescent="0.25">
      <c r="C6" s="16"/>
      <c r="D6" s="16"/>
      <c r="E6" s="16"/>
      <c r="F6" s="16"/>
      <c r="G6" s="16"/>
      <c r="H6" s="197"/>
      <c r="I6" s="197"/>
      <c r="J6" s="198" t="s">
        <v>140</v>
      </c>
      <c r="K6" s="198"/>
    </row>
    <row r="7" spans="2:14" s="72" customFormat="1" ht="48.75" customHeight="1" x14ac:dyDescent="0.25">
      <c r="B7" s="202" t="s">
        <v>141</v>
      </c>
      <c r="C7" s="202" t="s">
        <v>142</v>
      </c>
      <c r="D7" s="202"/>
      <c r="E7" s="202" t="s">
        <v>143</v>
      </c>
      <c r="F7" s="202" t="s">
        <v>144</v>
      </c>
      <c r="G7" s="202" t="s">
        <v>145</v>
      </c>
      <c r="H7" s="202" t="s">
        <v>146</v>
      </c>
      <c r="I7" s="202"/>
      <c r="J7" s="202"/>
      <c r="K7" s="202"/>
    </row>
    <row r="8" spans="2:14" x14ac:dyDescent="0.25">
      <c r="B8" s="202"/>
      <c r="C8" s="202"/>
      <c r="D8" s="202"/>
      <c r="E8" s="202"/>
      <c r="F8" s="202"/>
      <c r="G8" s="202"/>
      <c r="H8" s="203" t="s">
        <v>147</v>
      </c>
      <c r="I8" s="203" t="s">
        <v>148</v>
      </c>
      <c r="J8" s="203" t="s">
        <v>149</v>
      </c>
      <c r="K8" s="202" t="s">
        <v>10</v>
      </c>
    </row>
    <row r="9" spans="2:14" x14ac:dyDescent="0.25">
      <c r="B9" s="202"/>
      <c r="C9" s="6" t="s">
        <v>22</v>
      </c>
      <c r="D9" s="6" t="s">
        <v>23</v>
      </c>
      <c r="E9" s="202"/>
      <c r="F9" s="202"/>
      <c r="G9" s="202"/>
      <c r="H9" s="203"/>
      <c r="I9" s="203"/>
      <c r="J9" s="203"/>
      <c r="K9" s="202"/>
    </row>
    <row r="10" spans="2:14" s="65" customFormat="1" x14ac:dyDescent="0.25">
      <c r="B10" s="199" t="s">
        <v>150</v>
      </c>
      <c r="C10" s="199"/>
      <c r="D10" s="199"/>
      <c r="E10" s="199"/>
      <c r="F10" s="199"/>
      <c r="G10" s="199"/>
      <c r="H10" s="75">
        <f>H11</f>
        <v>0</v>
      </c>
      <c r="I10" s="75">
        <f t="shared" ref="I10:K11" si="0">I11</f>
        <v>0</v>
      </c>
      <c r="J10" s="75">
        <f t="shared" si="0"/>
        <v>0</v>
      </c>
      <c r="K10" s="75">
        <f t="shared" si="0"/>
        <v>0</v>
      </c>
    </row>
    <row r="11" spans="2:14" s="65" customFormat="1" x14ac:dyDescent="0.25">
      <c r="B11" s="199" t="s">
        <v>6</v>
      </c>
      <c r="C11" s="199"/>
      <c r="D11" s="199"/>
      <c r="E11" s="199"/>
      <c r="F11" s="199"/>
      <c r="G11" s="199"/>
      <c r="H11" s="75">
        <f>H12</f>
        <v>0</v>
      </c>
      <c r="I11" s="75">
        <f t="shared" si="0"/>
        <v>0</v>
      </c>
      <c r="J11" s="75">
        <f t="shared" si="0"/>
        <v>0</v>
      </c>
      <c r="K11" s="75">
        <f t="shared" si="0"/>
        <v>0</v>
      </c>
    </row>
    <row r="12" spans="2:14" ht="103.5" x14ac:dyDescent="0.25">
      <c r="B12" s="3"/>
      <c r="C12" s="76" t="s">
        <v>152</v>
      </c>
      <c r="D12" s="3"/>
      <c r="E12" s="3" t="s">
        <v>153</v>
      </c>
      <c r="F12" s="3" t="s">
        <v>154</v>
      </c>
      <c r="G12" s="3" t="s">
        <v>155</v>
      </c>
      <c r="H12" s="75">
        <f>H13+H14</f>
        <v>0</v>
      </c>
      <c r="I12" s="75">
        <f t="shared" ref="I12:K12" si="1">I13+I14</f>
        <v>0</v>
      </c>
      <c r="J12" s="75">
        <f t="shared" si="1"/>
        <v>0</v>
      </c>
      <c r="K12" s="75">
        <f t="shared" si="1"/>
        <v>0</v>
      </c>
      <c r="M12" s="77"/>
      <c r="N12" s="77"/>
    </row>
    <row r="13" spans="2:14" ht="69" x14ac:dyDescent="0.25">
      <c r="B13" s="3"/>
      <c r="C13" s="177"/>
      <c r="D13" s="76" t="s">
        <v>159</v>
      </c>
      <c r="E13" s="3" t="s">
        <v>160</v>
      </c>
      <c r="F13" s="3" t="s">
        <v>161</v>
      </c>
      <c r="G13" s="13" t="s">
        <v>151</v>
      </c>
      <c r="H13" s="75">
        <v>1100</v>
      </c>
      <c r="I13" s="75">
        <v>1100</v>
      </c>
      <c r="J13" s="75">
        <v>1100</v>
      </c>
      <c r="K13" s="75">
        <v>1100</v>
      </c>
      <c r="M13" s="77"/>
      <c r="N13" s="77"/>
    </row>
    <row r="14" spans="2:14" ht="66" x14ac:dyDescent="0.25">
      <c r="B14" s="3"/>
      <c r="C14" s="76"/>
      <c r="D14" s="180" t="s">
        <v>194</v>
      </c>
      <c r="E14" s="174" t="s">
        <v>195</v>
      </c>
      <c r="F14" s="174" t="s">
        <v>196</v>
      </c>
      <c r="G14" s="174" t="s">
        <v>162</v>
      </c>
      <c r="H14" s="58">
        <f>'2.'!H33</f>
        <v>-1100</v>
      </c>
      <c r="I14" s="58">
        <f>'2.'!I33</f>
        <v>-1100</v>
      </c>
      <c r="J14" s="58">
        <f>'2.'!J33</f>
        <v>-1100</v>
      </c>
      <c r="K14" s="58">
        <f>'2.'!K33</f>
        <v>-1100</v>
      </c>
    </row>
    <row r="15" spans="2:14" x14ac:dyDescent="0.25">
      <c r="C15" s="69"/>
      <c r="H15" s="78"/>
    </row>
    <row r="16" spans="2:14" x14ac:dyDescent="0.25">
      <c r="C16" s="69"/>
    </row>
    <row r="17" spans="2:8" x14ac:dyDescent="0.25">
      <c r="C17" s="69"/>
    </row>
    <row r="18" spans="2:8" x14ac:dyDescent="0.25">
      <c r="C18" s="69"/>
      <c r="H18" s="78"/>
    </row>
    <row r="19" spans="2:8" ht="38.25" customHeight="1" x14ac:dyDescent="0.3">
      <c r="B19" s="2"/>
      <c r="C19" s="2"/>
      <c r="D19" s="200" t="s">
        <v>156</v>
      </c>
      <c r="E19" s="200"/>
      <c r="F19" s="201" t="s">
        <v>70</v>
      </c>
      <c r="G19" s="201"/>
      <c r="H19" s="2"/>
    </row>
  </sheetData>
  <mergeCells count="19">
    <mergeCell ref="B11:G11"/>
    <mergeCell ref="D19:E19"/>
    <mergeCell ref="F19:G19"/>
    <mergeCell ref="H7:K7"/>
    <mergeCell ref="H8:H9"/>
    <mergeCell ref="I8:I9"/>
    <mergeCell ref="J8:J9"/>
    <mergeCell ref="K8:K9"/>
    <mergeCell ref="B10:G10"/>
    <mergeCell ref="B7:B9"/>
    <mergeCell ref="C7:D8"/>
    <mergeCell ref="E7:E9"/>
    <mergeCell ref="F7:F9"/>
    <mergeCell ref="G7:G9"/>
    <mergeCell ref="H1:I1"/>
    <mergeCell ref="J1:K1"/>
    <mergeCell ref="B5:K5"/>
    <mergeCell ref="H6:I6"/>
    <mergeCell ref="J6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82"/>
  <sheetViews>
    <sheetView topLeftCell="A28" zoomScaleNormal="100" workbookViewId="0">
      <selection activeCell="K35" sqref="K35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9" customWidth="1"/>
    <col min="7" max="7" width="64.42578125" style="1" customWidth="1"/>
    <col min="8" max="8" width="15.85546875" style="1" customWidth="1"/>
    <col min="9" max="9" width="16" style="1" customWidth="1"/>
    <col min="10" max="10" width="15.42578125" style="1" customWidth="1"/>
    <col min="11" max="11" width="16.5703125" style="1" customWidth="1"/>
    <col min="12" max="12" width="18.5703125" style="1" bestFit="1" customWidth="1"/>
    <col min="13" max="13" width="23.140625" style="1" customWidth="1"/>
    <col min="14" max="14" width="16" style="1" customWidth="1"/>
    <col min="15" max="15" width="22.140625" style="1" customWidth="1"/>
    <col min="16" max="16" width="11.7109375" style="1" customWidth="1"/>
    <col min="17" max="17" width="10.5703125" style="1" customWidth="1"/>
    <col min="18" max="18" width="10.7109375" style="1" customWidth="1"/>
    <col min="19" max="19" width="10" style="1" customWidth="1"/>
    <col min="20" max="16384" width="9.140625" style="1"/>
  </cols>
  <sheetData>
    <row r="1" spans="2:12" x14ac:dyDescent="0.3">
      <c r="K1" s="86" t="s">
        <v>71</v>
      </c>
    </row>
    <row r="2" spans="2:12" x14ac:dyDescent="0.3">
      <c r="K2" s="11" t="s">
        <v>77</v>
      </c>
    </row>
    <row r="3" spans="2:12" x14ac:dyDescent="0.3">
      <c r="K3" s="11" t="s">
        <v>43</v>
      </c>
    </row>
    <row r="4" spans="2:12" x14ac:dyDescent="0.3">
      <c r="K4" s="86"/>
    </row>
    <row r="5" spans="2:12" ht="45" customHeight="1" x14ac:dyDescent="0.3">
      <c r="B5" s="196" t="s">
        <v>78</v>
      </c>
      <c r="C5" s="196"/>
      <c r="D5" s="196"/>
      <c r="E5" s="196"/>
      <c r="F5" s="196"/>
      <c r="G5" s="196"/>
      <c r="H5" s="196"/>
      <c r="I5" s="196"/>
      <c r="J5" s="196"/>
      <c r="K5" s="196"/>
    </row>
    <row r="6" spans="2:12" x14ac:dyDescent="0.3">
      <c r="K6" s="87"/>
    </row>
    <row r="7" spans="2:12" x14ac:dyDescent="0.3">
      <c r="K7" s="88" t="s">
        <v>26</v>
      </c>
    </row>
    <row r="8" spans="2:12" ht="59.25" customHeight="1" x14ac:dyDescent="0.3">
      <c r="B8" s="204" t="s">
        <v>31</v>
      </c>
      <c r="C8" s="205"/>
      <c r="D8" s="206"/>
      <c r="E8" s="204" t="s">
        <v>32</v>
      </c>
      <c r="F8" s="206"/>
      <c r="G8" s="207" t="s">
        <v>1</v>
      </c>
      <c r="H8" s="209" t="s">
        <v>72</v>
      </c>
      <c r="I8" s="210"/>
      <c r="J8" s="210"/>
      <c r="K8" s="211"/>
      <c r="L8" s="51"/>
    </row>
    <row r="9" spans="2:12" s="90" customFormat="1" ht="40.5" customHeight="1" x14ac:dyDescent="0.3">
      <c r="B9" s="89" t="s">
        <v>33</v>
      </c>
      <c r="C9" s="89" t="s">
        <v>34</v>
      </c>
      <c r="D9" s="89" t="s">
        <v>35</v>
      </c>
      <c r="E9" s="6" t="s">
        <v>22</v>
      </c>
      <c r="F9" s="6" t="s">
        <v>23</v>
      </c>
      <c r="G9" s="208"/>
      <c r="H9" s="6" t="s">
        <v>81</v>
      </c>
      <c r="I9" s="6" t="s">
        <v>82</v>
      </c>
      <c r="J9" s="6" t="s">
        <v>83</v>
      </c>
      <c r="K9" s="6" t="s">
        <v>10</v>
      </c>
    </row>
    <row r="10" spans="2:12" s="10" customFormat="1" x14ac:dyDescent="0.3">
      <c r="B10" s="91"/>
      <c r="C10" s="91"/>
      <c r="D10" s="91"/>
      <c r="E10" s="83"/>
      <c r="F10" s="89"/>
      <c r="G10" s="83" t="s">
        <v>30</v>
      </c>
      <c r="H10" s="92">
        <f>H12</f>
        <v>0</v>
      </c>
      <c r="I10" s="92">
        <f t="shared" ref="I10:K10" si="0">I12</f>
        <v>0</v>
      </c>
      <c r="J10" s="92">
        <f t="shared" si="0"/>
        <v>0</v>
      </c>
      <c r="K10" s="92">
        <f t="shared" si="0"/>
        <v>0</v>
      </c>
    </row>
    <row r="11" spans="2:12" x14ac:dyDescent="0.3">
      <c r="B11" s="84"/>
      <c r="C11" s="84"/>
      <c r="D11" s="84"/>
      <c r="E11" s="84"/>
      <c r="F11" s="89"/>
      <c r="G11" s="84" t="s">
        <v>2</v>
      </c>
      <c r="H11" s="93"/>
      <c r="I11" s="93"/>
      <c r="J11" s="93"/>
      <c r="K11" s="93"/>
    </row>
    <row r="12" spans="2:12" s="10" customFormat="1" ht="34.5" x14ac:dyDescent="0.3">
      <c r="B12" s="83"/>
      <c r="C12" s="83"/>
      <c r="D12" s="83"/>
      <c r="E12" s="83"/>
      <c r="F12" s="89"/>
      <c r="G12" s="83" t="s">
        <v>0</v>
      </c>
      <c r="H12" s="92">
        <f>H14</f>
        <v>0</v>
      </c>
      <c r="I12" s="92">
        <f t="shared" ref="I12:K12" si="1">I14</f>
        <v>0</v>
      </c>
      <c r="J12" s="92">
        <f t="shared" si="1"/>
        <v>0</v>
      </c>
      <c r="K12" s="92">
        <f t="shared" si="1"/>
        <v>0</v>
      </c>
    </row>
    <row r="13" spans="2:12" s="10" customFormat="1" x14ac:dyDescent="0.3">
      <c r="B13" s="83"/>
      <c r="C13" s="83"/>
      <c r="D13" s="83"/>
      <c r="E13" s="83"/>
      <c r="F13" s="89"/>
      <c r="G13" s="84" t="s">
        <v>2</v>
      </c>
      <c r="H13" s="92"/>
      <c r="I13" s="92"/>
      <c r="J13" s="92"/>
      <c r="K13" s="92"/>
    </row>
    <row r="14" spans="2:12" s="10" customFormat="1" ht="19.5" customHeight="1" x14ac:dyDescent="0.3">
      <c r="B14" s="6" t="s">
        <v>73</v>
      </c>
      <c r="C14" s="85"/>
      <c r="D14" s="85"/>
      <c r="E14" s="85"/>
      <c r="F14" s="6"/>
      <c r="G14" s="3" t="s">
        <v>74</v>
      </c>
      <c r="H14" s="92">
        <f>H16</f>
        <v>0</v>
      </c>
      <c r="I14" s="92">
        <f t="shared" ref="I14:K14" si="2">I16</f>
        <v>0</v>
      </c>
      <c r="J14" s="92">
        <f t="shared" si="2"/>
        <v>0</v>
      </c>
      <c r="K14" s="92">
        <f t="shared" si="2"/>
        <v>0</v>
      </c>
    </row>
    <row r="15" spans="2:12" x14ac:dyDescent="0.3">
      <c r="B15" s="85"/>
      <c r="C15" s="85"/>
      <c r="D15" s="85"/>
      <c r="E15" s="85"/>
      <c r="F15" s="6"/>
      <c r="G15" s="14" t="s">
        <v>2</v>
      </c>
      <c r="H15" s="92"/>
      <c r="I15" s="92"/>
      <c r="J15" s="92"/>
      <c r="K15" s="92"/>
    </row>
    <row r="16" spans="2:12" s="10" customFormat="1" x14ac:dyDescent="0.3">
      <c r="B16" s="94"/>
      <c r="C16" s="94" t="s">
        <v>3</v>
      </c>
      <c r="D16" s="94"/>
      <c r="E16" s="83"/>
      <c r="F16" s="89"/>
      <c r="G16" s="83" t="s">
        <v>4</v>
      </c>
      <c r="H16" s="92">
        <f>H18</f>
        <v>0</v>
      </c>
      <c r="I16" s="92">
        <f t="shared" ref="I16:K16" si="3">I18</f>
        <v>0</v>
      </c>
      <c r="J16" s="92">
        <f t="shared" si="3"/>
        <v>0</v>
      </c>
      <c r="K16" s="92">
        <f t="shared" si="3"/>
        <v>0</v>
      </c>
    </row>
    <row r="17" spans="2:11" x14ac:dyDescent="0.3">
      <c r="B17" s="94"/>
      <c r="C17" s="94"/>
      <c r="D17" s="94"/>
      <c r="E17" s="84"/>
      <c r="F17" s="89"/>
      <c r="G17" s="84" t="s">
        <v>2</v>
      </c>
      <c r="H17" s="92"/>
      <c r="I17" s="92"/>
      <c r="J17" s="92"/>
      <c r="K17" s="92"/>
    </row>
    <row r="18" spans="2:11" s="10" customFormat="1" x14ac:dyDescent="0.3">
      <c r="B18" s="94"/>
      <c r="C18" s="94"/>
      <c r="D18" s="94" t="s">
        <v>13</v>
      </c>
      <c r="E18" s="83"/>
      <c r="F18" s="89"/>
      <c r="G18" s="3" t="s">
        <v>24</v>
      </c>
      <c r="H18" s="92">
        <f>H20</f>
        <v>0</v>
      </c>
      <c r="I18" s="92">
        <f t="shared" ref="I18:K18" si="4">I20</f>
        <v>0</v>
      </c>
      <c r="J18" s="92">
        <f t="shared" si="4"/>
        <v>0</v>
      </c>
      <c r="K18" s="92">
        <f t="shared" si="4"/>
        <v>0</v>
      </c>
    </row>
    <row r="19" spans="2:11" x14ac:dyDescent="0.3">
      <c r="B19" s="94"/>
      <c r="C19" s="94"/>
      <c r="D19" s="95"/>
      <c r="E19" s="84"/>
      <c r="F19" s="89"/>
      <c r="G19" s="84" t="s">
        <v>2</v>
      </c>
      <c r="H19" s="93"/>
      <c r="I19" s="93"/>
      <c r="J19" s="93"/>
      <c r="K19" s="93"/>
    </row>
    <row r="20" spans="2:11" s="10" customFormat="1" ht="34.5" x14ac:dyDescent="0.3">
      <c r="B20" s="94"/>
      <c r="C20" s="94"/>
      <c r="D20" s="94"/>
      <c r="E20" s="6"/>
      <c r="F20" s="89"/>
      <c r="G20" s="83" t="s">
        <v>0</v>
      </c>
      <c r="H20" s="92">
        <f>H22</f>
        <v>0</v>
      </c>
      <c r="I20" s="92">
        <f t="shared" ref="I20:K20" si="5">I22</f>
        <v>0</v>
      </c>
      <c r="J20" s="92">
        <f t="shared" si="5"/>
        <v>0</v>
      </c>
      <c r="K20" s="92">
        <f t="shared" si="5"/>
        <v>0</v>
      </c>
    </row>
    <row r="21" spans="2:11" x14ac:dyDescent="0.3">
      <c r="B21" s="94"/>
      <c r="C21" s="94"/>
      <c r="D21" s="95"/>
      <c r="E21" s="85"/>
      <c r="F21" s="89"/>
      <c r="G21" s="84" t="s">
        <v>2</v>
      </c>
      <c r="H21" s="93"/>
      <c r="I21" s="93"/>
      <c r="J21" s="93"/>
      <c r="K21" s="93"/>
    </row>
    <row r="22" spans="2:11" s="10" customFormat="1" ht="19.5" customHeight="1" x14ac:dyDescent="0.3">
      <c r="B22" s="94"/>
      <c r="C22" s="94"/>
      <c r="D22" s="94"/>
      <c r="E22" s="6">
        <v>1049</v>
      </c>
      <c r="F22" s="89"/>
      <c r="G22" s="3" t="s">
        <v>11</v>
      </c>
      <c r="H22" s="92">
        <f>H24+H33</f>
        <v>0</v>
      </c>
      <c r="I22" s="92">
        <f t="shared" ref="I22:K22" si="6">I24+I33</f>
        <v>0</v>
      </c>
      <c r="J22" s="92">
        <f t="shared" si="6"/>
        <v>0</v>
      </c>
      <c r="K22" s="92">
        <f t="shared" si="6"/>
        <v>0</v>
      </c>
    </row>
    <row r="23" spans="2:11" ht="21.75" customHeight="1" x14ac:dyDescent="0.3">
      <c r="B23" s="94"/>
      <c r="C23" s="94"/>
      <c r="D23" s="95"/>
      <c r="E23" s="85"/>
      <c r="F23" s="169"/>
      <c r="G23" s="84" t="s">
        <v>2</v>
      </c>
      <c r="H23" s="96"/>
      <c r="I23" s="96"/>
      <c r="J23" s="96"/>
      <c r="K23" s="96"/>
    </row>
    <row r="24" spans="2:11" s="10" customFormat="1" ht="37.5" customHeight="1" x14ac:dyDescent="0.3">
      <c r="B24" s="94"/>
      <c r="C24" s="94"/>
      <c r="D24" s="94"/>
      <c r="E24" s="6"/>
      <c r="F24" s="83" t="s">
        <v>163</v>
      </c>
      <c r="G24" s="3" t="s">
        <v>164</v>
      </c>
      <c r="H24" s="97">
        <v>1100</v>
      </c>
      <c r="I24" s="97">
        <v>1100</v>
      </c>
      <c r="J24" s="97">
        <v>1100</v>
      </c>
      <c r="K24" s="97">
        <v>1100</v>
      </c>
    </row>
    <row r="25" spans="2:11" ht="21.75" customHeight="1" x14ac:dyDescent="0.3">
      <c r="B25" s="94"/>
      <c r="C25" s="94"/>
      <c r="D25" s="95"/>
      <c r="E25" s="85"/>
      <c r="F25" s="170"/>
      <c r="G25" s="14" t="s">
        <v>87</v>
      </c>
      <c r="H25" s="96"/>
      <c r="I25" s="96"/>
      <c r="J25" s="96"/>
      <c r="K25" s="96"/>
    </row>
    <row r="26" spans="2:11" ht="21.75" customHeight="1" x14ac:dyDescent="0.3">
      <c r="B26" s="94"/>
      <c r="C26" s="94"/>
      <c r="D26" s="95"/>
      <c r="E26" s="85"/>
      <c r="F26" s="170"/>
      <c r="G26" s="82" t="s">
        <v>113</v>
      </c>
      <c r="H26" s="97">
        <v>1100</v>
      </c>
      <c r="I26" s="97">
        <v>1100</v>
      </c>
      <c r="J26" s="97">
        <v>1100</v>
      </c>
      <c r="K26" s="97">
        <v>1100</v>
      </c>
    </row>
    <row r="27" spans="2:11" ht="38.25" customHeight="1" x14ac:dyDescent="0.3">
      <c r="B27" s="94"/>
      <c r="C27" s="94"/>
      <c r="D27" s="95"/>
      <c r="E27" s="85"/>
      <c r="F27" s="170"/>
      <c r="G27" s="14" t="s">
        <v>76</v>
      </c>
      <c r="H27" s="96"/>
      <c r="I27" s="96"/>
      <c r="J27" s="96"/>
      <c r="K27" s="96"/>
    </row>
    <row r="28" spans="2:11" x14ac:dyDescent="0.3">
      <c r="B28" s="94"/>
      <c r="C28" s="94"/>
      <c r="D28" s="95"/>
      <c r="E28" s="85"/>
      <c r="F28" s="170"/>
      <c r="G28" s="14" t="s">
        <v>62</v>
      </c>
      <c r="H28" s="96">
        <v>1100</v>
      </c>
      <c r="I28" s="96">
        <v>1100</v>
      </c>
      <c r="J28" s="96">
        <v>1100</v>
      </c>
      <c r="K28" s="96">
        <v>1100</v>
      </c>
    </row>
    <row r="29" spans="2:11" x14ac:dyDescent="0.3">
      <c r="B29" s="94"/>
      <c r="C29" s="94"/>
      <c r="D29" s="95"/>
      <c r="E29" s="85"/>
      <c r="F29" s="170"/>
      <c r="G29" s="14" t="s">
        <v>158</v>
      </c>
      <c r="H29" s="96">
        <v>1100</v>
      </c>
      <c r="I29" s="96">
        <v>1100</v>
      </c>
      <c r="J29" s="96">
        <v>1100</v>
      </c>
      <c r="K29" s="96">
        <v>1100</v>
      </c>
    </row>
    <row r="30" spans="2:11" ht="34.5" x14ac:dyDescent="0.3">
      <c r="B30" s="94"/>
      <c r="C30" s="94"/>
      <c r="D30" s="95"/>
      <c r="E30" s="85"/>
      <c r="F30" s="170"/>
      <c r="G30" s="14" t="s">
        <v>165</v>
      </c>
      <c r="H30" s="96">
        <v>1100</v>
      </c>
      <c r="I30" s="96">
        <v>1100</v>
      </c>
      <c r="J30" s="96">
        <v>1100</v>
      </c>
      <c r="K30" s="96">
        <v>1100</v>
      </c>
    </row>
    <row r="31" spans="2:11" x14ac:dyDescent="0.3">
      <c r="B31" s="94"/>
      <c r="C31" s="94"/>
      <c r="D31" s="95"/>
      <c r="E31" s="85"/>
      <c r="F31" s="170"/>
      <c r="G31" s="14" t="s">
        <v>166</v>
      </c>
      <c r="H31" s="96">
        <v>1100</v>
      </c>
      <c r="I31" s="96">
        <v>1100</v>
      </c>
      <c r="J31" s="96">
        <v>1100</v>
      </c>
      <c r="K31" s="96">
        <v>1100</v>
      </c>
    </row>
    <row r="32" spans="2:11" x14ac:dyDescent="0.3">
      <c r="B32" s="94"/>
      <c r="C32" s="94"/>
      <c r="D32" s="95"/>
      <c r="E32" s="85"/>
      <c r="F32" s="170"/>
      <c r="G32" s="14" t="s">
        <v>167</v>
      </c>
      <c r="H32" s="96">
        <v>1100</v>
      </c>
      <c r="I32" s="96">
        <v>1100</v>
      </c>
      <c r="J32" s="96">
        <v>1100</v>
      </c>
      <c r="K32" s="96">
        <v>1100</v>
      </c>
    </row>
    <row r="33" spans="2:12" s="10" customFormat="1" ht="36" customHeight="1" x14ac:dyDescent="0.3">
      <c r="B33" s="94"/>
      <c r="C33" s="94"/>
      <c r="D33" s="17"/>
      <c r="E33" s="17"/>
      <c r="F33" s="183" t="s">
        <v>187</v>
      </c>
      <c r="G33" s="3" t="s">
        <v>188</v>
      </c>
      <c r="H33" s="171">
        <f>H35+H42+H49+H56+H65+H72</f>
        <v>-1100</v>
      </c>
      <c r="I33" s="171">
        <f t="shared" ref="I33:K33" si="7">I35+I42+I49+I56+I65+I72</f>
        <v>-1100</v>
      </c>
      <c r="J33" s="171">
        <f t="shared" si="7"/>
        <v>-1100</v>
      </c>
      <c r="K33" s="171">
        <f t="shared" si="7"/>
        <v>-1100</v>
      </c>
    </row>
    <row r="34" spans="2:12" ht="21" customHeight="1" x14ac:dyDescent="0.3">
      <c r="B34" s="94"/>
      <c r="C34" s="94"/>
      <c r="D34" s="98"/>
      <c r="E34" s="98"/>
      <c r="F34" s="170"/>
      <c r="G34" s="14" t="s">
        <v>87</v>
      </c>
      <c r="H34" s="172"/>
      <c r="I34" s="172"/>
      <c r="J34" s="172"/>
      <c r="K34" s="172"/>
    </row>
    <row r="35" spans="2:12" s="10" customFormat="1" ht="21" customHeight="1" x14ac:dyDescent="0.3">
      <c r="B35" s="94"/>
      <c r="C35" s="94"/>
      <c r="D35" s="17"/>
      <c r="E35" s="17"/>
      <c r="F35" s="89"/>
      <c r="G35" s="176" t="s">
        <v>189</v>
      </c>
      <c r="H35" s="175">
        <f>H37</f>
        <v>-8915.2000000000007</v>
      </c>
      <c r="I35" s="175">
        <f t="shared" ref="I35:K35" si="8">I37</f>
        <v>-339297.69999999995</v>
      </c>
      <c r="J35" s="175">
        <f t="shared" si="8"/>
        <v>-339297.69999999995</v>
      </c>
      <c r="K35" s="175">
        <f t="shared" si="8"/>
        <v>-339297.69999999995</v>
      </c>
    </row>
    <row r="36" spans="2:12" ht="21" customHeight="1" x14ac:dyDescent="0.3">
      <c r="B36" s="94"/>
      <c r="C36" s="94"/>
      <c r="D36" s="98"/>
      <c r="E36" s="98"/>
      <c r="F36" s="89"/>
      <c r="G36" s="14" t="s">
        <v>76</v>
      </c>
      <c r="H36" s="172"/>
      <c r="I36" s="172"/>
      <c r="J36" s="172"/>
      <c r="K36" s="172"/>
    </row>
    <row r="37" spans="2:12" ht="21" customHeight="1" x14ac:dyDescent="0.3">
      <c r="B37" s="94"/>
      <c r="C37" s="94"/>
      <c r="D37" s="98"/>
      <c r="E37" s="98"/>
      <c r="F37" s="89"/>
      <c r="G37" s="14" t="s">
        <v>62</v>
      </c>
      <c r="H37" s="173">
        <f>H38</f>
        <v>-8915.2000000000007</v>
      </c>
      <c r="I37" s="173">
        <f t="shared" ref="I37:K40" si="9">I38</f>
        <v>-339297.69999999995</v>
      </c>
      <c r="J37" s="173">
        <f t="shared" si="9"/>
        <v>-339297.69999999995</v>
      </c>
      <c r="K37" s="173">
        <f t="shared" si="9"/>
        <v>-339297.69999999995</v>
      </c>
    </row>
    <row r="38" spans="2:12" ht="21" customHeight="1" x14ac:dyDescent="0.3">
      <c r="B38" s="94"/>
      <c r="C38" s="94"/>
      <c r="D38" s="98"/>
      <c r="E38" s="98"/>
      <c r="F38" s="89"/>
      <c r="G38" s="14" t="s">
        <v>63</v>
      </c>
      <c r="H38" s="173">
        <f>H39</f>
        <v>-8915.2000000000007</v>
      </c>
      <c r="I38" s="173">
        <f t="shared" si="9"/>
        <v>-339297.69999999995</v>
      </c>
      <c r="J38" s="173">
        <f t="shared" si="9"/>
        <v>-339297.69999999995</v>
      </c>
      <c r="K38" s="173">
        <f t="shared" si="9"/>
        <v>-339297.69999999995</v>
      </c>
    </row>
    <row r="39" spans="2:12" ht="21" customHeight="1" x14ac:dyDescent="0.3">
      <c r="B39" s="94"/>
      <c r="C39" s="94"/>
      <c r="D39" s="98"/>
      <c r="E39" s="98"/>
      <c r="F39" s="89"/>
      <c r="G39" s="14" t="s">
        <v>64</v>
      </c>
      <c r="H39" s="173">
        <f>H40</f>
        <v>-8915.2000000000007</v>
      </c>
      <c r="I39" s="173">
        <f t="shared" si="9"/>
        <v>-339297.69999999995</v>
      </c>
      <c r="J39" s="173">
        <f t="shared" si="9"/>
        <v>-339297.69999999995</v>
      </c>
      <c r="K39" s="173">
        <f t="shared" si="9"/>
        <v>-339297.69999999995</v>
      </c>
    </row>
    <row r="40" spans="2:12" ht="21" customHeight="1" x14ac:dyDescent="0.3">
      <c r="B40" s="94"/>
      <c r="C40" s="94"/>
      <c r="D40" s="98"/>
      <c r="E40" s="98"/>
      <c r="F40" s="89"/>
      <c r="G40" s="14" t="s">
        <v>65</v>
      </c>
      <c r="H40" s="173">
        <f>H41</f>
        <v>-8915.2000000000007</v>
      </c>
      <c r="I40" s="173">
        <f t="shared" si="9"/>
        <v>-339297.69999999995</v>
      </c>
      <c r="J40" s="173">
        <f t="shared" si="9"/>
        <v>-339297.69999999995</v>
      </c>
      <c r="K40" s="173">
        <f t="shared" si="9"/>
        <v>-339297.69999999995</v>
      </c>
    </row>
    <row r="41" spans="2:12" ht="21" customHeight="1" x14ac:dyDescent="0.3">
      <c r="B41" s="94"/>
      <c r="C41" s="94"/>
      <c r="D41" s="98"/>
      <c r="E41" s="98"/>
      <c r="F41" s="89"/>
      <c r="G41" s="14" t="s">
        <v>66</v>
      </c>
      <c r="H41" s="173">
        <f>-H42-H49-H56-H65-H72-H32</f>
        <v>-8915.2000000000007</v>
      </c>
      <c r="I41" s="173">
        <f t="shared" ref="I41:K41" si="10">-I42-I49-I56-I65-I72-I32</f>
        <v>-339297.69999999995</v>
      </c>
      <c r="J41" s="173">
        <f t="shared" si="10"/>
        <v>-339297.69999999995</v>
      </c>
      <c r="K41" s="173">
        <f t="shared" si="10"/>
        <v>-339297.69999999995</v>
      </c>
    </row>
    <row r="42" spans="2:12" s="10" customFormat="1" ht="26.25" customHeight="1" x14ac:dyDescent="0.3">
      <c r="B42" s="94"/>
      <c r="C42" s="94"/>
      <c r="D42" s="17"/>
      <c r="E42" s="17"/>
      <c r="F42" s="89"/>
      <c r="G42" s="82" t="s">
        <v>114</v>
      </c>
      <c r="H42" s="26">
        <v>2085.6</v>
      </c>
      <c r="I42" s="26">
        <v>2085.6</v>
      </c>
      <c r="J42" s="26">
        <v>2085.6</v>
      </c>
      <c r="K42" s="26">
        <v>2085.6</v>
      </c>
      <c r="L42" s="99"/>
    </row>
    <row r="43" spans="2:12" ht="34.5" x14ac:dyDescent="0.3">
      <c r="B43" s="94"/>
      <c r="C43" s="94"/>
      <c r="D43" s="98"/>
      <c r="E43" s="98"/>
      <c r="F43" s="89"/>
      <c r="G43" s="14" t="s">
        <v>67</v>
      </c>
      <c r="H43" s="26"/>
      <c r="I43" s="26"/>
      <c r="J43" s="26"/>
      <c r="K43" s="26"/>
    </row>
    <row r="44" spans="2:12" x14ac:dyDescent="0.3">
      <c r="B44" s="94"/>
      <c r="C44" s="94"/>
      <c r="D44" s="98"/>
      <c r="E44" s="98"/>
      <c r="F44" s="89"/>
      <c r="G44" s="14" t="s">
        <v>62</v>
      </c>
      <c r="H44" s="52">
        <v>2085.6</v>
      </c>
      <c r="I44" s="52">
        <v>2085.6</v>
      </c>
      <c r="J44" s="52">
        <v>2085.6</v>
      </c>
      <c r="K44" s="52">
        <v>2085.6</v>
      </c>
    </row>
    <row r="45" spans="2:12" x14ac:dyDescent="0.3">
      <c r="B45" s="94"/>
      <c r="C45" s="94"/>
      <c r="D45" s="98"/>
      <c r="E45" s="98"/>
      <c r="F45" s="89"/>
      <c r="G45" s="14" t="s">
        <v>63</v>
      </c>
      <c r="H45" s="52">
        <v>2085.6</v>
      </c>
      <c r="I45" s="52">
        <v>2085.6</v>
      </c>
      <c r="J45" s="52">
        <v>2085.6</v>
      </c>
      <c r="K45" s="52">
        <v>2085.6</v>
      </c>
    </row>
    <row r="46" spans="2:12" x14ac:dyDescent="0.3">
      <c r="B46" s="94"/>
      <c r="C46" s="94"/>
      <c r="D46" s="98"/>
      <c r="E46" s="98"/>
      <c r="F46" s="89"/>
      <c r="G46" s="14" t="s">
        <v>64</v>
      </c>
      <c r="H46" s="52">
        <v>2085.6</v>
      </c>
      <c r="I46" s="52">
        <v>2085.6</v>
      </c>
      <c r="J46" s="52">
        <v>2085.6</v>
      </c>
      <c r="K46" s="52">
        <v>2085.6</v>
      </c>
    </row>
    <row r="47" spans="2:12" x14ac:dyDescent="0.3">
      <c r="B47" s="94"/>
      <c r="C47" s="94"/>
      <c r="D47" s="98"/>
      <c r="E47" s="98"/>
      <c r="F47" s="89"/>
      <c r="G47" s="14" t="s">
        <v>84</v>
      </c>
      <c r="H47" s="52">
        <v>2085.6</v>
      </c>
      <c r="I47" s="52">
        <v>2085.6</v>
      </c>
      <c r="J47" s="52">
        <v>2085.6</v>
      </c>
      <c r="K47" s="52">
        <v>2085.6</v>
      </c>
    </row>
    <row r="48" spans="2:12" ht="18.75" customHeight="1" x14ac:dyDescent="0.3">
      <c r="B48" s="94"/>
      <c r="C48" s="94"/>
      <c r="D48" s="98"/>
      <c r="E48" s="98"/>
      <c r="F48" s="89"/>
      <c r="G48" s="14" t="s">
        <v>85</v>
      </c>
      <c r="H48" s="52">
        <v>2085.6</v>
      </c>
      <c r="I48" s="52">
        <v>2085.6</v>
      </c>
      <c r="J48" s="52">
        <v>2085.6</v>
      </c>
      <c r="K48" s="52">
        <v>2085.6</v>
      </c>
    </row>
    <row r="49" spans="2:11" s="10" customFormat="1" ht="21.75" customHeight="1" x14ac:dyDescent="0.3">
      <c r="B49" s="94"/>
      <c r="C49" s="94"/>
      <c r="D49" s="17"/>
      <c r="E49" s="17"/>
      <c r="F49" s="89"/>
      <c r="G49" s="82" t="s">
        <v>111</v>
      </c>
      <c r="H49" s="26">
        <v>894</v>
      </c>
      <c r="I49" s="26">
        <v>894</v>
      </c>
      <c r="J49" s="26">
        <v>894</v>
      </c>
      <c r="K49" s="26">
        <v>894</v>
      </c>
    </row>
    <row r="50" spans="2:11" ht="18.75" customHeight="1" x14ac:dyDescent="0.3">
      <c r="B50" s="94"/>
      <c r="C50" s="94"/>
      <c r="D50" s="98"/>
      <c r="E50" s="98"/>
      <c r="F50" s="89"/>
      <c r="G50" s="14" t="s">
        <v>67</v>
      </c>
      <c r="H50" s="52"/>
      <c r="I50" s="52"/>
      <c r="J50" s="52"/>
      <c r="K50" s="52"/>
    </row>
    <row r="51" spans="2:11" ht="18.75" customHeight="1" x14ac:dyDescent="0.3">
      <c r="B51" s="94"/>
      <c r="C51" s="94"/>
      <c r="D51" s="98"/>
      <c r="E51" s="98"/>
      <c r="F51" s="89"/>
      <c r="G51" s="14" t="s">
        <v>62</v>
      </c>
      <c r="H51" s="52">
        <v>894</v>
      </c>
      <c r="I51" s="52">
        <v>894</v>
      </c>
      <c r="J51" s="52">
        <v>894</v>
      </c>
      <c r="K51" s="52">
        <v>894</v>
      </c>
    </row>
    <row r="52" spans="2:11" ht="18.75" customHeight="1" x14ac:dyDescent="0.3">
      <c r="B52" s="94"/>
      <c r="C52" s="94"/>
      <c r="D52" s="98"/>
      <c r="E52" s="98"/>
      <c r="F52" s="89"/>
      <c r="G52" s="14" t="s">
        <v>63</v>
      </c>
      <c r="H52" s="52">
        <v>894</v>
      </c>
      <c r="I52" s="52">
        <v>894</v>
      </c>
      <c r="J52" s="52">
        <v>894</v>
      </c>
      <c r="K52" s="52">
        <v>894</v>
      </c>
    </row>
    <row r="53" spans="2:11" ht="18.75" customHeight="1" x14ac:dyDescent="0.3">
      <c r="B53" s="94"/>
      <c r="C53" s="94"/>
      <c r="D53" s="98"/>
      <c r="E53" s="98"/>
      <c r="F53" s="89"/>
      <c r="G53" s="14" t="s">
        <v>64</v>
      </c>
      <c r="H53" s="52">
        <v>894</v>
      </c>
      <c r="I53" s="52">
        <v>894</v>
      </c>
      <c r="J53" s="52">
        <v>894</v>
      </c>
      <c r="K53" s="52">
        <v>894</v>
      </c>
    </row>
    <row r="54" spans="2:11" ht="18.75" customHeight="1" x14ac:dyDescent="0.3">
      <c r="B54" s="94"/>
      <c r="C54" s="94"/>
      <c r="D54" s="98"/>
      <c r="E54" s="98"/>
      <c r="F54" s="89"/>
      <c r="G54" s="14" t="s">
        <v>84</v>
      </c>
      <c r="H54" s="52">
        <v>894</v>
      </c>
      <c r="I54" s="52">
        <v>894</v>
      </c>
      <c r="J54" s="52">
        <v>894</v>
      </c>
      <c r="K54" s="52">
        <v>894</v>
      </c>
    </row>
    <row r="55" spans="2:11" ht="18.75" customHeight="1" x14ac:dyDescent="0.3">
      <c r="B55" s="94"/>
      <c r="C55" s="94"/>
      <c r="D55" s="98"/>
      <c r="E55" s="98"/>
      <c r="F55" s="89"/>
      <c r="G55" s="14" t="s">
        <v>85</v>
      </c>
      <c r="H55" s="52">
        <v>894</v>
      </c>
      <c r="I55" s="52">
        <v>894</v>
      </c>
      <c r="J55" s="52">
        <v>894</v>
      </c>
      <c r="K55" s="52">
        <v>894</v>
      </c>
    </row>
    <row r="56" spans="2:11" ht="18.75" customHeight="1" x14ac:dyDescent="0.3">
      <c r="B56" s="94"/>
      <c r="C56" s="94"/>
      <c r="D56" s="98"/>
      <c r="E56" s="98"/>
      <c r="F56" s="89"/>
      <c r="G56" s="71" t="s">
        <v>116</v>
      </c>
      <c r="H56" s="26">
        <v>3075.6000000000004</v>
      </c>
      <c r="I56" s="26">
        <v>333458.09999999998</v>
      </c>
      <c r="J56" s="26">
        <v>333458.09999999998</v>
      </c>
      <c r="K56" s="26">
        <v>333458.09999999998</v>
      </c>
    </row>
    <row r="57" spans="2:11" ht="33.75" customHeight="1" x14ac:dyDescent="0.3">
      <c r="B57" s="94"/>
      <c r="C57" s="94"/>
      <c r="D57" s="98"/>
      <c r="E57" s="98"/>
      <c r="F57" s="89"/>
      <c r="G57" s="14" t="s">
        <v>67</v>
      </c>
      <c r="H57" s="52"/>
      <c r="I57" s="52"/>
      <c r="J57" s="52"/>
      <c r="K57" s="52"/>
    </row>
    <row r="58" spans="2:11" ht="18.75" customHeight="1" x14ac:dyDescent="0.3">
      <c r="B58" s="94"/>
      <c r="C58" s="94"/>
      <c r="D58" s="98"/>
      <c r="E58" s="98"/>
      <c r="F58" s="89"/>
      <c r="G58" s="14" t="s">
        <v>62</v>
      </c>
      <c r="H58" s="52">
        <v>3075.6000000000004</v>
      </c>
      <c r="I58" s="52">
        <v>333458.09999999998</v>
      </c>
      <c r="J58" s="52">
        <v>333458.09999999998</v>
      </c>
      <c r="K58" s="52">
        <v>333458.09999999998</v>
      </c>
    </row>
    <row r="59" spans="2:11" ht="18.75" customHeight="1" x14ac:dyDescent="0.3">
      <c r="B59" s="94"/>
      <c r="C59" s="94"/>
      <c r="D59" s="98"/>
      <c r="E59" s="98"/>
      <c r="F59" s="89"/>
      <c r="G59" s="14" t="s">
        <v>63</v>
      </c>
      <c r="H59" s="52">
        <v>3075.6000000000004</v>
      </c>
      <c r="I59" s="52">
        <v>333458.09999999998</v>
      </c>
      <c r="J59" s="52">
        <v>333458.09999999998</v>
      </c>
      <c r="K59" s="52">
        <v>333458.09999999998</v>
      </c>
    </row>
    <row r="60" spans="2:11" ht="18.75" customHeight="1" x14ac:dyDescent="0.3">
      <c r="B60" s="94"/>
      <c r="C60" s="94"/>
      <c r="D60" s="98"/>
      <c r="E60" s="98"/>
      <c r="F60" s="89"/>
      <c r="G60" s="14" t="s">
        <v>64</v>
      </c>
      <c r="H60" s="52">
        <v>3075.6000000000004</v>
      </c>
      <c r="I60" s="52">
        <v>333458.09999999998</v>
      </c>
      <c r="J60" s="52">
        <v>333458.09999999998</v>
      </c>
      <c r="K60" s="52">
        <v>333458.09999999998</v>
      </c>
    </row>
    <row r="61" spans="2:11" ht="18.75" customHeight="1" x14ac:dyDescent="0.3">
      <c r="B61" s="94"/>
      <c r="C61" s="94"/>
      <c r="D61" s="98"/>
      <c r="E61" s="98"/>
      <c r="F61" s="89"/>
      <c r="G61" s="100" t="s">
        <v>65</v>
      </c>
      <c r="H61" s="52">
        <v>0</v>
      </c>
      <c r="I61" s="52">
        <v>330382.5</v>
      </c>
      <c r="J61" s="52">
        <v>330382.5</v>
      </c>
      <c r="K61" s="52">
        <v>330382.5</v>
      </c>
    </row>
    <row r="62" spans="2:11" ht="18.75" customHeight="1" x14ac:dyDescent="0.3">
      <c r="B62" s="94"/>
      <c r="C62" s="94"/>
      <c r="D62" s="98"/>
      <c r="E62" s="98"/>
      <c r="F62" s="89"/>
      <c r="G62" s="14" t="s">
        <v>66</v>
      </c>
      <c r="H62" s="52">
        <v>0</v>
      </c>
      <c r="I62" s="52">
        <v>330382.5</v>
      </c>
      <c r="J62" s="52">
        <v>330382.5</v>
      </c>
      <c r="K62" s="52">
        <v>330382.5</v>
      </c>
    </row>
    <row r="63" spans="2:11" ht="18.75" customHeight="1" x14ac:dyDescent="0.3">
      <c r="B63" s="94"/>
      <c r="C63" s="94"/>
      <c r="D63" s="98"/>
      <c r="E63" s="98"/>
      <c r="F63" s="89"/>
      <c r="G63" s="14" t="s">
        <v>84</v>
      </c>
      <c r="H63" s="52">
        <v>3075.6000000000004</v>
      </c>
      <c r="I63" s="52">
        <v>3075.6000000000004</v>
      </c>
      <c r="J63" s="52">
        <v>3075.6000000000004</v>
      </c>
      <c r="K63" s="52">
        <v>3075.6000000000004</v>
      </c>
    </row>
    <row r="64" spans="2:11" ht="18.75" customHeight="1" x14ac:dyDescent="0.3">
      <c r="B64" s="94"/>
      <c r="C64" s="94"/>
      <c r="D64" s="98"/>
      <c r="E64" s="98"/>
      <c r="F64" s="89"/>
      <c r="G64" s="14" t="s">
        <v>85</v>
      </c>
      <c r="H64" s="52">
        <v>3075.6000000000004</v>
      </c>
      <c r="I64" s="52">
        <v>3075.6000000000004</v>
      </c>
      <c r="J64" s="52">
        <v>3075.6000000000004</v>
      </c>
      <c r="K64" s="52">
        <v>3075.6000000000004</v>
      </c>
    </row>
    <row r="65" spans="2:11" s="10" customFormat="1" ht="18.75" customHeight="1" x14ac:dyDescent="0.3">
      <c r="B65" s="94"/>
      <c r="C65" s="94"/>
      <c r="D65" s="17"/>
      <c r="E65" s="17"/>
      <c r="F65" s="89"/>
      <c r="G65" s="71" t="s">
        <v>131</v>
      </c>
      <c r="H65" s="26">
        <v>660</v>
      </c>
      <c r="I65" s="26">
        <v>660</v>
      </c>
      <c r="J65" s="26">
        <v>660</v>
      </c>
      <c r="K65" s="26">
        <v>660</v>
      </c>
    </row>
    <row r="66" spans="2:11" ht="18.75" customHeight="1" x14ac:dyDescent="0.3">
      <c r="B66" s="94"/>
      <c r="C66" s="94"/>
      <c r="D66" s="98"/>
      <c r="E66" s="98"/>
      <c r="F66" s="89"/>
      <c r="G66" s="14" t="s">
        <v>67</v>
      </c>
      <c r="H66" s="52"/>
      <c r="I66" s="52"/>
      <c r="J66" s="52"/>
      <c r="K66" s="52"/>
    </row>
    <row r="67" spans="2:11" ht="18.75" customHeight="1" x14ac:dyDescent="0.3">
      <c r="B67" s="94"/>
      <c r="C67" s="94"/>
      <c r="D67" s="98"/>
      <c r="E67" s="98"/>
      <c r="F67" s="89"/>
      <c r="G67" s="14" t="s">
        <v>62</v>
      </c>
      <c r="H67" s="52">
        <v>660</v>
      </c>
      <c r="I67" s="52">
        <v>660</v>
      </c>
      <c r="J67" s="52">
        <v>660</v>
      </c>
      <c r="K67" s="52">
        <v>660</v>
      </c>
    </row>
    <row r="68" spans="2:11" ht="18.75" customHeight="1" x14ac:dyDescent="0.3">
      <c r="B68" s="94"/>
      <c r="C68" s="94"/>
      <c r="D68" s="98"/>
      <c r="E68" s="98"/>
      <c r="F68" s="89"/>
      <c r="G68" s="14" t="s">
        <v>63</v>
      </c>
      <c r="H68" s="52">
        <v>660</v>
      </c>
      <c r="I68" s="52">
        <v>660</v>
      </c>
      <c r="J68" s="52">
        <v>660</v>
      </c>
      <c r="K68" s="52">
        <v>660</v>
      </c>
    </row>
    <row r="69" spans="2:11" ht="18.75" customHeight="1" x14ac:dyDescent="0.3">
      <c r="B69" s="94"/>
      <c r="C69" s="94"/>
      <c r="D69" s="98"/>
      <c r="E69" s="98"/>
      <c r="F69" s="89"/>
      <c r="G69" s="14" t="s">
        <v>64</v>
      </c>
      <c r="H69" s="52">
        <v>660</v>
      </c>
      <c r="I69" s="52">
        <v>660</v>
      </c>
      <c r="J69" s="52">
        <v>660</v>
      </c>
      <c r="K69" s="52">
        <v>660</v>
      </c>
    </row>
    <row r="70" spans="2:11" ht="18.75" customHeight="1" x14ac:dyDescent="0.3">
      <c r="B70" s="94"/>
      <c r="C70" s="94"/>
      <c r="D70" s="98"/>
      <c r="E70" s="98"/>
      <c r="F70" s="89"/>
      <c r="G70" s="14" t="s">
        <v>84</v>
      </c>
      <c r="H70" s="52">
        <v>660</v>
      </c>
      <c r="I70" s="52">
        <v>660</v>
      </c>
      <c r="J70" s="52">
        <v>660</v>
      </c>
      <c r="K70" s="52">
        <v>660</v>
      </c>
    </row>
    <row r="71" spans="2:11" ht="18.75" customHeight="1" x14ac:dyDescent="0.3">
      <c r="B71" s="94"/>
      <c r="C71" s="94"/>
      <c r="D71" s="98"/>
      <c r="E71" s="98"/>
      <c r="F71" s="89"/>
      <c r="G71" s="14" t="s">
        <v>85</v>
      </c>
      <c r="H71" s="52">
        <v>660</v>
      </c>
      <c r="I71" s="52">
        <v>660</v>
      </c>
      <c r="J71" s="52">
        <v>660</v>
      </c>
      <c r="K71" s="52">
        <v>660</v>
      </c>
    </row>
    <row r="72" spans="2:11" s="10" customFormat="1" ht="18.75" customHeight="1" x14ac:dyDescent="0.3">
      <c r="B72" s="94"/>
      <c r="C72" s="94"/>
      <c r="D72" s="17"/>
      <c r="E72" s="17"/>
      <c r="F72" s="89"/>
      <c r="G72" s="71" t="s">
        <v>113</v>
      </c>
      <c r="H72" s="26">
        <v>1100</v>
      </c>
      <c r="I72" s="26">
        <v>1100</v>
      </c>
      <c r="J72" s="26">
        <v>1100</v>
      </c>
      <c r="K72" s="26">
        <v>1100</v>
      </c>
    </row>
    <row r="73" spans="2:11" ht="18.75" customHeight="1" x14ac:dyDescent="0.3">
      <c r="B73" s="94"/>
      <c r="C73" s="94"/>
      <c r="D73" s="98"/>
      <c r="E73" s="98"/>
      <c r="F73" s="89"/>
      <c r="G73" s="14" t="s">
        <v>67</v>
      </c>
      <c r="H73" s="52"/>
      <c r="I73" s="52"/>
      <c r="J73" s="52"/>
      <c r="K73" s="52"/>
    </row>
    <row r="74" spans="2:11" ht="18.75" customHeight="1" x14ac:dyDescent="0.3">
      <c r="B74" s="94"/>
      <c r="C74" s="94"/>
      <c r="D74" s="98"/>
      <c r="E74" s="98"/>
      <c r="F74" s="89"/>
      <c r="G74" s="14" t="s">
        <v>62</v>
      </c>
      <c r="H74" s="52">
        <v>1100</v>
      </c>
      <c r="I74" s="52">
        <v>1100</v>
      </c>
      <c r="J74" s="52">
        <v>1100</v>
      </c>
      <c r="K74" s="52">
        <v>1100</v>
      </c>
    </row>
    <row r="75" spans="2:11" ht="18.75" customHeight="1" x14ac:dyDescent="0.3">
      <c r="B75" s="94"/>
      <c r="C75" s="94"/>
      <c r="D75" s="98"/>
      <c r="E75" s="98"/>
      <c r="F75" s="89"/>
      <c r="G75" s="14" t="s">
        <v>63</v>
      </c>
      <c r="H75" s="52">
        <v>1100</v>
      </c>
      <c r="I75" s="52">
        <v>1100</v>
      </c>
      <c r="J75" s="52">
        <v>1100</v>
      </c>
      <c r="K75" s="52">
        <v>1100</v>
      </c>
    </row>
    <row r="76" spans="2:11" ht="18.75" customHeight="1" x14ac:dyDescent="0.3">
      <c r="B76" s="94"/>
      <c r="C76" s="94"/>
      <c r="D76" s="98"/>
      <c r="E76" s="98"/>
      <c r="F76" s="89"/>
      <c r="G76" s="14" t="s">
        <v>64</v>
      </c>
      <c r="H76" s="52">
        <v>1100</v>
      </c>
      <c r="I76" s="52">
        <v>1100</v>
      </c>
      <c r="J76" s="52">
        <v>1100</v>
      </c>
      <c r="K76" s="52">
        <v>1100</v>
      </c>
    </row>
    <row r="77" spans="2:11" ht="18.75" customHeight="1" x14ac:dyDescent="0.3">
      <c r="B77" s="94"/>
      <c r="C77" s="94"/>
      <c r="D77" s="98"/>
      <c r="E77" s="98"/>
      <c r="F77" s="89"/>
      <c r="G77" s="14" t="s">
        <v>84</v>
      </c>
      <c r="H77" s="52">
        <v>1100</v>
      </c>
      <c r="I77" s="52">
        <v>1100</v>
      </c>
      <c r="J77" s="52">
        <v>1100</v>
      </c>
      <c r="K77" s="52">
        <v>1100</v>
      </c>
    </row>
    <row r="78" spans="2:11" ht="18.75" customHeight="1" x14ac:dyDescent="0.3">
      <c r="B78" s="94"/>
      <c r="C78" s="94"/>
      <c r="D78" s="98"/>
      <c r="E78" s="98"/>
      <c r="F78" s="89"/>
      <c r="G78" s="14" t="s">
        <v>85</v>
      </c>
      <c r="H78" s="52">
        <v>1100</v>
      </c>
      <c r="I78" s="52">
        <v>1100</v>
      </c>
      <c r="J78" s="52">
        <v>1100</v>
      </c>
      <c r="K78" s="52">
        <v>1100</v>
      </c>
    </row>
    <row r="79" spans="2:11" x14ac:dyDescent="0.3">
      <c r="B79" s="101"/>
      <c r="C79" s="101"/>
      <c r="F79" s="16"/>
      <c r="G79" s="5"/>
      <c r="H79" s="5"/>
      <c r="I79" s="5"/>
      <c r="J79" s="5"/>
      <c r="K79" s="12"/>
    </row>
    <row r="80" spans="2:11" s="5" customFormat="1" ht="67.5" customHeight="1" x14ac:dyDescent="0.3">
      <c r="D80" s="188" t="s">
        <v>69</v>
      </c>
      <c r="E80" s="188"/>
      <c r="F80" s="188"/>
      <c r="G80" s="15" t="s">
        <v>70</v>
      </c>
      <c r="H80" s="15"/>
      <c r="I80" s="15"/>
      <c r="J80" s="15"/>
    </row>
    <row r="81" spans="2:11" ht="19.5" customHeight="1" x14ac:dyDescent="0.3">
      <c r="B81" s="102"/>
      <c r="C81" s="102"/>
      <c r="D81" s="102"/>
      <c r="E81" s="103"/>
      <c r="F81" s="104"/>
      <c r="G81" s="5"/>
      <c r="H81" s="5"/>
      <c r="I81" s="5"/>
      <c r="J81" s="5"/>
      <c r="K81" s="105"/>
    </row>
    <row r="82" spans="2:11" ht="19.5" customHeight="1" x14ac:dyDescent="0.3">
      <c r="B82" s="102"/>
      <c r="E82" s="87"/>
      <c r="K82" s="105"/>
    </row>
  </sheetData>
  <mergeCells count="6">
    <mergeCell ref="D80:F80"/>
    <mergeCell ref="B5:K5"/>
    <mergeCell ref="B8:D8"/>
    <mergeCell ref="E8:F8"/>
    <mergeCell ref="G8:G9"/>
    <mergeCell ref="H8:K8"/>
  </mergeCells>
  <pageMargins left="0.70866141732283505" right="0.70866141732283505" top="0.74803149606299202" bottom="0.74803149606299202" header="0.31496062992126" footer="0.31496062992126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38"/>
  <sheetViews>
    <sheetView zoomScaleNormal="100" workbookViewId="0">
      <selection activeCell="B6" sqref="B6"/>
    </sheetView>
  </sheetViews>
  <sheetFormatPr defaultRowHeight="17.25" x14ac:dyDescent="0.25"/>
  <cols>
    <col min="1" max="1" width="9.140625" style="50"/>
    <col min="2" max="2" width="7.42578125" style="106" customWidth="1"/>
    <col min="3" max="3" width="10.7109375" style="106" customWidth="1"/>
    <col min="4" max="4" width="61.5703125" style="131" customWidth="1"/>
    <col min="5" max="5" width="16.42578125" style="130" customWidth="1"/>
    <col min="6" max="6" width="19.140625" style="130" customWidth="1"/>
    <col min="7" max="7" width="21" style="113" customWidth="1"/>
    <col min="8" max="8" width="21.7109375" style="130" customWidth="1"/>
    <col min="9" max="9" width="16.85546875" style="130" customWidth="1"/>
    <col min="10" max="10" width="29.42578125" style="50" customWidth="1"/>
    <col min="11" max="11" width="19.28515625" style="50" customWidth="1"/>
    <col min="12" max="12" width="23.28515625" style="50" customWidth="1"/>
    <col min="13" max="16384" width="9.140625" style="50"/>
  </cols>
  <sheetData>
    <row r="1" spans="2:10" x14ac:dyDescent="0.25">
      <c r="C1" s="107"/>
      <c r="D1" s="108"/>
      <c r="E1" s="107"/>
      <c r="F1" s="107"/>
      <c r="G1" s="109"/>
      <c r="H1" s="107"/>
      <c r="I1" s="29" t="s">
        <v>192</v>
      </c>
    </row>
    <row r="2" spans="2:10" x14ac:dyDescent="0.25">
      <c r="C2" s="107"/>
      <c r="D2" s="108"/>
      <c r="E2" s="107"/>
      <c r="F2" s="107"/>
      <c r="G2" s="109"/>
      <c r="H2" s="107"/>
      <c r="I2" s="29" t="s">
        <v>77</v>
      </c>
    </row>
    <row r="3" spans="2:10" x14ac:dyDescent="0.25">
      <c r="C3" s="107"/>
      <c r="D3" s="108"/>
      <c r="E3" s="107"/>
      <c r="F3" s="107"/>
      <c r="G3" s="109"/>
      <c r="H3" s="107"/>
      <c r="I3" s="29" t="s">
        <v>43</v>
      </c>
    </row>
    <row r="4" spans="2:10" x14ac:dyDescent="0.25">
      <c r="C4" s="107"/>
      <c r="D4" s="108"/>
      <c r="E4" s="107"/>
      <c r="F4" s="107"/>
      <c r="G4" s="109"/>
      <c r="H4" s="107"/>
      <c r="I4" s="29"/>
    </row>
    <row r="5" spans="2:10" ht="38.25" customHeight="1" x14ac:dyDescent="0.25">
      <c r="B5" s="190" t="s">
        <v>205</v>
      </c>
      <c r="C5" s="190"/>
      <c r="D5" s="190"/>
      <c r="E5" s="190"/>
      <c r="F5" s="190"/>
      <c r="G5" s="190"/>
      <c r="H5" s="190"/>
      <c r="I5" s="190"/>
    </row>
    <row r="6" spans="2:10" x14ac:dyDescent="0.3">
      <c r="B6" s="110"/>
      <c r="C6" s="110"/>
      <c r="D6" s="111"/>
      <c r="E6" s="112"/>
      <c r="F6" s="112"/>
      <c r="H6" s="191" t="s">
        <v>26</v>
      </c>
      <c r="I6" s="191"/>
      <c r="J6" s="28"/>
    </row>
    <row r="7" spans="2:10" s="106" customFormat="1" ht="42" customHeight="1" x14ac:dyDescent="0.25">
      <c r="B7" s="192" t="s">
        <v>44</v>
      </c>
      <c r="C7" s="192"/>
      <c r="D7" s="193" t="s">
        <v>45</v>
      </c>
      <c r="E7" s="194" t="s">
        <v>37</v>
      </c>
      <c r="F7" s="194"/>
      <c r="G7" s="194"/>
      <c r="H7" s="194"/>
      <c r="I7" s="194"/>
    </row>
    <row r="8" spans="2:10" s="106" customFormat="1" ht="15.75" customHeight="1" x14ac:dyDescent="0.25">
      <c r="B8" s="192"/>
      <c r="C8" s="192"/>
      <c r="D8" s="193"/>
      <c r="E8" s="194" t="s">
        <v>46</v>
      </c>
      <c r="F8" s="194" t="s">
        <v>47</v>
      </c>
      <c r="G8" s="194"/>
      <c r="H8" s="194"/>
      <c r="I8" s="194"/>
    </row>
    <row r="9" spans="2:10" s="106" customFormat="1" ht="101.25" customHeight="1" x14ac:dyDescent="0.25">
      <c r="B9" s="34" t="s">
        <v>22</v>
      </c>
      <c r="C9" s="34" t="s">
        <v>23</v>
      </c>
      <c r="D9" s="193"/>
      <c r="E9" s="194"/>
      <c r="F9" s="115" t="s">
        <v>48</v>
      </c>
      <c r="G9" s="115" t="s">
        <v>49</v>
      </c>
      <c r="H9" s="33" t="s">
        <v>68</v>
      </c>
      <c r="I9" s="115" t="s">
        <v>50</v>
      </c>
      <c r="J9" s="20"/>
    </row>
    <row r="10" spans="2:10" s="48" customFormat="1" ht="24" customHeight="1" x14ac:dyDescent="0.25">
      <c r="B10" s="34"/>
      <c r="C10" s="34"/>
      <c r="D10" s="39" t="s">
        <v>51</v>
      </c>
      <c r="E10" s="21">
        <f>F10+G10+H10+I10</f>
        <v>-1099.9999999999527</v>
      </c>
      <c r="F10" s="21">
        <v>0</v>
      </c>
      <c r="G10" s="21">
        <f>G12</f>
        <v>-8915.1999999999534</v>
      </c>
      <c r="H10" s="21">
        <f t="shared" ref="H10:I10" si="0">H12</f>
        <v>7815.2000000000007</v>
      </c>
      <c r="I10" s="21">
        <f t="shared" si="0"/>
        <v>0</v>
      </c>
      <c r="J10" s="166"/>
    </row>
    <row r="11" spans="2:10" x14ac:dyDescent="0.25">
      <c r="B11" s="36"/>
      <c r="C11" s="36"/>
      <c r="D11" s="116" t="s">
        <v>52</v>
      </c>
      <c r="E11" s="21"/>
      <c r="F11" s="117"/>
      <c r="G11" s="117"/>
      <c r="H11" s="118"/>
      <c r="I11" s="119"/>
    </row>
    <row r="12" spans="2:10" s="48" customFormat="1" ht="39.75" customHeight="1" x14ac:dyDescent="0.25">
      <c r="B12" s="39"/>
      <c r="C12" s="40"/>
      <c r="D12" s="120" t="s">
        <v>53</v>
      </c>
      <c r="E12" s="21">
        <f>E14</f>
        <v>-1099.9999999999527</v>
      </c>
      <c r="F12" s="21">
        <f t="shared" ref="F12:I12" si="1">F14</f>
        <v>0</v>
      </c>
      <c r="G12" s="21">
        <f t="shared" si="1"/>
        <v>-8915.1999999999534</v>
      </c>
      <c r="H12" s="21">
        <f t="shared" si="1"/>
        <v>7815.2000000000007</v>
      </c>
      <c r="I12" s="21">
        <f t="shared" si="1"/>
        <v>0</v>
      </c>
    </row>
    <row r="13" spans="2:10" s="106" customFormat="1" x14ac:dyDescent="0.25">
      <c r="B13" s="42"/>
      <c r="C13" s="42"/>
      <c r="D13" s="116" t="s">
        <v>54</v>
      </c>
      <c r="E13" s="21"/>
      <c r="F13" s="121"/>
      <c r="G13" s="121"/>
      <c r="H13" s="122"/>
      <c r="I13" s="119"/>
    </row>
    <row r="14" spans="2:10" s="123" customFormat="1" ht="33.75" customHeight="1" x14ac:dyDescent="0.25">
      <c r="B14" s="39">
        <v>1049</v>
      </c>
      <c r="C14" s="114" t="s">
        <v>190</v>
      </c>
      <c r="D14" s="41" t="s">
        <v>188</v>
      </c>
      <c r="E14" s="21">
        <f>F14+G14+H14+I14</f>
        <v>-1099.9999999999527</v>
      </c>
      <c r="F14" s="21">
        <v>0</v>
      </c>
      <c r="G14" s="21">
        <f>G16+G18+G20+G26+G28+G31</f>
        <v>-8915.1999999999534</v>
      </c>
      <c r="H14" s="21">
        <f t="shared" ref="H14:I14" si="2">H16+H18+H20+H26+H28+H31</f>
        <v>7815.2000000000007</v>
      </c>
      <c r="I14" s="21">
        <f t="shared" si="2"/>
        <v>0</v>
      </c>
    </row>
    <row r="15" spans="2:10" x14ac:dyDescent="0.25">
      <c r="B15" s="42"/>
      <c r="C15" s="42"/>
      <c r="D15" s="116" t="s">
        <v>54</v>
      </c>
      <c r="E15" s="22"/>
      <c r="F15" s="22"/>
      <c r="G15" s="22"/>
      <c r="H15" s="22"/>
      <c r="I15" s="119"/>
    </row>
    <row r="16" spans="2:10" x14ac:dyDescent="0.25">
      <c r="B16" s="42"/>
      <c r="C16" s="114"/>
      <c r="D16" s="3" t="s">
        <v>106</v>
      </c>
      <c r="E16" s="21">
        <v>2085.6</v>
      </c>
      <c r="F16" s="21">
        <v>0</v>
      </c>
      <c r="G16" s="21">
        <v>0</v>
      </c>
      <c r="H16" s="21">
        <v>2085.6</v>
      </c>
      <c r="I16" s="21">
        <f t="shared" ref="I16" si="3">I17</f>
        <v>0</v>
      </c>
    </row>
    <row r="17" spans="2:9" ht="104.25" customHeight="1" x14ac:dyDescent="0.25">
      <c r="B17" s="42"/>
      <c r="C17" s="114"/>
      <c r="D17" s="14" t="s">
        <v>193</v>
      </c>
      <c r="E17" s="21">
        <v>2085.6</v>
      </c>
      <c r="F17" s="21">
        <v>0</v>
      </c>
      <c r="G17" s="21">
        <v>0</v>
      </c>
      <c r="H17" s="21">
        <v>2085.6</v>
      </c>
      <c r="I17" s="21">
        <v>0</v>
      </c>
    </row>
    <row r="18" spans="2:9" s="123" customFormat="1" x14ac:dyDescent="0.25">
      <c r="B18" s="39"/>
      <c r="C18" s="39"/>
      <c r="D18" s="124" t="s">
        <v>107</v>
      </c>
      <c r="E18" s="21">
        <v>894</v>
      </c>
      <c r="F18" s="21">
        <v>0</v>
      </c>
      <c r="G18" s="21">
        <v>0</v>
      </c>
      <c r="H18" s="21">
        <v>894</v>
      </c>
      <c r="I18" s="21">
        <f t="shared" ref="I18" si="4">I19</f>
        <v>0</v>
      </c>
    </row>
    <row r="19" spans="2:9" ht="81.75" customHeight="1" x14ac:dyDescent="0.25">
      <c r="B19" s="42"/>
      <c r="C19" s="42"/>
      <c r="D19" s="70" t="s">
        <v>118</v>
      </c>
      <c r="E19" s="22">
        <v>894</v>
      </c>
      <c r="F19" s="22">
        <v>0</v>
      </c>
      <c r="G19" s="22">
        <v>0</v>
      </c>
      <c r="H19" s="22">
        <v>894</v>
      </c>
      <c r="I19" s="21">
        <v>0</v>
      </c>
    </row>
    <row r="20" spans="2:9" s="123" customFormat="1" ht="19.5" customHeight="1" x14ac:dyDescent="0.25">
      <c r="B20" s="39"/>
      <c r="C20" s="39"/>
      <c r="D20" s="125" t="s">
        <v>108</v>
      </c>
      <c r="E20" s="21">
        <v>333458.09999999998</v>
      </c>
      <c r="F20" s="21">
        <v>0</v>
      </c>
      <c r="G20" s="21">
        <v>330382.5</v>
      </c>
      <c r="H20" s="21">
        <v>3075.6000000000004</v>
      </c>
      <c r="I20" s="21">
        <f>I21+I22+I23+I24+I25</f>
        <v>0</v>
      </c>
    </row>
    <row r="21" spans="2:9" ht="88.5" customHeight="1" x14ac:dyDescent="0.25">
      <c r="B21" s="42"/>
      <c r="C21" s="42"/>
      <c r="D21" s="126" t="s">
        <v>134</v>
      </c>
      <c r="E21" s="22">
        <v>660</v>
      </c>
      <c r="F21" s="22">
        <v>0</v>
      </c>
      <c r="G21" s="22">
        <v>0</v>
      </c>
      <c r="H21" s="22">
        <v>660</v>
      </c>
      <c r="I21" s="21">
        <v>0</v>
      </c>
    </row>
    <row r="22" spans="2:9" ht="104.25" customHeight="1" x14ac:dyDescent="0.25">
      <c r="B22" s="42"/>
      <c r="C22" s="42"/>
      <c r="D22" s="126" t="s">
        <v>135</v>
      </c>
      <c r="E22" s="22">
        <v>1537.8</v>
      </c>
      <c r="F22" s="22">
        <v>0</v>
      </c>
      <c r="G22" s="22">
        <v>0</v>
      </c>
      <c r="H22" s="22">
        <v>1537.8</v>
      </c>
      <c r="I22" s="21">
        <v>0</v>
      </c>
    </row>
    <row r="23" spans="2:9" ht="90" customHeight="1" x14ac:dyDescent="0.25">
      <c r="B23" s="42"/>
      <c r="C23" s="42"/>
      <c r="D23" s="126" t="s">
        <v>136</v>
      </c>
      <c r="E23" s="22">
        <v>877.8</v>
      </c>
      <c r="F23" s="22">
        <v>0</v>
      </c>
      <c r="G23" s="22">
        <v>0</v>
      </c>
      <c r="H23" s="22">
        <v>877.8</v>
      </c>
      <c r="I23" s="21">
        <v>0</v>
      </c>
    </row>
    <row r="24" spans="2:9" ht="62.25" customHeight="1" x14ac:dyDescent="0.25">
      <c r="B24" s="42"/>
      <c r="C24" s="42"/>
      <c r="D24" s="49" t="s">
        <v>120</v>
      </c>
      <c r="E24" s="22">
        <v>245098</v>
      </c>
      <c r="F24" s="22">
        <v>0</v>
      </c>
      <c r="G24" s="22">
        <v>245098</v>
      </c>
      <c r="H24" s="22">
        <v>0</v>
      </c>
      <c r="I24" s="21">
        <v>0</v>
      </c>
    </row>
    <row r="25" spans="2:9" ht="59.25" customHeight="1" x14ac:dyDescent="0.25">
      <c r="B25" s="42"/>
      <c r="C25" s="42"/>
      <c r="D25" s="126" t="s">
        <v>184</v>
      </c>
      <c r="E25" s="22">
        <v>85284.5</v>
      </c>
      <c r="F25" s="22">
        <v>0</v>
      </c>
      <c r="G25" s="22">
        <v>85284.5</v>
      </c>
      <c r="H25" s="22">
        <v>0</v>
      </c>
      <c r="I25" s="21">
        <v>0</v>
      </c>
    </row>
    <row r="26" spans="2:9" s="123" customFormat="1" ht="19.5" customHeight="1" x14ac:dyDescent="0.25">
      <c r="B26" s="39"/>
      <c r="C26" s="39"/>
      <c r="D26" s="125" t="s">
        <v>109</v>
      </c>
      <c r="E26" s="21">
        <v>660</v>
      </c>
      <c r="F26" s="21">
        <v>0</v>
      </c>
      <c r="G26" s="21">
        <v>0</v>
      </c>
      <c r="H26" s="21">
        <v>660</v>
      </c>
      <c r="I26" s="21">
        <v>0</v>
      </c>
    </row>
    <row r="27" spans="2:9" ht="87" customHeight="1" x14ac:dyDescent="0.25">
      <c r="B27" s="42"/>
      <c r="C27" s="42"/>
      <c r="D27" s="132" t="s">
        <v>137</v>
      </c>
      <c r="E27" s="22">
        <v>660</v>
      </c>
      <c r="F27" s="22">
        <v>0</v>
      </c>
      <c r="G27" s="22">
        <v>0</v>
      </c>
      <c r="H27" s="22">
        <v>660</v>
      </c>
      <c r="I27" s="21">
        <v>0</v>
      </c>
    </row>
    <row r="28" spans="2:9" s="123" customFormat="1" ht="19.5" customHeight="1" x14ac:dyDescent="0.25">
      <c r="B28" s="39"/>
      <c r="C28" s="39"/>
      <c r="D28" s="125" t="s">
        <v>110</v>
      </c>
      <c r="E28" s="21">
        <v>1100</v>
      </c>
      <c r="F28" s="21">
        <v>0</v>
      </c>
      <c r="G28" s="21">
        <v>0</v>
      </c>
      <c r="H28" s="21">
        <v>1100</v>
      </c>
      <c r="I28" s="21">
        <v>0</v>
      </c>
    </row>
    <row r="29" spans="2:9" ht="87" customHeight="1" x14ac:dyDescent="0.25">
      <c r="B29" s="42"/>
      <c r="C29" s="42"/>
      <c r="D29" s="49" t="s">
        <v>180</v>
      </c>
      <c r="E29" s="22">
        <v>330</v>
      </c>
      <c r="F29" s="22">
        <v>0</v>
      </c>
      <c r="G29" s="22">
        <v>0</v>
      </c>
      <c r="H29" s="22">
        <v>330</v>
      </c>
      <c r="I29" s="21">
        <v>0</v>
      </c>
    </row>
    <row r="30" spans="2:9" ht="92.25" customHeight="1" x14ac:dyDescent="0.25">
      <c r="B30" s="42"/>
      <c r="C30" s="42"/>
      <c r="D30" s="49" t="s">
        <v>132</v>
      </c>
      <c r="E30" s="22">
        <v>770</v>
      </c>
      <c r="F30" s="22">
        <v>0</v>
      </c>
      <c r="G30" s="22">
        <v>0</v>
      </c>
      <c r="H30" s="22">
        <v>770</v>
      </c>
      <c r="I30" s="21">
        <v>0</v>
      </c>
    </row>
    <row r="31" spans="2:9" ht="22.5" customHeight="1" x14ac:dyDescent="0.25">
      <c r="B31" s="42"/>
      <c r="C31" s="42"/>
      <c r="D31" s="13" t="s">
        <v>189</v>
      </c>
      <c r="E31" s="21">
        <f>F31+G31+H31+I31</f>
        <v>-339297.69999999995</v>
      </c>
      <c r="F31" s="21">
        <v>0</v>
      </c>
      <c r="G31" s="21">
        <f>'2.'!K35</f>
        <v>-339297.69999999995</v>
      </c>
      <c r="H31" s="21">
        <v>0</v>
      </c>
      <c r="I31" s="21">
        <v>0</v>
      </c>
    </row>
    <row r="32" spans="2:9" ht="39.75" customHeight="1" x14ac:dyDescent="0.25">
      <c r="D32" s="79"/>
      <c r="E32" s="178"/>
      <c r="F32" s="178"/>
      <c r="G32" s="178"/>
      <c r="H32" s="178"/>
      <c r="I32" s="179"/>
    </row>
    <row r="33" spans="3:9" ht="56.25" customHeight="1" x14ac:dyDescent="0.25">
      <c r="C33" s="5"/>
      <c r="D33" s="5"/>
      <c r="E33" s="188" t="s">
        <v>69</v>
      </c>
      <c r="F33" s="188"/>
      <c r="G33" s="188"/>
      <c r="H33" s="189" t="s">
        <v>70</v>
      </c>
      <c r="I33" s="189"/>
    </row>
    <row r="34" spans="3:9" ht="18.75" customHeight="1" x14ac:dyDescent="0.25">
      <c r="D34" s="127"/>
      <c r="E34" s="127"/>
      <c r="F34" s="128"/>
      <c r="G34" s="129"/>
      <c r="H34" s="32"/>
    </row>
    <row r="35" spans="3:9" ht="18.75" customHeight="1" x14ac:dyDescent="0.25">
      <c r="D35" s="127"/>
      <c r="E35" s="127"/>
      <c r="F35" s="128"/>
      <c r="G35" s="129"/>
      <c r="H35" s="32"/>
    </row>
    <row r="36" spans="3:9" x14ac:dyDescent="0.25">
      <c r="I36" s="50"/>
    </row>
    <row r="37" spans="3:9" x14ac:dyDescent="0.25">
      <c r="I37" s="50"/>
    </row>
    <row r="38" spans="3:9" x14ac:dyDescent="0.25">
      <c r="I38" s="50"/>
    </row>
  </sheetData>
  <mergeCells count="9">
    <mergeCell ref="E33:G33"/>
    <mergeCell ref="H33:I33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20"/>
  <sheetViews>
    <sheetView topLeftCell="A13" zoomScaleNormal="100" workbookViewId="0">
      <selection activeCell="A6" sqref="A6"/>
    </sheetView>
  </sheetViews>
  <sheetFormatPr defaultRowHeight="17.25" x14ac:dyDescent="0.3"/>
  <cols>
    <col min="1" max="1" width="7.42578125" style="28" customWidth="1"/>
    <col min="2" max="2" width="12" style="28" customWidth="1"/>
    <col min="3" max="3" width="14.7109375" style="28" customWidth="1"/>
    <col min="4" max="4" width="65.140625" style="31" customWidth="1"/>
    <col min="5" max="5" width="16.140625" style="31" customWidth="1"/>
    <col min="6" max="6" width="15" style="31" customWidth="1"/>
    <col min="7" max="7" width="15.28515625" style="31" customWidth="1"/>
    <col min="8" max="8" width="16.140625" style="25" customWidth="1"/>
    <col min="9" max="9" width="18.7109375" style="28" customWidth="1"/>
    <col min="10" max="10" width="19.85546875" style="28" customWidth="1"/>
    <col min="11" max="11" width="21.7109375" style="28" customWidth="1"/>
    <col min="12" max="13" width="18.5703125" style="28" customWidth="1"/>
    <col min="14" max="14" width="12.28515625" style="28" customWidth="1"/>
    <col min="15" max="15" width="11.28515625" style="28" customWidth="1"/>
    <col min="16" max="259" width="9.140625" style="28"/>
    <col min="260" max="260" width="7.28515625" style="28" customWidth="1"/>
    <col min="261" max="261" width="12" style="28" customWidth="1"/>
    <col min="262" max="262" width="11.85546875" style="28" customWidth="1"/>
    <col min="263" max="263" width="64.28515625" style="28" customWidth="1"/>
    <col min="264" max="264" width="16.85546875" style="28" customWidth="1"/>
    <col min="265" max="265" width="17.7109375" style="28" customWidth="1"/>
    <col min="266" max="266" width="12.85546875" style="28" customWidth="1"/>
    <col min="267" max="267" width="14.140625" style="28" customWidth="1"/>
    <col min="268" max="268" width="10.7109375" style="28" customWidth="1"/>
    <col min="269" max="515" width="9.140625" style="28"/>
    <col min="516" max="516" width="7.28515625" style="28" customWidth="1"/>
    <col min="517" max="517" width="12" style="28" customWidth="1"/>
    <col min="518" max="518" width="11.85546875" style="28" customWidth="1"/>
    <col min="519" max="519" width="64.28515625" style="28" customWidth="1"/>
    <col min="520" max="520" width="16.85546875" style="28" customWidth="1"/>
    <col min="521" max="521" width="17.7109375" style="28" customWidth="1"/>
    <col min="522" max="522" width="12.85546875" style="28" customWidth="1"/>
    <col min="523" max="523" width="14.140625" style="28" customWidth="1"/>
    <col min="524" max="524" width="10.7109375" style="28" customWidth="1"/>
    <col min="525" max="771" width="9.140625" style="28"/>
    <col min="772" max="772" width="7.28515625" style="28" customWidth="1"/>
    <col min="773" max="773" width="12" style="28" customWidth="1"/>
    <col min="774" max="774" width="11.85546875" style="28" customWidth="1"/>
    <col min="775" max="775" width="64.28515625" style="28" customWidth="1"/>
    <col min="776" max="776" width="16.85546875" style="28" customWidth="1"/>
    <col min="777" max="777" width="17.7109375" style="28" customWidth="1"/>
    <col min="778" max="778" width="12.85546875" style="28" customWidth="1"/>
    <col min="779" max="779" width="14.140625" style="28" customWidth="1"/>
    <col min="780" max="780" width="10.7109375" style="28" customWidth="1"/>
    <col min="781" max="1027" width="9.140625" style="28"/>
    <col min="1028" max="1028" width="7.28515625" style="28" customWidth="1"/>
    <col min="1029" max="1029" width="12" style="28" customWidth="1"/>
    <col min="1030" max="1030" width="11.85546875" style="28" customWidth="1"/>
    <col min="1031" max="1031" width="64.28515625" style="28" customWidth="1"/>
    <col min="1032" max="1032" width="16.85546875" style="28" customWidth="1"/>
    <col min="1033" max="1033" width="17.7109375" style="28" customWidth="1"/>
    <col min="1034" max="1034" width="12.85546875" style="28" customWidth="1"/>
    <col min="1035" max="1035" width="14.140625" style="28" customWidth="1"/>
    <col min="1036" max="1036" width="10.7109375" style="28" customWidth="1"/>
    <col min="1037" max="1283" width="9.140625" style="28"/>
    <col min="1284" max="1284" width="7.28515625" style="28" customWidth="1"/>
    <col min="1285" max="1285" width="12" style="28" customWidth="1"/>
    <col min="1286" max="1286" width="11.85546875" style="28" customWidth="1"/>
    <col min="1287" max="1287" width="64.28515625" style="28" customWidth="1"/>
    <col min="1288" max="1288" width="16.85546875" style="28" customWidth="1"/>
    <col min="1289" max="1289" width="17.7109375" style="28" customWidth="1"/>
    <col min="1290" max="1290" width="12.85546875" style="28" customWidth="1"/>
    <col min="1291" max="1291" width="14.140625" style="28" customWidth="1"/>
    <col min="1292" max="1292" width="10.7109375" style="28" customWidth="1"/>
    <col min="1293" max="1539" width="9.140625" style="28"/>
    <col min="1540" max="1540" width="7.28515625" style="28" customWidth="1"/>
    <col min="1541" max="1541" width="12" style="28" customWidth="1"/>
    <col min="1542" max="1542" width="11.85546875" style="28" customWidth="1"/>
    <col min="1543" max="1543" width="64.28515625" style="28" customWidth="1"/>
    <col min="1544" max="1544" width="16.85546875" style="28" customWidth="1"/>
    <col min="1545" max="1545" width="17.7109375" style="28" customWidth="1"/>
    <col min="1546" max="1546" width="12.85546875" style="28" customWidth="1"/>
    <col min="1547" max="1547" width="14.140625" style="28" customWidth="1"/>
    <col min="1548" max="1548" width="10.7109375" style="28" customWidth="1"/>
    <col min="1549" max="1795" width="9.140625" style="28"/>
    <col min="1796" max="1796" width="7.28515625" style="28" customWidth="1"/>
    <col min="1797" max="1797" width="12" style="28" customWidth="1"/>
    <col min="1798" max="1798" width="11.85546875" style="28" customWidth="1"/>
    <col min="1799" max="1799" width="64.28515625" style="28" customWidth="1"/>
    <col min="1800" max="1800" width="16.85546875" style="28" customWidth="1"/>
    <col min="1801" max="1801" width="17.7109375" style="28" customWidth="1"/>
    <col min="1802" max="1802" width="12.85546875" style="28" customWidth="1"/>
    <col min="1803" max="1803" width="14.140625" style="28" customWidth="1"/>
    <col min="1804" max="1804" width="10.7109375" style="28" customWidth="1"/>
    <col min="1805" max="2051" width="9.140625" style="28"/>
    <col min="2052" max="2052" width="7.28515625" style="28" customWidth="1"/>
    <col min="2053" max="2053" width="12" style="28" customWidth="1"/>
    <col min="2054" max="2054" width="11.85546875" style="28" customWidth="1"/>
    <col min="2055" max="2055" width="64.28515625" style="28" customWidth="1"/>
    <col min="2056" max="2056" width="16.85546875" style="28" customWidth="1"/>
    <col min="2057" max="2057" width="17.7109375" style="28" customWidth="1"/>
    <col min="2058" max="2058" width="12.85546875" style="28" customWidth="1"/>
    <col min="2059" max="2059" width="14.140625" style="28" customWidth="1"/>
    <col min="2060" max="2060" width="10.7109375" style="28" customWidth="1"/>
    <col min="2061" max="2307" width="9.140625" style="28"/>
    <col min="2308" max="2308" width="7.28515625" style="28" customWidth="1"/>
    <col min="2309" max="2309" width="12" style="28" customWidth="1"/>
    <col min="2310" max="2310" width="11.85546875" style="28" customWidth="1"/>
    <col min="2311" max="2311" width="64.28515625" style="28" customWidth="1"/>
    <col min="2312" max="2312" width="16.85546875" style="28" customWidth="1"/>
    <col min="2313" max="2313" width="17.7109375" style="28" customWidth="1"/>
    <col min="2314" max="2314" width="12.85546875" style="28" customWidth="1"/>
    <col min="2315" max="2315" width="14.140625" style="28" customWidth="1"/>
    <col min="2316" max="2316" width="10.7109375" style="28" customWidth="1"/>
    <col min="2317" max="2563" width="9.140625" style="28"/>
    <col min="2564" max="2564" width="7.28515625" style="28" customWidth="1"/>
    <col min="2565" max="2565" width="12" style="28" customWidth="1"/>
    <col min="2566" max="2566" width="11.85546875" style="28" customWidth="1"/>
    <col min="2567" max="2567" width="64.28515625" style="28" customWidth="1"/>
    <col min="2568" max="2568" width="16.85546875" style="28" customWidth="1"/>
    <col min="2569" max="2569" width="17.7109375" style="28" customWidth="1"/>
    <col min="2570" max="2570" width="12.85546875" style="28" customWidth="1"/>
    <col min="2571" max="2571" width="14.140625" style="28" customWidth="1"/>
    <col min="2572" max="2572" width="10.7109375" style="28" customWidth="1"/>
    <col min="2573" max="2819" width="9.140625" style="28"/>
    <col min="2820" max="2820" width="7.28515625" style="28" customWidth="1"/>
    <col min="2821" max="2821" width="12" style="28" customWidth="1"/>
    <col min="2822" max="2822" width="11.85546875" style="28" customWidth="1"/>
    <col min="2823" max="2823" width="64.28515625" style="28" customWidth="1"/>
    <col min="2824" max="2824" width="16.85546875" style="28" customWidth="1"/>
    <col min="2825" max="2825" width="17.7109375" style="28" customWidth="1"/>
    <col min="2826" max="2826" width="12.85546875" style="28" customWidth="1"/>
    <col min="2827" max="2827" width="14.140625" style="28" customWidth="1"/>
    <col min="2828" max="2828" width="10.7109375" style="28" customWidth="1"/>
    <col min="2829" max="3075" width="9.140625" style="28"/>
    <col min="3076" max="3076" width="7.28515625" style="28" customWidth="1"/>
    <col min="3077" max="3077" width="12" style="28" customWidth="1"/>
    <col min="3078" max="3078" width="11.85546875" style="28" customWidth="1"/>
    <col min="3079" max="3079" width="64.28515625" style="28" customWidth="1"/>
    <col min="3080" max="3080" width="16.85546875" style="28" customWidth="1"/>
    <col min="3081" max="3081" width="17.7109375" style="28" customWidth="1"/>
    <col min="3082" max="3082" width="12.85546875" style="28" customWidth="1"/>
    <col min="3083" max="3083" width="14.140625" style="28" customWidth="1"/>
    <col min="3084" max="3084" width="10.7109375" style="28" customWidth="1"/>
    <col min="3085" max="3331" width="9.140625" style="28"/>
    <col min="3332" max="3332" width="7.28515625" style="28" customWidth="1"/>
    <col min="3333" max="3333" width="12" style="28" customWidth="1"/>
    <col min="3334" max="3334" width="11.85546875" style="28" customWidth="1"/>
    <col min="3335" max="3335" width="64.28515625" style="28" customWidth="1"/>
    <col min="3336" max="3336" width="16.85546875" style="28" customWidth="1"/>
    <col min="3337" max="3337" width="17.7109375" style="28" customWidth="1"/>
    <col min="3338" max="3338" width="12.85546875" style="28" customWidth="1"/>
    <col min="3339" max="3339" width="14.140625" style="28" customWidth="1"/>
    <col min="3340" max="3340" width="10.7109375" style="28" customWidth="1"/>
    <col min="3341" max="3587" width="9.140625" style="28"/>
    <col min="3588" max="3588" width="7.28515625" style="28" customWidth="1"/>
    <col min="3589" max="3589" width="12" style="28" customWidth="1"/>
    <col min="3590" max="3590" width="11.85546875" style="28" customWidth="1"/>
    <col min="3591" max="3591" width="64.28515625" style="28" customWidth="1"/>
    <col min="3592" max="3592" width="16.85546875" style="28" customWidth="1"/>
    <col min="3593" max="3593" width="17.7109375" style="28" customWidth="1"/>
    <col min="3594" max="3594" width="12.85546875" style="28" customWidth="1"/>
    <col min="3595" max="3595" width="14.140625" style="28" customWidth="1"/>
    <col min="3596" max="3596" width="10.7109375" style="28" customWidth="1"/>
    <col min="3597" max="3843" width="9.140625" style="28"/>
    <col min="3844" max="3844" width="7.28515625" style="28" customWidth="1"/>
    <col min="3845" max="3845" width="12" style="28" customWidth="1"/>
    <col min="3846" max="3846" width="11.85546875" style="28" customWidth="1"/>
    <col min="3847" max="3847" width="64.28515625" style="28" customWidth="1"/>
    <col min="3848" max="3848" width="16.85546875" style="28" customWidth="1"/>
    <col min="3849" max="3849" width="17.7109375" style="28" customWidth="1"/>
    <col min="3850" max="3850" width="12.85546875" style="28" customWidth="1"/>
    <col min="3851" max="3851" width="14.140625" style="28" customWidth="1"/>
    <col min="3852" max="3852" width="10.7109375" style="28" customWidth="1"/>
    <col min="3853" max="4099" width="9.140625" style="28"/>
    <col min="4100" max="4100" width="7.28515625" style="28" customWidth="1"/>
    <col min="4101" max="4101" width="12" style="28" customWidth="1"/>
    <col min="4102" max="4102" width="11.85546875" style="28" customWidth="1"/>
    <col min="4103" max="4103" width="64.28515625" style="28" customWidth="1"/>
    <col min="4104" max="4104" width="16.85546875" style="28" customWidth="1"/>
    <col min="4105" max="4105" width="17.7109375" style="28" customWidth="1"/>
    <col min="4106" max="4106" width="12.85546875" style="28" customWidth="1"/>
    <col min="4107" max="4107" width="14.140625" style="28" customWidth="1"/>
    <col min="4108" max="4108" width="10.7109375" style="28" customWidth="1"/>
    <col min="4109" max="4355" width="9.140625" style="28"/>
    <col min="4356" max="4356" width="7.28515625" style="28" customWidth="1"/>
    <col min="4357" max="4357" width="12" style="28" customWidth="1"/>
    <col min="4358" max="4358" width="11.85546875" style="28" customWidth="1"/>
    <col min="4359" max="4359" width="64.28515625" style="28" customWidth="1"/>
    <col min="4360" max="4360" width="16.85546875" style="28" customWidth="1"/>
    <col min="4361" max="4361" width="17.7109375" style="28" customWidth="1"/>
    <col min="4362" max="4362" width="12.85546875" style="28" customWidth="1"/>
    <col min="4363" max="4363" width="14.140625" style="28" customWidth="1"/>
    <col min="4364" max="4364" width="10.7109375" style="28" customWidth="1"/>
    <col min="4365" max="4611" width="9.140625" style="28"/>
    <col min="4612" max="4612" width="7.28515625" style="28" customWidth="1"/>
    <col min="4613" max="4613" width="12" style="28" customWidth="1"/>
    <col min="4614" max="4614" width="11.85546875" style="28" customWidth="1"/>
    <col min="4615" max="4615" width="64.28515625" style="28" customWidth="1"/>
    <col min="4616" max="4616" width="16.85546875" style="28" customWidth="1"/>
    <col min="4617" max="4617" width="17.7109375" style="28" customWidth="1"/>
    <col min="4618" max="4618" width="12.85546875" style="28" customWidth="1"/>
    <col min="4619" max="4619" width="14.140625" style="28" customWidth="1"/>
    <col min="4620" max="4620" width="10.7109375" style="28" customWidth="1"/>
    <col min="4621" max="4867" width="9.140625" style="28"/>
    <col min="4868" max="4868" width="7.28515625" style="28" customWidth="1"/>
    <col min="4869" max="4869" width="12" style="28" customWidth="1"/>
    <col min="4870" max="4870" width="11.85546875" style="28" customWidth="1"/>
    <col min="4871" max="4871" width="64.28515625" style="28" customWidth="1"/>
    <col min="4872" max="4872" width="16.85546875" style="28" customWidth="1"/>
    <col min="4873" max="4873" width="17.7109375" style="28" customWidth="1"/>
    <col min="4874" max="4874" width="12.85546875" style="28" customWidth="1"/>
    <col min="4875" max="4875" width="14.140625" style="28" customWidth="1"/>
    <col min="4876" max="4876" width="10.7109375" style="28" customWidth="1"/>
    <col min="4877" max="5123" width="9.140625" style="28"/>
    <col min="5124" max="5124" width="7.28515625" style="28" customWidth="1"/>
    <col min="5125" max="5125" width="12" style="28" customWidth="1"/>
    <col min="5126" max="5126" width="11.85546875" style="28" customWidth="1"/>
    <col min="5127" max="5127" width="64.28515625" style="28" customWidth="1"/>
    <col min="5128" max="5128" width="16.85546875" style="28" customWidth="1"/>
    <col min="5129" max="5129" width="17.7109375" style="28" customWidth="1"/>
    <col min="5130" max="5130" width="12.85546875" style="28" customWidth="1"/>
    <col min="5131" max="5131" width="14.140625" style="28" customWidth="1"/>
    <col min="5132" max="5132" width="10.7109375" style="28" customWidth="1"/>
    <col min="5133" max="5379" width="9.140625" style="28"/>
    <col min="5380" max="5380" width="7.28515625" style="28" customWidth="1"/>
    <col min="5381" max="5381" width="12" style="28" customWidth="1"/>
    <col min="5382" max="5382" width="11.85546875" style="28" customWidth="1"/>
    <col min="5383" max="5383" width="64.28515625" style="28" customWidth="1"/>
    <col min="5384" max="5384" width="16.85546875" style="28" customWidth="1"/>
    <col min="5385" max="5385" width="17.7109375" style="28" customWidth="1"/>
    <col min="5386" max="5386" width="12.85546875" style="28" customWidth="1"/>
    <col min="5387" max="5387" width="14.140625" style="28" customWidth="1"/>
    <col min="5388" max="5388" width="10.7109375" style="28" customWidth="1"/>
    <col min="5389" max="5635" width="9.140625" style="28"/>
    <col min="5636" max="5636" width="7.28515625" style="28" customWidth="1"/>
    <col min="5637" max="5637" width="12" style="28" customWidth="1"/>
    <col min="5638" max="5638" width="11.85546875" style="28" customWidth="1"/>
    <col min="5639" max="5639" width="64.28515625" style="28" customWidth="1"/>
    <col min="5640" max="5640" width="16.85546875" style="28" customWidth="1"/>
    <col min="5641" max="5641" width="17.7109375" style="28" customWidth="1"/>
    <col min="5642" max="5642" width="12.85546875" style="28" customWidth="1"/>
    <col min="5643" max="5643" width="14.140625" style="28" customWidth="1"/>
    <col min="5644" max="5644" width="10.7109375" style="28" customWidth="1"/>
    <col min="5645" max="5891" width="9.140625" style="28"/>
    <col min="5892" max="5892" width="7.28515625" style="28" customWidth="1"/>
    <col min="5893" max="5893" width="12" style="28" customWidth="1"/>
    <col min="5894" max="5894" width="11.85546875" style="28" customWidth="1"/>
    <col min="5895" max="5895" width="64.28515625" style="28" customWidth="1"/>
    <col min="5896" max="5896" width="16.85546875" style="28" customWidth="1"/>
    <col min="5897" max="5897" width="17.7109375" style="28" customWidth="1"/>
    <col min="5898" max="5898" width="12.85546875" style="28" customWidth="1"/>
    <col min="5899" max="5899" width="14.140625" style="28" customWidth="1"/>
    <col min="5900" max="5900" width="10.7109375" style="28" customWidth="1"/>
    <col min="5901" max="6147" width="9.140625" style="28"/>
    <col min="6148" max="6148" width="7.28515625" style="28" customWidth="1"/>
    <col min="6149" max="6149" width="12" style="28" customWidth="1"/>
    <col min="6150" max="6150" width="11.85546875" style="28" customWidth="1"/>
    <col min="6151" max="6151" width="64.28515625" style="28" customWidth="1"/>
    <col min="6152" max="6152" width="16.85546875" style="28" customWidth="1"/>
    <col min="6153" max="6153" width="17.7109375" style="28" customWidth="1"/>
    <col min="6154" max="6154" width="12.85546875" style="28" customWidth="1"/>
    <col min="6155" max="6155" width="14.140625" style="28" customWidth="1"/>
    <col min="6156" max="6156" width="10.7109375" style="28" customWidth="1"/>
    <col min="6157" max="6403" width="9.140625" style="28"/>
    <col min="6404" max="6404" width="7.28515625" style="28" customWidth="1"/>
    <col min="6405" max="6405" width="12" style="28" customWidth="1"/>
    <col min="6406" max="6406" width="11.85546875" style="28" customWidth="1"/>
    <col min="6407" max="6407" width="64.28515625" style="28" customWidth="1"/>
    <col min="6408" max="6408" width="16.85546875" style="28" customWidth="1"/>
    <col min="6409" max="6409" width="17.7109375" style="28" customWidth="1"/>
    <col min="6410" max="6410" width="12.85546875" style="28" customWidth="1"/>
    <col min="6411" max="6411" width="14.140625" style="28" customWidth="1"/>
    <col min="6412" max="6412" width="10.7109375" style="28" customWidth="1"/>
    <col min="6413" max="6659" width="9.140625" style="28"/>
    <col min="6660" max="6660" width="7.28515625" style="28" customWidth="1"/>
    <col min="6661" max="6661" width="12" style="28" customWidth="1"/>
    <col min="6662" max="6662" width="11.85546875" style="28" customWidth="1"/>
    <col min="6663" max="6663" width="64.28515625" style="28" customWidth="1"/>
    <col min="6664" max="6664" width="16.85546875" style="28" customWidth="1"/>
    <col min="6665" max="6665" width="17.7109375" style="28" customWidth="1"/>
    <col min="6666" max="6666" width="12.85546875" style="28" customWidth="1"/>
    <col min="6667" max="6667" width="14.140625" style="28" customWidth="1"/>
    <col min="6668" max="6668" width="10.7109375" style="28" customWidth="1"/>
    <col min="6669" max="6915" width="9.140625" style="28"/>
    <col min="6916" max="6916" width="7.28515625" style="28" customWidth="1"/>
    <col min="6917" max="6917" width="12" style="28" customWidth="1"/>
    <col min="6918" max="6918" width="11.85546875" style="28" customWidth="1"/>
    <col min="6919" max="6919" width="64.28515625" style="28" customWidth="1"/>
    <col min="6920" max="6920" width="16.85546875" style="28" customWidth="1"/>
    <col min="6921" max="6921" width="17.7109375" style="28" customWidth="1"/>
    <col min="6922" max="6922" width="12.85546875" style="28" customWidth="1"/>
    <col min="6923" max="6923" width="14.140625" style="28" customWidth="1"/>
    <col min="6924" max="6924" width="10.7109375" style="28" customWidth="1"/>
    <col min="6925" max="7171" width="9.140625" style="28"/>
    <col min="7172" max="7172" width="7.28515625" style="28" customWidth="1"/>
    <col min="7173" max="7173" width="12" style="28" customWidth="1"/>
    <col min="7174" max="7174" width="11.85546875" style="28" customWidth="1"/>
    <col min="7175" max="7175" width="64.28515625" style="28" customWidth="1"/>
    <col min="7176" max="7176" width="16.85546875" style="28" customWidth="1"/>
    <col min="7177" max="7177" width="17.7109375" style="28" customWidth="1"/>
    <col min="7178" max="7178" width="12.85546875" style="28" customWidth="1"/>
    <col min="7179" max="7179" width="14.140625" style="28" customWidth="1"/>
    <col min="7180" max="7180" width="10.7109375" style="28" customWidth="1"/>
    <col min="7181" max="7427" width="9.140625" style="28"/>
    <col min="7428" max="7428" width="7.28515625" style="28" customWidth="1"/>
    <col min="7429" max="7429" width="12" style="28" customWidth="1"/>
    <col min="7430" max="7430" width="11.85546875" style="28" customWidth="1"/>
    <col min="7431" max="7431" width="64.28515625" style="28" customWidth="1"/>
    <col min="7432" max="7432" width="16.85546875" style="28" customWidth="1"/>
    <col min="7433" max="7433" width="17.7109375" style="28" customWidth="1"/>
    <col min="7434" max="7434" width="12.85546875" style="28" customWidth="1"/>
    <col min="7435" max="7435" width="14.140625" style="28" customWidth="1"/>
    <col min="7436" max="7436" width="10.7109375" style="28" customWidth="1"/>
    <col min="7437" max="7683" width="9.140625" style="28"/>
    <col min="7684" max="7684" width="7.28515625" style="28" customWidth="1"/>
    <col min="7685" max="7685" width="12" style="28" customWidth="1"/>
    <col min="7686" max="7686" width="11.85546875" style="28" customWidth="1"/>
    <col min="7687" max="7687" width="64.28515625" style="28" customWidth="1"/>
    <col min="7688" max="7688" width="16.85546875" style="28" customWidth="1"/>
    <col min="7689" max="7689" width="17.7109375" style="28" customWidth="1"/>
    <col min="7690" max="7690" width="12.85546875" style="28" customWidth="1"/>
    <col min="7691" max="7691" width="14.140625" style="28" customWidth="1"/>
    <col min="7692" max="7692" width="10.7109375" style="28" customWidth="1"/>
    <col min="7693" max="7939" width="9.140625" style="28"/>
    <col min="7940" max="7940" width="7.28515625" style="28" customWidth="1"/>
    <col min="7941" max="7941" width="12" style="28" customWidth="1"/>
    <col min="7942" max="7942" width="11.85546875" style="28" customWidth="1"/>
    <col min="7943" max="7943" width="64.28515625" style="28" customWidth="1"/>
    <col min="7944" max="7944" width="16.85546875" style="28" customWidth="1"/>
    <col min="7945" max="7945" width="17.7109375" style="28" customWidth="1"/>
    <col min="7946" max="7946" width="12.85546875" style="28" customWidth="1"/>
    <col min="7947" max="7947" width="14.140625" style="28" customWidth="1"/>
    <col min="7948" max="7948" width="10.7109375" style="28" customWidth="1"/>
    <col min="7949" max="8195" width="9.140625" style="28"/>
    <col min="8196" max="8196" width="7.28515625" style="28" customWidth="1"/>
    <col min="8197" max="8197" width="12" style="28" customWidth="1"/>
    <col min="8198" max="8198" width="11.85546875" style="28" customWidth="1"/>
    <col min="8199" max="8199" width="64.28515625" style="28" customWidth="1"/>
    <col min="8200" max="8200" width="16.85546875" style="28" customWidth="1"/>
    <col min="8201" max="8201" width="17.7109375" style="28" customWidth="1"/>
    <col min="8202" max="8202" width="12.85546875" style="28" customWidth="1"/>
    <col min="8203" max="8203" width="14.140625" style="28" customWidth="1"/>
    <col min="8204" max="8204" width="10.7109375" style="28" customWidth="1"/>
    <col min="8205" max="8451" width="9.140625" style="28"/>
    <col min="8452" max="8452" width="7.28515625" style="28" customWidth="1"/>
    <col min="8453" max="8453" width="12" style="28" customWidth="1"/>
    <col min="8454" max="8454" width="11.85546875" style="28" customWidth="1"/>
    <col min="8455" max="8455" width="64.28515625" style="28" customWidth="1"/>
    <col min="8456" max="8456" width="16.85546875" style="28" customWidth="1"/>
    <col min="8457" max="8457" width="17.7109375" style="28" customWidth="1"/>
    <col min="8458" max="8458" width="12.85546875" style="28" customWidth="1"/>
    <col min="8459" max="8459" width="14.140625" style="28" customWidth="1"/>
    <col min="8460" max="8460" width="10.7109375" style="28" customWidth="1"/>
    <col min="8461" max="8707" width="9.140625" style="28"/>
    <col min="8708" max="8708" width="7.28515625" style="28" customWidth="1"/>
    <col min="8709" max="8709" width="12" style="28" customWidth="1"/>
    <col min="8710" max="8710" width="11.85546875" style="28" customWidth="1"/>
    <col min="8711" max="8711" width="64.28515625" style="28" customWidth="1"/>
    <col min="8712" max="8712" width="16.85546875" style="28" customWidth="1"/>
    <col min="8713" max="8713" width="17.7109375" style="28" customWidth="1"/>
    <col min="8714" max="8714" width="12.85546875" style="28" customWidth="1"/>
    <col min="8715" max="8715" width="14.140625" style="28" customWidth="1"/>
    <col min="8716" max="8716" width="10.7109375" style="28" customWidth="1"/>
    <col min="8717" max="8963" width="9.140625" style="28"/>
    <col min="8964" max="8964" width="7.28515625" style="28" customWidth="1"/>
    <col min="8965" max="8965" width="12" style="28" customWidth="1"/>
    <col min="8966" max="8966" width="11.85546875" style="28" customWidth="1"/>
    <col min="8967" max="8967" width="64.28515625" style="28" customWidth="1"/>
    <col min="8968" max="8968" width="16.85546875" style="28" customWidth="1"/>
    <col min="8969" max="8969" width="17.7109375" style="28" customWidth="1"/>
    <col min="8970" max="8970" width="12.85546875" style="28" customWidth="1"/>
    <col min="8971" max="8971" width="14.140625" style="28" customWidth="1"/>
    <col min="8972" max="8972" width="10.7109375" style="28" customWidth="1"/>
    <col min="8973" max="9219" width="9.140625" style="28"/>
    <col min="9220" max="9220" width="7.28515625" style="28" customWidth="1"/>
    <col min="9221" max="9221" width="12" style="28" customWidth="1"/>
    <col min="9222" max="9222" width="11.85546875" style="28" customWidth="1"/>
    <col min="9223" max="9223" width="64.28515625" style="28" customWidth="1"/>
    <col min="9224" max="9224" width="16.85546875" style="28" customWidth="1"/>
    <col min="9225" max="9225" width="17.7109375" style="28" customWidth="1"/>
    <col min="9226" max="9226" width="12.85546875" style="28" customWidth="1"/>
    <col min="9227" max="9227" width="14.140625" style="28" customWidth="1"/>
    <col min="9228" max="9228" width="10.7109375" style="28" customWidth="1"/>
    <col min="9229" max="9475" width="9.140625" style="28"/>
    <col min="9476" max="9476" width="7.28515625" style="28" customWidth="1"/>
    <col min="9477" max="9477" width="12" style="28" customWidth="1"/>
    <col min="9478" max="9478" width="11.85546875" style="28" customWidth="1"/>
    <col min="9479" max="9479" width="64.28515625" style="28" customWidth="1"/>
    <col min="9480" max="9480" width="16.85546875" style="28" customWidth="1"/>
    <col min="9481" max="9481" width="17.7109375" style="28" customWidth="1"/>
    <col min="9482" max="9482" width="12.85546875" style="28" customWidth="1"/>
    <col min="9483" max="9483" width="14.140625" style="28" customWidth="1"/>
    <col min="9484" max="9484" width="10.7109375" style="28" customWidth="1"/>
    <col min="9485" max="9731" width="9.140625" style="28"/>
    <col min="9732" max="9732" width="7.28515625" style="28" customWidth="1"/>
    <col min="9733" max="9733" width="12" style="28" customWidth="1"/>
    <col min="9734" max="9734" width="11.85546875" style="28" customWidth="1"/>
    <col min="9735" max="9735" width="64.28515625" style="28" customWidth="1"/>
    <col min="9736" max="9736" width="16.85546875" style="28" customWidth="1"/>
    <col min="9737" max="9737" width="17.7109375" style="28" customWidth="1"/>
    <col min="9738" max="9738" width="12.85546875" style="28" customWidth="1"/>
    <col min="9739" max="9739" width="14.140625" style="28" customWidth="1"/>
    <col min="9740" max="9740" width="10.7109375" style="28" customWidth="1"/>
    <col min="9741" max="9987" width="9.140625" style="28"/>
    <col min="9988" max="9988" width="7.28515625" style="28" customWidth="1"/>
    <col min="9989" max="9989" width="12" style="28" customWidth="1"/>
    <col min="9990" max="9990" width="11.85546875" style="28" customWidth="1"/>
    <col min="9991" max="9991" width="64.28515625" style="28" customWidth="1"/>
    <col min="9992" max="9992" width="16.85546875" style="28" customWidth="1"/>
    <col min="9993" max="9993" width="17.7109375" style="28" customWidth="1"/>
    <col min="9994" max="9994" width="12.85546875" style="28" customWidth="1"/>
    <col min="9995" max="9995" width="14.140625" style="28" customWidth="1"/>
    <col min="9996" max="9996" width="10.7109375" style="28" customWidth="1"/>
    <col min="9997" max="10243" width="9.140625" style="28"/>
    <col min="10244" max="10244" width="7.28515625" style="28" customWidth="1"/>
    <col min="10245" max="10245" width="12" style="28" customWidth="1"/>
    <col min="10246" max="10246" width="11.85546875" style="28" customWidth="1"/>
    <col min="10247" max="10247" width="64.28515625" style="28" customWidth="1"/>
    <col min="10248" max="10248" width="16.85546875" style="28" customWidth="1"/>
    <col min="10249" max="10249" width="17.7109375" style="28" customWidth="1"/>
    <col min="10250" max="10250" width="12.85546875" style="28" customWidth="1"/>
    <col min="10251" max="10251" width="14.140625" style="28" customWidth="1"/>
    <col min="10252" max="10252" width="10.7109375" style="28" customWidth="1"/>
    <col min="10253" max="10499" width="9.140625" style="28"/>
    <col min="10500" max="10500" width="7.28515625" style="28" customWidth="1"/>
    <col min="10501" max="10501" width="12" style="28" customWidth="1"/>
    <col min="10502" max="10502" width="11.85546875" style="28" customWidth="1"/>
    <col min="10503" max="10503" width="64.28515625" style="28" customWidth="1"/>
    <col min="10504" max="10504" width="16.85546875" style="28" customWidth="1"/>
    <col min="10505" max="10505" width="17.7109375" style="28" customWidth="1"/>
    <col min="10506" max="10506" width="12.85546875" style="28" customWidth="1"/>
    <col min="10507" max="10507" width="14.140625" style="28" customWidth="1"/>
    <col min="10508" max="10508" width="10.7109375" style="28" customWidth="1"/>
    <col min="10509" max="10755" width="9.140625" style="28"/>
    <col min="10756" max="10756" width="7.28515625" style="28" customWidth="1"/>
    <col min="10757" max="10757" width="12" style="28" customWidth="1"/>
    <col min="10758" max="10758" width="11.85546875" style="28" customWidth="1"/>
    <col min="10759" max="10759" width="64.28515625" style="28" customWidth="1"/>
    <col min="10760" max="10760" width="16.85546875" style="28" customWidth="1"/>
    <col min="10761" max="10761" width="17.7109375" style="28" customWidth="1"/>
    <col min="10762" max="10762" width="12.85546875" style="28" customWidth="1"/>
    <col min="10763" max="10763" width="14.140625" style="28" customWidth="1"/>
    <col min="10764" max="10764" width="10.7109375" style="28" customWidth="1"/>
    <col min="10765" max="11011" width="9.140625" style="28"/>
    <col min="11012" max="11012" width="7.28515625" style="28" customWidth="1"/>
    <col min="11013" max="11013" width="12" style="28" customWidth="1"/>
    <col min="11014" max="11014" width="11.85546875" style="28" customWidth="1"/>
    <col min="11015" max="11015" width="64.28515625" style="28" customWidth="1"/>
    <col min="11016" max="11016" width="16.85546875" style="28" customWidth="1"/>
    <col min="11017" max="11017" width="17.7109375" style="28" customWidth="1"/>
    <col min="11018" max="11018" width="12.85546875" style="28" customWidth="1"/>
    <col min="11019" max="11019" width="14.140625" style="28" customWidth="1"/>
    <col min="11020" max="11020" width="10.7109375" style="28" customWidth="1"/>
    <col min="11021" max="11267" width="9.140625" style="28"/>
    <col min="11268" max="11268" width="7.28515625" style="28" customWidth="1"/>
    <col min="11269" max="11269" width="12" style="28" customWidth="1"/>
    <col min="11270" max="11270" width="11.85546875" style="28" customWidth="1"/>
    <col min="11271" max="11271" width="64.28515625" style="28" customWidth="1"/>
    <col min="11272" max="11272" width="16.85546875" style="28" customWidth="1"/>
    <col min="11273" max="11273" width="17.7109375" style="28" customWidth="1"/>
    <col min="11274" max="11274" width="12.85546875" style="28" customWidth="1"/>
    <col min="11275" max="11275" width="14.140625" style="28" customWidth="1"/>
    <col min="11276" max="11276" width="10.7109375" style="28" customWidth="1"/>
    <col min="11277" max="11523" width="9.140625" style="28"/>
    <col min="11524" max="11524" width="7.28515625" style="28" customWidth="1"/>
    <col min="11525" max="11525" width="12" style="28" customWidth="1"/>
    <col min="11526" max="11526" width="11.85546875" style="28" customWidth="1"/>
    <col min="11527" max="11527" width="64.28515625" style="28" customWidth="1"/>
    <col min="11528" max="11528" width="16.85546875" style="28" customWidth="1"/>
    <col min="11529" max="11529" width="17.7109375" style="28" customWidth="1"/>
    <col min="11530" max="11530" width="12.85546875" style="28" customWidth="1"/>
    <col min="11531" max="11531" width="14.140625" style="28" customWidth="1"/>
    <col min="11532" max="11532" width="10.7109375" style="28" customWidth="1"/>
    <col min="11533" max="11779" width="9.140625" style="28"/>
    <col min="11780" max="11780" width="7.28515625" style="28" customWidth="1"/>
    <col min="11781" max="11781" width="12" style="28" customWidth="1"/>
    <col min="11782" max="11782" width="11.85546875" style="28" customWidth="1"/>
    <col min="11783" max="11783" width="64.28515625" style="28" customWidth="1"/>
    <col min="11784" max="11784" width="16.85546875" style="28" customWidth="1"/>
    <col min="11785" max="11785" width="17.7109375" style="28" customWidth="1"/>
    <col min="11786" max="11786" width="12.85546875" style="28" customWidth="1"/>
    <col min="11787" max="11787" width="14.140625" style="28" customWidth="1"/>
    <col min="11788" max="11788" width="10.7109375" style="28" customWidth="1"/>
    <col min="11789" max="12035" width="9.140625" style="28"/>
    <col min="12036" max="12036" width="7.28515625" style="28" customWidth="1"/>
    <col min="12037" max="12037" width="12" style="28" customWidth="1"/>
    <col min="12038" max="12038" width="11.85546875" style="28" customWidth="1"/>
    <col min="12039" max="12039" width="64.28515625" style="28" customWidth="1"/>
    <col min="12040" max="12040" width="16.85546875" style="28" customWidth="1"/>
    <col min="12041" max="12041" width="17.7109375" style="28" customWidth="1"/>
    <col min="12042" max="12042" width="12.85546875" style="28" customWidth="1"/>
    <col min="12043" max="12043" width="14.140625" style="28" customWidth="1"/>
    <col min="12044" max="12044" width="10.7109375" style="28" customWidth="1"/>
    <col min="12045" max="12291" width="9.140625" style="28"/>
    <col min="12292" max="12292" width="7.28515625" style="28" customWidth="1"/>
    <col min="12293" max="12293" width="12" style="28" customWidth="1"/>
    <col min="12294" max="12294" width="11.85546875" style="28" customWidth="1"/>
    <col min="12295" max="12295" width="64.28515625" style="28" customWidth="1"/>
    <col min="12296" max="12296" width="16.85546875" style="28" customWidth="1"/>
    <col min="12297" max="12297" width="17.7109375" style="28" customWidth="1"/>
    <col min="12298" max="12298" width="12.85546875" style="28" customWidth="1"/>
    <col min="12299" max="12299" width="14.140625" style="28" customWidth="1"/>
    <col min="12300" max="12300" width="10.7109375" style="28" customWidth="1"/>
    <col min="12301" max="12547" width="9.140625" style="28"/>
    <col min="12548" max="12548" width="7.28515625" style="28" customWidth="1"/>
    <col min="12549" max="12549" width="12" style="28" customWidth="1"/>
    <col min="12550" max="12550" width="11.85546875" style="28" customWidth="1"/>
    <col min="12551" max="12551" width="64.28515625" style="28" customWidth="1"/>
    <col min="12552" max="12552" width="16.85546875" style="28" customWidth="1"/>
    <col min="12553" max="12553" width="17.7109375" style="28" customWidth="1"/>
    <col min="12554" max="12554" width="12.85546875" style="28" customWidth="1"/>
    <col min="12555" max="12555" width="14.140625" style="28" customWidth="1"/>
    <col min="12556" max="12556" width="10.7109375" style="28" customWidth="1"/>
    <col min="12557" max="12803" width="9.140625" style="28"/>
    <col min="12804" max="12804" width="7.28515625" style="28" customWidth="1"/>
    <col min="12805" max="12805" width="12" style="28" customWidth="1"/>
    <col min="12806" max="12806" width="11.85546875" style="28" customWidth="1"/>
    <col min="12807" max="12807" width="64.28515625" style="28" customWidth="1"/>
    <col min="12808" max="12808" width="16.85546875" style="28" customWidth="1"/>
    <col min="12809" max="12809" width="17.7109375" style="28" customWidth="1"/>
    <col min="12810" max="12810" width="12.85546875" style="28" customWidth="1"/>
    <col min="12811" max="12811" width="14.140625" style="28" customWidth="1"/>
    <col min="12812" max="12812" width="10.7109375" style="28" customWidth="1"/>
    <col min="12813" max="13059" width="9.140625" style="28"/>
    <col min="13060" max="13060" width="7.28515625" style="28" customWidth="1"/>
    <col min="13061" max="13061" width="12" style="28" customWidth="1"/>
    <col min="13062" max="13062" width="11.85546875" style="28" customWidth="1"/>
    <col min="13063" max="13063" width="64.28515625" style="28" customWidth="1"/>
    <col min="13064" max="13064" width="16.85546875" style="28" customWidth="1"/>
    <col min="13065" max="13065" width="17.7109375" style="28" customWidth="1"/>
    <col min="13066" max="13066" width="12.85546875" style="28" customWidth="1"/>
    <col min="13067" max="13067" width="14.140625" style="28" customWidth="1"/>
    <col min="13068" max="13068" width="10.7109375" style="28" customWidth="1"/>
    <col min="13069" max="13315" width="9.140625" style="28"/>
    <col min="13316" max="13316" width="7.28515625" style="28" customWidth="1"/>
    <col min="13317" max="13317" width="12" style="28" customWidth="1"/>
    <col min="13318" max="13318" width="11.85546875" style="28" customWidth="1"/>
    <col min="13319" max="13319" width="64.28515625" style="28" customWidth="1"/>
    <col min="13320" max="13320" width="16.85546875" style="28" customWidth="1"/>
    <col min="13321" max="13321" width="17.7109375" style="28" customWidth="1"/>
    <col min="13322" max="13322" width="12.85546875" style="28" customWidth="1"/>
    <col min="13323" max="13323" width="14.140625" style="28" customWidth="1"/>
    <col min="13324" max="13324" width="10.7109375" style="28" customWidth="1"/>
    <col min="13325" max="13571" width="9.140625" style="28"/>
    <col min="13572" max="13572" width="7.28515625" style="28" customWidth="1"/>
    <col min="13573" max="13573" width="12" style="28" customWidth="1"/>
    <col min="13574" max="13574" width="11.85546875" style="28" customWidth="1"/>
    <col min="13575" max="13575" width="64.28515625" style="28" customWidth="1"/>
    <col min="13576" max="13576" width="16.85546875" style="28" customWidth="1"/>
    <col min="13577" max="13577" width="17.7109375" style="28" customWidth="1"/>
    <col min="13578" max="13578" width="12.85546875" style="28" customWidth="1"/>
    <col min="13579" max="13579" width="14.140625" style="28" customWidth="1"/>
    <col min="13580" max="13580" width="10.7109375" style="28" customWidth="1"/>
    <col min="13581" max="13827" width="9.140625" style="28"/>
    <col min="13828" max="13828" width="7.28515625" style="28" customWidth="1"/>
    <col min="13829" max="13829" width="12" style="28" customWidth="1"/>
    <col min="13830" max="13830" width="11.85546875" style="28" customWidth="1"/>
    <col min="13831" max="13831" width="64.28515625" style="28" customWidth="1"/>
    <col min="13832" max="13832" width="16.85546875" style="28" customWidth="1"/>
    <col min="13833" max="13833" width="17.7109375" style="28" customWidth="1"/>
    <col min="13834" max="13834" width="12.85546875" style="28" customWidth="1"/>
    <col min="13835" max="13835" width="14.140625" style="28" customWidth="1"/>
    <col min="13836" max="13836" width="10.7109375" style="28" customWidth="1"/>
    <col min="13837" max="14083" width="9.140625" style="28"/>
    <col min="14084" max="14084" width="7.28515625" style="28" customWidth="1"/>
    <col min="14085" max="14085" width="12" style="28" customWidth="1"/>
    <col min="14086" max="14086" width="11.85546875" style="28" customWidth="1"/>
    <col min="14087" max="14087" width="64.28515625" style="28" customWidth="1"/>
    <col min="14088" max="14088" width="16.85546875" style="28" customWidth="1"/>
    <col min="14089" max="14089" width="17.7109375" style="28" customWidth="1"/>
    <col min="14090" max="14090" width="12.85546875" style="28" customWidth="1"/>
    <col min="14091" max="14091" width="14.140625" style="28" customWidth="1"/>
    <col min="14092" max="14092" width="10.7109375" style="28" customWidth="1"/>
    <col min="14093" max="14339" width="9.140625" style="28"/>
    <col min="14340" max="14340" width="7.28515625" style="28" customWidth="1"/>
    <col min="14341" max="14341" width="12" style="28" customWidth="1"/>
    <col min="14342" max="14342" width="11.85546875" style="28" customWidth="1"/>
    <col min="14343" max="14343" width="64.28515625" style="28" customWidth="1"/>
    <col min="14344" max="14344" width="16.85546875" style="28" customWidth="1"/>
    <col min="14345" max="14345" width="17.7109375" style="28" customWidth="1"/>
    <col min="14346" max="14346" width="12.85546875" style="28" customWidth="1"/>
    <col min="14347" max="14347" width="14.140625" style="28" customWidth="1"/>
    <col min="14348" max="14348" width="10.7109375" style="28" customWidth="1"/>
    <col min="14349" max="14595" width="9.140625" style="28"/>
    <col min="14596" max="14596" width="7.28515625" style="28" customWidth="1"/>
    <col min="14597" max="14597" width="12" style="28" customWidth="1"/>
    <col min="14598" max="14598" width="11.85546875" style="28" customWidth="1"/>
    <col min="14599" max="14599" width="64.28515625" style="28" customWidth="1"/>
    <col min="14600" max="14600" width="16.85546875" style="28" customWidth="1"/>
    <col min="14601" max="14601" width="17.7109375" style="28" customWidth="1"/>
    <col min="14602" max="14602" width="12.85546875" style="28" customWidth="1"/>
    <col min="14603" max="14603" width="14.140625" style="28" customWidth="1"/>
    <col min="14604" max="14604" width="10.7109375" style="28" customWidth="1"/>
    <col min="14605" max="14851" width="9.140625" style="28"/>
    <col min="14852" max="14852" width="7.28515625" style="28" customWidth="1"/>
    <col min="14853" max="14853" width="12" style="28" customWidth="1"/>
    <col min="14854" max="14854" width="11.85546875" style="28" customWidth="1"/>
    <col min="14855" max="14855" width="64.28515625" style="28" customWidth="1"/>
    <col min="14856" max="14856" width="16.85546875" style="28" customWidth="1"/>
    <col min="14857" max="14857" width="17.7109375" style="28" customWidth="1"/>
    <col min="14858" max="14858" width="12.85546875" style="28" customWidth="1"/>
    <col min="14859" max="14859" width="14.140625" style="28" customWidth="1"/>
    <col min="14860" max="14860" width="10.7109375" style="28" customWidth="1"/>
    <col min="14861" max="15107" width="9.140625" style="28"/>
    <col min="15108" max="15108" width="7.28515625" style="28" customWidth="1"/>
    <col min="15109" max="15109" width="12" style="28" customWidth="1"/>
    <col min="15110" max="15110" width="11.85546875" style="28" customWidth="1"/>
    <col min="15111" max="15111" width="64.28515625" style="28" customWidth="1"/>
    <col min="15112" max="15112" width="16.85546875" style="28" customWidth="1"/>
    <col min="15113" max="15113" width="17.7109375" style="28" customWidth="1"/>
    <col min="15114" max="15114" width="12.85546875" style="28" customWidth="1"/>
    <col min="15115" max="15115" width="14.140625" style="28" customWidth="1"/>
    <col min="15116" max="15116" width="10.7109375" style="28" customWidth="1"/>
    <col min="15117" max="15363" width="9.140625" style="28"/>
    <col min="15364" max="15364" width="7.28515625" style="28" customWidth="1"/>
    <col min="15365" max="15365" width="12" style="28" customWidth="1"/>
    <col min="15366" max="15366" width="11.85546875" style="28" customWidth="1"/>
    <col min="15367" max="15367" width="64.28515625" style="28" customWidth="1"/>
    <col min="15368" max="15368" width="16.85546875" style="28" customWidth="1"/>
    <col min="15369" max="15369" width="17.7109375" style="28" customWidth="1"/>
    <col min="15370" max="15370" width="12.85546875" style="28" customWidth="1"/>
    <col min="15371" max="15371" width="14.140625" style="28" customWidth="1"/>
    <col min="15372" max="15372" width="10.7109375" style="28" customWidth="1"/>
    <col min="15373" max="15619" width="9.140625" style="28"/>
    <col min="15620" max="15620" width="7.28515625" style="28" customWidth="1"/>
    <col min="15621" max="15621" width="12" style="28" customWidth="1"/>
    <col min="15622" max="15622" width="11.85546875" style="28" customWidth="1"/>
    <col min="15623" max="15623" width="64.28515625" style="28" customWidth="1"/>
    <col min="15624" max="15624" width="16.85546875" style="28" customWidth="1"/>
    <col min="15625" max="15625" width="17.7109375" style="28" customWidth="1"/>
    <col min="15626" max="15626" width="12.85546875" style="28" customWidth="1"/>
    <col min="15627" max="15627" width="14.140625" style="28" customWidth="1"/>
    <col min="15628" max="15628" width="10.7109375" style="28" customWidth="1"/>
    <col min="15629" max="15875" width="9.140625" style="28"/>
    <col min="15876" max="15876" width="7.28515625" style="28" customWidth="1"/>
    <col min="15877" max="15877" width="12" style="28" customWidth="1"/>
    <col min="15878" max="15878" width="11.85546875" style="28" customWidth="1"/>
    <col min="15879" max="15879" width="64.28515625" style="28" customWidth="1"/>
    <col min="15880" max="15880" width="16.85546875" style="28" customWidth="1"/>
    <col min="15881" max="15881" width="17.7109375" style="28" customWidth="1"/>
    <col min="15882" max="15882" width="12.85546875" style="28" customWidth="1"/>
    <col min="15883" max="15883" width="14.140625" style="28" customWidth="1"/>
    <col min="15884" max="15884" width="10.7109375" style="28" customWidth="1"/>
    <col min="15885" max="16131" width="9.140625" style="28"/>
    <col min="16132" max="16132" width="7.28515625" style="28" customWidth="1"/>
    <col min="16133" max="16133" width="12" style="28" customWidth="1"/>
    <col min="16134" max="16134" width="11.85546875" style="28" customWidth="1"/>
    <col min="16135" max="16135" width="64.28515625" style="28" customWidth="1"/>
    <col min="16136" max="16136" width="16.85546875" style="28" customWidth="1"/>
    <col min="16137" max="16137" width="17.7109375" style="28" customWidth="1"/>
    <col min="16138" max="16138" width="12.85546875" style="28" customWidth="1"/>
    <col min="16139" max="16139" width="14.140625" style="28" customWidth="1"/>
    <col min="16140" max="16140" width="10.7109375" style="28" customWidth="1"/>
    <col min="16141" max="16384" width="9.140625" style="28"/>
  </cols>
  <sheetData>
    <row r="1" spans="1:9" x14ac:dyDescent="0.3">
      <c r="D1" s="28"/>
      <c r="E1" s="28"/>
      <c r="F1" s="28"/>
      <c r="G1" s="28"/>
      <c r="H1" s="23" t="s">
        <v>168</v>
      </c>
    </row>
    <row r="2" spans="1:9" x14ac:dyDescent="0.3">
      <c r="D2" s="28"/>
      <c r="E2" s="28"/>
      <c r="F2" s="28"/>
      <c r="G2" s="28"/>
      <c r="H2" s="29" t="s">
        <v>77</v>
      </c>
    </row>
    <row r="3" spans="1:9" x14ac:dyDescent="0.3">
      <c r="D3" s="28"/>
      <c r="E3" s="28"/>
      <c r="F3" s="28"/>
      <c r="G3" s="28"/>
      <c r="H3" s="29" t="s">
        <v>43</v>
      </c>
    </row>
    <row r="5" spans="1:9" ht="48.75" customHeight="1" x14ac:dyDescent="0.3">
      <c r="A5" s="212" t="s">
        <v>204</v>
      </c>
      <c r="B5" s="212"/>
      <c r="C5" s="212"/>
      <c r="D5" s="212"/>
      <c r="E5" s="212"/>
      <c r="F5" s="212"/>
      <c r="G5" s="212"/>
      <c r="H5" s="212"/>
      <c r="I5" s="30"/>
    </row>
    <row r="7" spans="1:9" x14ac:dyDescent="0.3">
      <c r="G7" s="220" t="s">
        <v>26</v>
      </c>
      <c r="H7" s="220"/>
    </row>
    <row r="8" spans="1:9" s="32" customFormat="1" ht="54" customHeight="1" x14ac:dyDescent="0.25">
      <c r="B8" s="213" t="s">
        <v>32</v>
      </c>
      <c r="C8" s="214"/>
      <c r="D8" s="215" t="s">
        <v>55</v>
      </c>
      <c r="E8" s="217" t="s">
        <v>146</v>
      </c>
      <c r="F8" s="217"/>
      <c r="G8" s="217"/>
      <c r="H8" s="217"/>
    </row>
    <row r="9" spans="1:9" s="32" customFormat="1" ht="35.25" customHeight="1" x14ac:dyDescent="0.25">
      <c r="B9" s="33" t="s">
        <v>22</v>
      </c>
      <c r="C9" s="33" t="s">
        <v>23</v>
      </c>
      <c r="D9" s="216"/>
      <c r="E9" s="33" t="s">
        <v>81</v>
      </c>
      <c r="F9" s="33" t="s">
        <v>82</v>
      </c>
      <c r="G9" s="33" t="s">
        <v>83</v>
      </c>
      <c r="H9" s="33" t="s">
        <v>10</v>
      </c>
    </row>
    <row r="10" spans="1:9" s="38" customFormat="1" ht="17.25" customHeight="1" x14ac:dyDescent="0.25">
      <c r="B10" s="34"/>
      <c r="C10" s="34"/>
      <c r="D10" s="35" t="s">
        <v>51</v>
      </c>
      <c r="E10" s="139">
        <f>E12</f>
        <v>-1100</v>
      </c>
      <c r="F10" s="139">
        <f t="shared" ref="F10:H10" si="0">F12</f>
        <v>-1100</v>
      </c>
      <c r="G10" s="139">
        <f t="shared" si="0"/>
        <v>-1100</v>
      </c>
      <c r="H10" s="139">
        <f t="shared" si="0"/>
        <v>-1100</v>
      </c>
    </row>
    <row r="11" spans="1:9" s="32" customFormat="1" ht="21" customHeight="1" x14ac:dyDescent="0.25">
      <c r="B11" s="36"/>
      <c r="C11" s="36"/>
      <c r="D11" s="37" t="s">
        <v>52</v>
      </c>
      <c r="E11" s="140"/>
      <c r="F11" s="140"/>
      <c r="G11" s="140"/>
      <c r="H11" s="140"/>
    </row>
    <row r="12" spans="1:9" s="38" customFormat="1" ht="34.5" x14ac:dyDescent="0.25">
      <c r="B12" s="39"/>
      <c r="C12" s="40"/>
      <c r="D12" s="41" t="s">
        <v>53</v>
      </c>
      <c r="E12" s="141">
        <f>E14</f>
        <v>-1100</v>
      </c>
      <c r="F12" s="141">
        <f t="shared" ref="F12:H12" si="1">F14</f>
        <v>-1100</v>
      </c>
      <c r="G12" s="141">
        <f t="shared" si="1"/>
        <v>-1100</v>
      </c>
      <c r="H12" s="141">
        <f t="shared" si="1"/>
        <v>-1100</v>
      </c>
    </row>
    <row r="13" spans="1:9" s="32" customFormat="1" x14ac:dyDescent="0.25">
      <c r="B13" s="42"/>
      <c r="C13" s="42"/>
      <c r="D13" s="37" t="s">
        <v>54</v>
      </c>
      <c r="E13" s="140"/>
      <c r="F13" s="140"/>
      <c r="G13" s="140"/>
      <c r="H13" s="140"/>
    </row>
    <row r="14" spans="1:9" s="38" customFormat="1" ht="34.5" x14ac:dyDescent="0.25">
      <c r="B14" s="39">
        <v>1049</v>
      </c>
      <c r="C14" s="39">
        <v>21001</v>
      </c>
      <c r="D14" s="35" t="s">
        <v>195</v>
      </c>
      <c r="E14" s="139">
        <f>E17+E20+E23+E30+E33+E16</f>
        <v>-1100</v>
      </c>
      <c r="F14" s="139">
        <f t="shared" ref="F14:H14" si="2">F17+F20+F23+F30+F33+F16</f>
        <v>-1100</v>
      </c>
      <c r="G14" s="139">
        <f t="shared" si="2"/>
        <v>-1100</v>
      </c>
      <c r="H14" s="139">
        <f t="shared" si="2"/>
        <v>-1100</v>
      </c>
    </row>
    <row r="15" spans="1:9" s="32" customFormat="1" x14ac:dyDescent="0.25">
      <c r="B15" s="43"/>
      <c r="C15" s="43"/>
      <c r="D15" s="37" t="s">
        <v>5</v>
      </c>
      <c r="E15" s="37"/>
      <c r="F15" s="37"/>
      <c r="G15" s="37"/>
      <c r="H15" s="24"/>
    </row>
    <row r="16" spans="1:9" s="32" customFormat="1" x14ac:dyDescent="0.25">
      <c r="B16" s="181"/>
      <c r="C16" s="181"/>
      <c r="D16" s="182" t="s">
        <v>189</v>
      </c>
      <c r="E16" s="187">
        <f>'2.'!H35</f>
        <v>-8915.2000000000007</v>
      </c>
      <c r="F16" s="187">
        <f>'2.'!I35</f>
        <v>-339297.69999999995</v>
      </c>
      <c r="G16" s="187">
        <f>'2.'!J35</f>
        <v>-339297.69999999995</v>
      </c>
      <c r="H16" s="187">
        <f>'2.'!K35</f>
        <v>-339297.69999999995</v>
      </c>
    </row>
    <row r="17" spans="2:8" s="2" customFormat="1" ht="21.75" customHeight="1" x14ac:dyDescent="0.3">
      <c r="B17" s="45"/>
      <c r="C17" s="39"/>
      <c r="D17" s="82" t="s">
        <v>114</v>
      </c>
      <c r="E17" s="46">
        <f>E19</f>
        <v>2085.6</v>
      </c>
      <c r="F17" s="46">
        <f t="shared" ref="F17:H17" si="3">F19</f>
        <v>2085.6</v>
      </c>
      <c r="G17" s="46">
        <f t="shared" si="3"/>
        <v>2085.6</v>
      </c>
      <c r="H17" s="46">
        <f t="shared" si="3"/>
        <v>2085.6</v>
      </c>
    </row>
    <row r="18" spans="2:8" x14ac:dyDescent="0.3">
      <c r="B18" s="44"/>
      <c r="C18" s="44"/>
      <c r="D18" s="49" t="s">
        <v>112</v>
      </c>
      <c r="E18" s="47"/>
      <c r="F18" s="47"/>
      <c r="G18" s="47"/>
      <c r="H18" s="47"/>
    </row>
    <row r="19" spans="2:8" ht="99.75" customHeight="1" x14ac:dyDescent="0.3">
      <c r="B19" s="44"/>
      <c r="C19" s="44"/>
      <c r="D19" s="49" t="s">
        <v>185</v>
      </c>
      <c r="E19" s="47">
        <f>'3.'!E17</f>
        <v>2085.6</v>
      </c>
      <c r="F19" s="47">
        <f>E19</f>
        <v>2085.6</v>
      </c>
      <c r="G19" s="47">
        <f>F19</f>
        <v>2085.6</v>
      </c>
      <c r="H19" s="47">
        <f>G19</f>
        <v>2085.6</v>
      </c>
    </row>
    <row r="20" spans="2:8" s="2" customFormat="1" x14ac:dyDescent="0.3">
      <c r="B20" s="45"/>
      <c r="C20" s="45"/>
      <c r="D20" s="71" t="s">
        <v>111</v>
      </c>
      <c r="E20" s="46">
        <f>E22</f>
        <v>894</v>
      </c>
      <c r="F20" s="46">
        <f t="shared" ref="F20:H20" si="4">F22</f>
        <v>894</v>
      </c>
      <c r="G20" s="46">
        <f t="shared" si="4"/>
        <v>894</v>
      </c>
      <c r="H20" s="46">
        <f t="shared" si="4"/>
        <v>894</v>
      </c>
    </row>
    <row r="21" spans="2:8" x14ac:dyDescent="0.3">
      <c r="B21" s="44"/>
      <c r="C21" s="44"/>
      <c r="D21" s="49" t="s">
        <v>112</v>
      </c>
      <c r="E21" s="27"/>
      <c r="F21" s="27"/>
      <c r="G21" s="27"/>
      <c r="H21" s="27"/>
    </row>
    <row r="22" spans="2:8" ht="69" x14ac:dyDescent="0.3">
      <c r="B22" s="44"/>
      <c r="C22" s="44"/>
      <c r="D22" s="70" t="s">
        <v>118</v>
      </c>
      <c r="E22" s="27">
        <f>'3.'!E19</f>
        <v>894</v>
      </c>
      <c r="F22" s="27">
        <f>E22</f>
        <v>894</v>
      </c>
      <c r="G22" s="27">
        <f>F22</f>
        <v>894</v>
      </c>
      <c r="H22" s="27">
        <f>G22</f>
        <v>894</v>
      </c>
    </row>
    <row r="23" spans="2:8" s="2" customFormat="1" x14ac:dyDescent="0.3">
      <c r="B23" s="45"/>
      <c r="C23" s="45"/>
      <c r="D23" s="71" t="s">
        <v>116</v>
      </c>
      <c r="E23" s="46">
        <f>E25+E26+E27+E28+E29</f>
        <v>3075.6000000000004</v>
      </c>
      <c r="F23" s="46">
        <f t="shared" ref="F23:H23" si="5">F25+F26+F27+F28+F29</f>
        <v>333458.09999999998</v>
      </c>
      <c r="G23" s="46">
        <f t="shared" si="5"/>
        <v>333458.09999999998</v>
      </c>
      <c r="H23" s="46">
        <f t="shared" si="5"/>
        <v>333458.09999999998</v>
      </c>
    </row>
    <row r="24" spans="2:8" x14ac:dyDescent="0.3">
      <c r="B24" s="44"/>
      <c r="C24" s="44"/>
      <c r="D24" s="49" t="s">
        <v>112</v>
      </c>
      <c r="E24" s="27"/>
      <c r="F24" s="27"/>
      <c r="G24" s="27"/>
      <c r="H24" s="27"/>
    </row>
    <row r="25" spans="2:8" ht="79.5" customHeight="1" x14ac:dyDescent="0.3">
      <c r="B25" s="44"/>
      <c r="C25" s="44"/>
      <c r="D25" s="81" t="s">
        <v>134</v>
      </c>
      <c r="E25" s="27">
        <f>'3.'!E21</f>
        <v>660</v>
      </c>
      <c r="F25" s="27">
        <f t="shared" ref="F25:H27" si="6">E25</f>
        <v>660</v>
      </c>
      <c r="G25" s="27">
        <f t="shared" si="6"/>
        <v>660</v>
      </c>
      <c r="H25" s="27">
        <f t="shared" si="6"/>
        <v>660</v>
      </c>
    </row>
    <row r="26" spans="2:8" ht="87" customHeight="1" x14ac:dyDescent="0.3">
      <c r="B26" s="44"/>
      <c r="C26" s="44"/>
      <c r="D26" s="81" t="s">
        <v>135</v>
      </c>
      <c r="E26" s="27">
        <f>'3.'!E22</f>
        <v>1537.8</v>
      </c>
      <c r="F26" s="27">
        <f t="shared" si="6"/>
        <v>1537.8</v>
      </c>
      <c r="G26" s="27">
        <f t="shared" si="6"/>
        <v>1537.8</v>
      </c>
      <c r="H26" s="27">
        <f t="shared" si="6"/>
        <v>1537.8</v>
      </c>
    </row>
    <row r="27" spans="2:8" ht="89.25" customHeight="1" x14ac:dyDescent="0.3">
      <c r="B27" s="44"/>
      <c r="C27" s="44"/>
      <c r="D27" s="167" t="s">
        <v>136</v>
      </c>
      <c r="E27" s="27">
        <f>'3.'!E23</f>
        <v>877.8</v>
      </c>
      <c r="F27" s="27">
        <f t="shared" si="6"/>
        <v>877.8</v>
      </c>
      <c r="G27" s="27">
        <f t="shared" si="6"/>
        <v>877.8</v>
      </c>
      <c r="H27" s="27">
        <f t="shared" si="6"/>
        <v>877.8</v>
      </c>
    </row>
    <row r="28" spans="2:8" ht="51.75" x14ac:dyDescent="0.3">
      <c r="B28" s="44"/>
      <c r="C28" s="44"/>
      <c r="D28" s="81" t="s">
        <v>120</v>
      </c>
      <c r="E28" s="27">
        <v>0</v>
      </c>
      <c r="F28" s="27">
        <v>245098</v>
      </c>
      <c r="G28" s="27">
        <f>F28</f>
        <v>245098</v>
      </c>
      <c r="H28" s="27">
        <f>G28</f>
        <v>245098</v>
      </c>
    </row>
    <row r="29" spans="2:8" ht="51.75" x14ac:dyDescent="0.3">
      <c r="B29" s="44"/>
      <c r="C29" s="44"/>
      <c r="D29" s="81" t="s">
        <v>186</v>
      </c>
      <c r="E29" s="27">
        <v>0</v>
      </c>
      <c r="F29" s="27">
        <v>85284.5</v>
      </c>
      <c r="G29" s="27">
        <f>F29</f>
        <v>85284.5</v>
      </c>
      <c r="H29" s="27">
        <f>G29</f>
        <v>85284.5</v>
      </c>
    </row>
    <row r="30" spans="2:8" s="2" customFormat="1" x14ac:dyDescent="0.3">
      <c r="B30" s="45"/>
      <c r="C30" s="45"/>
      <c r="D30" s="71" t="s">
        <v>131</v>
      </c>
      <c r="E30" s="46">
        <f>E32</f>
        <v>660</v>
      </c>
      <c r="F30" s="46">
        <f>F32</f>
        <v>660</v>
      </c>
      <c r="G30" s="46">
        <f>G32</f>
        <v>660</v>
      </c>
      <c r="H30" s="46">
        <f>H32</f>
        <v>660</v>
      </c>
    </row>
    <row r="31" spans="2:8" x14ac:dyDescent="0.3">
      <c r="B31" s="44"/>
      <c r="C31" s="44"/>
      <c r="D31" s="49" t="s">
        <v>112</v>
      </c>
      <c r="E31" s="27"/>
      <c r="F31" s="27"/>
      <c r="G31" s="27"/>
      <c r="H31" s="27"/>
    </row>
    <row r="32" spans="2:8" ht="86.25" x14ac:dyDescent="0.3">
      <c r="B32" s="44"/>
      <c r="C32" s="44"/>
      <c r="D32" s="132" t="s">
        <v>137</v>
      </c>
      <c r="E32" s="27">
        <f>'3.'!E27</f>
        <v>660</v>
      </c>
      <c r="F32" s="27">
        <f>E32</f>
        <v>660</v>
      </c>
      <c r="G32" s="27">
        <f>F32</f>
        <v>660</v>
      </c>
      <c r="H32" s="27">
        <f>G32</f>
        <v>660</v>
      </c>
    </row>
    <row r="33" spans="2:8" s="2" customFormat="1" x14ac:dyDescent="0.3">
      <c r="B33" s="45"/>
      <c r="C33" s="45"/>
      <c r="D33" s="71" t="s">
        <v>113</v>
      </c>
      <c r="E33" s="46">
        <f>E35+E36</f>
        <v>1100</v>
      </c>
      <c r="F33" s="46">
        <f t="shared" ref="F33:H33" si="7">F35+F36</f>
        <v>1100</v>
      </c>
      <c r="G33" s="46">
        <f t="shared" si="7"/>
        <v>1100</v>
      </c>
      <c r="H33" s="46">
        <f t="shared" si="7"/>
        <v>1100</v>
      </c>
    </row>
    <row r="34" spans="2:8" x14ac:dyDescent="0.3">
      <c r="B34" s="44"/>
      <c r="C34" s="44"/>
      <c r="D34" s="49" t="s">
        <v>112</v>
      </c>
      <c r="E34" s="27"/>
      <c r="F34" s="27"/>
      <c r="G34" s="27"/>
      <c r="H34" s="27"/>
    </row>
    <row r="35" spans="2:8" ht="69" x14ac:dyDescent="0.3">
      <c r="B35" s="44"/>
      <c r="C35" s="44"/>
      <c r="D35" s="49" t="s">
        <v>180</v>
      </c>
      <c r="E35" s="27">
        <f>'3.'!E29</f>
        <v>330</v>
      </c>
      <c r="F35" s="27">
        <f t="shared" ref="F35:H36" si="8">E35</f>
        <v>330</v>
      </c>
      <c r="G35" s="27">
        <f t="shared" si="8"/>
        <v>330</v>
      </c>
      <c r="H35" s="27">
        <f t="shared" si="8"/>
        <v>330</v>
      </c>
    </row>
    <row r="36" spans="2:8" ht="69" x14ac:dyDescent="0.3">
      <c r="B36" s="44"/>
      <c r="C36" s="44"/>
      <c r="D36" s="49" t="s">
        <v>132</v>
      </c>
      <c r="E36" s="27">
        <f>'3.'!H30</f>
        <v>770</v>
      </c>
      <c r="F36" s="27">
        <f t="shared" si="8"/>
        <v>770</v>
      </c>
      <c r="G36" s="27">
        <f t="shared" si="8"/>
        <v>770</v>
      </c>
      <c r="H36" s="27">
        <f t="shared" si="8"/>
        <v>770</v>
      </c>
    </row>
    <row r="37" spans="2:8" x14ac:dyDescent="0.3">
      <c r="B37" s="50"/>
      <c r="C37" s="50"/>
      <c r="D37" s="79"/>
      <c r="E37" s="80"/>
      <c r="F37" s="80"/>
      <c r="G37" s="80"/>
      <c r="H37" s="80"/>
    </row>
    <row r="38" spans="2:8" x14ac:dyDescent="0.3">
      <c r="B38" s="50"/>
      <c r="C38" s="50"/>
      <c r="D38" s="79"/>
      <c r="E38" s="80"/>
      <c r="F38" s="80"/>
      <c r="G38" s="80"/>
      <c r="H38" s="80"/>
    </row>
    <row r="39" spans="2:8" x14ac:dyDescent="0.3">
      <c r="B39" s="50"/>
      <c r="C39" s="50"/>
      <c r="D39" s="79"/>
      <c r="E39" s="80"/>
      <c r="F39" s="80"/>
      <c r="G39" s="80"/>
      <c r="H39" s="80"/>
    </row>
    <row r="40" spans="2:8" x14ac:dyDescent="0.3">
      <c r="B40" s="50"/>
      <c r="C40" s="50"/>
      <c r="D40" s="79"/>
      <c r="E40" s="80"/>
      <c r="F40" s="80"/>
      <c r="G40" s="80"/>
      <c r="H40" s="80"/>
    </row>
    <row r="41" spans="2:8" ht="54" customHeight="1" x14ac:dyDescent="0.3">
      <c r="B41" s="50"/>
      <c r="C41" s="50"/>
      <c r="D41" s="218" t="s">
        <v>178</v>
      </c>
      <c r="E41" s="218"/>
      <c r="F41" s="218"/>
      <c r="G41" s="219"/>
      <c r="H41" s="219"/>
    </row>
    <row r="42" spans="2:8" x14ac:dyDescent="0.3">
      <c r="B42" s="50"/>
      <c r="C42" s="50"/>
      <c r="D42" s="79"/>
      <c r="E42" s="80"/>
      <c r="F42" s="80"/>
      <c r="G42" s="80"/>
      <c r="H42" s="80"/>
    </row>
    <row r="43" spans="2:8" x14ac:dyDescent="0.3">
      <c r="B43" s="50"/>
      <c r="C43" s="50"/>
      <c r="D43" s="79"/>
      <c r="E43" s="80"/>
      <c r="F43" s="80"/>
      <c r="G43" s="80"/>
      <c r="H43" s="80"/>
    </row>
    <row r="44" spans="2:8" x14ac:dyDescent="0.3">
      <c r="B44" s="50"/>
      <c r="C44" s="50"/>
      <c r="D44" s="79"/>
      <c r="E44" s="80"/>
      <c r="F44" s="80"/>
      <c r="G44" s="80"/>
      <c r="H44" s="80"/>
    </row>
    <row r="45" spans="2:8" x14ac:dyDescent="0.3">
      <c r="B45" s="50"/>
      <c r="C45" s="50"/>
      <c r="D45" s="79"/>
      <c r="E45" s="80"/>
      <c r="F45" s="80"/>
      <c r="G45" s="80"/>
      <c r="H45" s="80"/>
    </row>
    <row r="46" spans="2:8" x14ac:dyDescent="0.3">
      <c r="B46" s="50"/>
      <c r="C46" s="50"/>
      <c r="D46" s="79"/>
      <c r="E46" s="80"/>
      <c r="F46" s="80"/>
      <c r="G46" s="80"/>
      <c r="H46" s="80"/>
    </row>
    <row r="47" spans="2:8" x14ac:dyDescent="0.3">
      <c r="B47" s="50"/>
      <c r="C47" s="50"/>
      <c r="D47" s="79"/>
      <c r="E47" s="80"/>
      <c r="F47" s="80"/>
      <c r="G47" s="80"/>
      <c r="H47" s="80"/>
    </row>
    <row r="48" spans="2:8" x14ac:dyDescent="0.3">
      <c r="B48" s="50"/>
      <c r="C48" s="50"/>
      <c r="D48" s="79"/>
      <c r="E48" s="80"/>
      <c r="F48" s="80"/>
      <c r="G48" s="80"/>
      <c r="H48" s="80"/>
    </row>
    <row r="49" spans="2:8" x14ac:dyDescent="0.3">
      <c r="B49" s="50"/>
      <c r="C49" s="50"/>
      <c r="D49" s="79"/>
      <c r="E49" s="80"/>
      <c r="F49" s="80"/>
      <c r="G49" s="80"/>
      <c r="H49" s="80"/>
    </row>
    <row r="50" spans="2:8" x14ac:dyDescent="0.3">
      <c r="B50" s="50"/>
      <c r="C50" s="50"/>
      <c r="D50" s="79"/>
      <c r="E50" s="80"/>
      <c r="F50" s="80"/>
      <c r="G50" s="80"/>
      <c r="H50" s="80"/>
    </row>
    <row r="51" spans="2:8" x14ac:dyDescent="0.3">
      <c r="B51" s="50"/>
      <c r="C51" s="50"/>
      <c r="D51" s="79"/>
      <c r="E51" s="80"/>
      <c r="F51" s="80"/>
      <c r="G51" s="80"/>
      <c r="H51" s="80"/>
    </row>
    <row r="52" spans="2:8" x14ac:dyDescent="0.3">
      <c r="B52" s="50"/>
      <c r="C52" s="50"/>
      <c r="D52" s="79"/>
      <c r="E52" s="80"/>
      <c r="F52" s="80"/>
      <c r="G52" s="80"/>
      <c r="H52" s="80"/>
    </row>
    <row r="53" spans="2:8" x14ac:dyDescent="0.3">
      <c r="B53" s="50"/>
      <c r="C53" s="50"/>
      <c r="D53" s="79"/>
      <c r="E53" s="80"/>
      <c r="F53" s="80"/>
      <c r="G53" s="80"/>
      <c r="H53" s="80"/>
    </row>
    <row r="54" spans="2:8" x14ac:dyDescent="0.3">
      <c r="B54" s="50"/>
      <c r="C54" s="50"/>
      <c r="D54" s="79"/>
      <c r="E54" s="80"/>
      <c r="F54" s="80"/>
      <c r="G54" s="80"/>
      <c r="H54" s="80"/>
    </row>
    <row r="55" spans="2:8" x14ac:dyDescent="0.3">
      <c r="B55" s="50"/>
      <c r="C55" s="50"/>
      <c r="D55" s="79"/>
      <c r="E55" s="80"/>
      <c r="F55" s="80"/>
      <c r="G55" s="80"/>
      <c r="H55" s="80"/>
    </row>
    <row r="56" spans="2:8" x14ac:dyDescent="0.3">
      <c r="B56" s="50"/>
      <c r="C56" s="50"/>
      <c r="D56" s="79"/>
      <c r="E56" s="80"/>
      <c r="F56" s="80"/>
      <c r="G56" s="80"/>
      <c r="H56" s="80"/>
    </row>
    <row r="57" spans="2:8" x14ac:dyDescent="0.3">
      <c r="B57" s="50"/>
      <c r="C57" s="50"/>
      <c r="D57" s="79"/>
      <c r="E57" s="80"/>
      <c r="F57" s="80"/>
      <c r="G57" s="80"/>
      <c r="H57" s="80"/>
    </row>
    <row r="58" spans="2:8" x14ac:dyDescent="0.3">
      <c r="B58" s="50"/>
      <c r="C58" s="50"/>
      <c r="D58" s="79"/>
      <c r="E58" s="80"/>
      <c r="F58" s="80"/>
      <c r="G58" s="80"/>
      <c r="H58" s="80"/>
    </row>
    <row r="59" spans="2:8" x14ac:dyDescent="0.3">
      <c r="B59" s="50"/>
      <c r="C59" s="50"/>
      <c r="D59" s="79"/>
      <c r="E59" s="80"/>
      <c r="F59" s="80"/>
      <c r="G59" s="80"/>
      <c r="H59" s="80"/>
    </row>
    <row r="60" spans="2:8" x14ac:dyDescent="0.3">
      <c r="B60" s="50"/>
      <c r="C60" s="50"/>
      <c r="D60" s="79"/>
      <c r="E60" s="80"/>
      <c r="F60" s="80"/>
      <c r="G60" s="80"/>
      <c r="H60" s="80"/>
    </row>
    <row r="61" spans="2:8" x14ac:dyDescent="0.3">
      <c r="B61" s="50"/>
      <c r="C61" s="50"/>
      <c r="D61" s="79"/>
      <c r="E61" s="80"/>
      <c r="F61" s="80"/>
      <c r="G61" s="80"/>
      <c r="H61" s="80"/>
    </row>
    <row r="62" spans="2:8" x14ac:dyDescent="0.3">
      <c r="B62" s="50"/>
      <c r="C62" s="50"/>
      <c r="D62" s="79"/>
      <c r="E62" s="80"/>
      <c r="F62" s="80"/>
      <c r="G62" s="80"/>
      <c r="H62" s="80"/>
    </row>
    <row r="63" spans="2:8" x14ac:dyDescent="0.3">
      <c r="B63" s="50"/>
      <c r="C63" s="50"/>
      <c r="D63" s="79"/>
      <c r="E63" s="80"/>
      <c r="F63" s="80"/>
      <c r="G63" s="80"/>
      <c r="H63" s="80"/>
    </row>
    <row r="64" spans="2:8" x14ac:dyDescent="0.3">
      <c r="B64" s="50"/>
      <c r="C64" s="50"/>
      <c r="D64" s="79"/>
      <c r="E64" s="80"/>
      <c r="F64" s="80"/>
      <c r="G64" s="80"/>
      <c r="H64" s="80"/>
    </row>
    <row r="65" spans="2:8" x14ac:dyDescent="0.3">
      <c r="B65" s="50"/>
      <c r="C65" s="50"/>
      <c r="D65" s="79"/>
      <c r="E65" s="80"/>
      <c r="F65" s="80"/>
      <c r="G65" s="80"/>
      <c r="H65" s="80"/>
    </row>
    <row r="66" spans="2:8" x14ac:dyDescent="0.3">
      <c r="B66" s="50"/>
      <c r="C66" s="50"/>
      <c r="D66" s="79"/>
      <c r="E66" s="80"/>
      <c r="F66" s="80"/>
      <c r="G66" s="80"/>
      <c r="H66" s="80"/>
    </row>
    <row r="67" spans="2:8" x14ac:dyDescent="0.3">
      <c r="B67" s="50"/>
      <c r="C67" s="50"/>
      <c r="D67" s="79"/>
      <c r="E67" s="80"/>
      <c r="F67" s="80"/>
      <c r="G67" s="80"/>
      <c r="H67" s="80"/>
    </row>
    <row r="68" spans="2:8" x14ac:dyDescent="0.3">
      <c r="B68" s="50"/>
      <c r="C68" s="50"/>
      <c r="D68" s="79"/>
      <c r="E68" s="80"/>
      <c r="F68" s="80"/>
      <c r="G68" s="80"/>
      <c r="H68" s="80"/>
    </row>
    <row r="69" spans="2:8" x14ac:dyDescent="0.3">
      <c r="B69" s="50"/>
      <c r="C69" s="50"/>
      <c r="D69" s="79"/>
      <c r="E69" s="80"/>
      <c r="F69" s="80"/>
      <c r="G69" s="80"/>
      <c r="H69" s="80"/>
    </row>
    <row r="70" spans="2:8" x14ac:dyDescent="0.3">
      <c r="B70" s="50"/>
      <c r="C70" s="50"/>
      <c r="D70" s="79"/>
      <c r="E70" s="80"/>
      <c r="F70" s="80"/>
      <c r="G70" s="80"/>
      <c r="H70" s="80"/>
    </row>
    <row r="71" spans="2:8" x14ac:dyDescent="0.3">
      <c r="B71" s="50"/>
      <c r="C71" s="50"/>
      <c r="D71" s="79"/>
      <c r="E71" s="80"/>
      <c r="F71" s="80"/>
      <c r="G71" s="80"/>
      <c r="H71" s="80"/>
    </row>
    <row r="72" spans="2:8" x14ac:dyDescent="0.3">
      <c r="B72" s="50"/>
      <c r="C72" s="50"/>
      <c r="D72" s="79"/>
      <c r="E72" s="80"/>
      <c r="F72" s="80"/>
      <c r="G72" s="80"/>
      <c r="H72" s="80"/>
    </row>
    <row r="73" spans="2:8" x14ac:dyDescent="0.3">
      <c r="B73" s="50"/>
      <c r="C73" s="50"/>
      <c r="D73" s="79"/>
      <c r="E73" s="80"/>
      <c r="F73" s="80"/>
      <c r="G73" s="80"/>
      <c r="H73" s="80"/>
    </row>
    <row r="74" spans="2:8" x14ac:dyDescent="0.3">
      <c r="B74" s="50"/>
      <c r="C74" s="50"/>
      <c r="D74" s="79"/>
      <c r="E74" s="80"/>
      <c r="F74" s="80"/>
      <c r="G74" s="80"/>
      <c r="H74" s="80"/>
    </row>
    <row r="75" spans="2:8" x14ac:dyDescent="0.3">
      <c r="B75" s="50"/>
      <c r="C75" s="50"/>
      <c r="D75" s="79"/>
      <c r="E75" s="80"/>
      <c r="F75" s="80"/>
      <c r="G75" s="80"/>
      <c r="H75" s="80"/>
    </row>
    <row r="76" spans="2:8" x14ac:dyDescent="0.3">
      <c r="B76" s="50"/>
      <c r="C76" s="50"/>
      <c r="D76" s="79"/>
      <c r="E76" s="80"/>
      <c r="F76" s="80"/>
      <c r="G76" s="80"/>
      <c r="H76" s="80"/>
    </row>
    <row r="77" spans="2:8" x14ac:dyDescent="0.3">
      <c r="B77" s="50"/>
      <c r="C77" s="50"/>
      <c r="D77" s="79"/>
      <c r="E77" s="80"/>
      <c r="F77" s="80"/>
      <c r="G77" s="80"/>
      <c r="H77" s="80"/>
    </row>
    <row r="78" spans="2:8" x14ac:dyDescent="0.3">
      <c r="B78" s="50"/>
      <c r="C78" s="50"/>
      <c r="D78" s="79"/>
      <c r="E78" s="80"/>
      <c r="F78" s="80"/>
      <c r="G78" s="80"/>
      <c r="H78" s="80"/>
    </row>
    <row r="79" spans="2:8" x14ac:dyDescent="0.3">
      <c r="B79" s="50"/>
      <c r="C79" s="50"/>
      <c r="D79" s="79"/>
      <c r="E79" s="80"/>
      <c r="F79" s="80"/>
      <c r="G79" s="80"/>
      <c r="H79" s="80"/>
    </row>
    <row r="80" spans="2:8" x14ac:dyDescent="0.3">
      <c r="B80" s="50"/>
      <c r="C80" s="50"/>
      <c r="D80" s="79"/>
      <c r="E80" s="80"/>
      <c r="F80" s="80"/>
      <c r="G80" s="80"/>
      <c r="H80" s="80"/>
    </row>
    <row r="81" spans="2:8" x14ac:dyDescent="0.3">
      <c r="B81" s="50"/>
      <c r="C81" s="50"/>
      <c r="D81" s="79"/>
      <c r="E81" s="80"/>
      <c r="F81" s="80"/>
      <c r="G81" s="80"/>
      <c r="H81" s="80"/>
    </row>
    <row r="82" spans="2:8" x14ac:dyDescent="0.3">
      <c r="B82" s="50"/>
      <c r="C82" s="50"/>
      <c r="D82" s="79"/>
      <c r="E82" s="80"/>
      <c r="F82" s="80"/>
      <c r="G82" s="80"/>
      <c r="H82" s="80"/>
    </row>
    <row r="83" spans="2:8" x14ac:dyDescent="0.3">
      <c r="B83" s="50"/>
      <c r="C83" s="50"/>
      <c r="D83" s="79"/>
      <c r="E83" s="80"/>
      <c r="F83" s="80"/>
      <c r="G83" s="80"/>
      <c r="H83" s="80"/>
    </row>
    <row r="84" spans="2:8" x14ac:dyDescent="0.3">
      <c r="B84" s="50"/>
      <c r="C84" s="50"/>
      <c r="D84" s="79"/>
      <c r="E84" s="80"/>
      <c r="F84" s="80"/>
      <c r="G84" s="80"/>
      <c r="H84" s="80"/>
    </row>
    <row r="85" spans="2:8" x14ac:dyDescent="0.3">
      <c r="B85" s="50"/>
      <c r="C85" s="50"/>
      <c r="D85" s="79"/>
      <c r="E85" s="80"/>
      <c r="F85" s="80"/>
      <c r="G85" s="80"/>
      <c r="H85" s="80"/>
    </row>
    <row r="86" spans="2:8" x14ac:dyDescent="0.3">
      <c r="B86" s="50"/>
      <c r="C86" s="50"/>
      <c r="D86" s="79"/>
      <c r="E86" s="80"/>
      <c r="F86" s="80"/>
      <c r="G86" s="80"/>
      <c r="H86" s="80"/>
    </row>
    <row r="87" spans="2:8" x14ac:dyDescent="0.3">
      <c r="B87" s="50"/>
      <c r="C87" s="50"/>
      <c r="D87" s="79"/>
      <c r="E87" s="80"/>
      <c r="F87" s="80"/>
      <c r="G87" s="80"/>
      <c r="H87" s="80"/>
    </row>
    <row r="88" spans="2:8" x14ac:dyDescent="0.3">
      <c r="B88" s="50"/>
      <c r="C88" s="50"/>
      <c r="D88" s="79"/>
      <c r="E88" s="80"/>
      <c r="F88" s="80"/>
      <c r="G88" s="80"/>
      <c r="H88" s="80"/>
    </row>
    <row r="89" spans="2:8" x14ac:dyDescent="0.3">
      <c r="B89" s="50"/>
      <c r="C89" s="50"/>
      <c r="D89" s="79"/>
      <c r="E89" s="80"/>
      <c r="F89" s="80"/>
      <c r="G89" s="80"/>
      <c r="H89" s="80"/>
    </row>
    <row r="90" spans="2:8" x14ac:dyDescent="0.3">
      <c r="B90" s="50"/>
      <c r="C90" s="50"/>
      <c r="D90" s="79"/>
      <c r="E90" s="80"/>
      <c r="F90" s="80"/>
      <c r="G90" s="80"/>
      <c r="H90" s="80"/>
    </row>
    <row r="91" spans="2:8" x14ac:dyDescent="0.3">
      <c r="B91" s="50"/>
      <c r="C91" s="50"/>
      <c r="D91" s="79"/>
      <c r="E91" s="80"/>
      <c r="F91" s="80"/>
      <c r="G91" s="80"/>
      <c r="H91" s="80"/>
    </row>
    <row r="92" spans="2:8" x14ac:dyDescent="0.3">
      <c r="B92" s="50"/>
      <c r="C92" s="50"/>
      <c r="D92" s="79"/>
      <c r="E92" s="80"/>
      <c r="F92" s="80"/>
      <c r="G92" s="80"/>
      <c r="H92" s="80"/>
    </row>
    <row r="93" spans="2:8" x14ac:dyDescent="0.3">
      <c r="B93" s="50"/>
      <c r="C93" s="50"/>
      <c r="D93" s="79"/>
      <c r="E93" s="80"/>
      <c r="F93" s="80"/>
      <c r="G93" s="80"/>
      <c r="H93" s="80"/>
    </row>
    <row r="94" spans="2:8" x14ac:dyDescent="0.3">
      <c r="B94" s="50"/>
      <c r="C94" s="50"/>
      <c r="D94" s="79"/>
      <c r="E94" s="80"/>
      <c r="F94" s="80"/>
      <c r="G94" s="80"/>
      <c r="H94" s="80"/>
    </row>
    <row r="95" spans="2:8" x14ac:dyDescent="0.3">
      <c r="B95" s="50"/>
      <c r="C95" s="50"/>
      <c r="D95" s="79"/>
      <c r="E95" s="80"/>
      <c r="F95" s="80"/>
      <c r="G95" s="80"/>
      <c r="H95" s="80"/>
    </row>
    <row r="96" spans="2:8" x14ac:dyDescent="0.3">
      <c r="B96" s="50"/>
      <c r="C96" s="50"/>
      <c r="D96" s="79"/>
      <c r="E96" s="80"/>
      <c r="F96" s="80"/>
      <c r="G96" s="80"/>
      <c r="H96" s="80"/>
    </row>
    <row r="97" spans="2:8" x14ac:dyDescent="0.3">
      <c r="B97" s="50"/>
      <c r="C97" s="50"/>
      <c r="D97" s="79"/>
      <c r="E97" s="80"/>
      <c r="F97" s="80"/>
      <c r="G97" s="80"/>
      <c r="H97" s="80"/>
    </row>
    <row r="98" spans="2:8" x14ac:dyDescent="0.3">
      <c r="B98" s="50"/>
      <c r="C98" s="50"/>
      <c r="D98" s="79"/>
      <c r="E98" s="80"/>
      <c r="F98" s="80"/>
      <c r="G98" s="80"/>
      <c r="H98" s="80"/>
    </row>
    <row r="99" spans="2:8" x14ac:dyDescent="0.3">
      <c r="B99" s="50"/>
      <c r="C99" s="50"/>
      <c r="D99" s="79"/>
      <c r="E99" s="80"/>
      <c r="F99" s="80"/>
      <c r="G99" s="80"/>
      <c r="H99" s="80"/>
    </row>
    <row r="100" spans="2:8" x14ac:dyDescent="0.3">
      <c r="B100" s="50"/>
      <c r="C100" s="50"/>
      <c r="D100" s="79"/>
      <c r="E100" s="80"/>
      <c r="F100" s="80"/>
      <c r="G100" s="80"/>
      <c r="H100" s="80"/>
    </row>
    <row r="101" spans="2:8" x14ac:dyDescent="0.3">
      <c r="B101" s="50"/>
      <c r="C101" s="50"/>
      <c r="D101" s="79"/>
      <c r="E101" s="80"/>
      <c r="F101" s="80"/>
      <c r="G101" s="80"/>
      <c r="H101" s="80"/>
    </row>
    <row r="102" spans="2:8" x14ac:dyDescent="0.3">
      <c r="B102" s="50"/>
      <c r="C102" s="50"/>
      <c r="D102" s="79"/>
      <c r="E102" s="80"/>
      <c r="F102" s="80"/>
      <c r="G102" s="80"/>
      <c r="H102" s="80"/>
    </row>
    <row r="103" spans="2:8" x14ac:dyDescent="0.3">
      <c r="B103" s="50"/>
      <c r="C103" s="50"/>
      <c r="D103" s="79"/>
      <c r="E103" s="80"/>
      <c r="F103" s="80"/>
      <c r="G103" s="80"/>
      <c r="H103" s="80"/>
    </row>
    <row r="104" spans="2:8" x14ac:dyDescent="0.3">
      <c r="B104" s="50"/>
      <c r="C104" s="50"/>
      <c r="D104" s="79"/>
      <c r="E104" s="80"/>
      <c r="F104" s="80"/>
      <c r="G104" s="80"/>
      <c r="H104" s="80"/>
    </row>
    <row r="105" spans="2:8" x14ac:dyDescent="0.3">
      <c r="B105" s="50"/>
      <c r="C105" s="50"/>
      <c r="D105" s="79"/>
      <c r="E105" s="80"/>
      <c r="F105" s="80"/>
      <c r="G105" s="80"/>
      <c r="H105" s="80"/>
    </row>
    <row r="106" spans="2:8" x14ac:dyDescent="0.3">
      <c r="B106" s="50"/>
      <c r="C106" s="50"/>
      <c r="D106" s="79"/>
      <c r="E106" s="80"/>
      <c r="F106" s="80"/>
      <c r="G106" s="80"/>
      <c r="H106" s="80"/>
    </row>
    <row r="107" spans="2:8" x14ac:dyDescent="0.3">
      <c r="B107" s="50"/>
      <c r="C107" s="50"/>
      <c r="D107" s="79"/>
      <c r="E107" s="80"/>
      <c r="F107" s="80"/>
      <c r="G107" s="80"/>
      <c r="H107" s="80"/>
    </row>
    <row r="108" spans="2:8" x14ac:dyDescent="0.3">
      <c r="B108" s="50"/>
      <c r="C108" s="50"/>
      <c r="D108" s="79"/>
      <c r="E108" s="80"/>
      <c r="F108" s="80"/>
      <c r="G108" s="80"/>
      <c r="H108" s="80"/>
    </row>
    <row r="109" spans="2:8" x14ac:dyDescent="0.3">
      <c r="B109" s="50"/>
      <c r="C109" s="50"/>
      <c r="D109" s="79"/>
      <c r="E109" s="80"/>
      <c r="F109" s="80"/>
      <c r="G109" s="80"/>
      <c r="H109" s="80"/>
    </row>
    <row r="110" spans="2:8" x14ac:dyDescent="0.3">
      <c r="B110" s="50"/>
      <c r="C110" s="50"/>
      <c r="D110" s="79"/>
      <c r="E110" s="80"/>
      <c r="F110" s="80"/>
      <c r="G110" s="80"/>
      <c r="H110" s="80"/>
    </row>
    <row r="111" spans="2:8" x14ac:dyDescent="0.3">
      <c r="B111" s="50"/>
      <c r="C111" s="50"/>
      <c r="D111" s="79"/>
      <c r="E111" s="80"/>
      <c r="F111" s="80"/>
      <c r="G111" s="80"/>
      <c r="H111" s="80"/>
    </row>
    <row r="112" spans="2:8" x14ac:dyDescent="0.3">
      <c r="B112" s="50"/>
      <c r="C112" s="50"/>
      <c r="D112" s="79"/>
      <c r="E112" s="80"/>
      <c r="F112" s="80"/>
      <c r="G112" s="80"/>
      <c r="H112" s="80"/>
    </row>
    <row r="113" spans="2:8" x14ac:dyDescent="0.3">
      <c r="B113" s="50"/>
      <c r="C113" s="50"/>
      <c r="D113" s="79"/>
      <c r="E113" s="80"/>
      <c r="F113" s="80"/>
      <c r="G113" s="80"/>
      <c r="H113" s="80"/>
    </row>
    <row r="114" spans="2:8" x14ac:dyDescent="0.3">
      <c r="B114" s="50"/>
      <c r="C114" s="50"/>
      <c r="D114" s="79"/>
      <c r="E114" s="80"/>
      <c r="F114" s="80"/>
      <c r="G114" s="80"/>
      <c r="H114" s="80"/>
    </row>
    <row r="115" spans="2:8" x14ac:dyDescent="0.3">
      <c r="B115" s="50"/>
      <c r="C115" s="50"/>
      <c r="D115" s="79"/>
      <c r="E115" s="80"/>
      <c r="F115" s="80"/>
      <c r="G115" s="80"/>
      <c r="H115" s="80"/>
    </row>
    <row r="116" spans="2:8" x14ac:dyDescent="0.3">
      <c r="B116" s="50"/>
      <c r="C116" s="50"/>
      <c r="D116" s="79"/>
      <c r="E116" s="80"/>
      <c r="F116" s="80"/>
      <c r="G116" s="80"/>
      <c r="H116" s="80"/>
    </row>
    <row r="117" spans="2:8" x14ac:dyDescent="0.3">
      <c r="B117" s="50"/>
      <c r="C117" s="50"/>
      <c r="D117" s="79"/>
      <c r="E117" s="80"/>
      <c r="F117" s="80"/>
      <c r="G117" s="80"/>
      <c r="H117" s="80"/>
    </row>
    <row r="118" spans="2:8" x14ac:dyDescent="0.3">
      <c r="B118" s="50"/>
      <c r="C118" s="50"/>
      <c r="D118" s="79"/>
      <c r="E118" s="80"/>
      <c r="F118" s="80"/>
      <c r="G118" s="80"/>
      <c r="H118" s="80"/>
    </row>
    <row r="119" spans="2:8" x14ac:dyDescent="0.3">
      <c r="B119" s="50"/>
      <c r="C119" s="50"/>
      <c r="D119" s="79"/>
      <c r="E119" s="80"/>
      <c r="F119" s="80"/>
      <c r="G119" s="80"/>
      <c r="H119" s="80"/>
    </row>
    <row r="120" spans="2:8" s="2" customFormat="1" ht="69" customHeight="1" x14ac:dyDescent="0.3">
      <c r="B120" s="48"/>
      <c r="C120" s="38"/>
      <c r="D120" s="67" t="s">
        <v>69</v>
      </c>
      <c r="E120" s="200" t="s">
        <v>70</v>
      </c>
      <c r="F120" s="200"/>
      <c r="G120" s="200"/>
      <c r="H120" s="68"/>
    </row>
  </sheetData>
  <mergeCells count="8">
    <mergeCell ref="A5:H5"/>
    <mergeCell ref="B8:C8"/>
    <mergeCell ref="D8:D9"/>
    <mergeCell ref="E8:H8"/>
    <mergeCell ref="E120:G120"/>
    <mergeCell ref="D41:F41"/>
    <mergeCell ref="G41:H41"/>
    <mergeCell ref="G7:H7"/>
  </mergeCells>
  <phoneticPr fontId="14" type="noConversion"/>
  <pageMargins left="0.25" right="0.25" top="0.75" bottom="0.75" header="0.3" footer="0.3"/>
  <pageSetup paperSize="9" scale="82" orientation="landscape" verticalDpi="300" r:id="rId1"/>
  <colBreaks count="1" manualBreakCount="1">
    <brk id="9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CD44"/>
  <sheetViews>
    <sheetView topLeftCell="A4" zoomScaleNormal="100" workbookViewId="0">
      <selection activeCell="O22" sqref="O22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16" style="1" customWidth="1"/>
    <col min="12" max="12" width="15.42578125" style="1" customWidth="1"/>
    <col min="13" max="13" width="16.7109375" style="1" customWidth="1"/>
    <col min="14" max="14" width="18.7109375" style="1" customWidth="1"/>
    <col min="15" max="15" width="19.140625" style="1" customWidth="1"/>
    <col min="16" max="16" width="17.42578125" style="1" customWidth="1"/>
    <col min="17" max="16384" width="9.140625" style="1"/>
  </cols>
  <sheetData>
    <row r="1" spans="2:82" ht="17.25" x14ac:dyDescent="0.3">
      <c r="N1" s="53" t="s">
        <v>169</v>
      </c>
    </row>
    <row r="2" spans="2:82" ht="17.25" x14ac:dyDescent="0.3">
      <c r="N2" s="11" t="s">
        <v>77</v>
      </c>
    </row>
    <row r="3" spans="2:82" ht="17.25" x14ac:dyDescent="0.3">
      <c r="D3" s="133"/>
      <c r="H3" s="54"/>
      <c r="I3" s="54"/>
      <c r="J3" s="54"/>
      <c r="K3" s="54"/>
      <c r="L3" s="54"/>
      <c r="M3" s="54"/>
      <c r="N3" s="11" t="s">
        <v>43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</row>
    <row r="4" spans="2:82" ht="30" customHeight="1" x14ac:dyDescent="0.3"/>
    <row r="5" spans="2:82" ht="25.5" customHeight="1" x14ac:dyDescent="0.3">
      <c r="B5" s="222" t="s">
        <v>79</v>
      </c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</row>
    <row r="6" spans="2:82" ht="22.5" customHeight="1" x14ac:dyDescent="0.3"/>
    <row r="7" spans="2:82" ht="19.5" customHeigh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3" t="s">
        <v>26</v>
      </c>
    </row>
    <row r="8" spans="2:82" s="10" customFormat="1" ht="68.25" customHeight="1" x14ac:dyDescent="0.3">
      <c r="B8" s="202" t="s">
        <v>14</v>
      </c>
      <c r="C8" s="202" t="s">
        <v>15</v>
      </c>
      <c r="D8" s="202"/>
      <c r="E8" s="202" t="s">
        <v>16</v>
      </c>
      <c r="F8" s="202"/>
      <c r="G8" s="202"/>
      <c r="H8" s="202"/>
      <c r="I8" s="202" t="s">
        <v>17</v>
      </c>
      <c r="J8" s="202" t="s">
        <v>18</v>
      </c>
      <c r="K8" s="204" t="s">
        <v>146</v>
      </c>
      <c r="L8" s="205"/>
      <c r="M8" s="205"/>
      <c r="N8" s="206"/>
    </row>
    <row r="9" spans="2:82" s="10" customFormat="1" ht="33.75" customHeight="1" x14ac:dyDescent="0.3">
      <c r="B9" s="202"/>
      <c r="C9" s="6" t="s">
        <v>38</v>
      </c>
      <c r="D9" s="6" t="s">
        <v>39</v>
      </c>
      <c r="E9" s="6" t="s">
        <v>19</v>
      </c>
      <c r="F9" s="6" t="s">
        <v>39</v>
      </c>
      <c r="G9" s="6" t="s">
        <v>40</v>
      </c>
      <c r="H9" s="6" t="s">
        <v>20</v>
      </c>
      <c r="I9" s="202"/>
      <c r="J9" s="202"/>
      <c r="K9" s="6" t="s">
        <v>81</v>
      </c>
      <c r="L9" s="6" t="s">
        <v>82</v>
      </c>
      <c r="M9" s="6" t="s">
        <v>83</v>
      </c>
      <c r="N9" s="6" t="s">
        <v>10</v>
      </c>
    </row>
    <row r="10" spans="2:82" s="10" customFormat="1" ht="19.5" customHeight="1" x14ac:dyDescent="0.3">
      <c r="B10" s="223" t="s">
        <v>21</v>
      </c>
      <c r="C10" s="223"/>
      <c r="D10" s="223"/>
      <c r="E10" s="223"/>
      <c r="F10" s="223"/>
      <c r="G10" s="223"/>
      <c r="H10" s="223"/>
      <c r="I10" s="17"/>
      <c r="J10" s="17"/>
      <c r="K10" s="134">
        <f>K11</f>
        <v>0</v>
      </c>
      <c r="L10" s="134">
        <f t="shared" ref="L10:N10" si="0">L11</f>
        <v>0</v>
      </c>
      <c r="M10" s="134">
        <f t="shared" si="0"/>
        <v>0</v>
      </c>
      <c r="N10" s="134">
        <f t="shared" si="0"/>
        <v>0</v>
      </c>
    </row>
    <row r="11" spans="2:82" s="10" customFormat="1" ht="21.75" customHeight="1" x14ac:dyDescent="0.3">
      <c r="B11" s="224" t="s">
        <v>12</v>
      </c>
      <c r="C11" s="225"/>
      <c r="D11" s="225"/>
      <c r="E11" s="225"/>
      <c r="F11" s="225"/>
      <c r="G11" s="225"/>
      <c r="H11" s="225"/>
      <c r="I11" s="225"/>
      <c r="J11" s="226"/>
      <c r="K11" s="55">
        <f>K12</f>
        <v>0</v>
      </c>
      <c r="L11" s="55">
        <f t="shared" ref="L11:N11" si="1">L12</f>
        <v>0</v>
      </c>
      <c r="M11" s="55">
        <f t="shared" si="1"/>
        <v>0</v>
      </c>
      <c r="N11" s="55">
        <f t="shared" si="1"/>
        <v>0</v>
      </c>
    </row>
    <row r="12" spans="2:82" s="10" customFormat="1" ht="20.25" customHeight="1" x14ac:dyDescent="0.3">
      <c r="B12" s="56"/>
      <c r="C12" s="6">
        <v>1049</v>
      </c>
      <c r="D12" s="221" t="s">
        <v>25</v>
      </c>
      <c r="E12" s="221"/>
      <c r="F12" s="221"/>
      <c r="G12" s="221"/>
      <c r="H12" s="221"/>
      <c r="I12" s="221"/>
      <c r="J12" s="221"/>
      <c r="K12" s="57">
        <f>K13+K18</f>
        <v>0</v>
      </c>
      <c r="L12" s="57">
        <f t="shared" ref="L12:N12" si="2">L13+L18</f>
        <v>0</v>
      </c>
      <c r="M12" s="57">
        <f t="shared" si="2"/>
        <v>0</v>
      </c>
      <c r="N12" s="57">
        <f t="shared" si="2"/>
        <v>0</v>
      </c>
    </row>
    <row r="13" spans="2:82" s="10" customFormat="1" ht="21" customHeight="1" x14ac:dyDescent="0.3">
      <c r="B13" s="56"/>
      <c r="C13" s="56"/>
      <c r="D13" s="135"/>
      <c r="E13" s="3" t="s">
        <v>172</v>
      </c>
      <c r="F13" s="221" t="s">
        <v>160</v>
      </c>
      <c r="G13" s="221"/>
      <c r="H13" s="221"/>
      <c r="I13" s="221"/>
      <c r="J13" s="221"/>
      <c r="K13" s="58">
        <f>'1․'!H13</f>
        <v>1100</v>
      </c>
      <c r="L13" s="58">
        <f>'1․'!I13</f>
        <v>1100</v>
      </c>
      <c r="M13" s="58">
        <f>'1․'!J13</f>
        <v>1100</v>
      </c>
      <c r="N13" s="58">
        <f>'1․'!K13</f>
        <v>1100</v>
      </c>
    </row>
    <row r="14" spans="2:82" ht="23.25" customHeight="1" x14ac:dyDescent="0.3">
      <c r="B14" s="59"/>
      <c r="C14" s="59"/>
      <c r="D14" s="136"/>
      <c r="E14" s="14"/>
      <c r="F14" s="14"/>
      <c r="G14" s="221" t="s">
        <v>173</v>
      </c>
      <c r="H14" s="221"/>
      <c r="I14" s="221"/>
      <c r="J14" s="221"/>
      <c r="K14" s="221"/>
      <c r="L14" s="221"/>
      <c r="M14" s="221"/>
      <c r="N14" s="221"/>
    </row>
    <row r="15" spans="2:82" ht="18" customHeight="1" x14ac:dyDescent="0.3">
      <c r="B15" s="59"/>
      <c r="C15" s="59"/>
      <c r="D15" s="136"/>
      <c r="E15" s="14"/>
      <c r="F15" s="14"/>
      <c r="G15" s="14"/>
      <c r="H15" s="221" t="s">
        <v>157</v>
      </c>
      <c r="I15" s="221"/>
      <c r="J15" s="221"/>
      <c r="K15" s="221"/>
      <c r="L15" s="221"/>
      <c r="M15" s="221"/>
      <c r="N15" s="221"/>
    </row>
    <row r="16" spans="2:82" ht="24.75" customHeight="1" x14ac:dyDescent="0.3">
      <c r="B16" s="59"/>
      <c r="C16" s="59"/>
      <c r="D16" s="136"/>
      <c r="E16" s="14"/>
      <c r="F16" s="14"/>
      <c r="G16" s="14"/>
      <c r="H16" s="14"/>
      <c r="I16" s="221" t="s">
        <v>174</v>
      </c>
      <c r="J16" s="221"/>
      <c r="K16" s="221"/>
      <c r="L16" s="221"/>
      <c r="M16" s="221"/>
      <c r="N16" s="221"/>
    </row>
    <row r="17" spans="2:14" ht="37.5" customHeight="1" x14ac:dyDescent="0.3">
      <c r="B17" s="59"/>
      <c r="C17" s="59"/>
      <c r="D17" s="59"/>
      <c r="E17" s="14"/>
      <c r="F17" s="14"/>
      <c r="G17" s="14"/>
      <c r="H17" s="14"/>
      <c r="I17" s="3"/>
      <c r="J17" s="3" t="s">
        <v>176</v>
      </c>
      <c r="K17" s="3"/>
      <c r="L17" s="3">
        <v>1</v>
      </c>
      <c r="M17" s="3"/>
      <c r="N17" s="3">
        <v>1</v>
      </c>
    </row>
    <row r="18" spans="2:14" ht="24" customHeight="1" x14ac:dyDescent="0.3">
      <c r="B18" s="59"/>
      <c r="C18" s="59"/>
      <c r="D18" s="59"/>
      <c r="E18" s="3" t="s">
        <v>197</v>
      </c>
      <c r="F18" s="221" t="s">
        <v>195</v>
      </c>
      <c r="G18" s="221"/>
      <c r="H18" s="221"/>
      <c r="I18" s="221"/>
      <c r="J18" s="221"/>
      <c r="K18" s="185">
        <f>'1․'!H14</f>
        <v>-1100</v>
      </c>
      <c r="L18" s="185">
        <f>'1․'!I14</f>
        <v>-1100</v>
      </c>
      <c r="M18" s="185">
        <f>'1․'!J14</f>
        <v>-1100</v>
      </c>
      <c r="N18" s="185">
        <f>'1․'!K14</f>
        <v>-1100</v>
      </c>
    </row>
    <row r="19" spans="2:14" ht="21" customHeight="1" x14ac:dyDescent="0.3">
      <c r="B19" s="59"/>
      <c r="C19" s="59"/>
      <c r="D19" s="59"/>
      <c r="E19" s="3"/>
      <c r="F19" s="3"/>
      <c r="G19" s="221" t="s">
        <v>198</v>
      </c>
      <c r="H19" s="221"/>
      <c r="I19" s="221"/>
      <c r="J19" s="221"/>
      <c r="K19" s="221"/>
      <c r="L19" s="221"/>
      <c r="M19" s="221"/>
      <c r="N19" s="221"/>
    </row>
    <row r="20" spans="2:14" ht="24.75" customHeight="1" x14ac:dyDescent="0.3">
      <c r="B20" s="59"/>
      <c r="C20" s="59"/>
      <c r="D20" s="59"/>
      <c r="E20" s="3"/>
      <c r="F20" s="3"/>
      <c r="G20" s="3"/>
      <c r="H20" s="221" t="s">
        <v>42</v>
      </c>
      <c r="I20" s="221"/>
      <c r="J20" s="221"/>
      <c r="K20" s="221"/>
      <c r="L20" s="221"/>
      <c r="M20" s="221"/>
      <c r="N20" s="221"/>
    </row>
    <row r="21" spans="2:14" ht="17.25" customHeight="1" x14ac:dyDescent="0.3">
      <c r="B21" s="59"/>
      <c r="C21" s="59"/>
      <c r="D21" s="59"/>
      <c r="E21" s="3"/>
      <c r="F21" s="3"/>
      <c r="G21" s="3"/>
      <c r="H21" s="3"/>
      <c r="I21" s="221" t="s">
        <v>199</v>
      </c>
      <c r="J21" s="221"/>
      <c r="K21" s="221"/>
      <c r="L21" s="221"/>
      <c r="M21" s="221"/>
      <c r="N21" s="221"/>
    </row>
    <row r="22" spans="2:14" ht="36" customHeight="1" x14ac:dyDescent="0.3">
      <c r="B22" s="59"/>
      <c r="C22" s="59"/>
      <c r="D22" s="59"/>
      <c r="E22" s="14"/>
      <c r="F22" s="14"/>
      <c r="G22" s="14"/>
      <c r="H22" s="14"/>
      <c r="I22" s="3"/>
      <c r="J22" s="3" t="s">
        <v>90</v>
      </c>
      <c r="K22" s="3"/>
      <c r="L22" s="184">
        <f>'6'!L16+'6'!L23+'6'!L30+'6'!L39+'6'!L51</f>
        <v>8</v>
      </c>
      <c r="M22" s="184"/>
      <c r="N22" s="184">
        <f>'6'!N16+'6'!N23+'6'!N30+'6'!N39+'6'!N51</f>
        <v>8</v>
      </c>
    </row>
    <row r="23" spans="2:14" ht="33.75" customHeight="1" x14ac:dyDescent="0.3">
      <c r="B23" s="137"/>
      <c r="C23" s="137"/>
      <c r="D23" s="137"/>
      <c r="E23" s="5"/>
      <c r="F23" s="5"/>
      <c r="G23" s="5"/>
      <c r="H23" s="5"/>
      <c r="I23" s="60"/>
      <c r="J23" s="60"/>
      <c r="K23" s="60"/>
      <c r="L23" s="60"/>
      <c r="M23" s="60"/>
      <c r="N23" s="60"/>
    </row>
    <row r="24" spans="2:14" ht="76.5" customHeight="1" x14ac:dyDescent="0.3">
      <c r="B24" s="137"/>
      <c r="C24" s="137"/>
      <c r="D24" s="196" t="s">
        <v>178</v>
      </c>
      <c r="E24" s="196"/>
      <c r="F24" s="196"/>
      <c r="G24" s="196"/>
      <c r="H24" s="5"/>
      <c r="I24" s="60"/>
      <c r="J24" s="60"/>
      <c r="K24" s="60"/>
      <c r="L24" s="60"/>
      <c r="M24" s="60"/>
      <c r="N24" s="60"/>
    </row>
    <row r="25" spans="2:14" ht="33.75" customHeight="1" x14ac:dyDescent="0.3">
      <c r="B25" s="137"/>
      <c r="C25" s="137"/>
      <c r="D25" s="137"/>
      <c r="E25" s="5"/>
      <c r="F25" s="5"/>
      <c r="G25" s="5"/>
      <c r="H25" s="5"/>
      <c r="I25" s="60"/>
      <c r="J25" s="60"/>
      <c r="K25" s="60"/>
      <c r="L25" s="60"/>
      <c r="M25" s="60"/>
      <c r="N25" s="60"/>
    </row>
    <row r="26" spans="2:14" ht="33.75" customHeight="1" x14ac:dyDescent="0.3">
      <c r="B26" s="137"/>
      <c r="C26" s="137"/>
      <c r="D26" s="137"/>
      <c r="E26" s="5"/>
      <c r="F26" s="5"/>
      <c r="G26" s="5"/>
      <c r="H26" s="5"/>
      <c r="I26" s="60"/>
      <c r="J26" s="60"/>
      <c r="K26" s="60"/>
      <c r="L26" s="60"/>
      <c r="M26" s="60"/>
      <c r="N26" s="60"/>
    </row>
    <row r="27" spans="2:14" ht="33.75" customHeight="1" x14ac:dyDescent="0.3">
      <c r="B27" s="137"/>
      <c r="C27" s="137"/>
      <c r="D27" s="137"/>
      <c r="E27" s="5"/>
      <c r="F27" s="5"/>
      <c r="G27" s="5"/>
      <c r="H27" s="5"/>
      <c r="I27" s="60"/>
      <c r="J27" s="60"/>
      <c r="K27" s="60"/>
      <c r="L27" s="60"/>
      <c r="M27" s="60"/>
      <c r="N27" s="60"/>
    </row>
    <row r="28" spans="2:14" ht="33.75" customHeight="1" x14ac:dyDescent="0.3">
      <c r="B28" s="137"/>
      <c r="C28" s="137"/>
      <c r="D28" s="137"/>
      <c r="E28" s="5"/>
      <c r="F28" s="5"/>
      <c r="G28" s="5"/>
      <c r="H28" s="5"/>
      <c r="I28" s="60"/>
      <c r="J28" s="60"/>
      <c r="K28" s="60"/>
      <c r="L28" s="60"/>
      <c r="M28" s="60"/>
      <c r="N28" s="60"/>
    </row>
    <row r="29" spans="2:14" ht="33.75" customHeight="1" x14ac:dyDescent="0.3">
      <c r="B29" s="137"/>
      <c r="C29" s="137"/>
      <c r="D29" s="137"/>
      <c r="E29" s="5"/>
      <c r="F29" s="5"/>
      <c r="G29" s="5"/>
      <c r="H29" s="5"/>
      <c r="I29" s="60"/>
      <c r="J29" s="60"/>
      <c r="K29" s="60"/>
      <c r="L29" s="60"/>
      <c r="M29" s="60"/>
      <c r="N29" s="60"/>
    </row>
    <row r="30" spans="2:14" ht="33.75" customHeight="1" x14ac:dyDescent="0.3">
      <c r="B30" s="137"/>
      <c r="C30" s="137"/>
      <c r="D30" s="137"/>
      <c r="E30" s="5"/>
      <c r="F30" s="5"/>
      <c r="G30" s="5"/>
      <c r="H30" s="5"/>
      <c r="I30" s="60"/>
      <c r="J30" s="60"/>
      <c r="K30" s="60"/>
      <c r="L30" s="60"/>
      <c r="M30" s="60"/>
      <c r="N30" s="60"/>
    </row>
    <row r="31" spans="2:14" ht="33.75" customHeight="1" x14ac:dyDescent="0.3">
      <c r="B31" s="137"/>
      <c r="C31" s="137"/>
      <c r="D31" s="137"/>
      <c r="E31" s="5"/>
      <c r="F31" s="5"/>
      <c r="G31" s="5"/>
      <c r="H31" s="5"/>
      <c r="I31" s="60"/>
      <c r="J31" s="60"/>
      <c r="K31" s="60"/>
      <c r="L31" s="60"/>
      <c r="M31" s="60"/>
      <c r="N31" s="60"/>
    </row>
    <row r="32" spans="2:14" ht="33.75" customHeight="1" x14ac:dyDescent="0.3">
      <c r="B32" s="137"/>
      <c r="C32" s="137"/>
      <c r="D32" s="137"/>
      <c r="E32" s="5"/>
      <c r="F32" s="5"/>
      <c r="G32" s="5"/>
      <c r="H32" s="5"/>
      <c r="I32" s="60"/>
      <c r="J32" s="60"/>
      <c r="K32" s="60"/>
      <c r="L32" s="60"/>
      <c r="M32" s="60"/>
      <c r="N32" s="60"/>
    </row>
    <row r="33" spans="2:14" ht="33.75" customHeight="1" x14ac:dyDescent="0.3">
      <c r="B33" s="137"/>
      <c r="C33" s="137"/>
      <c r="D33" s="137"/>
      <c r="E33" s="5"/>
      <c r="F33" s="5"/>
      <c r="G33" s="5"/>
      <c r="H33" s="5"/>
      <c r="I33" s="60"/>
      <c r="J33" s="60"/>
      <c r="K33" s="60"/>
      <c r="L33" s="60"/>
      <c r="M33" s="60"/>
      <c r="N33" s="60"/>
    </row>
    <row r="34" spans="2:14" ht="33.75" customHeight="1" x14ac:dyDescent="0.3">
      <c r="B34" s="137"/>
      <c r="C34" s="137"/>
      <c r="D34" s="137"/>
      <c r="E34" s="5"/>
      <c r="F34" s="5"/>
      <c r="G34" s="5"/>
      <c r="H34" s="5"/>
      <c r="I34" s="60"/>
      <c r="J34" s="60"/>
      <c r="K34" s="60"/>
      <c r="L34" s="60"/>
      <c r="M34" s="60"/>
      <c r="N34" s="60"/>
    </row>
    <row r="35" spans="2:14" ht="33.75" customHeight="1" x14ac:dyDescent="0.3">
      <c r="B35" s="137"/>
      <c r="C35" s="137"/>
      <c r="D35" s="137"/>
      <c r="E35" s="5"/>
      <c r="F35" s="5"/>
      <c r="G35" s="5"/>
      <c r="H35" s="5"/>
      <c r="I35" s="60"/>
      <c r="J35" s="60"/>
      <c r="K35" s="60"/>
      <c r="L35" s="60"/>
      <c r="M35" s="60"/>
      <c r="N35" s="60"/>
    </row>
    <row r="36" spans="2:14" ht="33.75" customHeight="1" x14ac:dyDescent="0.3">
      <c r="B36" s="137"/>
      <c r="C36" s="137"/>
      <c r="D36" s="137"/>
      <c r="E36" s="5"/>
      <c r="F36" s="5"/>
      <c r="G36" s="5"/>
      <c r="H36" s="5"/>
      <c r="I36" s="60"/>
      <c r="J36" s="60"/>
      <c r="K36" s="60"/>
      <c r="L36" s="60"/>
      <c r="M36" s="60"/>
      <c r="N36" s="60"/>
    </row>
    <row r="37" spans="2:14" ht="33.75" customHeight="1" x14ac:dyDescent="0.3">
      <c r="B37" s="137"/>
      <c r="C37" s="137"/>
      <c r="D37" s="137"/>
      <c r="E37" s="5"/>
      <c r="F37" s="5"/>
      <c r="G37" s="5"/>
      <c r="H37" s="5"/>
      <c r="I37" s="60"/>
      <c r="J37" s="60"/>
      <c r="K37" s="60"/>
      <c r="L37" s="60"/>
      <c r="M37" s="60"/>
      <c r="N37" s="60"/>
    </row>
    <row r="38" spans="2:14" ht="33.75" customHeight="1" x14ac:dyDescent="0.3">
      <c r="B38" s="137"/>
      <c r="C38" s="137"/>
      <c r="D38" s="137"/>
      <c r="E38" s="5"/>
      <c r="F38" s="5"/>
      <c r="G38" s="5"/>
      <c r="H38" s="5"/>
      <c r="I38" s="60"/>
      <c r="J38" s="60"/>
      <c r="K38" s="60"/>
      <c r="L38" s="60"/>
      <c r="M38" s="60"/>
      <c r="N38" s="60"/>
    </row>
    <row r="39" spans="2:14" ht="33.75" customHeight="1" x14ac:dyDescent="0.3">
      <c r="B39" s="137"/>
      <c r="C39" s="137"/>
      <c r="D39" s="137"/>
      <c r="E39" s="5"/>
      <c r="F39" s="5"/>
      <c r="G39" s="5"/>
      <c r="H39" s="5"/>
      <c r="I39" s="60"/>
      <c r="J39" s="60"/>
      <c r="K39" s="60"/>
      <c r="L39" s="60"/>
      <c r="M39" s="60"/>
      <c r="N39" s="60"/>
    </row>
    <row r="41" spans="2:14" ht="21.75" customHeight="1" x14ac:dyDescent="0.3">
      <c r="D41" s="7" t="s">
        <v>27</v>
      </c>
      <c r="E41" s="4"/>
      <c r="F41" s="8"/>
    </row>
    <row r="42" spans="2:14" ht="21.75" customHeight="1" x14ac:dyDescent="0.3">
      <c r="D42" s="7" t="s">
        <v>28</v>
      </c>
      <c r="E42" s="4"/>
      <c r="F42" s="8"/>
    </row>
    <row r="43" spans="2:14" ht="21.75" customHeight="1" x14ac:dyDescent="0.3">
      <c r="D43" s="2"/>
      <c r="E43" s="9" t="s">
        <v>29</v>
      </c>
      <c r="F43" s="8"/>
    </row>
    <row r="44" spans="2:14" ht="33.75" customHeight="1" x14ac:dyDescent="0.3">
      <c r="F44" s="87"/>
    </row>
  </sheetData>
  <mergeCells count="19">
    <mergeCell ref="H20:N20"/>
    <mergeCell ref="I21:N21"/>
    <mergeCell ref="I16:N16"/>
    <mergeCell ref="D24:G24"/>
    <mergeCell ref="G14:N14"/>
    <mergeCell ref="H15:N15"/>
    <mergeCell ref="F18:J18"/>
    <mergeCell ref="G19:N19"/>
    <mergeCell ref="F13:J13"/>
    <mergeCell ref="B5:N5"/>
    <mergeCell ref="B8:B9"/>
    <mergeCell ref="C8:D8"/>
    <mergeCell ref="E8:H8"/>
    <mergeCell ref="I8:I9"/>
    <mergeCell ref="J8:J9"/>
    <mergeCell ref="K8:N8"/>
    <mergeCell ref="B10:H10"/>
    <mergeCell ref="B11:J11"/>
    <mergeCell ref="D12:J12"/>
  </mergeCells>
  <pageMargins left="0.7" right="0.7" top="0.75" bottom="0.75" header="0.3" footer="0.3"/>
  <pageSetup paperSize="9" scale="4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H74"/>
  <sheetViews>
    <sheetView zoomScaleNormal="100" workbookViewId="0">
      <selection activeCell="F27" sqref="F27"/>
    </sheetView>
  </sheetViews>
  <sheetFormatPr defaultRowHeight="17.25" x14ac:dyDescent="0.3"/>
  <cols>
    <col min="1" max="1" width="4.42578125" style="10" customWidth="1"/>
    <col min="2" max="2" width="8.140625" style="10" customWidth="1"/>
    <col min="3" max="3" width="10.5703125" style="10" customWidth="1"/>
    <col min="4" max="4" width="13.140625" style="10" customWidth="1"/>
    <col min="5" max="5" width="17.7109375" style="10" customWidth="1"/>
    <col min="6" max="6" width="13.7109375" style="10" customWidth="1"/>
    <col min="7" max="7" width="21.140625" style="10" customWidth="1"/>
    <col min="8" max="8" width="10.7109375" style="10" customWidth="1"/>
    <col min="9" max="9" width="21" style="10" customWidth="1"/>
    <col min="10" max="10" width="41.5703125" style="10" customWidth="1"/>
    <col min="11" max="11" width="16.42578125" style="10" customWidth="1"/>
    <col min="12" max="12" width="15.5703125" style="10" customWidth="1"/>
    <col min="13" max="13" width="16" style="10" customWidth="1"/>
    <col min="14" max="14" width="15.7109375" style="10" customWidth="1"/>
    <col min="15" max="15" width="9.140625" style="10"/>
    <col min="16" max="16" width="18.5703125" style="10" bestFit="1" customWidth="1"/>
    <col min="17" max="17" width="17" style="10" bestFit="1" customWidth="1"/>
    <col min="18" max="16384" width="9.140625" style="10"/>
  </cols>
  <sheetData>
    <row r="1" spans="2:86" x14ac:dyDescent="0.3">
      <c r="L1" s="1"/>
      <c r="M1" s="1"/>
      <c r="N1" s="53" t="s">
        <v>88</v>
      </c>
    </row>
    <row r="2" spans="2:86" x14ac:dyDescent="0.3">
      <c r="L2" s="1"/>
      <c r="M2" s="1"/>
      <c r="N2" s="11" t="s">
        <v>77</v>
      </c>
    </row>
    <row r="3" spans="2:86" x14ac:dyDescent="0.3">
      <c r="D3" s="19"/>
      <c r="H3" s="61"/>
      <c r="I3" s="61"/>
      <c r="J3" s="61"/>
      <c r="K3" s="61"/>
      <c r="L3" s="54"/>
      <c r="M3" s="54"/>
      <c r="N3" s="11" t="s">
        <v>43</v>
      </c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</row>
    <row r="4" spans="2:86" x14ac:dyDescent="0.3">
      <c r="L4" s="1"/>
      <c r="M4" s="1"/>
      <c r="N4" s="1"/>
    </row>
    <row r="5" spans="2:86" s="62" customFormat="1" ht="46.5" customHeight="1" x14ac:dyDescent="0.25">
      <c r="B5" s="196" t="s">
        <v>89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</row>
    <row r="6" spans="2:86" ht="17.25" customHeight="1" x14ac:dyDescent="0.3">
      <c r="N6" s="63" t="s">
        <v>26</v>
      </c>
    </row>
    <row r="7" spans="2:86" ht="74.25" customHeight="1" x14ac:dyDescent="0.3">
      <c r="B7" s="202" t="s">
        <v>36</v>
      </c>
      <c r="C7" s="202" t="s">
        <v>15</v>
      </c>
      <c r="D7" s="202"/>
      <c r="E7" s="202" t="s">
        <v>16</v>
      </c>
      <c r="F7" s="202"/>
      <c r="G7" s="202"/>
      <c r="H7" s="202"/>
      <c r="I7" s="202" t="s">
        <v>17</v>
      </c>
      <c r="J7" s="202" t="s">
        <v>18</v>
      </c>
      <c r="K7" s="204" t="s">
        <v>37</v>
      </c>
      <c r="L7" s="205"/>
      <c r="M7" s="205"/>
      <c r="N7" s="206"/>
    </row>
    <row r="8" spans="2:86" ht="34.5" x14ac:dyDescent="0.3">
      <c r="B8" s="202"/>
      <c r="C8" s="6" t="s">
        <v>38</v>
      </c>
      <c r="D8" s="6" t="s">
        <v>39</v>
      </c>
      <c r="E8" s="6" t="s">
        <v>19</v>
      </c>
      <c r="F8" s="6" t="s">
        <v>39</v>
      </c>
      <c r="G8" s="6" t="s">
        <v>40</v>
      </c>
      <c r="H8" s="6" t="s">
        <v>20</v>
      </c>
      <c r="I8" s="202"/>
      <c r="J8" s="202"/>
      <c r="K8" s="6" t="s">
        <v>81</v>
      </c>
      <c r="L8" s="6" t="s">
        <v>82</v>
      </c>
      <c r="M8" s="6" t="s">
        <v>83</v>
      </c>
      <c r="N8" s="6" t="s">
        <v>10</v>
      </c>
    </row>
    <row r="9" spans="2:86" ht="23.25" customHeight="1" x14ac:dyDescent="0.3">
      <c r="B9" s="223" t="s">
        <v>21</v>
      </c>
      <c r="C9" s="223"/>
      <c r="D9" s="223"/>
      <c r="E9" s="223"/>
      <c r="F9" s="223"/>
      <c r="G9" s="223"/>
      <c r="H9" s="223"/>
      <c r="I9" s="17"/>
      <c r="J9" s="17"/>
      <c r="K9" s="64">
        <f>K10+K17+K24+K33+K40+K52</f>
        <v>0</v>
      </c>
      <c r="L9" s="64">
        <f>L10+L17+L24+L33+L40+L52</f>
        <v>0</v>
      </c>
      <c r="M9" s="64">
        <f>M10+M17+M24+M33+M40+M52</f>
        <v>0</v>
      </c>
      <c r="N9" s="64">
        <f>N10+N17+N24+N33+N40+N52</f>
        <v>0</v>
      </c>
      <c r="P9" s="18"/>
    </row>
    <row r="10" spans="2:86" ht="23.25" customHeight="1" x14ac:dyDescent="0.3">
      <c r="B10" s="224" t="s">
        <v>114</v>
      </c>
      <c r="C10" s="225"/>
      <c r="D10" s="225"/>
      <c r="E10" s="225"/>
      <c r="F10" s="225"/>
      <c r="G10" s="225"/>
      <c r="H10" s="225"/>
      <c r="I10" s="225"/>
      <c r="J10" s="226"/>
      <c r="K10" s="55">
        <f>K11</f>
        <v>2085.6</v>
      </c>
      <c r="L10" s="55">
        <f t="shared" ref="L10:N11" si="0">L11</f>
        <v>2085.6</v>
      </c>
      <c r="M10" s="55">
        <f t="shared" si="0"/>
        <v>2085.6</v>
      </c>
      <c r="N10" s="55">
        <f t="shared" si="0"/>
        <v>2085.6</v>
      </c>
      <c r="P10" s="18"/>
    </row>
    <row r="11" spans="2:86" ht="23.25" customHeight="1" x14ac:dyDescent="0.3">
      <c r="B11" s="56"/>
      <c r="C11" s="6">
        <v>1049</v>
      </c>
      <c r="D11" s="221" t="s">
        <v>25</v>
      </c>
      <c r="E11" s="221"/>
      <c r="F11" s="221"/>
      <c r="G11" s="221"/>
      <c r="H11" s="221"/>
      <c r="I11" s="221"/>
      <c r="J11" s="221"/>
      <c r="K11" s="57">
        <f>K12</f>
        <v>2085.6</v>
      </c>
      <c r="L11" s="57">
        <f t="shared" si="0"/>
        <v>2085.6</v>
      </c>
      <c r="M11" s="57">
        <f t="shared" si="0"/>
        <v>2085.6</v>
      </c>
      <c r="N11" s="57">
        <f t="shared" si="0"/>
        <v>2085.6</v>
      </c>
      <c r="P11" s="18"/>
    </row>
    <row r="12" spans="2:86" ht="17.25" customHeight="1" x14ac:dyDescent="0.3">
      <c r="B12" s="59"/>
      <c r="C12" s="59"/>
      <c r="D12" s="59"/>
      <c r="E12" s="3" t="s">
        <v>197</v>
      </c>
      <c r="F12" s="221" t="s">
        <v>195</v>
      </c>
      <c r="G12" s="221"/>
      <c r="H12" s="221"/>
      <c r="I12" s="221"/>
      <c r="J12" s="221"/>
      <c r="K12" s="58">
        <f>'2.'!H42</f>
        <v>2085.6</v>
      </c>
      <c r="L12" s="58">
        <f>'2.'!I42</f>
        <v>2085.6</v>
      </c>
      <c r="M12" s="58">
        <f>'2.'!J42</f>
        <v>2085.6</v>
      </c>
      <c r="N12" s="58">
        <f>'2.'!K42</f>
        <v>2085.6</v>
      </c>
      <c r="P12" s="18"/>
    </row>
    <row r="13" spans="2:86" ht="33.75" customHeight="1" x14ac:dyDescent="0.3">
      <c r="B13" s="59"/>
      <c r="C13" s="59"/>
      <c r="D13" s="59"/>
      <c r="E13" s="14"/>
      <c r="F13" s="14"/>
      <c r="G13" s="221" t="s">
        <v>198</v>
      </c>
      <c r="H13" s="221"/>
      <c r="I13" s="221"/>
      <c r="J13" s="221"/>
      <c r="K13" s="221"/>
      <c r="L13" s="221"/>
      <c r="M13" s="221"/>
      <c r="N13" s="221"/>
      <c r="P13" s="18"/>
    </row>
    <row r="14" spans="2:86" ht="21" customHeight="1" x14ac:dyDescent="0.3">
      <c r="B14" s="59"/>
      <c r="C14" s="59"/>
      <c r="D14" s="59"/>
      <c r="E14" s="14"/>
      <c r="F14" s="14"/>
      <c r="G14" s="3"/>
      <c r="H14" s="221" t="s">
        <v>42</v>
      </c>
      <c r="I14" s="221"/>
      <c r="J14" s="221"/>
      <c r="K14" s="221"/>
      <c r="L14" s="221"/>
      <c r="M14" s="221"/>
      <c r="N14" s="221"/>
      <c r="P14" s="18"/>
    </row>
    <row r="15" spans="2:86" ht="17.25" customHeight="1" x14ac:dyDescent="0.3">
      <c r="B15" s="59"/>
      <c r="C15" s="59"/>
      <c r="D15" s="59"/>
      <c r="E15" s="14"/>
      <c r="F15" s="14"/>
      <c r="G15" s="3"/>
      <c r="H15" s="3"/>
      <c r="I15" s="221" t="s">
        <v>199</v>
      </c>
      <c r="J15" s="221"/>
      <c r="K15" s="221"/>
      <c r="L15" s="221"/>
      <c r="M15" s="221"/>
      <c r="N15" s="221"/>
      <c r="P15" s="18"/>
    </row>
    <row r="16" spans="2:86" ht="36" customHeight="1" x14ac:dyDescent="0.3">
      <c r="B16" s="59"/>
      <c r="C16" s="59"/>
      <c r="D16" s="59"/>
      <c r="E16" s="14"/>
      <c r="F16" s="14"/>
      <c r="G16" s="14"/>
      <c r="H16" s="14"/>
      <c r="I16" s="3"/>
      <c r="J16" s="3" t="s">
        <v>90</v>
      </c>
      <c r="K16" s="3"/>
      <c r="L16" s="76">
        <v>1</v>
      </c>
      <c r="M16" s="76"/>
      <c r="N16" s="76">
        <v>1</v>
      </c>
      <c r="P16" s="18"/>
    </row>
    <row r="17" spans="2:16" ht="23.25" customHeight="1" x14ac:dyDescent="0.3">
      <c r="B17" s="224" t="s">
        <v>111</v>
      </c>
      <c r="C17" s="225"/>
      <c r="D17" s="225"/>
      <c r="E17" s="225"/>
      <c r="F17" s="225"/>
      <c r="G17" s="225"/>
      <c r="H17" s="225"/>
      <c r="I17" s="225"/>
      <c r="J17" s="226"/>
      <c r="K17" s="55">
        <f>K18</f>
        <v>894</v>
      </c>
      <c r="L17" s="55">
        <f t="shared" ref="L17:N18" si="1">L18</f>
        <v>894</v>
      </c>
      <c r="M17" s="55">
        <f t="shared" si="1"/>
        <v>894</v>
      </c>
      <c r="N17" s="55">
        <f t="shared" si="1"/>
        <v>894</v>
      </c>
      <c r="P17" s="18"/>
    </row>
    <row r="18" spans="2:16" ht="23.25" customHeight="1" x14ac:dyDescent="0.3">
      <c r="B18" s="56"/>
      <c r="C18" s="6">
        <v>1049</v>
      </c>
      <c r="D18" s="221" t="s">
        <v>25</v>
      </c>
      <c r="E18" s="221"/>
      <c r="F18" s="221"/>
      <c r="G18" s="221"/>
      <c r="H18" s="221"/>
      <c r="I18" s="221"/>
      <c r="J18" s="221"/>
      <c r="K18" s="57">
        <f>K19</f>
        <v>894</v>
      </c>
      <c r="L18" s="57">
        <f t="shared" si="1"/>
        <v>894</v>
      </c>
      <c r="M18" s="57">
        <f t="shared" si="1"/>
        <v>894</v>
      </c>
      <c r="N18" s="57">
        <f t="shared" si="1"/>
        <v>894</v>
      </c>
      <c r="P18" s="18"/>
    </row>
    <row r="19" spans="2:16" ht="23.25" customHeight="1" x14ac:dyDescent="0.3">
      <c r="B19" s="59"/>
      <c r="C19" s="59"/>
      <c r="D19" s="59"/>
      <c r="E19" s="3" t="s">
        <v>197</v>
      </c>
      <c r="F19" s="221" t="s">
        <v>195</v>
      </c>
      <c r="G19" s="221"/>
      <c r="H19" s="221"/>
      <c r="I19" s="221"/>
      <c r="J19" s="221"/>
      <c r="K19" s="58">
        <f>'2.'!H49</f>
        <v>894</v>
      </c>
      <c r="L19" s="58">
        <f>'2.'!I49</f>
        <v>894</v>
      </c>
      <c r="M19" s="58">
        <f>'2.'!J49</f>
        <v>894</v>
      </c>
      <c r="N19" s="58">
        <f>'2.'!K49</f>
        <v>894</v>
      </c>
      <c r="P19" s="18"/>
    </row>
    <row r="20" spans="2:16" ht="36.75" customHeight="1" x14ac:dyDescent="0.3">
      <c r="B20" s="59"/>
      <c r="C20" s="59"/>
      <c r="D20" s="59"/>
      <c r="E20" s="14"/>
      <c r="F20" s="14"/>
      <c r="G20" s="221" t="s">
        <v>198</v>
      </c>
      <c r="H20" s="221"/>
      <c r="I20" s="221"/>
      <c r="J20" s="221"/>
      <c r="K20" s="221"/>
      <c r="L20" s="221"/>
      <c r="M20" s="221"/>
      <c r="N20" s="221"/>
      <c r="P20" s="18"/>
    </row>
    <row r="21" spans="2:16" ht="23.25" customHeight="1" x14ac:dyDescent="0.3">
      <c r="B21" s="59"/>
      <c r="C21" s="59"/>
      <c r="D21" s="59"/>
      <c r="E21" s="14"/>
      <c r="F21" s="14"/>
      <c r="G21" s="3"/>
      <c r="H21" s="221" t="s">
        <v>42</v>
      </c>
      <c r="I21" s="221"/>
      <c r="J21" s="221"/>
      <c r="K21" s="221"/>
      <c r="L21" s="221"/>
      <c r="M21" s="221"/>
      <c r="N21" s="221"/>
      <c r="P21" s="18"/>
    </row>
    <row r="22" spans="2:16" ht="23.25" customHeight="1" x14ac:dyDescent="0.3">
      <c r="B22" s="59"/>
      <c r="C22" s="59"/>
      <c r="D22" s="59"/>
      <c r="E22" s="14"/>
      <c r="F22" s="14"/>
      <c r="G22" s="3"/>
      <c r="H22" s="3"/>
      <c r="I22" s="221" t="s">
        <v>199</v>
      </c>
      <c r="J22" s="221"/>
      <c r="K22" s="221"/>
      <c r="L22" s="221"/>
      <c r="M22" s="221"/>
      <c r="N22" s="221"/>
      <c r="P22" s="18"/>
    </row>
    <row r="23" spans="2:16" ht="46.5" customHeight="1" x14ac:dyDescent="0.3">
      <c r="B23" s="59"/>
      <c r="C23" s="59"/>
      <c r="D23" s="59"/>
      <c r="E23" s="14"/>
      <c r="F23" s="14"/>
      <c r="G23" s="14"/>
      <c r="H23" s="14"/>
      <c r="I23" s="3"/>
      <c r="J23" s="3" t="s">
        <v>90</v>
      </c>
      <c r="K23" s="3"/>
      <c r="L23" s="76">
        <v>1</v>
      </c>
      <c r="M23" s="76"/>
      <c r="N23" s="76">
        <v>1</v>
      </c>
      <c r="P23" s="18"/>
    </row>
    <row r="24" spans="2:16" ht="23.25" customHeight="1" x14ac:dyDescent="0.3">
      <c r="B24" s="224" t="s">
        <v>116</v>
      </c>
      <c r="C24" s="225"/>
      <c r="D24" s="225"/>
      <c r="E24" s="225"/>
      <c r="F24" s="225"/>
      <c r="G24" s="225"/>
      <c r="H24" s="225"/>
      <c r="I24" s="225"/>
      <c r="J24" s="226"/>
      <c r="K24" s="55">
        <f>K25</f>
        <v>3075.6000000000004</v>
      </c>
      <c r="L24" s="55">
        <f t="shared" ref="L24:N25" si="2">L25</f>
        <v>333458.09999999998</v>
      </c>
      <c r="M24" s="55">
        <f t="shared" si="2"/>
        <v>333458.09999999998</v>
      </c>
      <c r="N24" s="55">
        <f t="shared" si="2"/>
        <v>333458.09999999998</v>
      </c>
      <c r="P24" s="18"/>
    </row>
    <row r="25" spans="2:16" ht="23.25" customHeight="1" x14ac:dyDescent="0.3">
      <c r="B25" s="56"/>
      <c r="C25" s="6">
        <v>1049</v>
      </c>
      <c r="D25" s="221" t="s">
        <v>25</v>
      </c>
      <c r="E25" s="221"/>
      <c r="F25" s="221"/>
      <c r="G25" s="221"/>
      <c r="H25" s="221"/>
      <c r="I25" s="221"/>
      <c r="J25" s="221"/>
      <c r="K25" s="57">
        <f>K26</f>
        <v>3075.6000000000004</v>
      </c>
      <c r="L25" s="57">
        <f t="shared" si="2"/>
        <v>333458.09999999998</v>
      </c>
      <c r="M25" s="57">
        <f t="shared" si="2"/>
        <v>333458.09999999998</v>
      </c>
      <c r="N25" s="57">
        <f t="shared" si="2"/>
        <v>333458.09999999998</v>
      </c>
      <c r="P25" s="18"/>
    </row>
    <row r="26" spans="2:16" ht="17.25" customHeight="1" x14ac:dyDescent="0.3">
      <c r="B26" s="59"/>
      <c r="C26" s="59"/>
      <c r="D26" s="59"/>
      <c r="E26" s="3" t="s">
        <v>197</v>
      </c>
      <c r="F26" s="221" t="s">
        <v>195</v>
      </c>
      <c r="G26" s="221"/>
      <c r="H26" s="221"/>
      <c r="I26" s="221"/>
      <c r="J26" s="221"/>
      <c r="K26" s="58">
        <f>'2.'!H56</f>
        <v>3075.6000000000004</v>
      </c>
      <c r="L26" s="58">
        <f>'2.'!I56</f>
        <v>333458.09999999998</v>
      </c>
      <c r="M26" s="58">
        <f>'2.'!J56</f>
        <v>333458.09999999998</v>
      </c>
      <c r="N26" s="58">
        <f>'2.'!K56</f>
        <v>333458.09999999998</v>
      </c>
      <c r="P26" s="18"/>
    </row>
    <row r="27" spans="2:16" ht="35.25" customHeight="1" x14ac:dyDescent="0.3">
      <c r="B27" s="59"/>
      <c r="C27" s="59"/>
      <c r="D27" s="59"/>
      <c r="E27" s="14"/>
      <c r="F27" s="14"/>
      <c r="G27" s="221" t="s">
        <v>198</v>
      </c>
      <c r="H27" s="221"/>
      <c r="I27" s="221"/>
      <c r="J27" s="221"/>
      <c r="K27" s="221"/>
      <c r="L27" s="221"/>
      <c r="M27" s="221"/>
      <c r="N27" s="221"/>
      <c r="P27" s="18"/>
    </row>
    <row r="28" spans="2:16" ht="23.25" customHeight="1" x14ac:dyDescent="0.3">
      <c r="B28" s="59"/>
      <c r="C28" s="59"/>
      <c r="D28" s="59"/>
      <c r="E28" s="14"/>
      <c r="F28" s="14"/>
      <c r="G28" s="3"/>
      <c r="H28" s="221" t="s">
        <v>42</v>
      </c>
      <c r="I28" s="221"/>
      <c r="J28" s="221"/>
      <c r="K28" s="221"/>
      <c r="L28" s="221"/>
      <c r="M28" s="221"/>
      <c r="N28" s="221"/>
      <c r="P28" s="18"/>
    </row>
    <row r="29" spans="2:16" ht="23.25" customHeight="1" x14ac:dyDescent="0.3">
      <c r="B29" s="59"/>
      <c r="C29" s="59"/>
      <c r="D29" s="59"/>
      <c r="E29" s="14"/>
      <c r="F29" s="14"/>
      <c r="G29" s="3"/>
      <c r="H29" s="3"/>
      <c r="I29" s="221" t="s">
        <v>199</v>
      </c>
      <c r="J29" s="221"/>
      <c r="K29" s="221"/>
      <c r="L29" s="221"/>
      <c r="M29" s="221"/>
      <c r="N29" s="221"/>
      <c r="P29" s="18"/>
    </row>
    <row r="30" spans="2:16" ht="36" customHeight="1" x14ac:dyDescent="0.3">
      <c r="B30" s="59"/>
      <c r="C30" s="59"/>
      <c r="D30" s="59"/>
      <c r="E30" s="14"/>
      <c r="F30" s="14"/>
      <c r="G30" s="14"/>
      <c r="H30" s="14"/>
      <c r="I30" s="3"/>
      <c r="J30" s="3" t="s">
        <v>90</v>
      </c>
      <c r="K30" s="3"/>
      <c r="L30" s="76">
        <v>3</v>
      </c>
      <c r="M30" s="3"/>
      <c r="N30" s="165">
        <v>3</v>
      </c>
      <c r="P30" s="18"/>
    </row>
    <row r="31" spans="2:16" ht="50.25" customHeight="1" x14ac:dyDescent="0.3">
      <c r="B31" s="56"/>
      <c r="C31" s="56"/>
      <c r="D31" s="56"/>
      <c r="E31" s="3"/>
      <c r="F31" s="3"/>
      <c r="G31" s="3"/>
      <c r="H31" s="3"/>
      <c r="I31" s="3"/>
      <c r="J31" s="3" t="s">
        <v>177</v>
      </c>
      <c r="K31" s="3"/>
      <c r="L31" s="76"/>
      <c r="M31" s="3"/>
      <c r="N31" s="168">
        <f>N32</f>
        <v>1.42</v>
      </c>
      <c r="P31" s="18"/>
    </row>
    <row r="32" spans="2:16" ht="39.75" customHeight="1" x14ac:dyDescent="0.3">
      <c r="B32" s="56"/>
      <c r="C32" s="56"/>
      <c r="D32" s="56"/>
      <c r="E32" s="3"/>
      <c r="F32" s="3"/>
      <c r="G32" s="3"/>
      <c r="H32" s="3"/>
      <c r="I32" s="3"/>
      <c r="J32" s="3" t="s">
        <v>175</v>
      </c>
      <c r="K32" s="3"/>
      <c r="L32" s="76"/>
      <c r="M32" s="3"/>
      <c r="N32" s="168">
        <v>1.42</v>
      </c>
      <c r="P32" s="18"/>
    </row>
    <row r="33" spans="2:16" ht="23.25" customHeight="1" x14ac:dyDescent="0.3">
      <c r="B33" s="224" t="s">
        <v>131</v>
      </c>
      <c r="C33" s="225"/>
      <c r="D33" s="225"/>
      <c r="E33" s="225"/>
      <c r="F33" s="225"/>
      <c r="G33" s="225"/>
      <c r="H33" s="225"/>
      <c r="I33" s="225"/>
      <c r="J33" s="226"/>
      <c r="K33" s="55">
        <f>K34</f>
        <v>660</v>
      </c>
      <c r="L33" s="55">
        <f t="shared" ref="L33:N34" si="3">L34</f>
        <v>660</v>
      </c>
      <c r="M33" s="55">
        <f t="shared" si="3"/>
        <v>660</v>
      </c>
      <c r="N33" s="55">
        <f t="shared" si="3"/>
        <v>660</v>
      </c>
      <c r="P33" s="18"/>
    </row>
    <row r="34" spans="2:16" ht="23.25" customHeight="1" x14ac:dyDescent="0.3">
      <c r="B34" s="56"/>
      <c r="C34" s="6">
        <v>1049</v>
      </c>
      <c r="D34" s="221" t="s">
        <v>25</v>
      </c>
      <c r="E34" s="221"/>
      <c r="F34" s="221"/>
      <c r="G34" s="221"/>
      <c r="H34" s="221"/>
      <c r="I34" s="221"/>
      <c r="J34" s="221"/>
      <c r="K34" s="57">
        <f>K35</f>
        <v>660</v>
      </c>
      <c r="L34" s="57">
        <f t="shared" si="3"/>
        <v>660</v>
      </c>
      <c r="M34" s="57">
        <f t="shared" si="3"/>
        <v>660</v>
      </c>
      <c r="N34" s="57">
        <f t="shared" si="3"/>
        <v>660</v>
      </c>
      <c r="P34" s="18"/>
    </row>
    <row r="35" spans="2:16" ht="18.75" customHeight="1" x14ac:dyDescent="0.3">
      <c r="B35" s="59"/>
      <c r="C35" s="59"/>
      <c r="D35" s="59"/>
      <c r="E35" s="3" t="s">
        <v>197</v>
      </c>
      <c r="F35" s="221" t="s">
        <v>195</v>
      </c>
      <c r="G35" s="221"/>
      <c r="H35" s="221"/>
      <c r="I35" s="221"/>
      <c r="J35" s="221"/>
      <c r="K35" s="58">
        <f>'2.'!H65</f>
        <v>660</v>
      </c>
      <c r="L35" s="58">
        <f>'2.'!I65</f>
        <v>660</v>
      </c>
      <c r="M35" s="58">
        <f>'2.'!J65</f>
        <v>660</v>
      </c>
      <c r="N35" s="58">
        <f>'2.'!K65</f>
        <v>660</v>
      </c>
      <c r="P35" s="18"/>
    </row>
    <row r="36" spans="2:16" ht="38.25" customHeight="1" x14ac:dyDescent="0.3">
      <c r="B36" s="59"/>
      <c r="C36" s="59"/>
      <c r="D36" s="59"/>
      <c r="E36" s="14"/>
      <c r="F36" s="14"/>
      <c r="G36" s="221" t="s">
        <v>198</v>
      </c>
      <c r="H36" s="221"/>
      <c r="I36" s="221"/>
      <c r="J36" s="221"/>
      <c r="K36" s="221"/>
      <c r="L36" s="221"/>
      <c r="M36" s="221"/>
      <c r="N36" s="221"/>
      <c r="P36" s="18"/>
    </row>
    <row r="37" spans="2:16" ht="23.25" customHeight="1" x14ac:dyDescent="0.3">
      <c r="B37" s="59"/>
      <c r="C37" s="59"/>
      <c r="D37" s="59"/>
      <c r="E37" s="14"/>
      <c r="F37" s="14"/>
      <c r="G37" s="3"/>
      <c r="H37" s="221" t="s">
        <v>42</v>
      </c>
      <c r="I37" s="221"/>
      <c r="J37" s="221"/>
      <c r="K37" s="221"/>
      <c r="L37" s="221"/>
      <c r="M37" s="221"/>
      <c r="N37" s="221"/>
      <c r="P37" s="18"/>
    </row>
    <row r="38" spans="2:16" ht="23.25" customHeight="1" x14ac:dyDescent="0.3">
      <c r="B38" s="59"/>
      <c r="C38" s="59"/>
      <c r="D38" s="59"/>
      <c r="E38" s="14"/>
      <c r="F38" s="14"/>
      <c r="G38" s="3"/>
      <c r="H38" s="3"/>
      <c r="I38" s="221" t="s">
        <v>199</v>
      </c>
      <c r="J38" s="221"/>
      <c r="K38" s="221"/>
      <c r="L38" s="221"/>
      <c r="M38" s="221"/>
      <c r="N38" s="221"/>
      <c r="P38" s="18"/>
    </row>
    <row r="39" spans="2:16" ht="34.5" customHeight="1" x14ac:dyDescent="0.3">
      <c r="B39" s="59"/>
      <c r="C39" s="59"/>
      <c r="D39" s="59"/>
      <c r="E39" s="14"/>
      <c r="F39" s="14"/>
      <c r="G39" s="14"/>
      <c r="H39" s="14"/>
      <c r="I39" s="3"/>
      <c r="J39" s="3" t="s">
        <v>90</v>
      </c>
      <c r="K39" s="3"/>
      <c r="L39" s="76">
        <v>1</v>
      </c>
      <c r="M39" s="3"/>
      <c r="N39" s="76">
        <v>1</v>
      </c>
      <c r="P39" s="18"/>
    </row>
    <row r="40" spans="2:16" ht="20.25" customHeight="1" x14ac:dyDescent="0.3">
      <c r="B40" s="224" t="s">
        <v>113</v>
      </c>
      <c r="C40" s="225"/>
      <c r="D40" s="225"/>
      <c r="E40" s="225"/>
      <c r="F40" s="225"/>
      <c r="G40" s="225"/>
      <c r="H40" s="225"/>
      <c r="I40" s="225"/>
      <c r="J40" s="226"/>
      <c r="K40" s="55">
        <f>K41</f>
        <v>2200</v>
      </c>
      <c r="L40" s="55">
        <f t="shared" ref="L40:N40" si="4">L41</f>
        <v>2200</v>
      </c>
      <c r="M40" s="55">
        <f t="shared" si="4"/>
        <v>2200</v>
      </c>
      <c r="N40" s="55">
        <f t="shared" si="4"/>
        <v>2200</v>
      </c>
      <c r="P40" s="18"/>
    </row>
    <row r="41" spans="2:16" ht="16.5" customHeight="1" x14ac:dyDescent="0.3">
      <c r="B41" s="56"/>
      <c r="C41" s="6">
        <v>1049</v>
      </c>
      <c r="D41" s="221" t="s">
        <v>25</v>
      </c>
      <c r="E41" s="221"/>
      <c r="F41" s="221"/>
      <c r="G41" s="221"/>
      <c r="H41" s="221"/>
      <c r="I41" s="221"/>
      <c r="J41" s="221"/>
      <c r="K41" s="57">
        <f>K47+K42</f>
        <v>2200</v>
      </c>
      <c r="L41" s="57">
        <f>L47+L42</f>
        <v>2200</v>
      </c>
      <c r="M41" s="57">
        <f>M47+M42</f>
        <v>2200</v>
      </c>
      <c r="N41" s="57">
        <f>N47+N42</f>
        <v>2200</v>
      </c>
      <c r="P41" s="18"/>
    </row>
    <row r="42" spans="2:16" ht="32.25" customHeight="1" x14ac:dyDescent="0.3">
      <c r="B42" s="59"/>
      <c r="C42" s="59"/>
      <c r="D42" s="59"/>
      <c r="E42" s="3" t="s">
        <v>172</v>
      </c>
      <c r="F42" s="221" t="s">
        <v>160</v>
      </c>
      <c r="G42" s="221"/>
      <c r="H42" s="221"/>
      <c r="I42" s="221"/>
      <c r="J42" s="221"/>
      <c r="K42" s="138">
        <f>'2.'!H24</f>
        <v>1100</v>
      </c>
      <c r="L42" s="138">
        <f>'2.'!I24</f>
        <v>1100</v>
      </c>
      <c r="M42" s="138">
        <f>'2.'!J24</f>
        <v>1100</v>
      </c>
      <c r="N42" s="138">
        <f>'2.'!K24</f>
        <v>1100</v>
      </c>
      <c r="P42" s="18"/>
    </row>
    <row r="43" spans="2:16" x14ac:dyDescent="0.3">
      <c r="B43" s="59"/>
      <c r="C43" s="59"/>
      <c r="D43" s="59"/>
      <c r="E43" s="14"/>
      <c r="F43" s="14"/>
      <c r="G43" s="221" t="s">
        <v>173</v>
      </c>
      <c r="H43" s="221"/>
      <c r="I43" s="221"/>
      <c r="J43" s="221"/>
      <c r="K43" s="221"/>
      <c r="L43" s="221"/>
      <c r="M43" s="221"/>
      <c r="N43" s="221"/>
      <c r="P43" s="18"/>
    </row>
    <row r="44" spans="2:16" x14ac:dyDescent="0.3">
      <c r="B44" s="59"/>
      <c r="C44" s="59"/>
      <c r="D44" s="59"/>
      <c r="E44" s="14"/>
      <c r="F44" s="14"/>
      <c r="G44" s="14"/>
      <c r="H44" s="221" t="s">
        <v>157</v>
      </c>
      <c r="I44" s="221"/>
      <c r="J44" s="221"/>
      <c r="K44" s="221"/>
      <c r="L44" s="221"/>
      <c r="M44" s="221"/>
      <c r="N44" s="221"/>
      <c r="P44" s="18"/>
    </row>
    <row r="45" spans="2:16" x14ac:dyDescent="0.3">
      <c r="B45" s="59"/>
      <c r="C45" s="59"/>
      <c r="D45" s="59"/>
      <c r="E45" s="14"/>
      <c r="F45" s="14"/>
      <c r="G45" s="14"/>
      <c r="H45" s="14"/>
      <c r="I45" s="221" t="s">
        <v>174</v>
      </c>
      <c r="J45" s="221"/>
      <c r="K45" s="221"/>
      <c r="L45" s="221"/>
      <c r="M45" s="221"/>
      <c r="N45" s="221"/>
      <c r="P45" s="18"/>
    </row>
    <row r="46" spans="2:16" ht="38.25" customHeight="1" x14ac:dyDescent="0.3">
      <c r="B46" s="59"/>
      <c r="C46" s="59"/>
      <c r="D46" s="59"/>
      <c r="E46" s="14"/>
      <c r="F46" s="14"/>
      <c r="G46" s="14"/>
      <c r="H46" s="14"/>
      <c r="I46" s="3"/>
      <c r="J46" s="3" t="s">
        <v>176</v>
      </c>
      <c r="K46" s="3"/>
      <c r="L46" s="76">
        <v>1</v>
      </c>
      <c r="M46" s="76"/>
      <c r="N46" s="76">
        <v>1</v>
      </c>
      <c r="P46" s="18"/>
    </row>
    <row r="47" spans="2:16" ht="28.5" customHeight="1" x14ac:dyDescent="0.3">
      <c r="B47" s="59"/>
      <c r="C47" s="59"/>
      <c r="D47" s="59"/>
      <c r="E47" s="3" t="s">
        <v>197</v>
      </c>
      <c r="F47" s="221" t="s">
        <v>195</v>
      </c>
      <c r="G47" s="221"/>
      <c r="H47" s="221"/>
      <c r="I47" s="221"/>
      <c r="J47" s="221"/>
      <c r="K47" s="58">
        <f>'2.'!H72</f>
        <v>1100</v>
      </c>
      <c r="L47" s="58">
        <f>'2.'!I72</f>
        <v>1100</v>
      </c>
      <c r="M47" s="58">
        <f>'2.'!J72</f>
        <v>1100</v>
      </c>
      <c r="N47" s="58">
        <f>'2.'!K72</f>
        <v>1100</v>
      </c>
      <c r="P47" s="18"/>
    </row>
    <row r="48" spans="2:16" ht="17.25" customHeight="1" x14ac:dyDescent="0.3">
      <c r="B48" s="59"/>
      <c r="C48" s="59"/>
      <c r="D48" s="59"/>
      <c r="E48" s="14"/>
      <c r="F48" s="14"/>
      <c r="G48" s="221" t="s">
        <v>198</v>
      </c>
      <c r="H48" s="221"/>
      <c r="I48" s="221"/>
      <c r="J48" s="221"/>
      <c r="K48" s="221"/>
      <c r="L48" s="221"/>
      <c r="M48" s="221"/>
      <c r="N48" s="221"/>
      <c r="P48" s="18"/>
    </row>
    <row r="49" spans="2:16" ht="17.25" customHeight="1" x14ac:dyDescent="0.3">
      <c r="B49" s="59"/>
      <c r="C49" s="59"/>
      <c r="D49" s="59"/>
      <c r="E49" s="14"/>
      <c r="F49" s="14"/>
      <c r="G49" s="3"/>
      <c r="H49" s="221" t="s">
        <v>42</v>
      </c>
      <c r="I49" s="221"/>
      <c r="J49" s="221"/>
      <c r="K49" s="221"/>
      <c r="L49" s="221"/>
      <c r="M49" s="221"/>
      <c r="N49" s="221"/>
      <c r="P49" s="18"/>
    </row>
    <row r="50" spans="2:16" ht="17.25" customHeight="1" x14ac:dyDescent="0.3">
      <c r="B50" s="59"/>
      <c r="C50" s="59"/>
      <c r="D50" s="59"/>
      <c r="E50" s="14"/>
      <c r="F50" s="14"/>
      <c r="G50" s="3"/>
      <c r="H50" s="3"/>
      <c r="I50" s="221" t="s">
        <v>199</v>
      </c>
      <c r="J50" s="221"/>
      <c r="K50" s="221"/>
      <c r="L50" s="221"/>
      <c r="M50" s="221"/>
      <c r="N50" s="221"/>
      <c r="P50" s="18"/>
    </row>
    <row r="51" spans="2:16" ht="40.5" customHeight="1" x14ac:dyDescent="0.3">
      <c r="B51" s="59"/>
      <c r="C51" s="59"/>
      <c r="D51" s="59"/>
      <c r="E51" s="14"/>
      <c r="F51" s="14"/>
      <c r="G51" s="14"/>
      <c r="H51" s="14"/>
      <c r="I51" s="3"/>
      <c r="J51" s="3" t="s">
        <v>90</v>
      </c>
      <c r="K51" s="3"/>
      <c r="L51" s="76">
        <v>2</v>
      </c>
      <c r="M51" s="76"/>
      <c r="N51" s="76">
        <v>2</v>
      </c>
      <c r="P51" s="18"/>
    </row>
    <row r="52" spans="2:16" ht="21.75" customHeight="1" x14ac:dyDescent="0.3">
      <c r="B52" s="227" t="s">
        <v>75</v>
      </c>
      <c r="C52" s="227"/>
      <c r="D52" s="227"/>
      <c r="E52" s="227"/>
      <c r="F52" s="227"/>
      <c r="G52" s="227"/>
      <c r="H52" s="227"/>
      <c r="I52" s="227"/>
      <c r="J52" s="227"/>
      <c r="K52" s="58">
        <f>K53</f>
        <v>-8915.2000000000007</v>
      </c>
      <c r="L52" s="58">
        <f t="shared" ref="L52:N53" si="5">L53</f>
        <v>-339297.69999999995</v>
      </c>
      <c r="M52" s="58">
        <f t="shared" si="5"/>
        <v>-339297.69999999995</v>
      </c>
      <c r="N52" s="58">
        <f t="shared" si="5"/>
        <v>-339297.69999999995</v>
      </c>
    </row>
    <row r="53" spans="2:16" ht="18.75" customHeight="1" x14ac:dyDescent="0.3">
      <c r="B53" s="14"/>
      <c r="C53" s="3" t="s">
        <v>200</v>
      </c>
      <c r="D53" s="221" t="s">
        <v>25</v>
      </c>
      <c r="E53" s="221"/>
      <c r="F53" s="221"/>
      <c r="G53" s="221"/>
      <c r="H53" s="221"/>
      <c r="I53" s="221"/>
      <c r="J53" s="221"/>
      <c r="K53" s="58">
        <f>K54</f>
        <v>-8915.2000000000007</v>
      </c>
      <c r="L53" s="58">
        <f t="shared" si="5"/>
        <v>-339297.69999999995</v>
      </c>
      <c r="M53" s="58">
        <f t="shared" si="5"/>
        <v>-339297.69999999995</v>
      </c>
      <c r="N53" s="58">
        <f t="shared" si="5"/>
        <v>-339297.69999999995</v>
      </c>
    </row>
    <row r="54" spans="2:16" ht="21.75" customHeight="1" x14ac:dyDescent="0.3">
      <c r="B54" s="14"/>
      <c r="C54" s="14"/>
      <c r="D54" s="14"/>
      <c r="E54" s="3" t="s">
        <v>197</v>
      </c>
      <c r="F54" s="221" t="s">
        <v>195</v>
      </c>
      <c r="G54" s="221"/>
      <c r="H54" s="221"/>
      <c r="I54" s="221"/>
      <c r="J54" s="221"/>
      <c r="K54" s="58">
        <f>'2.'!H35</f>
        <v>-8915.2000000000007</v>
      </c>
      <c r="L54" s="58">
        <f>'2.'!I35</f>
        <v>-339297.69999999995</v>
      </c>
      <c r="M54" s="58">
        <f>'2.'!J35</f>
        <v>-339297.69999999995</v>
      </c>
      <c r="N54" s="58">
        <f>'2.'!K35</f>
        <v>-339297.69999999995</v>
      </c>
    </row>
    <row r="55" spans="2:16" ht="20.25" customHeight="1" x14ac:dyDescent="0.3">
      <c r="B55" s="14"/>
      <c r="C55" s="14"/>
      <c r="D55" s="14"/>
      <c r="E55" s="14"/>
      <c r="F55" s="14"/>
      <c r="G55" s="221" t="s">
        <v>198</v>
      </c>
      <c r="H55" s="221"/>
      <c r="I55" s="221"/>
      <c r="J55" s="221"/>
      <c r="K55" s="221"/>
      <c r="L55" s="221"/>
      <c r="M55" s="221"/>
      <c r="N55" s="221"/>
    </row>
    <row r="56" spans="2:16" ht="17.25" customHeight="1" x14ac:dyDescent="0.3">
      <c r="B56" s="14"/>
      <c r="C56" s="14"/>
      <c r="D56" s="14"/>
      <c r="E56" s="14"/>
      <c r="F56" s="14"/>
      <c r="G56" s="14"/>
      <c r="H56" s="221" t="s">
        <v>42</v>
      </c>
      <c r="I56" s="221"/>
      <c r="J56" s="221"/>
      <c r="K56" s="221"/>
      <c r="L56" s="221"/>
      <c r="M56" s="221"/>
      <c r="N56" s="221"/>
    </row>
    <row r="57" spans="2:16" ht="18" customHeight="1" x14ac:dyDescent="0.3">
      <c r="B57" s="14"/>
      <c r="C57" s="14"/>
      <c r="D57" s="14"/>
      <c r="E57" s="14"/>
      <c r="F57" s="14"/>
      <c r="G57" s="14"/>
      <c r="H57" s="14"/>
      <c r="I57" s="221" t="s">
        <v>86</v>
      </c>
      <c r="J57" s="221"/>
      <c r="K57" s="221"/>
      <c r="L57" s="221"/>
      <c r="M57" s="221"/>
      <c r="N57" s="221"/>
    </row>
    <row r="58" spans="2:16" ht="55.5" customHeight="1" x14ac:dyDescent="0.3">
      <c r="B58" s="17"/>
      <c r="C58" s="13"/>
      <c r="D58" s="3"/>
      <c r="E58" s="3"/>
      <c r="F58" s="3"/>
      <c r="G58" s="3"/>
      <c r="H58" s="3"/>
      <c r="I58" s="3"/>
      <c r="J58" s="3" t="s">
        <v>177</v>
      </c>
      <c r="K58" s="3"/>
      <c r="L58" s="76"/>
      <c r="M58" s="3"/>
      <c r="N58" s="186">
        <f>N59</f>
        <v>-1.42</v>
      </c>
    </row>
    <row r="59" spans="2:16" ht="33" customHeight="1" x14ac:dyDescent="0.3">
      <c r="B59" s="17"/>
      <c r="C59" s="13"/>
      <c r="D59" s="3"/>
      <c r="E59" s="3"/>
      <c r="F59" s="3"/>
      <c r="G59" s="3"/>
      <c r="H59" s="3"/>
      <c r="I59" s="3"/>
      <c r="J59" s="3" t="s">
        <v>175</v>
      </c>
      <c r="K59" s="3"/>
      <c r="L59" s="76"/>
      <c r="M59" s="3"/>
      <c r="N59" s="186">
        <v>-1.42</v>
      </c>
    </row>
    <row r="60" spans="2:16" x14ac:dyDescent="0.3">
      <c r="C60" s="65"/>
      <c r="D60" s="60"/>
      <c r="E60" s="60"/>
      <c r="F60" s="60"/>
      <c r="G60" s="60"/>
      <c r="H60" s="60"/>
      <c r="I60" s="60"/>
      <c r="J60" s="5"/>
      <c r="K60" s="66"/>
      <c r="L60" s="66"/>
      <c r="M60" s="66"/>
      <c r="N60" s="66"/>
    </row>
    <row r="61" spans="2:16" x14ac:dyDescent="0.3">
      <c r="C61" s="65"/>
      <c r="D61" s="60"/>
      <c r="E61" s="60"/>
      <c r="F61" s="60"/>
      <c r="G61" s="60"/>
      <c r="H61" s="60"/>
      <c r="I61" s="60"/>
      <c r="J61" s="5"/>
      <c r="K61" s="66"/>
      <c r="L61" s="66"/>
      <c r="M61" s="66"/>
      <c r="N61" s="66"/>
    </row>
    <row r="62" spans="2:16" x14ac:dyDescent="0.3">
      <c r="C62" s="65"/>
      <c r="D62" s="60"/>
      <c r="E62" s="60"/>
      <c r="F62" s="60"/>
      <c r="G62" s="60"/>
      <c r="H62" s="60"/>
      <c r="I62" s="60"/>
      <c r="J62" s="5"/>
      <c r="K62" s="66"/>
      <c r="L62" s="66"/>
      <c r="M62" s="66"/>
      <c r="N62" s="66"/>
    </row>
    <row r="63" spans="2:16" x14ac:dyDescent="0.3">
      <c r="C63" s="65"/>
      <c r="D63" s="60"/>
      <c r="E63" s="60"/>
      <c r="F63" s="60"/>
      <c r="G63" s="60"/>
      <c r="H63" s="60"/>
      <c r="I63" s="60"/>
      <c r="J63" s="5"/>
      <c r="K63" s="66"/>
      <c r="L63" s="66"/>
      <c r="M63" s="66"/>
      <c r="N63" s="66"/>
    </row>
    <row r="64" spans="2:16" x14ac:dyDescent="0.3">
      <c r="C64" s="65"/>
      <c r="D64" s="60"/>
      <c r="E64" s="60"/>
      <c r="F64" s="60"/>
      <c r="G64" s="60"/>
      <c r="H64" s="60"/>
      <c r="I64" s="60"/>
      <c r="J64" s="5"/>
      <c r="K64" s="66"/>
      <c r="L64" s="66"/>
      <c r="M64" s="66"/>
      <c r="N64" s="66"/>
    </row>
    <row r="65" spans="4:6" x14ac:dyDescent="0.3">
      <c r="D65" s="7" t="s">
        <v>27</v>
      </c>
      <c r="E65" s="4"/>
      <c r="F65" s="8"/>
    </row>
    <row r="66" spans="4:6" x14ac:dyDescent="0.3">
      <c r="D66" s="7" t="s">
        <v>28</v>
      </c>
      <c r="E66" s="4"/>
      <c r="F66" s="8"/>
    </row>
    <row r="67" spans="4:6" x14ac:dyDescent="0.3">
      <c r="D67" s="2"/>
      <c r="E67" s="9" t="s">
        <v>29</v>
      </c>
      <c r="F67" s="8"/>
    </row>
    <row r="71" spans="4:6" x14ac:dyDescent="0.3">
      <c r="D71" s="7"/>
      <c r="E71" s="4"/>
      <c r="F71" s="8"/>
    </row>
    <row r="72" spans="4:6" x14ac:dyDescent="0.3">
      <c r="D72" s="7"/>
      <c r="E72" s="4"/>
      <c r="F72" s="8"/>
    </row>
    <row r="73" spans="4:6" x14ac:dyDescent="0.3">
      <c r="D73" s="2"/>
      <c r="E73" s="9"/>
      <c r="F73" s="8"/>
    </row>
    <row r="74" spans="4:6" x14ac:dyDescent="0.3">
      <c r="F74" s="8"/>
    </row>
  </sheetData>
  <mergeCells count="48">
    <mergeCell ref="B52:J52"/>
    <mergeCell ref="I45:N45"/>
    <mergeCell ref="D41:J41"/>
    <mergeCell ref="F47:J47"/>
    <mergeCell ref="G48:N48"/>
    <mergeCell ref="H49:N49"/>
    <mergeCell ref="I50:N50"/>
    <mergeCell ref="I38:N38"/>
    <mergeCell ref="B40:J40"/>
    <mergeCell ref="F42:J42"/>
    <mergeCell ref="G43:N43"/>
    <mergeCell ref="H44:N44"/>
    <mergeCell ref="B33:J33"/>
    <mergeCell ref="D34:J34"/>
    <mergeCell ref="F35:J35"/>
    <mergeCell ref="G36:N36"/>
    <mergeCell ref="H37:N37"/>
    <mergeCell ref="G13:N13"/>
    <mergeCell ref="H14:N14"/>
    <mergeCell ref="I15:N15"/>
    <mergeCell ref="B17:J17"/>
    <mergeCell ref="D18:J18"/>
    <mergeCell ref="F19:J19"/>
    <mergeCell ref="G20:N20"/>
    <mergeCell ref="H21:N21"/>
    <mergeCell ref="I22:N22"/>
    <mergeCell ref="B24:J24"/>
    <mergeCell ref="D25:J25"/>
    <mergeCell ref="F26:J26"/>
    <mergeCell ref="G27:N27"/>
    <mergeCell ref="H28:N28"/>
    <mergeCell ref="I29:N29"/>
    <mergeCell ref="D53:J53"/>
    <mergeCell ref="H56:N56"/>
    <mergeCell ref="I57:N57"/>
    <mergeCell ref="B5:N5"/>
    <mergeCell ref="B7:B8"/>
    <mergeCell ref="C7:D7"/>
    <mergeCell ref="E7:H7"/>
    <mergeCell ref="I7:I8"/>
    <mergeCell ref="J7:J8"/>
    <mergeCell ref="K7:N7"/>
    <mergeCell ref="F54:J54"/>
    <mergeCell ref="G55:N55"/>
    <mergeCell ref="B9:H9"/>
    <mergeCell ref="D11:J11"/>
    <mergeCell ref="B10:J10"/>
    <mergeCell ref="F12:J12"/>
  </mergeCells>
  <pageMargins left="0.7" right="0.7" top="0.75" bottom="0.75" header="0.3" footer="0.3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F88C-A07F-4B89-9834-2DED923E0BA6}">
  <dimension ref="C1:I62"/>
  <sheetViews>
    <sheetView tabSelected="1" topLeftCell="A34" zoomScaleNormal="100" workbookViewId="0">
      <selection activeCell="D56" sqref="D56"/>
    </sheetView>
  </sheetViews>
  <sheetFormatPr defaultRowHeight="17.25" x14ac:dyDescent="0.25"/>
  <cols>
    <col min="1" max="2" width="4.85546875" style="144" customWidth="1"/>
    <col min="3" max="3" width="16" style="163" customWidth="1"/>
    <col min="4" max="4" width="60.140625" style="144" customWidth="1"/>
    <col min="5" max="5" width="13" style="144" customWidth="1"/>
    <col min="6" max="6" width="11.7109375" style="144" customWidth="1"/>
    <col min="7" max="7" width="18.5703125" style="164" customWidth="1"/>
    <col min="8" max="8" width="13.5703125" style="164" customWidth="1"/>
    <col min="9" max="9" width="20.5703125" style="164" customWidth="1"/>
    <col min="10" max="10" width="18.85546875" style="144" bestFit="1" customWidth="1"/>
    <col min="11" max="11" width="21.42578125" style="144" bestFit="1" customWidth="1"/>
    <col min="12" max="12" width="17.7109375" style="144" bestFit="1" customWidth="1"/>
    <col min="13" max="13" width="20.7109375" style="144" customWidth="1"/>
    <col min="14" max="14" width="16.140625" style="144" customWidth="1"/>
    <col min="15" max="15" width="9.140625" style="144"/>
    <col min="16" max="16" width="11.28515625" style="144" bestFit="1" customWidth="1"/>
    <col min="17" max="16384" width="9.140625" style="144"/>
  </cols>
  <sheetData>
    <row r="1" spans="3:9" x14ac:dyDescent="0.3">
      <c r="C1" s="142"/>
      <c r="D1" s="142"/>
      <c r="E1" s="142"/>
      <c r="F1" s="142"/>
      <c r="G1" s="142"/>
      <c r="H1" s="142"/>
      <c r="I1" s="143" t="s">
        <v>170</v>
      </c>
    </row>
    <row r="2" spans="3:9" x14ac:dyDescent="0.3">
      <c r="C2" s="142"/>
      <c r="D2" s="142"/>
      <c r="E2" s="142"/>
      <c r="F2" s="142"/>
      <c r="G2" s="142"/>
      <c r="H2" s="142"/>
      <c r="I2" s="143" t="s">
        <v>80</v>
      </c>
    </row>
    <row r="3" spans="3:9" x14ac:dyDescent="0.3">
      <c r="C3" s="142"/>
      <c r="D3" s="142"/>
      <c r="E3" s="142"/>
      <c r="F3" s="142"/>
      <c r="G3" s="142"/>
      <c r="H3" s="142"/>
      <c r="I3" s="143" t="s">
        <v>43</v>
      </c>
    </row>
    <row r="5" spans="3:9" ht="54" customHeight="1" x14ac:dyDescent="0.25">
      <c r="C5" s="239" t="s">
        <v>105</v>
      </c>
      <c r="D5" s="239"/>
      <c r="E5" s="239"/>
      <c r="F5" s="239"/>
      <c r="G5" s="239"/>
      <c r="H5" s="239"/>
      <c r="I5" s="239"/>
    </row>
    <row r="6" spans="3:9" x14ac:dyDescent="0.25">
      <c r="C6" s="145"/>
      <c r="D6" s="145"/>
      <c r="E6" s="145"/>
      <c r="F6" s="145"/>
      <c r="G6" s="145"/>
      <c r="H6" s="145"/>
      <c r="I6" s="145"/>
    </row>
    <row r="7" spans="3:9" ht="65.25" customHeight="1" x14ac:dyDescent="0.25">
      <c r="C7" s="240" t="s">
        <v>7</v>
      </c>
      <c r="D7" s="240" t="s">
        <v>8</v>
      </c>
      <c r="E7" s="240" t="s">
        <v>9</v>
      </c>
      <c r="F7" s="240" t="s">
        <v>56</v>
      </c>
      <c r="G7" s="241" t="s">
        <v>41</v>
      </c>
      <c r="H7" s="241" t="s">
        <v>201</v>
      </c>
      <c r="I7" s="241"/>
    </row>
    <row r="8" spans="3:9" ht="39.75" customHeight="1" x14ac:dyDescent="0.25">
      <c r="C8" s="240"/>
      <c r="D8" s="240"/>
      <c r="E8" s="240"/>
      <c r="F8" s="240"/>
      <c r="G8" s="241"/>
      <c r="H8" s="146" t="s">
        <v>57</v>
      </c>
      <c r="I8" s="146" t="s">
        <v>58</v>
      </c>
    </row>
    <row r="9" spans="3:9" ht="21" customHeight="1" x14ac:dyDescent="0.25">
      <c r="C9" s="228" t="s">
        <v>171</v>
      </c>
      <c r="D9" s="229"/>
      <c r="E9" s="229"/>
      <c r="F9" s="229"/>
      <c r="G9" s="229"/>
      <c r="H9" s="230"/>
      <c r="I9" s="146">
        <f>I10+I16+I22+I39+I45</f>
        <v>339297.7</v>
      </c>
    </row>
    <row r="10" spans="3:9" x14ac:dyDescent="0.25">
      <c r="C10" s="235" t="s">
        <v>114</v>
      </c>
      <c r="D10" s="236"/>
      <c r="E10" s="236"/>
      <c r="F10" s="236"/>
      <c r="G10" s="236"/>
      <c r="H10" s="237"/>
      <c r="I10" s="147">
        <f>+I11</f>
        <v>2085.6</v>
      </c>
    </row>
    <row r="11" spans="3:9" x14ac:dyDescent="0.25">
      <c r="C11" s="148" t="s">
        <v>59</v>
      </c>
      <c r="D11" s="33" t="s">
        <v>60</v>
      </c>
      <c r="E11" s="33" t="s">
        <v>61</v>
      </c>
      <c r="F11" s="231" t="s">
        <v>24</v>
      </c>
      <c r="G11" s="231"/>
      <c r="H11" s="231"/>
      <c r="I11" s="147">
        <f>I12</f>
        <v>2085.6</v>
      </c>
    </row>
    <row r="12" spans="3:9" x14ac:dyDescent="0.25">
      <c r="C12" s="148" t="s">
        <v>191</v>
      </c>
      <c r="D12" s="232" t="s">
        <v>188</v>
      </c>
      <c r="E12" s="233"/>
      <c r="F12" s="233"/>
      <c r="G12" s="233"/>
      <c r="H12" s="234"/>
      <c r="I12" s="149">
        <f>I13</f>
        <v>2085.6</v>
      </c>
    </row>
    <row r="13" spans="3:9" x14ac:dyDescent="0.25">
      <c r="C13" s="235" t="s">
        <v>91</v>
      </c>
      <c r="D13" s="236"/>
      <c r="E13" s="236"/>
      <c r="F13" s="236"/>
      <c r="G13" s="236"/>
      <c r="H13" s="237"/>
      <c r="I13" s="147">
        <f>SUM(I14:I15)</f>
        <v>2085.6</v>
      </c>
    </row>
    <row r="14" spans="3:9" x14ac:dyDescent="0.25">
      <c r="C14" s="150" t="s">
        <v>100</v>
      </c>
      <c r="D14" s="151" t="s">
        <v>92</v>
      </c>
      <c r="E14" s="152" t="s">
        <v>93</v>
      </c>
      <c r="F14" s="152" t="s">
        <v>94</v>
      </c>
      <c r="G14" s="153">
        <f>I14*1000</f>
        <v>1896000</v>
      </c>
      <c r="H14" s="152">
        <v>1</v>
      </c>
      <c r="I14" s="154">
        <v>1896</v>
      </c>
    </row>
    <row r="15" spans="3:9" x14ac:dyDescent="0.25">
      <c r="C15" s="150" t="s">
        <v>104</v>
      </c>
      <c r="D15" s="151" t="s">
        <v>101</v>
      </c>
      <c r="E15" s="152" t="s">
        <v>115</v>
      </c>
      <c r="F15" s="152" t="s">
        <v>94</v>
      </c>
      <c r="G15" s="153">
        <f>I15*1000</f>
        <v>189600</v>
      </c>
      <c r="H15" s="152">
        <v>1</v>
      </c>
      <c r="I15" s="154">
        <v>189.6</v>
      </c>
    </row>
    <row r="16" spans="3:9" x14ac:dyDescent="0.25">
      <c r="C16" s="238" t="s">
        <v>111</v>
      </c>
      <c r="D16" s="238"/>
      <c r="E16" s="238"/>
      <c r="F16" s="238"/>
      <c r="G16" s="238"/>
      <c r="H16" s="238"/>
      <c r="I16" s="147">
        <f>+I17</f>
        <v>894</v>
      </c>
    </row>
    <row r="17" spans="3:9" x14ac:dyDescent="0.25">
      <c r="C17" s="148" t="s">
        <v>59</v>
      </c>
      <c r="D17" s="33" t="s">
        <v>60</v>
      </c>
      <c r="E17" s="33" t="s">
        <v>61</v>
      </c>
      <c r="F17" s="231" t="s">
        <v>24</v>
      </c>
      <c r="G17" s="231"/>
      <c r="H17" s="231"/>
      <c r="I17" s="147">
        <f>I18</f>
        <v>894</v>
      </c>
    </row>
    <row r="18" spans="3:9" ht="17.25" customHeight="1" x14ac:dyDescent="0.25">
      <c r="C18" s="148" t="s">
        <v>191</v>
      </c>
      <c r="D18" s="232" t="s">
        <v>188</v>
      </c>
      <c r="E18" s="233"/>
      <c r="F18" s="233"/>
      <c r="G18" s="233"/>
      <c r="H18" s="234"/>
      <c r="I18" s="149">
        <f>I19</f>
        <v>894</v>
      </c>
    </row>
    <row r="19" spans="3:9" x14ac:dyDescent="0.25">
      <c r="C19" s="235" t="s">
        <v>91</v>
      </c>
      <c r="D19" s="236"/>
      <c r="E19" s="236"/>
      <c r="F19" s="236"/>
      <c r="G19" s="236"/>
      <c r="H19" s="237"/>
      <c r="I19" s="147">
        <f>SUM(I20:I21)</f>
        <v>894</v>
      </c>
    </row>
    <row r="20" spans="3:9" x14ac:dyDescent="0.25">
      <c r="C20" s="150" t="s">
        <v>97</v>
      </c>
      <c r="D20" s="151" t="s">
        <v>92</v>
      </c>
      <c r="E20" s="152" t="s">
        <v>95</v>
      </c>
      <c r="F20" s="152" t="s">
        <v>94</v>
      </c>
      <c r="G20" s="153">
        <f>I20*1000</f>
        <v>798000</v>
      </c>
      <c r="H20" s="152">
        <v>1</v>
      </c>
      <c r="I20" s="154">
        <v>798</v>
      </c>
    </row>
    <row r="21" spans="3:9" x14ac:dyDescent="0.25">
      <c r="C21" s="150" t="s">
        <v>104</v>
      </c>
      <c r="D21" s="151" t="s">
        <v>101</v>
      </c>
      <c r="E21" s="152" t="s">
        <v>102</v>
      </c>
      <c r="F21" s="152" t="s">
        <v>94</v>
      </c>
      <c r="G21" s="153">
        <f>I21*1000</f>
        <v>96000</v>
      </c>
      <c r="H21" s="152">
        <v>1</v>
      </c>
      <c r="I21" s="154">
        <v>96</v>
      </c>
    </row>
    <row r="22" spans="3:9" x14ac:dyDescent="0.25">
      <c r="C22" s="238" t="s">
        <v>116</v>
      </c>
      <c r="D22" s="238"/>
      <c r="E22" s="238"/>
      <c r="F22" s="238"/>
      <c r="G22" s="238"/>
      <c r="H22" s="238"/>
      <c r="I22" s="147">
        <f>+I23</f>
        <v>333458.10000000003</v>
      </c>
    </row>
    <row r="23" spans="3:9" x14ac:dyDescent="0.25">
      <c r="C23" s="148" t="s">
        <v>59</v>
      </c>
      <c r="D23" s="33" t="s">
        <v>60</v>
      </c>
      <c r="E23" s="33" t="s">
        <v>61</v>
      </c>
      <c r="F23" s="231" t="s">
        <v>24</v>
      </c>
      <c r="G23" s="231"/>
      <c r="H23" s="231"/>
      <c r="I23" s="147">
        <f>I24</f>
        <v>333458.10000000003</v>
      </c>
    </row>
    <row r="24" spans="3:9" ht="17.25" customHeight="1" x14ac:dyDescent="0.25">
      <c r="C24" s="148" t="s">
        <v>191</v>
      </c>
      <c r="D24" s="232" t="s">
        <v>188</v>
      </c>
      <c r="E24" s="233"/>
      <c r="F24" s="233"/>
      <c r="G24" s="233"/>
      <c r="H24" s="234"/>
      <c r="I24" s="149">
        <f>I25+I28</f>
        <v>333458.10000000003</v>
      </c>
    </row>
    <row r="25" spans="3:9" x14ac:dyDescent="0.25">
      <c r="C25" s="235" t="s">
        <v>117</v>
      </c>
      <c r="D25" s="236" t="s">
        <v>117</v>
      </c>
      <c r="E25" s="236"/>
      <c r="F25" s="236"/>
      <c r="G25" s="236"/>
      <c r="H25" s="237"/>
      <c r="I25" s="147">
        <f>I26+I27</f>
        <v>320849.90000000002</v>
      </c>
    </row>
    <row r="26" spans="3:9" x14ac:dyDescent="0.25">
      <c r="C26" s="155" t="s">
        <v>123</v>
      </c>
      <c r="D26" s="156" t="s">
        <v>119</v>
      </c>
      <c r="E26" s="155" t="s">
        <v>93</v>
      </c>
      <c r="F26" s="152" t="s">
        <v>94</v>
      </c>
      <c r="G26" s="153">
        <f>I26*1000</f>
        <v>237960000</v>
      </c>
      <c r="H26" s="152">
        <v>1</v>
      </c>
      <c r="I26" s="154">
        <v>237960</v>
      </c>
    </row>
    <row r="27" spans="3:9" x14ac:dyDescent="0.25">
      <c r="C27" s="155" t="s">
        <v>179</v>
      </c>
      <c r="D27" s="156" t="s">
        <v>119</v>
      </c>
      <c r="E27" s="155" t="s">
        <v>93</v>
      </c>
      <c r="F27" s="152" t="s">
        <v>94</v>
      </c>
      <c r="G27" s="153">
        <f>I27*1000</f>
        <v>82889900</v>
      </c>
      <c r="H27" s="152">
        <v>1</v>
      </c>
      <c r="I27" s="154">
        <v>82889.899999999994</v>
      </c>
    </row>
    <row r="28" spans="3:9" x14ac:dyDescent="0.25">
      <c r="C28" s="238" t="s">
        <v>91</v>
      </c>
      <c r="D28" s="238"/>
      <c r="E28" s="238"/>
      <c r="F28" s="238"/>
      <c r="G28" s="238"/>
      <c r="H28" s="238"/>
      <c r="I28" s="147">
        <f>SUM(I29:I38)</f>
        <v>12608.2</v>
      </c>
    </row>
    <row r="29" spans="3:9" x14ac:dyDescent="0.25">
      <c r="C29" s="150" t="s">
        <v>98</v>
      </c>
      <c r="D29" s="151" t="s">
        <v>92</v>
      </c>
      <c r="E29" s="152" t="s">
        <v>102</v>
      </c>
      <c r="F29" s="152" t="s">
        <v>94</v>
      </c>
      <c r="G29" s="153">
        <f t="shared" ref="G29:G38" si="0">I29*1000</f>
        <v>600000</v>
      </c>
      <c r="H29" s="152">
        <v>1</v>
      </c>
      <c r="I29" s="154">
        <v>600</v>
      </c>
    </row>
    <row r="30" spans="3:9" x14ac:dyDescent="0.25">
      <c r="C30" s="150" t="s">
        <v>125</v>
      </c>
      <c r="D30" s="151" t="s">
        <v>101</v>
      </c>
      <c r="E30" s="152" t="s">
        <v>115</v>
      </c>
      <c r="F30" s="152" t="s">
        <v>94</v>
      </c>
      <c r="G30" s="153">
        <f t="shared" si="0"/>
        <v>60000</v>
      </c>
      <c r="H30" s="152">
        <v>1</v>
      </c>
      <c r="I30" s="154">
        <v>60</v>
      </c>
    </row>
    <row r="31" spans="3:9" x14ac:dyDescent="0.25">
      <c r="C31" s="150" t="s">
        <v>99</v>
      </c>
      <c r="D31" s="151" t="s">
        <v>92</v>
      </c>
      <c r="E31" s="152" t="s">
        <v>102</v>
      </c>
      <c r="F31" s="152" t="s">
        <v>94</v>
      </c>
      <c r="G31" s="153">
        <f t="shared" si="0"/>
        <v>1398000</v>
      </c>
      <c r="H31" s="152">
        <v>1</v>
      </c>
      <c r="I31" s="154">
        <v>1398</v>
      </c>
    </row>
    <row r="32" spans="3:9" x14ac:dyDescent="0.25">
      <c r="C32" s="150" t="s">
        <v>126</v>
      </c>
      <c r="D32" s="151" t="s">
        <v>101</v>
      </c>
      <c r="E32" s="152" t="s">
        <v>115</v>
      </c>
      <c r="F32" s="152" t="s">
        <v>94</v>
      </c>
      <c r="G32" s="153">
        <f t="shared" si="0"/>
        <v>139800</v>
      </c>
      <c r="H32" s="152">
        <v>1</v>
      </c>
      <c r="I32" s="154">
        <v>139.80000000000001</v>
      </c>
    </row>
    <row r="33" spans="3:9" x14ac:dyDescent="0.25">
      <c r="C33" s="150" t="s">
        <v>97</v>
      </c>
      <c r="D33" s="151" t="s">
        <v>92</v>
      </c>
      <c r="E33" s="152" t="s">
        <v>102</v>
      </c>
      <c r="F33" s="152" t="s">
        <v>94</v>
      </c>
      <c r="G33" s="153">
        <f t="shared" si="0"/>
        <v>798000</v>
      </c>
      <c r="H33" s="152">
        <v>1</v>
      </c>
      <c r="I33" s="154">
        <v>798</v>
      </c>
    </row>
    <row r="34" spans="3:9" x14ac:dyDescent="0.25">
      <c r="C34" s="150" t="s">
        <v>127</v>
      </c>
      <c r="D34" s="151" t="s">
        <v>101</v>
      </c>
      <c r="E34" s="152" t="s">
        <v>115</v>
      </c>
      <c r="F34" s="152" t="s">
        <v>94</v>
      </c>
      <c r="G34" s="153">
        <f t="shared" si="0"/>
        <v>79800</v>
      </c>
      <c r="H34" s="152">
        <v>1</v>
      </c>
      <c r="I34" s="154">
        <v>79.8</v>
      </c>
    </row>
    <row r="35" spans="3:9" x14ac:dyDescent="0.25">
      <c r="C35" s="152" t="s">
        <v>124</v>
      </c>
      <c r="D35" s="151" t="s">
        <v>121</v>
      </c>
      <c r="E35" s="152" t="s">
        <v>102</v>
      </c>
      <c r="F35" s="152" t="s">
        <v>94</v>
      </c>
      <c r="G35" s="153">
        <f t="shared" si="0"/>
        <v>5491000</v>
      </c>
      <c r="H35" s="152">
        <v>1</v>
      </c>
      <c r="I35" s="154">
        <v>5491</v>
      </c>
    </row>
    <row r="36" spans="3:9" x14ac:dyDescent="0.25">
      <c r="C36" s="152" t="s">
        <v>128</v>
      </c>
      <c r="D36" s="151" t="s">
        <v>122</v>
      </c>
      <c r="E36" s="152" t="s">
        <v>115</v>
      </c>
      <c r="F36" s="152" t="s">
        <v>94</v>
      </c>
      <c r="G36" s="153">
        <f t="shared" si="0"/>
        <v>1647000</v>
      </c>
      <c r="H36" s="152">
        <v>1</v>
      </c>
      <c r="I36" s="154">
        <v>1647</v>
      </c>
    </row>
    <row r="37" spans="3:9" x14ac:dyDescent="0.25">
      <c r="C37" s="152" t="s">
        <v>130</v>
      </c>
      <c r="D37" s="151" t="s">
        <v>121</v>
      </c>
      <c r="E37" s="152" t="s">
        <v>102</v>
      </c>
      <c r="F37" s="152" t="s">
        <v>94</v>
      </c>
      <c r="G37" s="153">
        <f t="shared" si="0"/>
        <v>1842000</v>
      </c>
      <c r="H37" s="152">
        <v>1</v>
      </c>
      <c r="I37" s="154">
        <v>1842</v>
      </c>
    </row>
    <row r="38" spans="3:9" x14ac:dyDescent="0.25">
      <c r="C38" s="152" t="s">
        <v>129</v>
      </c>
      <c r="D38" s="151" t="s">
        <v>122</v>
      </c>
      <c r="E38" s="152" t="s">
        <v>115</v>
      </c>
      <c r="F38" s="152" t="s">
        <v>94</v>
      </c>
      <c r="G38" s="153">
        <f t="shared" si="0"/>
        <v>552600</v>
      </c>
      <c r="H38" s="152">
        <v>1</v>
      </c>
      <c r="I38" s="154">
        <v>552.6</v>
      </c>
    </row>
    <row r="39" spans="3:9" x14ac:dyDescent="0.25">
      <c r="C39" s="238" t="s">
        <v>131</v>
      </c>
      <c r="D39" s="238"/>
      <c r="E39" s="238"/>
      <c r="F39" s="238"/>
      <c r="G39" s="238"/>
      <c r="H39" s="238"/>
      <c r="I39" s="147">
        <f>+I40</f>
        <v>660</v>
      </c>
    </row>
    <row r="40" spans="3:9" x14ac:dyDescent="0.25">
      <c r="C40" s="148" t="s">
        <v>59</v>
      </c>
      <c r="D40" s="33" t="s">
        <v>60</v>
      </c>
      <c r="E40" s="33" t="s">
        <v>61</v>
      </c>
      <c r="F40" s="231" t="s">
        <v>24</v>
      </c>
      <c r="G40" s="231"/>
      <c r="H40" s="231"/>
      <c r="I40" s="147">
        <f>I41</f>
        <v>660</v>
      </c>
    </row>
    <row r="41" spans="3:9" ht="17.25" customHeight="1" x14ac:dyDescent="0.25">
      <c r="C41" s="148" t="s">
        <v>191</v>
      </c>
      <c r="D41" s="232" t="s">
        <v>188</v>
      </c>
      <c r="E41" s="233"/>
      <c r="F41" s="233"/>
      <c r="G41" s="233"/>
      <c r="H41" s="234"/>
      <c r="I41" s="149">
        <f>I42</f>
        <v>660</v>
      </c>
    </row>
    <row r="42" spans="3:9" x14ac:dyDescent="0.25">
      <c r="C42" s="235" t="s">
        <v>91</v>
      </c>
      <c r="D42" s="236"/>
      <c r="E42" s="236"/>
      <c r="F42" s="236"/>
      <c r="G42" s="236"/>
      <c r="H42" s="237"/>
      <c r="I42" s="147">
        <f>SUM(I43:I44)</f>
        <v>660</v>
      </c>
    </row>
    <row r="43" spans="3:9" x14ac:dyDescent="0.25">
      <c r="C43" s="150" t="s">
        <v>96</v>
      </c>
      <c r="D43" s="151" t="s">
        <v>92</v>
      </c>
      <c r="E43" s="152" t="s">
        <v>102</v>
      </c>
      <c r="F43" s="152" t="s">
        <v>94</v>
      </c>
      <c r="G43" s="153">
        <f>I43*1000</f>
        <v>600000</v>
      </c>
      <c r="H43" s="152">
        <v>1</v>
      </c>
      <c r="I43" s="154">
        <v>600</v>
      </c>
    </row>
    <row r="44" spans="3:9" x14ac:dyDescent="0.25">
      <c r="C44" s="150" t="s">
        <v>103</v>
      </c>
      <c r="D44" s="151" t="s">
        <v>181</v>
      </c>
      <c r="E44" s="152" t="s">
        <v>115</v>
      </c>
      <c r="F44" s="152" t="s">
        <v>94</v>
      </c>
      <c r="G44" s="153">
        <f>I44*1000</f>
        <v>60000</v>
      </c>
      <c r="H44" s="152">
        <v>1</v>
      </c>
      <c r="I44" s="154">
        <v>60</v>
      </c>
    </row>
    <row r="45" spans="3:9" x14ac:dyDescent="0.25">
      <c r="C45" s="238" t="s">
        <v>113</v>
      </c>
      <c r="D45" s="238"/>
      <c r="E45" s="238"/>
      <c r="F45" s="238"/>
      <c r="G45" s="238"/>
      <c r="H45" s="238"/>
      <c r="I45" s="147">
        <f>+I46</f>
        <v>2200</v>
      </c>
    </row>
    <row r="46" spans="3:9" x14ac:dyDescent="0.25">
      <c r="C46" s="148" t="s">
        <v>59</v>
      </c>
      <c r="D46" s="33" t="s">
        <v>60</v>
      </c>
      <c r="E46" s="33" t="s">
        <v>61</v>
      </c>
      <c r="F46" s="231" t="s">
        <v>24</v>
      </c>
      <c r="G46" s="231"/>
      <c r="H46" s="231"/>
      <c r="I46" s="147">
        <f>I47+I53</f>
        <v>2200</v>
      </c>
    </row>
    <row r="47" spans="3:9" ht="17.25" customHeight="1" x14ac:dyDescent="0.25">
      <c r="C47" s="148" t="s">
        <v>191</v>
      </c>
      <c r="D47" s="232" t="s">
        <v>188</v>
      </c>
      <c r="E47" s="233"/>
      <c r="F47" s="233"/>
      <c r="G47" s="233"/>
      <c r="H47" s="234"/>
      <c r="I47" s="149">
        <f>I48</f>
        <v>1100</v>
      </c>
    </row>
    <row r="48" spans="3:9" x14ac:dyDescent="0.25">
      <c r="C48" s="235" t="s">
        <v>91</v>
      </c>
      <c r="D48" s="236"/>
      <c r="E48" s="236"/>
      <c r="F48" s="236"/>
      <c r="G48" s="236"/>
      <c r="H48" s="237"/>
      <c r="I48" s="147">
        <f>SUM(I49:I52)</f>
        <v>1100</v>
      </c>
    </row>
    <row r="49" spans="3:9" x14ac:dyDescent="0.25">
      <c r="C49" s="150" t="s">
        <v>182</v>
      </c>
      <c r="D49" s="151" t="s">
        <v>92</v>
      </c>
      <c r="E49" s="152" t="s">
        <v>95</v>
      </c>
      <c r="F49" s="152" t="s">
        <v>94</v>
      </c>
      <c r="G49" s="153">
        <f>I49*1000</f>
        <v>300000</v>
      </c>
      <c r="H49" s="152">
        <v>1</v>
      </c>
      <c r="I49" s="154">
        <v>300</v>
      </c>
    </row>
    <row r="50" spans="3:9" x14ac:dyDescent="0.25">
      <c r="C50" s="150" t="s">
        <v>126</v>
      </c>
      <c r="D50" s="151" t="s">
        <v>101</v>
      </c>
      <c r="E50" s="152" t="s">
        <v>115</v>
      </c>
      <c r="F50" s="152" t="s">
        <v>94</v>
      </c>
      <c r="G50" s="153">
        <f>I50*1000</f>
        <v>30000</v>
      </c>
      <c r="H50" s="152">
        <v>1</v>
      </c>
      <c r="I50" s="154">
        <v>30</v>
      </c>
    </row>
    <row r="51" spans="3:9" x14ac:dyDescent="0.25">
      <c r="C51" s="150" t="s">
        <v>98</v>
      </c>
      <c r="D51" s="151" t="s">
        <v>92</v>
      </c>
      <c r="E51" s="152" t="s">
        <v>93</v>
      </c>
      <c r="F51" s="152" t="s">
        <v>94</v>
      </c>
      <c r="G51" s="153">
        <f>I51*1000</f>
        <v>700000</v>
      </c>
      <c r="H51" s="152">
        <v>1</v>
      </c>
      <c r="I51" s="154">
        <v>700</v>
      </c>
    </row>
    <row r="52" spans="3:9" x14ac:dyDescent="0.25">
      <c r="C52" s="150" t="s">
        <v>183</v>
      </c>
      <c r="D52" s="151" t="s">
        <v>101</v>
      </c>
      <c r="E52" s="152" t="s">
        <v>115</v>
      </c>
      <c r="F52" s="152" t="s">
        <v>94</v>
      </c>
      <c r="G52" s="153">
        <f>I52*1000</f>
        <v>70000</v>
      </c>
      <c r="H52" s="152">
        <v>1</v>
      </c>
      <c r="I52" s="154">
        <v>70</v>
      </c>
    </row>
    <row r="53" spans="3:9" s="159" customFormat="1" ht="36" customHeight="1" x14ac:dyDescent="0.25">
      <c r="C53" s="157" t="s">
        <v>133</v>
      </c>
      <c r="D53" s="235" t="s">
        <v>160</v>
      </c>
      <c r="E53" s="236"/>
      <c r="F53" s="236"/>
      <c r="G53" s="236"/>
      <c r="H53" s="237"/>
      <c r="I53" s="158">
        <f>I54</f>
        <v>1100</v>
      </c>
    </row>
    <row r="54" spans="3:9" x14ac:dyDescent="0.25">
      <c r="C54" s="150"/>
      <c r="D54" s="235" t="s">
        <v>91</v>
      </c>
      <c r="E54" s="236"/>
      <c r="F54" s="236"/>
      <c r="G54" s="236"/>
      <c r="H54" s="237"/>
      <c r="I54" s="158">
        <f>I55+I56</f>
        <v>1100</v>
      </c>
    </row>
    <row r="55" spans="3:9" ht="20.25" customHeight="1" x14ac:dyDescent="0.25">
      <c r="C55" s="150" t="s">
        <v>202</v>
      </c>
      <c r="D55" s="151" t="s">
        <v>92</v>
      </c>
      <c r="E55" s="152" t="s">
        <v>93</v>
      </c>
      <c r="F55" s="152" t="s">
        <v>94</v>
      </c>
      <c r="G55" s="153">
        <f>I55*1000</f>
        <v>1000000</v>
      </c>
      <c r="H55" s="152">
        <v>1</v>
      </c>
      <c r="I55" s="154">
        <v>1000</v>
      </c>
    </row>
    <row r="56" spans="3:9" x14ac:dyDescent="0.25">
      <c r="C56" s="150" t="s">
        <v>203</v>
      </c>
      <c r="D56" s="151" t="s">
        <v>101</v>
      </c>
      <c r="E56" s="152" t="s">
        <v>115</v>
      </c>
      <c r="F56" s="152" t="s">
        <v>94</v>
      </c>
      <c r="G56" s="153">
        <f>I56*1000</f>
        <v>100000</v>
      </c>
      <c r="H56" s="152">
        <v>1</v>
      </c>
      <c r="I56" s="154">
        <v>100</v>
      </c>
    </row>
    <row r="59" spans="3:9" x14ac:dyDescent="0.3">
      <c r="C59" s="160" t="s">
        <v>27</v>
      </c>
      <c r="D59" s="161"/>
      <c r="E59" s="162"/>
      <c r="F59" s="2"/>
      <c r="G59" s="2"/>
      <c r="H59" s="2"/>
      <c r="I59" s="2"/>
    </row>
    <row r="60" spans="3:9" x14ac:dyDescent="0.3">
      <c r="C60" s="160" t="s">
        <v>28</v>
      </c>
      <c r="D60" s="161"/>
      <c r="E60" s="162"/>
      <c r="F60" s="2"/>
      <c r="G60" s="2"/>
      <c r="H60" s="2"/>
      <c r="I60" s="2"/>
    </row>
    <row r="61" spans="3:9" x14ac:dyDescent="0.3">
      <c r="C61" s="2"/>
      <c r="D61" s="9" t="s">
        <v>29</v>
      </c>
      <c r="E61" s="162"/>
      <c r="F61" s="2"/>
      <c r="G61" s="2"/>
      <c r="H61" s="2"/>
      <c r="I61" s="2"/>
    </row>
    <row r="62" spans="3:9" x14ac:dyDescent="0.3">
      <c r="C62" s="2"/>
      <c r="D62" s="2"/>
      <c r="E62" s="2"/>
      <c r="F62" s="2"/>
      <c r="G62" s="2"/>
      <c r="H62" s="2"/>
      <c r="I62" s="2"/>
    </row>
  </sheetData>
  <mergeCells count="31">
    <mergeCell ref="C28:H28"/>
    <mergeCell ref="C25:H25"/>
    <mergeCell ref="C19:H19"/>
    <mergeCell ref="C22:H22"/>
    <mergeCell ref="F23:H23"/>
    <mergeCell ref="D24:H24"/>
    <mergeCell ref="F46:H46"/>
    <mergeCell ref="D47:H47"/>
    <mergeCell ref="C48:H48"/>
    <mergeCell ref="D54:H54"/>
    <mergeCell ref="C39:H39"/>
    <mergeCell ref="F40:H40"/>
    <mergeCell ref="D41:H41"/>
    <mergeCell ref="C42:H42"/>
    <mergeCell ref="C45:H45"/>
    <mergeCell ref="D53:H53"/>
    <mergeCell ref="C5:I5"/>
    <mergeCell ref="C7:C8"/>
    <mergeCell ref="D7:D8"/>
    <mergeCell ref="E7:E8"/>
    <mergeCell ref="F7:F8"/>
    <mergeCell ref="G7:G8"/>
    <mergeCell ref="H7:I7"/>
    <mergeCell ref="C9:H9"/>
    <mergeCell ref="F17:H17"/>
    <mergeCell ref="D18:H18"/>
    <mergeCell ref="C10:H10"/>
    <mergeCell ref="F11:H11"/>
    <mergeCell ref="D12:H12"/>
    <mergeCell ref="C13:H13"/>
    <mergeCell ref="C16:H16"/>
  </mergeCells>
  <pageMargins left="0.7" right="0.7" top="0.75" bottom="0.75" header="0.3" footer="0.3"/>
  <pageSetup paperSize="9"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1․</vt:lpstr>
      <vt:lpstr>2.</vt:lpstr>
      <vt:lpstr>3.</vt:lpstr>
      <vt:lpstr>4.</vt:lpstr>
      <vt:lpstr>5.</vt:lpstr>
      <vt:lpstr>6</vt:lpstr>
      <vt:lpstr>7</vt:lpstr>
      <vt:lpstr>'2.'!Print_Area</vt:lpstr>
      <vt:lpstr>'3.'!Print_Area</vt:lpstr>
      <vt:lpstr>'4.'!Print_Area</vt:lpstr>
      <vt:lpstr>'5.'!Print_Area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2026-03-04T11:54:24Z</cp:lastPrinted>
  <dcterms:created xsi:type="dcterms:W3CDTF">2020-09-30T12:11:39Z</dcterms:created>
  <dcterms:modified xsi:type="dcterms:W3CDTF">2026-03-04T14:55:22Z</dcterms:modified>
</cp:coreProperties>
</file>