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6)\ce1bb53e88453da4468da7e997eda62fe5d39b5fa31fca748fc846ec40609592 (4)\Նախագիծ ճանապարհներ-503․5մլն\"/>
    </mc:Choice>
  </mc:AlternateContent>
  <xr:revisionPtr revIDLastSave="0" documentId="13_ncr:1_{23609E04-4688-4B91-A8CA-2DF1D0E283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  <sheet name="2" sheetId="9" r:id="rId2"/>
    <sheet name="3" sheetId="10" r:id="rId3"/>
    <sheet name="4" sheetId="7" r:id="rId4"/>
    <sheet name="5" sheetId="8" r:id="rId5"/>
    <sheet name="6" sheetId="26" r:id="rId6"/>
  </sheets>
  <definedNames>
    <definedName name="_xlnm.Print_Area" localSheetId="0">'1'!$B$1:$K$59</definedName>
    <definedName name="_xlnm.Print_Area" localSheetId="1">'2'!$A$1:$I$120</definedName>
    <definedName name="_xlnm.Print_Area" localSheetId="2">'3'!$A$1:$H$119</definedName>
    <definedName name="_xlnm.Print_Area" localSheetId="3">'4'!$A$1:$N$49</definedName>
    <definedName name="_xlnm.Print_Area" localSheetId="4">'5'!$A$1:$N$36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7" i="26" l="1"/>
  <c r="I193" i="26"/>
  <c r="I192" i="26"/>
  <c r="I191" i="26"/>
  <c r="I190" i="26"/>
  <c r="I189" i="26"/>
  <c r="I188" i="26"/>
  <c r="I187" i="26"/>
  <c r="I186" i="26"/>
  <c r="I185" i="26"/>
  <c r="I184" i="26"/>
  <c r="I183" i="26"/>
  <c r="I182" i="26"/>
  <c r="I181" i="26"/>
  <c r="I180" i="26"/>
  <c r="I179" i="26"/>
  <c r="I178" i="26"/>
  <c r="I177" i="26"/>
  <c r="I176" i="26"/>
  <c r="I175" i="26"/>
  <c r="I174" i="26"/>
  <c r="I171" i="26"/>
  <c r="I170" i="26"/>
  <c r="I169" i="26"/>
  <c r="I168" i="26"/>
  <c r="I167" i="26"/>
  <c r="I166" i="26"/>
  <c r="I165" i="26"/>
  <c r="I164" i="26"/>
  <c r="I163" i="26"/>
  <c r="I162" i="26"/>
  <c r="I161" i="26"/>
  <c r="I160" i="26"/>
  <c r="I159" i="26"/>
  <c r="I158" i="26"/>
  <c r="I157" i="26"/>
  <c r="I156" i="26"/>
  <c r="I155" i="26"/>
  <c r="I154" i="26"/>
  <c r="I153" i="26"/>
  <c r="I152" i="26"/>
  <c r="I151" i="26"/>
  <c r="I150" i="26"/>
  <c r="I149" i="26"/>
  <c r="I148" i="26"/>
  <c r="I147" i="26"/>
  <c r="I146" i="26"/>
  <c r="I145" i="26"/>
  <c r="I144" i="26"/>
  <c r="I143" i="26"/>
  <c r="I142" i="26"/>
  <c r="I141" i="26"/>
  <c r="I140" i="26"/>
  <c r="I139" i="26"/>
  <c r="I138" i="26"/>
  <c r="I137" i="26"/>
  <c r="I136" i="26"/>
  <c r="I135" i="26"/>
  <c r="I134" i="26"/>
  <c r="I133" i="26"/>
  <c r="I132" i="26"/>
  <c r="I131" i="26"/>
  <c r="I130" i="26"/>
  <c r="I129" i="26"/>
  <c r="I128" i="26"/>
  <c r="I127" i="26"/>
  <c r="I126" i="26"/>
  <c r="I125" i="26"/>
  <c r="I124" i="26"/>
  <c r="I123" i="26"/>
  <c r="I122" i="26"/>
  <c r="I121" i="26"/>
  <c r="I120" i="26"/>
  <c r="I119" i="26"/>
  <c r="I118" i="26"/>
  <c r="I117" i="26"/>
  <c r="I116" i="26"/>
  <c r="I115" i="26"/>
  <c r="I114" i="26"/>
  <c r="I113" i="26"/>
  <c r="I112" i="26"/>
  <c r="I111" i="26"/>
  <c r="I110" i="26"/>
  <c r="I109" i="26"/>
  <c r="I108" i="26"/>
  <c r="I107" i="26"/>
  <c r="I106" i="26"/>
  <c r="I105" i="26"/>
  <c r="I104" i="26"/>
  <c r="I103" i="26"/>
  <c r="I102" i="26"/>
  <c r="I101" i="26"/>
  <c r="I100" i="26"/>
  <c r="I99" i="26"/>
  <c r="I98" i="26"/>
  <c r="I97" i="26"/>
  <c r="I96" i="26"/>
  <c r="I95" i="26"/>
  <c r="I94" i="26"/>
  <c r="I93" i="26"/>
  <c r="I92" i="26"/>
  <c r="I91" i="26"/>
  <c r="I90" i="26"/>
  <c r="I89" i="26"/>
  <c r="I88" i="26"/>
  <c r="I87" i="26"/>
  <c r="I86" i="26"/>
  <c r="I85" i="26"/>
  <c r="I84" i="26"/>
  <c r="I83" i="26"/>
  <c r="I82" i="26"/>
  <c r="I81" i="26"/>
  <c r="I80" i="26"/>
  <c r="I79" i="26"/>
  <c r="I78" i="26"/>
  <c r="I77" i="26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 l="1"/>
  <c r="I173" i="26"/>
  <c r="I172" i="26" s="1"/>
  <c r="I11" i="26"/>
  <c r="M11" i="7"/>
  <c r="M10" i="7" s="1"/>
  <c r="L12" i="7"/>
  <c r="L11" i="7" s="1"/>
  <c r="L10" i="7" s="1"/>
  <c r="M12" i="7"/>
  <c r="N12" i="7"/>
  <c r="N11" i="7" s="1"/>
  <c r="N10" i="7" s="1"/>
  <c r="I10" i="26" l="1"/>
  <c r="I9" i="26" s="1"/>
  <c r="N18" i="7"/>
  <c r="M18" i="7"/>
  <c r="L18" i="7"/>
  <c r="K18" i="7"/>
  <c r="K12" i="7" l="1"/>
  <c r="K11" i="7" s="1"/>
  <c r="K10" i="7" s="1"/>
  <c r="M17" i="8" l="1"/>
  <c r="N17" i="8"/>
  <c r="K17" i="8"/>
  <c r="L17" i="8"/>
  <c r="H24" i="2"/>
  <c r="E14" i="10"/>
  <c r="E12" i="10" s="1"/>
  <c r="E10" i="10" s="1"/>
  <c r="H22" i="2" l="1"/>
  <c r="H20" i="2" s="1"/>
  <c r="H18" i="2" s="1"/>
  <c r="H16" i="2" s="1"/>
  <c r="H14" i="2" s="1"/>
  <c r="H12" i="2" s="1"/>
  <c r="H10" i="2" s="1"/>
  <c r="H14" i="10" l="1"/>
  <c r="H12" i="10" s="1"/>
  <c r="H10" i="10" s="1"/>
  <c r="K24" i="2"/>
  <c r="K22" i="2" s="1"/>
  <c r="K20" i="2" s="1"/>
  <c r="K18" i="2" s="1"/>
  <c r="K16" i="2" s="1"/>
  <c r="K14" i="2" s="1"/>
  <c r="K12" i="2" s="1"/>
  <c r="K10" i="2" s="1"/>
  <c r="K9" i="8"/>
  <c r="G14" i="10"/>
  <c r="G12" i="10" s="1"/>
  <c r="G10" i="10" s="1"/>
  <c r="F14" i="10"/>
  <c r="F12" i="10" s="1"/>
  <c r="F10" i="10" s="1"/>
  <c r="I24" i="2"/>
  <c r="I22" i="2" s="1"/>
  <c r="I20" i="2" s="1"/>
  <c r="I18" i="2" s="1"/>
  <c r="I16" i="2" s="1"/>
  <c r="I14" i="2" s="1"/>
  <c r="I12" i="2" s="1"/>
  <c r="I10" i="2" s="1"/>
  <c r="J24" i="2"/>
  <c r="J22" i="2" s="1"/>
  <c r="J20" i="2" s="1"/>
  <c r="J18" i="2" s="1"/>
  <c r="J16" i="2" s="1"/>
  <c r="J14" i="2" s="1"/>
  <c r="J12" i="2" s="1"/>
  <c r="J10" i="2" s="1"/>
  <c r="M9" i="8" l="1"/>
  <c r="L9" i="8"/>
  <c r="N9" i="8"/>
</calcChain>
</file>

<file path=xl/sharedStrings.xml><?xml version="1.0" encoding="utf-8"?>
<sst xmlns="http://schemas.openxmlformats.org/spreadsheetml/2006/main" count="1160" uniqueCount="349">
  <si>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</si>
  <si>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</si>
  <si>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</si>
  <si>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</si>
  <si>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</si>
  <si>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</si>
  <si>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</si>
  <si>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>Կոդը</t>
  </si>
  <si>
    <t>Անվանումը</t>
  </si>
  <si>
    <t>Գնման ձևը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</si>
  <si>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</si>
  <si>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</si>
  <si>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</si>
  <si>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</si>
  <si>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</si>
  <si>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</si>
  <si>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</si>
  <si>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</si>
  <si>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</si>
  <si>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</si>
  <si>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</si>
  <si>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</si>
  <si>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</si>
  <si>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</si>
  <si>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</si>
  <si>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</si>
  <si>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</si>
  <si>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</si>
  <si>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</si>
  <si>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</si>
  <si>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</si>
  <si>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</si>
  <si>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</si>
  <si>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</si>
  <si>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</si>
  <si>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</si>
  <si>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</si>
  <si>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</si>
  <si>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</si>
  <si>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</si>
  <si>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</si>
  <si>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</si>
  <si>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</si>
  <si>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>Միավորի գինը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</si>
  <si>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</si>
  <si>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</si>
  <si>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</si>
  <si>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</si>
  <si>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</si>
  <si>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</si>
  <si>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</si>
  <si>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</si>
  <si>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</si>
  <si>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</si>
  <si>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</si>
  <si>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</si>
  <si>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</si>
  <si>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</si>
  <si>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</si>
  <si>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</si>
  <si>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</si>
  <si>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</si>
  <si>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</si>
  <si>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</si>
  <si>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</si>
  <si>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</si>
  <si>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</si>
  <si>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>Չափման միավորը</t>
  </si>
  <si>
    <t>Քանակը</t>
  </si>
  <si>
    <t>Գումարը
(հազար դրամով)</t>
  </si>
  <si>
    <t>Բաժին N 04</t>
  </si>
  <si>
    <t>Խումբ N 05</t>
  </si>
  <si>
    <t>Դաս N 01</t>
  </si>
  <si>
    <t xml:space="preserve"> 21001</t>
  </si>
  <si>
    <t xml:space="preserve"> Պետական նշանակության ավտոճանապարհների հիմնանորոգում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</si>
  <si>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</si>
  <si>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</si>
  <si>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</si>
  <si>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</si>
  <si>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</si>
  <si>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</si>
  <si>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</si>
  <si>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Ցուցանիշների փոփոխությունը
 (ավելացումները նշված են դրական նշանով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</si>
  <si>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</si>
  <si>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</si>
  <si>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</si>
  <si>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</si>
  <si>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</si>
  <si>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</si>
  <si>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</si>
  <si>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</si>
  <si>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</si>
  <si>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</si>
  <si>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</si>
  <si>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</si>
  <si>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</si>
  <si>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</si>
  <si>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Հավելված  N4</t>
  </si>
  <si>
    <t>Հավելված N 6</t>
  </si>
  <si>
    <t>ՀՀ կառավարության 2026 թվականի</t>
  </si>
  <si>
    <t xml:space="preserve"> Առաջին եռամսյակ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</si>
  <si>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</si>
  <si>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</si>
  <si>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</si>
  <si>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</si>
  <si>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`  Մասնագիտացված միավոր </t>
  </si>
  <si>
    <t>1</t>
  </si>
  <si>
    <t>Միջպետական նշանակության ավտոճանապարհներ,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</si>
  <si>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</si>
  <si>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</si>
  <si>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</si>
  <si>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>21002</t>
  </si>
  <si>
    <t>Տրանսպորտային օբյեկտների հիմնանորոգում</t>
  </si>
  <si>
    <t xml:space="preserve"> 1049</t>
  </si>
  <si>
    <t xml:space="preserve"> 1049 - 21002 </t>
  </si>
  <si>
    <t xml:space="preserve"> Ավտոմոբիլային ճանապարհների վրա գտնվող կամուրջների հիմնանորոգում </t>
  </si>
  <si>
    <t>Հավելված N 1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</si>
  <si>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</si>
  <si>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Նախագծանախահաշվային փաստաթղթերի քանակ, հատ</t>
  </si>
  <si>
    <t>Մ-2 միջպետական նշանակության ավտոմոբիլային ճանապարհի կմ 198+000 – կմ 199+000 հարակից հատվածում ծանրաքարշ և մեծ եզրաչափերով տրանսպորտային միջոցների անշարժ կշռման նոր հենակետին մոտեցնող ավտոճանապարհի կառուցում</t>
  </si>
  <si>
    <t>Մ-3, ՀՀ սահման-Մարգարա-Վանաձոր-Տաշիր-ՀՀ սահման միջպետական նշանակության ավտոճանապարհի կմ 11+400-կմ 17+900 հատվածի հիմնանորոգում</t>
  </si>
  <si>
    <t xml:space="preserve">Մ-3, ՀՀ սահման (Մարգարա)–Վանաձոր–Տաշիր-ՀՀ սահման  միջպետական նշանակության ավտոճանապարհի Մ-3 Վաղարշապատի շրջանցի կմ 0+000 - կմ 4+600 հատվածի հիմնանորոգում(բացառությամբ կմ 2+100-ում գտնվող կամուրջի) </t>
  </si>
  <si>
    <t>Մ-3, ՀՀ սահման-Մարգարա-Վանաձոր-Տաշիր-ՀՀ սահման միջպետական նշանակության ավտոճանապարհի կմ22+152 -կմ27+000 հատվածի հիմնանորոգում</t>
  </si>
  <si>
    <t>Մ-3,ՀՀ սահման (Մարգարա)–Վանաձոր–Տաշիր-ՀՀ սահման միջպետական նշանակության ավտոճանապարհի կմ 177+900 (176+900) -  կմ184+700 հատվածի հիմնանորոգում</t>
  </si>
  <si>
    <t>Մ-4, Երևան-Սևան-Իջևան-ՀՀսահման միջպետական նշանակության ավտոճանապարհի Երևան - Դիլիջան հատվածում լուսավորության համակարգի կառուցում</t>
  </si>
  <si>
    <t>Մ-5,Երևան–Արմավիր–ՀՀ սահման միջպետական նշանակության ավտոճանապարհի կմ52+000 - կմ58+400 հատվածի հիմնանորոգում</t>
  </si>
  <si>
    <t>Մ-6, Վանաձոր (Մ-3 հատման կետ) - Ալավերդի - ՀՀ սահման (Բագրատաշեն) միջպետական նշանակության ավտոճանապարհի կմ67+050 - կմ67+220 փլուզված հատվածի վերակառուցում</t>
  </si>
  <si>
    <t>Հ-2, /Հ-1/(Աբովյան) -Արզնի -/Հ-6/Նոր Գեղի հանրապետական նշանակության ավտոճանապարհի կմ1+400 -կմ8+088 հատվածի հիմնանորոգում</t>
  </si>
  <si>
    <t>Հ-4, Երևան -Եղվարդ -Արագյուղ -Հարթավան - /Մ-3/ հանրապետական նշանակության ավտոճանապարհի կմ 15+600-կմ28+000 հատվածի հիմնանորոգում</t>
  </si>
  <si>
    <t>Հ-5,Մոտեցում Աղվերանին հանրապետական նշանակության ավտոճանապարհի կմ6+800 - կմ10+600 հատվածի հիմնանորոգում</t>
  </si>
  <si>
    <t>Հ-10, /Հ-8/ (Ոսկետափ) - Վեդի - Լանջառ - /Մ-2/ հանրապետական նշանակության ավտոճանապարհի կմ9+250 - կմ16+600 հատվածի հիմնանորոգում</t>
  </si>
  <si>
    <t>Հ-11,/Մ-2/(Փոքր Վեդի)–Լուսառատ–Եղեգնավան- /Մ-2/ հանրապետական նշանակության ավտոճանապարհի կմ 4+000 - կմ 15+300 հատվածի հիմնանորոգում</t>
  </si>
  <si>
    <t>Հ-12, Մասիսի տրանսպորտային հանգույց- Մասիս - Ռանչպար - Արաքս-Ջրառատ- /Մ-3/ հանրապետական նշանակության ավտոճանապարհի կմ 9+500-կմ 22+850 հատվածի հիմնանորոգում</t>
  </si>
  <si>
    <t>Հ-13 /Մ-3/ (Վաղարշապատ) - Մասիս - /Մ-2/ հանրապետական նշանակության ավտոճանապարհի կմ0+000 - կմ10+300 հատվածի հիմնանորոգում (բացառությամբ կմ9 +800-ում գտնվող կամուրջի)</t>
  </si>
  <si>
    <t>Հ-21, /Հ-75/ - Հոռոմ-Արթիկ-Ալագյազ հանրապետական նշանակության ավտոճանապարհի կմ14+350 - կմ15+050 հատվածում շուրջ 620գծմ մայթերի կառուցում</t>
  </si>
  <si>
    <t>Հ-24, /Մ-3/ - Գյուլագարակ-Կուրթան-Ձորագյուղ-/Մ-6/ հանրապետական ավտոճանապարհի կմ2+300 - կմ3+600, Հ-24-ից մինչև Վարդաբլուրի դպրոց 0,2կմ երկարությամբ, Տ-5-70, /Հ-24/ - Հոբարձի տեղական նշանակության ավտոճանապարհի կմ0+000 - կմ0+900 հատվածների հիմնանորոգում</t>
  </si>
  <si>
    <t>Հ-36, /Մ-4/ (Իջևան) - Նավուր - Բերդ - Այգեպար հանրապետական նշանակության ավտոճանապարհի կմ 42+100(40+606)-կմ 51+900 հատվածի հիմնանորոգում</t>
  </si>
  <si>
    <t>Հ-36, /Մ-4/ (Իջևան) - Նավուր - Բերդ - Այգեպար հանրապետական նշանակության ավտոճանապարհի կմ 51+900 -կմ 56+460 հատվածի հիմնանորոգում</t>
  </si>
  <si>
    <t>Հ-37,/Մ-4/ - Այգեհովիտ - Վազաշեն - Պառավաքար - Այգեպար հանրապետական նշանակության ավտոճանապարհի կմ0+000 - կմ22+300 հատվածի հիմնանորոգում</t>
  </si>
  <si>
    <t>Հ-48, /Մ-2/ - Վերնաշեն - Գլաձորի պատմական հուշարձան հանրապետական նշանակության ավտոճանապարհի կմ0+000-կմ15+500 հատվածի հիմնանորոգում</t>
  </si>
  <si>
    <t>Հ-57,/Մ-3/ - Արտաշավան-Սաղմոսավանք հանրապետական նշանակության ավտոճանապարհի կմ 0+000-կմ 2+000 հատվածի հիմնանորոգում</t>
  </si>
  <si>
    <t>Հ-58, /Մ-4/ -Ոսկեպար-Նոյեմբերյան- /Մ-6/ հանրապետական նշանակության ավտոճանապարհի Կիրանց գյուղով անցնող հատվածում լուսավորության համակարգի կառուցում</t>
  </si>
  <si>
    <t>Հ-62, /Մ-1/-Թալին–Քարակերտ–Շենիկ–Բագարան- ՀՀ սահման հանրապետական նշանակության ավտոճանապարհի կմ 0+000 - կմ 1+300 հատվածի հիմնանորոգում</t>
  </si>
  <si>
    <t>Հ-62,/Մ-1/-Թալին-Քարակերտ-Շենիկ-Բագարան- ՀՀ սահման հանրապետական նշանակության ավտոճանապարհի կմ 44+580-կմ 53+800 հատվածի հիմնանորոգում</t>
  </si>
  <si>
    <t>Հ-64, Բերդ - Արծվաբերդ - Չինարի հանրապետական նշանակության ավտոճանապարհի կմ 0+000-կմ2+700 հատվածի հիմնանորոգում</t>
  </si>
  <si>
    <t>Հ-67, /Հ-32/ (Ամասիա) -Բերդաշեն- /Հ-66/ հանրապետական նշանակության ավտոճանապարհի Բերդաշեն բնակավայրով անցնող 1.5 կմ երկարությամբ տարանցիկ հատվածի հիմնանորոգում</t>
  </si>
  <si>
    <t>Հ-79 /Մ-10/- Գեղհովիտ-Քարագլուխ-/Մ-2/ հանրապետական նշանակության ավտոճանապարհի կմ 28+590 - կմ 38+866 հատվածի հիմնանորոգում</t>
  </si>
  <si>
    <t>Հ-80,/Մ-2/- Սիսիանի օդանավակայան հանրապետական նշանակության ավտոճանապարհի կմ 0+000 - կմ0+350 հատվածի հիմնանորոգում</t>
  </si>
  <si>
    <t>Տ-1-8, /Մ-1/ - Կոշ - /Մ-1/, տեղական նշանակության ավտոճանապարհի կմ0+000-կմ2+300 հատվածի հիմնանորոգում</t>
  </si>
  <si>
    <t>Տ-1-20, Ապարան (Տ-1-44) - Սարալանջ  տեղական նշանակության ավտոճանապարհի կմ 0+000-կմ 2+500 հատվածի հիմնանորոգում</t>
  </si>
  <si>
    <t>Տ-1-21, /Մ-3/ (Քուչակ)-Եղիպատրուշ-Սուրբ Աստվածածին եկեղեցի տեղական նշանակության ավտոճանապարհի կմ0+000-կմ9+200 հատվածի վերակառուցում</t>
  </si>
  <si>
    <t>Տ-1-38, Ցամաքասար-Զարինջա- /Մ-1/   տեղական նշանակության ավտոճանապարհի կմ 0+000 - կմ 2+000  և Տ-1-38-ից մինչև Զարինջաի դպրոց 0,2 կմ երկարությամբ հատվածների հիմնանորոգում</t>
  </si>
  <si>
    <t>Տ-1-59, /Մ-1/ -Մաստարա-Զովասար-Գառնահովիտ  տեղական նշանակության ավտոճանապարհի կմ 8+600 - կմ 11+600 և Տ-1-59-ից մինչև Գառնահովիտի դպրոց 0,4 կմ երկարությամբ հատվածների հիմնանորոգում</t>
  </si>
  <si>
    <t>Տ-2-20, Ջրաշեն - Երևանի սահման (Նուբարաշեն) տեղական նշանակության ավտոճանապարհի կմ0+000-կմ2+100 հատվածի հիմնանորոգում</t>
  </si>
  <si>
    <t>Տ-2-43, /Տ-2-42/ (Քաղցրաշեն) - Նորաշեն (Տ-2-32) տեղական նշանակության ավտոճանապարհի կմ0+000-կմ3+300 հատվածի հիմնանորոգում</t>
  </si>
  <si>
    <t>Տ-2-52, /Հ-10/ (Վեդի) - Գոռավան-Արարատ - /Հ-8/ տեղական նշանակության ավտոճանապարհի կմ0+000-կմ7+500 հատվածի հմնանորոգում</t>
  </si>
  <si>
    <t>Տ-2-58, /Հ-10/ - Ուրցալանջ տեղական նշանակության ավտոճանապարհի կմ 0+000-կմ 1+300 հատվածի հիմնանորոգում</t>
  </si>
  <si>
    <t>Տ-2-59, /Մ-2/ - Վարդաշատ տեղական նշանակության ավտոճանապարհի կմ 0+000-կմ 1+200 հատվածի հիմնանորոգում</t>
  </si>
  <si>
    <t>Տ-3-6, /Մ-5/ (Մեծամոր)-Ակնալիճ- /Հ-76/ տեղական նշանակության ավտոճանապարհի կմ0+000-կմ2+000 հատվածի հիմնանորոգում</t>
  </si>
  <si>
    <t>Տ-3-8, /Մ-5/ - Մայիսյան /Տ-3-47/ տեղական նշանակության ավտոճանապարհի կմ3+400 - կմ4+900 հատվածի հիմնանորոգում</t>
  </si>
  <si>
    <t>Տ-3-26, Վաղարշապատ – Արտիմետ – Խորոնք – Առատաշեն – Տարոնիկ - /Հ-76/ տեղական նշանակության ավտոճանապարհի  կմ1+605 - կմ3+000, կմ4+400 - կմ5+600 կմ6+000 - կմ7+700 հատվածների հիմնանորոգում</t>
  </si>
  <si>
    <t>Տ-3-27,/Մ-3/ -Արարատի մարզի սահման տեղական նշանակության ավտոճանապարհի կմ 0+000- կմ 3+200 հատվածի հիմնանորոգում</t>
  </si>
  <si>
    <t>Տ-3-37,/Մ-5/ - Մերձավան-Այգեկ - /Մ-5/ տեղական նշանակության ավտոճանապարհի կմ0+000- կմ10+200 հատվածի հիմնանորոգում</t>
  </si>
  <si>
    <t>Տ-3-42, /Մ-3/ Ջրարբի – Գայ- /Մ-3/  տեղական նշանակության ավտոճանապարհի կմ 6+500-կմ 9+100 հատվածի հիմնանորոգում</t>
  </si>
  <si>
    <t>Տ-3-47,/Հ-17/-Լուկաշին-Նորավան-Արմավիր  տեղական նշանակության ավտոճանապարհի կմ3+140-կմ7+300 հատվածի հիմնանորոգում</t>
  </si>
  <si>
    <t xml:space="preserve">Տ-3-50, Մրգաշատ (Տ-3-14) - Արևիկ - Եղեգնուտ / Մ-3/ (Երասխահուն) կմ 0+000 - կմ 2+000 և կմ8+850 - կմ15+000 հատվածների հիմնանորոգում </t>
  </si>
  <si>
    <t>Տ-3-54, /Տ-3-18/ -Արտաշար- /Տ-3-53/ տեղական նշանակության ավտոճանապարհի կմ0+000-կմ3+300 հատվածի հիմնանորոգում</t>
  </si>
  <si>
    <t>Տ-3-57,Գայ(Տ-3-42) - Արարատի մարզի սահման տեղական նշանակության ավտոճանապարհի կմ 0+000-կմ 2+700 հատվածի հիմնանորոգում</t>
  </si>
  <si>
    <t>Տ-3-63,/Հ-17/ - Հացիկ - /Հ-17/ տեղական նշանակության ավտոճանապարհի կմ 0+000- կմ 3+500 հատվածի հիմնանորոգում</t>
  </si>
  <si>
    <t>Տ-4-11,/Հ-39/ (Գավառ) - Նորատուս - Սևանալիճ տեղական նշանակության ավտոճանապարհի կմ0+000-կմ+2+400 հատվածի հիմնանորոգում</t>
  </si>
  <si>
    <t>Տ-4-31,/Հ-79/ (Մարտունի) - Վաղաշեն - Աստղաձոր - Զոլաքար- Վարդենիկ տեղական նշանակության ավտոճանապարհի կմ 0+000-կմ 0+800 հատվածի հիմնանորոգում</t>
  </si>
  <si>
    <t>Տ-4-60, Մեծ Մասրիկ - Կախակն (Տ-4-48) տեղական նշանակության ավտոճանապարհի կմ0+000 - կմ6+200 հատվածի հիմնանորոգում</t>
  </si>
  <si>
    <t>Տ-5-1, /Մ-7/ -Շենավան-Արևաշող- /Մ-7/  տեղական նշանակության ավտոճանապարհի կմ0+000 - կմ2+000 և կմ 7+500 - կմ10+400 հատվածների հիմնանորոգում</t>
  </si>
  <si>
    <t xml:space="preserve">Տ-5-2,  /Մ-7/ (Շիրակամուտ) - Գոգարան տեղական  նշանակության ճանապարհի կմ0+000 - կմ2+000 հատվածի հիմնանորոգում    </t>
  </si>
  <si>
    <t>Տ-5-13, Ախթալա (Տ-5-14) - Մեծ Այրում - Ճոճկան - Քարկոփ - /Մ-6/ տեղական  նշանակության ճանապարհի կմ0+000 - կմ15+000 հատվածի վերակառուցում</t>
  </si>
  <si>
    <t>Տ-5-24, /Մ-3/ (Ստեփանավան) - Արմանիս - Ուրասար -Կաթնաղբյուր   տեղական նշանակության ավտոճանապարհի  կմ0+000 - կմ6+600 հատվածի հիմնանորոգում</t>
  </si>
  <si>
    <t>Տ-5-34, /Մ-7/ (Լուսաղբյուր) – Խնկոյան  տեղական նշանակության ավտոճանապարհի կմ0+000 - կմ2+400 հատվածի հիմնանորոգում</t>
  </si>
  <si>
    <t>Տ-5-39, /Մ-6/ - Քարաբերդ տեղական նշանակության ավտոճանապարհի կմ0+000 - կմ4+300 հատվածի և այդ ճանապարհից դեպի զորամաս տանող ճանապարհահատվածի (շուրջ 2կմ) հիմնանորոգում</t>
  </si>
  <si>
    <t xml:space="preserve">Տ-5-40, /Մ-6/ – Վահագնի – Անտառամուտ տեղական  նշանակության ճանապարհի կմ1+150 - կմ5+900 հատվածի հիմնանորոգում    </t>
  </si>
  <si>
    <t xml:space="preserve">Տ-5-42, /Մ-3/ (Բազում)-Ազնվաձոր տեղական նշանակության ավտոճանապարհի կմ 0+000 - կմ 1+500 և Տ-5-42-ից մինչև Բազումի դպրոց 0․4 կմ երկարությամբ հատվածի հիմնանորոգման աշխատանքների նախագծերի  պատրաստման, ծախսերի գնահատման ծառայություններ </t>
  </si>
  <si>
    <t>Տ-5-50, /Մ-3/ (Գարգառ) - Պուշկինո տեղական նշանակության ավտոճանապարհի կմ 0+000 - կմ 2+400 հատվածի հիմնանորոգում</t>
  </si>
  <si>
    <t>Տ-5-64, /Մ-6/ (Ալավերդի) - Աքորի - Կաճաճկուտ  տեղական նշանակության ավտոճանապարհի  կմ0+800 - կմ12+200 հատվածի հիմնանորոգում</t>
  </si>
  <si>
    <t>ՀՀ Լոռու մարզի Ստեփանավան խոշորացված համայնքի Ստեփանավան քաղաքի Րաֆֆու փողոցի հիմնանորոգում</t>
  </si>
  <si>
    <t>Տ-5-72, /Տ-5-95/ - Արծնի տեղական նշանակության ավտոճանապարհի կմ0+000 - կմ2+900  հատվածի հիմնանորոգում</t>
  </si>
  <si>
    <t>Տ-5-77, /Մ-3/ - Քարաձոր տեղական նշանակության ավտոճանապարհի կմ0+000 - կմ0+700 և Տ-5-31, /Մ-3/ - Ղուրսալ - Նոր Խաչակապ - /Տ-5-43/  տեղական նշանակության ավտոճանապարհի կմ 0+000 - կմ 4+100 և Տ-5-31-ից մինչև Ղուրսալի դպրոց 0,1կմ երկարությամբ հատվածների հիմնանորոգում</t>
  </si>
  <si>
    <t>Տ-6-21, /Հ-28/ - Մարմարիկ տեղական նշանակության ավտոճանապարհի կմ0+000 - կմ0+200, Տ-6-55, /Հ-28/ - Մեղրաձոր - Մարգահովիտ- Լոռու մարզի սահման տեղական նշանակության ավտոճանապարհի կմ0+000 - կմ1+100 և Տ-6-55-ից մինչև Մեղրաձորի դպրոց տանող 1.0 կմ երկարությամբ հատվածների հիմնանորոգում</t>
  </si>
  <si>
    <t>Տ-6-32, /Հ-3/ (Գողթ)-Գեղարդ տեղական նշանակության ավտոճանապարհի կմ0+000 - կմ3+000 և Տ-6-32-ից մինչև Գողթի դպրոց 0,3 կմ երկարությամբ հատվածների հիմնանորոգում</t>
  </si>
  <si>
    <t>Կոտայքի մարզի Հրազդան քաղաքի Միկրոշրջան թաղամասի 3-րդ փողոցի 1020գծմ հատվածի հիմնանորոգում</t>
  </si>
  <si>
    <t>Տ-9-10, /Մ-2/- Զեդեա  տեղական նշանակության ավտոճանապարհի կմ0+000-կմ6+500 հատվածի հիմնանորոգում</t>
  </si>
  <si>
    <t>Տ-9-24,/Տ-9-21/ (Հերմոն)- Վարդահովիտ – Գետիկվանք ավտոճանապարհի կմ 0+000-ից կմ 6+500 հատվածի հիմնանորոգում</t>
  </si>
  <si>
    <t xml:space="preserve">Տ-10-31, /Մ-4/ - Հովք տեղական նշանակության ավտոճանապարհի կմ0+000– կմ3+700 հատվածի հիմնանորոգում    </t>
  </si>
  <si>
    <t>Տ-10-36, /Մ-6/ (Այրում) - Լճկաձոր տեղական նշանակության ավտոճանապարհի կմ 0+000 - կմ 2+100 և Տ-10-36-ից մինչև դպրոց 0,1կմ երկարությամբ հատվածների հիմնանորոգում</t>
  </si>
  <si>
    <t xml:space="preserve">Տ-10-40, /Մ-6/(Բագրատաշեն) - Դեբեդավան տեղական նշանակության ավտոճանապարհի կմ0+460– կմ2+250 հատվածի հիմնանորոգում    </t>
  </si>
  <si>
    <t>Մ-9, /Մ-2/ (Նորավանի խաչմերուկ) - Գորիս-Տեղ-Կոռնիձոր - ՀՀ սահման ավտոճանապարհի 40-րդ կմ-ից  դեպի զորամաս (Քարաշեն) տանող 0,6կմ երկարությամբ ճանապարհահատվածի հիմնանորոգում</t>
  </si>
  <si>
    <t>Տ-8-23,/Հ-63/ -Ներքին Հանդ-ՀՀ սահման տեղական նշանակության ավտոճանապարհի կմ0+000-կմ6+200 հատվածի հիմնանորոգում</t>
  </si>
  <si>
    <t>Տ-8-47, Շաղատ (Տ-8-51) - Բալաք տեղական նշանակության ավտոճանապարհի կմ0+000-կմ2+300 հատվածի հիմնանորոգում</t>
  </si>
  <si>
    <t>Տ-8-51, /Մ-2/ -Անգեղակոթ- (Շաղատ) - Մուցք տեղական նշանակության ավտոճանապարհի կմ8+000-կմ13+700 հատվածի հիմնանորոգում</t>
  </si>
  <si>
    <t>Տ-8-55, /Մ-9 -Արավուս տեղական նշանակության ավտոճանապարհի կմ 0+000 - կմ 2+000 և Տ-8-55-ից մինչև Արավուսի կենտրոն տանող 1,2 կմ երկարությամբ հատվածների հիմնանորոգում</t>
  </si>
  <si>
    <t>Տ-8-79, /Մ-9/ - Խնածախ-Վաղատուր- /Տ-8-13/ տեղական նշանակության ավտոճանապարհի կմ 0+000 – կմ 21+000 հատվածի հիմնանորոգում</t>
  </si>
  <si>
    <t>Ուրցաձորից դեպի Մարտունի տանող ավտոճանապարհի կառուցում</t>
  </si>
  <si>
    <t>ՀՀ Արագածոտնի մարզի Լուսագյուղ գյուղից դեպի Հանքավան տանող ավտոճանապարհի կառուցում</t>
  </si>
  <si>
    <t>Մ-3,ՀՀ սահման (Մարգարա)-Վանաձոր-Տաշիր-ՀՀ սահման միջպետական նշանակության ավտոճանապարհի Վաղարշապատի շրջանցի կմ 2+100-ում գտնվող կամուրջի հիմնանորոգում</t>
  </si>
  <si>
    <t>Մ-3, ՀՀ սահման (Մարգարա)-Վանաձոր-Տաշիր-ՀՀ սահման միջպետական նշանակության ավտոճանապարհի Մ-5/ - Աշտարակ տրանսպորտային հանգույցի հիմնանորոգում</t>
  </si>
  <si>
    <t>Մ-3, ՀՀ սահման(Մարգարա) - Վանաձոր – Տաշիր – ՀՀ սահման միջպետական նշանակության ավտոճանապարհի 97-րդ կմ-ի հողային պաստառի փլուզված հատվածի վերականգնում</t>
  </si>
  <si>
    <t>Մ-5, Երևան-Արմավիր-ՀՀ սահման միջպետական նշանակության ավտոճանապարհի 43-րդ կմ-ում գտնվող ուղեանցի հիմնանորոգում</t>
  </si>
  <si>
    <t>Հ-1,Վ․Պտղնու տրանսպորտային հանգույց-Աբովյան-Ֆանտան-Ալափարս-Հ-5 հանրապետական նշանակության ավտոճանապարհի կմ 31+220-կմ 31+270 հատվածում փլուզված հենապատի վերակառուցում</t>
  </si>
  <si>
    <t>Մ-6 ավտոճանապարհը Ախթալա բնակավայրի հետ կապող պողպատե ֆերմաներով կառուցված 2-րդ կամրջին կից նույն թռիչքային կառուցվածքով կամրջի կառուցում</t>
  </si>
  <si>
    <t>Տ-10-26, /Մ-4/ - Խաշթառակ - Լուսահովիտ ավտոճանապարհի 1-ին կմ-ում գտվող վթարային վիճակում գտնվող կամրջի փոխարեն 2 հատ միմյանց կից պողպատե ֆերմաներով կամուրջների կառուցում</t>
  </si>
  <si>
    <t>Հ-36, /Մ-4/ (Իջևան) - Նավուր - Բերդ - Այգեպար - Հ-37 հանրապետական նշանակության ավտոճանապարհի 34-րդ կմ-ում (Հախում գետի վրա) պողպատե ֆերմաներով կամրջի կառուցում</t>
  </si>
  <si>
    <t>Հ-58, /Մ-4/ -Ոսկեպար-Նոյեմբերյան- /Մ-6/  հանրապետական  նշանակության ավտոճանապարհի կմ 43+100-ում գտնվող փլուզված հատվածի վերականգնում</t>
  </si>
  <si>
    <t>Հ-30, /Մ-4/ - Ճամբարակ- /Հ-7/ հանրապետական նշանակության ավտոճանապարհի 20-րդ կմ-ում (Այգուտ բնակավայր 1-ին փողոց թիվ 92 տան հարակից հատված) հողային պաստառի շեպի ամրացում</t>
  </si>
  <si>
    <t>1049   21001</t>
  </si>
  <si>
    <t xml:space="preserve"> ՄԱՍ III. ԾԱՌԱՅՈՒԹՅՈՒՆՆԵՐ</t>
  </si>
  <si>
    <t>71241200/</t>
  </si>
  <si>
    <t>նախագծերի պատրաստում, ծախսերի գնահատում</t>
  </si>
  <si>
    <t>ԲՄ</t>
  </si>
  <si>
    <t>դրամ</t>
  </si>
  <si>
    <t>71241200/576</t>
  </si>
  <si>
    <t>71241200/569</t>
  </si>
  <si>
    <t>71241200/533</t>
  </si>
  <si>
    <t>ՀԲՄ</t>
  </si>
  <si>
    <t>71241200/553</t>
  </si>
  <si>
    <t>71241200/555</t>
  </si>
  <si>
    <t>71241200/522</t>
  </si>
  <si>
    <t>71241200/570</t>
  </si>
  <si>
    <t>71241200/571</t>
  </si>
  <si>
    <t>71241200/577</t>
  </si>
  <si>
    <t>71241200/528</t>
  </si>
  <si>
    <t>71241200/568</t>
  </si>
  <si>
    <t>71241200/501</t>
  </si>
  <si>
    <t>71241200/513</t>
  </si>
  <si>
    <t>71241200/525</t>
  </si>
  <si>
    <t>71241200/524</t>
  </si>
  <si>
    <t>71241200/554</t>
  </si>
  <si>
    <t>71241200/547</t>
  </si>
  <si>
    <t>71241200/504</t>
  </si>
  <si>
    <t>71241200/505</t>
  </si>
  <si>
    <t>71241200/526</t>
  </si>
  <si>
    <t>71241200/527</t>
  </si>
  <si>
    <t>71241200/564</t>
  </si>
  <si>
    <t>71241200/506</t>
  </si>
  <si>
    <t>71241200/507</t>
  </si>
  <si>
    <t>71241200/565</t>
  </si>
  <si>
    <t>71241200/566</t>
  </si>
  <si>
    <t>71241200/529</t>
  </si>
  <si>
    <t>71241200/530</t>
  </si>
  <si>
    <t>71241200/572</t>
  </si>
  <si>
    <t>71241200/551</t>
  </si>
  <si>
    <t>71241200/552</t>
  </si>
  <si>
    <t>71241200/508</t>
  </si>
  <si>
    <t>71241200/534</t>
  </si>
  <si>
    <t>71241200/532</t>
  </si>
  <si>
    <t>71241200/502</t>
  </si>
  <si>
    <t>71241200/538</t>
  </si>
  <si>
    <t>71241200/559</t>
  </si>
  <si>
    <t>71241200/511</t>
  </si>
  <si>
    <t>71241200/503</t>
  </si>
  <si>
    <t>71241200/531</t>
  </si>
  <si>
    <t>71241200/512</t>
  </si>
  <si>
    <t>71241200/509</t>
  </si>
  <si>
    <t>71241200/515</t>
  </si>
  <si>
    <t>71241200/514</t>
  </si>
  <si>
    <t>71241200/549</t>
  </si>
  <si>
    <t>71241200/544</t>
  </si>
  <si>
    <t>71241200/578</t>
  </si>
  <si>
    <t>71241200/519</t>
  </si>
  <si>
    <t>71241200/520</t>
  </si>
  <si>
    <t>71241200/521</t>
  </si>
  <si>
    <t>71241200/557</t>
  </si>
  <si>
    <t>71241200/579</t>
  </si>
  <si>
    <t>71241200/516</t>
  </si>
  <si>
    <t>71241200/543</t>
  </si>
  <si>
    <t>50531140/</t>
  </si>
  <si>
    <t>փորձաքննության ծառայություններ</t>
  </si>
  <si>
    <t>ԳՀ</t>
  </si>
  <si>
    <t>50531140/580</t>
  </si>
  <si>
    <t>50531140/569</t>
  </si>
  <si>
    <t>50531140/536</t>
  </si>
  <si>
    <t>50531140/556</t>
  </si>
  <si>
    <t>50531140/522</t>
  </si>
  <si>
    <t>50531140/573</t>
  </si>
  <si>
    <t>50531140/575</t>
  </si>
  <si>
    <t>50531140/581</t>
  </si>
  <si>
    <t>50531140/531</t>
  </si>
  <si>
    <t>50531140/568</t>
  </si>
  <si>
    <t>50531140/501</t>
  </si>
  <si>
    <t>50531140/513</t>
  </si>
  <si>
    <t>50531140/525</t>
  </si>
  <si>
    <t>50531140/551</t>
  </si>
  <si>
    <t>50531140/524</t>
  </si>
  <si>
    <t>50531140/557</t>
  </si>
  <si>
    <t>50531140/550</t>
  </si>
  <si>
    <t>50531140/504</t>
  </si>
  <si>
    <t>50531140/505</t>
  </si>
  <si>
    <t>50531140/529</t>
  </si>
  <si>
    <t>50531140/530</t>
  </si>
  <si>
    <t>50531140/565</t>
  </si>
  <si>
    <t>50531140/506</t>
  </si>
  <si>
    <t>50531140/507</t>
  </si>
  <si>
    <t>50531140/566</t>
  </si>
  <si>
    <t>50531140/567</t>
  </si>
  <si>
    <t>50531140/532</t>
  </si>
  <si>
    <t>50531140/533</t>
  </si>
  <si>
    <t>50531140/576</t>
  </si>
  <si>
    <t>50531140/563</t>
  </si>
  <si>
    <t>50531140/564</t>
  </si>
  <si>
    <t>50531140/554</t>
  </si>
  <si>
    <t>50531140/555</t>
  </si>
  <si>
    <t>50531140/508</t>
  </si>
  <si>
    <t>50531140/537</t>
  </si>
  <si>
    <t>50531140/535</t>
  </si>
  <si>
    <t>50531140/502</t>
  </si>
  <si>
    <t>50531140/558</t>
  </si>
  <si>
    <t>50531140/562</t>
  </si>
  <si>
    <t>50531140/511</t>
  </si>
  <si>
    <t>50531140/503</t>
  </si>
  <si>
    <t>50531140/534</t>
  </si>
  <si>
    <t>50531140/512</t>
  </si>
  <si>
    <t>50531140/509</t>
  </si>
  <si>
    <t>50531140/515</t>
  </si>
  <si>
    <t>50531140/514</t>
  </si>
  <si>
    <t>50531140/552</t>
  </si>
  <si>
    <t>50531140/547</t>
  </si>
  <si>
    <t>50531140/583</t>
  </si>
  <si>
    <t>50531140/519</t>
  </si>
  <si>
    <t>50531140/520</t>
  </si>
  <si>
    <t>50531140/521</t>
  </si>
  <si>
    <t>50531140/559</t>
  </si>
  <si>
    <t>50531140/584</t>
  </si>
  <si>
    <t>50531140/516</t>
  </si>
  <si>
    <t>50531140/546</t>
  </si>
  <si>
    <t>50531140/582</t>
  </si>
  <si>
    <t>1049   21002</t>
  </si>
  <si>
    <t xml:space="preserve"> ՄԱՍ III.  ԾԱՌԱՅՈՒԹՅՈՒՆՆԵՐ</t>
  </si>
  <si>
    <t>71241200/541</t>
  </si>
  <si>
    <t>71241200/556</t>
  </si>
  <si>
    <t>71241200/540</t>
  </si>
  <si>
    <t>71241200/573</t>
  </si>
  <si>
    <t>71241200/574</t>
  </si>
  <si>
    <t>71241200/575</t>
  </si>
  <si>
    <t>71241200/550</t>
  </si>
  <si>
    <t>50531140/543</t>
  </si>
  <si>
    <t>50531140/542</t>
  </si>
  <si>
    <t>50531140/577</t>
  </si>
  <si>
    <t>50531140/578</t>
  </si>
  <si>
    <t>50531140/579</t>
  </si>
  <si>
    <t>ՀԱՅԱՍՏԱՆԻ ՀԱՆՐԱՊԵՏՈՒԹՅԱՆ ԿԱՌԱՎԱՐՈՒԹՅԱՆ 2025 ԹՎԱԿԱՆԻ ԴԵԿՏԵՄԲԵՐԻ 25-Ի N 1910-Ն ՈՐՈՇՄԱՆ N 10 ՀԱՎԵԼՎԱԾՈՒՄ ԿԱՏԱՐՎՈՂ  ԼՐԱՑՈՒՄՆԵՐԸ</t>
  </si>
  <si>
    <t>Հավելված  N 5</t>
  </si>
  <si>
    <t xml:space="preserve">ՀԱՅԱՍՏԱՆԻ ՀԱՆՐԱՊԵՏՈՒԹՅԱՆ ԿԱՌԱՎԱՐՈՒԹՅԱՆ 2025 ԹՎԱԿԱՆԻ ԴԵԿՏԵՄԲԵՐԻ 25-Ի № 1910-Ն ՈՐՈՇՄԱՆ № 9 ՀԱՎԵԼՎԱԾՈՒՄ ԿԱՏԱՐՎՈՂ 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</si>
</sst>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0.0"/>
    <numFmt numFmtId="173" formatCode="_(* #,##0.0_);_(* \(#,##0.0\);_(* &quot;-&quot;?_);_(@_)"/>
    <numFmt numFmtId="174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7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24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168" fontId="8" fillId="0" borderId="1" xfId="9" applyNumberFormat="1" applyFont="1" applyFill="1" applyBorder="1" applyAlignment="1">
      <alignment horizontal="center" vertical="center" wrapText="1"/>
    </xf>
    <xf numFmtId="0" fontId="6" fillId="0" borderId="0" xfId="8" applyFont="1" applyAlignment="1">
      <alignment horizontal="right" vertical="center"/>
    </xf>
    <xf numFmtId="166" fontId="6" fillId="0" borderId="1" xfId="1" applyNumberFormat="1" applyFont="1" applyFill="1" applyBorder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68" fontId="6" fillId="0" borderId="0" xfId="15" applyNumberFormat="1" applyFont="1" applyFill="1" applyAlignment="1">
      <alignment vertical="center" wrapText="1"/>
    </xf>
    <xf numFmtId="171" fontId="8" fillId="0" borderId="0" xfId="4" applyNumberFormat="1" applyFont="1" applyFill="1" applyAlignment="1">
      <alignment horizontal="right"/>
    </xf>
    <xf numFmtId="168" fontId="8" fillId="0" borderId="1" xfId="15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4" applyFont="1" applyAlignment="1">
      <alignment vertical="center" wrapText="1"/>
    </xf>
    <xf numFmtId="0" fontId="8" fillId="0" borderId="0" xfId="14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6" fillId="0" borderId="0" xfId="14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5" xfId="4" applyNumberFormat="1" applyFont="1" applyFill="1" applyBorder="1" applyAlignment="1">
      <alignment horizontal="right" vertical="center"/>
    </xf>
    <xf numFmtId="168" fontId="7" fillId="0" borderId="1" xfId="4" applyNumberFormat="1" applyFont="1" applyFill="1" applyBorder="1" applyAlignment="1">
      <alignment horizontal="center" vertical="center" wrapText="1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8" fontId="7" fillId="0" borderId="1" xfId="9" applyNumberFormat="1" applyFont="1" applyFill="1" applyBorder="1" applyAlignment="1">
      <alignment vertical="center" wrapText="1"/>
    </xf>
    <xf numFmtId="168" fontId="8" fillId="0" borderId="1" xfId="0" applyNumberFormat="1" applyFont="1" applyBorder="1" applyAlignment="1">
      <alignment horizontal="left" vertical="top" wrapText="1"/>
    </xf>
    <xf numFmtId="167" fontId="6" fillId="0" borderId="1" xfId="2" applyFont="1" applyFill="1" applyBorder="1">
      <alignment horizontal="right" vertical="top"/>
    </xf>
    <xf numFmtId="167" fontId="8" fillId="0" borderId="1" xfId="44" applyFont="1" applyFill="1" applyBorder="1">
      <alignment horizontal="right" vertical="top"/>
    </xf>
    <xf numFmtId="168" fontId="5" fillId="0" borderId="1" xfId="4" applyNumberFormat="1" applyFont="1" applyFill="1" applyBorder="1" applyAlignment="1">
      <alignment horizontal="right" vertical="top" wrapText="1"/>
    </xf>
    <xf numFmtId="0" fontId="8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3" fillId="0" borderId="1" xfId="7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168" fontId="7" fillId="0" borderId="1" xfId="7" applyNumberFormat="1" applyFont="1" applyBorder="1" applyAlignment="1">
      <alignment horizontal="left" vertical="top" wrapText="1"/>
    </xf>
    <xf numFmtId="0" fontId="24" fillId="0" borderId="1" xfId="7" applyFont="1" applyBorder="1" applyAlignment="1">
      <alignment vertical="center" wrapText="1"/>
    </xf>
    <xf numFmtId="0" fontId="5" fillId="0" borderId="1" xfId="7" applyFont="1" applyBorder="1" applyAlignment="1">
      <alignment vertical="center" wrapText="1"/>
    </xf>
    <xf numFmtId="0" fontId="7" fillId="0" borderId="1" xfId="7" applyFont="1" applyBorder="1" applyAlignment="1">
      <alignment vertical="center" wrapText="1"/>
    </xf>
    <xf numFmtId="164" fontId="7" fillId="0" borderId="1" xfId="7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center" wrapText="1"/>
    </xf>
    <xf numFmtId="164" fontId="5" fillId="0" borderId="1" xfId="7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center" wrapText="1"/>
    </xf>
    <xf numFmtId="0" fontId="5" fillId="0" borderId="1" xfId="7" applyFont="1" applyBorder="1" applyAlignment="1">
      <alignment horizontal="right" vertical="top" wrapText="1"/>
    </xf>
    <xf numFmtId="164" fontId="5" fillId="0" borderId="1" xfId="4" applyNumberFormat="1" applyFont="1" applyFill="1" applyBorder="1" applyAlignment="1">
      <alignment horizontal="right" vertical="top" wrapText="1"/>
    </xf>
    <xf numFmtId="1" fontId="7" fillId="0" borderId="1" xfId="0" applyNumberFormat="1" applyFont="1" applyBorder="1" applyAlignment="1">
      <alignment horizontal="center" vertical="center"/>
    </xf>
    <xf numFmtId="0" fontId="6" fillId="0" borderId="1" xfId="45" applyFont="1" applyFill="1" applyBorder="1" applyAlignment="1">
      <alignment horizontal="left" vertical="center" wrapText="1"/>
    </xf>
    <xf numFmtId="0" fontId="6" fillId="0" borderId="1" xfId="45" applyNumberFormat="1" applyFont="1" applyFill="1" applyBorder="1" applyAlignment="1">
      <alignment horizontal="left" vertical="center" wrapText="1"/>
    </xf>
    <xf numFmtId="0" fontId="6" fillId="0" borderId="1" xfId="46" applyNumberFormat="1" applyFont="1" applyFill="1" applyBorder="1" applyAlignment="1">
      <alignment vertical="center" wrapText="1"/>
    </xf>
    <xf numFmtId="0" fontId="6" fillId="0" borderId="1" xfId="45" applyNumberFormat="1" applyFont="1" applyFill="1" applyBorder="1" applyAlignment="1">
      <alignment vertical="center" wrapText="1"/>
    </xf>
    <xf numFmtId="167" fontId="8" fillId="0" borderId="1" xfId="2" applyFont="1" applyFill="1" applyBorder="1">
      <alignment horizontal="right" vertical="top"/>
    </xf>
    <xf numFmtId="0" fontId="14" fillId="0" borderId="1" xfId="0" applyFont="1" applyBorder="1" applyAlignment="1">
      <alignment horizontal="left" vertical="top" wrapText="1"/>
    </xf>
    <xf numFmtId="43" fontId="7" fillId="0" borderId="0" xfId="4" applyFont="1" applyFill="1"/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34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45" applyFont="1" applyFill="1" applyBorder="1" applyAlignment="1">
      <alignment horizontal="left" vertical="center" wrapText="1"/>
    </xf>
    <xf numFmtId="0" fontId="5" fillId="0" borderId="1" xfId="45" applyNumberFormat="1" applyFont="1" applyFill="1" applyBorder="1" applyAlignment="1">
      <alignment horizontal="left" vertical="center" wrapText="1"/>
    </xf>
    <xf numFmtId="0" fontId="5" fillId="0" borderId="1" xfId="46" applyNumberFormat="1" applyFont="1" applyFill="1" applyBorder="1" applyAlignment="1">
      <alignment vertical="center" wrapText="1"/>
    </xf>
    <xf numFmtId="0" fontId="5" fillId="0" borderId="1" xfId="45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7" fontId="7" fillId="0" borderId="1" xfId="2" applyFont="1" applyFill="1" applyBorder="1">
      <alignment horizontal="right" vertical="top"/>
    </xf>
    <xf numFmtId="0" fontId="5" fillId="0" borderId="1" xfId="0" applyFont="1" applyBorder="1" applyAlignment="1">
      <alignment horizontal="left" vertical="top" wrapText="1"/>
    </xf>
    <xf numFmtId="167" fontId="5" fillId="0" borderId="1" xfId="0" applyNumberFormat="1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167" fontId="7" fillId="0" borderId="1" xfId="44" applyFont="1" applyFill="1" applyBorder="1">
      <alignment horizontal="right" vertical="top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70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8" fillId="0" borderId="1" xfId="5" applyFont="1" applyBorder="1">
      <alignment horizontal="left" vertical="top" wrapText="1"/>
    </xf>
    <xf numFmtId="0" fontId="6" fillId="0" borderId="1" xfId="0" applyFont="1" applyBorder="1"/>
    <xf numFmtId="49" fontId="8" fillId="0" borderId="1" xfId="8" applyNumberFormat="1" applyFont="1" applyBorder="1" applyAlignment="1">
      <alignment vertical="top" wrapText="1"/>
    </xf>
    <xf numFmtId="0" fontId="8" fillId="0" borderId="1" xfId="8" applyFont="1" applyBorder="1" applyAlignment="1">
      <alignment vertical="top" wrapText="1"/>
    </xf>
    <xf numFmtId="49" fontId="8" fillId="0" borderId="6" xfId="8" applyNumberFormat="1" applyFont="1" applyBorder="1" applyAlignment="1">
      <alignment vertical="top" wrapText="1"/>
    </xf>
    <xf numFmtId="0" fontId="8" fillId="0" borderId="6" xfId="8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/>
    </xf>
    <xf numFmtId="167" fontId="6" fillId="0" borderId="6" xfId="2" applyFont="1" applyFill="1" applyBorder="1">
      <alignment horizontal="right" vertical="top"/>
    </xf>
    <xf numFmtId="0" fontId="8" fillId="0" borderId="1" xfId="5" applyFont="1" applyBorder="1" applyAlignment="1">
      <alignment horizontal="left" vertical="top"/>
    </xf>
    <xf numFmtId="168" fontId="6" fillId="0" borderId="1" xfId="0" applyNumberFormat="1" applyFont="1" applyBorder="1" applyAlignment="1">
      <alignment horizontal="right"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8" fontId="6" fillId="0" borderId="1" xfId="0" applyNumberFormat="1" applyFont="1" applyBorder="1" applyAlignment="1">
      <alignment horizontal="left" vertical="top" wrapText="1"/>
    </xf>
    <xf numFmtId="168" fontId="6" fillId="0" borderId="1" xfId="4" applyNumberFormat="1" applyFont="1" applyFill="1" applyBorder="1" applyAlignment="1">
      <alignment horizontal="left" vertical="top" wrapText="1"/>
    </xf>
    <xf numFmtId="167" fontId="6" fillId="0" borderId="1" xfId="44" applyFont="1" applyFill="1" applyBorder="1">
      <alignment horizontal="right" vertical="top"/>
    </xf>
    <xf numFmtId="168" fontId="5" fillId="0" borderId="1" xfId="9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72" fontId="5" fillId="0" borderId="1" xfId="0" applyNumberFormat="1" applyFont="1" applyBorder="1" applyAlignment="1">
      <alignment horizontal="center" vertical="center" wrapText="1"/>
    </xf>
    <xf numFmtId="168" fontId="5" fillId="0" borderId="1" xfId="4" applyNumberFormat="1" applyFont="1" applyFill="1" applyBorder="1" applyAlignment="1">
      <alignment horizontal="righ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8" fontId="5" fillId="0" borderId="1" xfId="0" applyNumberFormat="1" applyFont="1" applyBorder="1" applyAlignment="1">
      <alignment horizontal="right" vertical="center" wrapText="1"/>
    </xf>
    <xf numFmtId="172" fontId="5" fillId="0" borderId="1" xfId="0" applyNumberFormat="1" applyFont="1" applyBorder="1" applyAlignment="1">
      <alignment horizontal="right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8" fontId="5" fillId="0" borderId="0" xfId="4" applyNumberFormat="1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vertical="top" wrapText="1"/>
    </xf>
    <xf numFmtId="0" fontId="6" fillId="0" borderId="1" xfId="47" applyFont="1" applyFill="1" applyBorder="1" applyAlignment="1">
      <alignment horizontal="center" vertical="center"/>
    </xf>
    <xf numFmtId="174" fontId="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0" fontId="6" fillId="4" borderId="1" xfId="47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74" fontId="6" fillId="4" borderId="1" xfId="9" applyNumberFormat="1" applyFont="1" applyFill="1" applyBorder="1" applyAlignment="1">
      <alignment horizontal="center" vertical="center"/>
    </xf>
    <xf numFmtId="168" fontId="6" fillId="4" borderId="1" xfId="9" applyNumberFormat="1" applyFont="1" applyFill="1" applyBorder="1" applyAlignment="1">
      <alignment vertical="center" wrapText="1"/>
    </xf>
    <xf numFmtId="0" fontId="6" fillId="4" borderId="0" xfId="14" applyFont="1" applyFill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7" fontId="8" fillId="0" borderId="1" xfId="0" applyNumberFormat="1" applyFont="1" applyBorder="1" applyAlignment="1">
      <alignment horizontal="right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vertical="top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3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3" xfId="0" applyNumberFormat="1" applyFont="1" applyBorder="1"/>
    <xf numFmtId="168" fontId="8" fillId="0" borderId="1" xfId="4" applyNumberFormat="1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171" fontId="7" fillId="0" borderId="0" xfId="4" applyNumberFormat="1" applyFont="1" applyFill="1" applyAlignment="1">
      <alignment horizontal="right"/>
    </xf>
    <xf numFmtId="168" fontId="8" fillId="0" borderId="1" xfId="15" applyNumberFormat="1" applyFont="1" applyFill="1" applyBorder="1" applyAlignment="1">
      <alignment vertical="center" wrapText="1"/>
    </xf>
    <xf numFmtId="0" fontId="8" fillId="0" borderId="0" xfId="14" applyFont="1" applyAlignment="1">
      <alignment vertical="center" wrapText="1"/>
    </xf>
    <xf numFmtId="166" fontId="8" fillId="0" borderId="0" xfId="0" applyNumberFormat="1" applyFont="1"/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0" borderId="4" xfId="47" applyFont="1" applyFill="1" applyBorder="1" applyAlignment="1">
      <alignment horizontal="center" vertical="center"/>
    </xf>
    <xf numFmtId="0" fontId="8" fillId="0" borderId="2" xfId="47" applyFont="1" applyFill="1" applyBorder="1" applyAlignment="1">
      <alignment horizontal="center" vertical="center"/>
    </xf>
    <xf numFmtId="0" fontId="8" fillId="0" borderId="3" xfId="47" applyFont="1" applyFill="1" applyBorder="1" applyAlignment="1">
      <alignment horizontal="center" vertical="center"/>
    </xf>
    <xf numFmtId="0" fontId="8" fillId="0" borderId="0" xfId="14" applyFont="1" applyAlignment="1">
      <alignment horizontal="center" vertical="center" wrapText="1"/>
    </xf>
    <xf numFmtId="0" fontId="8" fillId="0" borderId="1" xfId="14" applyFont="1" applyBorder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</cellXfs>
  <cellStyles count="48">
    <cellStyle name="Bad 3" xfId="11" xr:uid="{00000000-0005-0000-0000-000001000000}"/>
    <cellStyle name="Comma" xfId="4" builtinId="3"/>
    <cellStyle name="Comma 11" xfId="26" xr:uid="{00000000-0005-0000-0000-000003000000}"/>
    <cellStyle name="Comma 15" xfId="24" xr:uid="{00000000-0005-0000-0000-000004000000}"/>
    <cellStyle name="Comma 2" xfId="16" xr:uid="{00000000-0005-0000-0000-000005000000}"/>
    <cellStyle name="Comma 2 2" xfId="32" xr:uid="{00000000-0005-0000-0000-000006000000}"/>
    <cellStyle name="Comma 3" xfId="1" xr:uid="{00000000-0005-0000-0000-000007000000}"/>
    <cellStyle name="Comma 4" xfId="37" xr:uid="{00000000-0005-0000-0000-000008000000}"/>
    <cellStyle name="Comma 4 2" xfId="29" xr:uid="{00000000-0005-0000-0000-000009000000}"/>
    <cellStyle name="Comma 4 2 2" xfId="31" xr:uid="{00000000-0005-0000-0000-00000A000000}"/>
    <cellStyle name="Comma 9" xfId="9" xr:uid="{00000000-0005-0000-0000-00000B000000}"/>
    <cellStyle name="Hyperlink" xfId="47" builtinId="8"/>
    <cellStyle name="Neutral" xfId="45" builtinId="28"/>
    <cellStyle name="Neutral 2" xfId="46" xr:uid="{1372A43E-960B-4638-AEEE-4A908C8E657C}"/>
    <cellStyle name="Neutral 2 2" xfId="33" xr:uid="{00000000-0005-0000-0000-00000E000000}"/>
    <cellStyle name="Normal" xfId="0" builtinId="0"/>
    <cellStyle name="Normal 11" xfId="41" xr:uid="{208725A9-0CF8-4298-9D64-1BDF64CFA902}"/>
    <cellStyle name="Normal 11 2" xfId="28" xr:uid="{00000000-0005-0000-0000-000010000000}"/>
    <cellStyle name="Normal 12" xfId="5" xr:uid="{00000000-0005-0000-0000-000011000000}"/>
    <cellStyle name="Normal 12 2 2" xfId="36" xr:uid="{00000000-0005-0000-0000-000012000000}"/>
    <cellStyle name="Normal 12 3" xfId="30" xr:uid="{00000000-0005-0000-0000-000013000000}"/>
    <cellStyle name="Normal 13" xfId="39" xr:uid="{D8F3EA26-DDBD-4FD4-9706-C428223C0A95}"/>
    <cellStyle name="Normal 14" xfId="40" xr:uid="{977A564E-9FE5-48B1-8D88-E07F68D59B7C}"/>
    <cellStyle name="Normal 19 3" xfId="10" xr:uid="{00000000-0005-0000-0000-000014000000}"/>
    <cellStyle name="Normal 2" xfId="13" xr:uid="{00000000-0005-0000-0000-000015000000}"/>
    <cellStyle name="Normal 2 2 2 3" xfId="23" xr:uid="{00000000-0005-0000-0000-000016000000}"/>
    <cellStyle name="Normal 2 4" xfId="18" xr:uid="{00000000-0005-0000-0000-000017000000}"/>
    <cellStyle name="Normal 4 7 4" xfId="43" xr:uid="{045AFC74-3EEE-4E11-881A-8F7FD4F37586}"/>
    <cellStyle name="Normal 5" xfId="27" xr:uid="{00000000-0005-0000-0000-000018000000}"/>
    <cellStyle name="Normal 5 10" xfId="35" xr:uid="{00000000-0005-0000-0000-000019000000}"/>
    <cellStyle name="Normal 5 2" xfId="6" xr:uid="{00000000-0005-0000-0000-00001A000000}"/>
    <cellStyle name="Normal 5 2 3" xfId="21" xr:uid="{00000000-0005-0000-0000-00001B000000}"/>
    <cellStyle name="Normal 5 3" xfId="7" xr:uid="{00000000-0005-0000-0000-00001C000000}"/>
    <cellStyle name="Normal 5 3 7" xfId="34" xr:uid="{00000000-0005-0000-0000-00001D000000}"/>
    <cellStyle name="Normal 6" xfId="19" xr:uid="{00000000-0005-0000-0000-00001E000000}"/>
    <cellStyle name="Normal 8" xfId="8" xr:uid="{00000000-0005-0000-0000-00001F000000}"/>
    <cellStyle name="Normal 8 2 3 3" xfId="25" xr:uid="{00000000-0005-0000-0000-000020000000}"/>
    <cellStyle name="Normal 8 3" xfId="12" xr:uid="{00000000-0005-0000-0000-000021000000}"/>
    <cellStyle name="Normal 8 3 3" xfId="42" xr:uid="{AB1FE579-0278-4F09-83AE-B276668ACB2E}"/>
    <cellStyle name="SN_241" xfId="2" xr:uid="{00000000-0005-0000-0000-000025000000}"/>
    <cellStyle name="SN_b" xfId="3" xr:uid="{00000000-0005-0000-0000-000026000000}"/>
    <cellStyle name="SN_it" xfId="44" xr:uid="{83130AB3-7284-4B93-9C8F-84D0C0126CEA}"/>
    <cellStyle name="Нейтральный 5" xfId="17" xr:uid="{00000000-0005-0000-0000-000028000000}"/>
    <cellStyle name="Обычный 2" xfId="38" xr:uid="{00000000-0005-0000-0000-000029000000}"/>
    <cellStyle name="Обычный 2 2 4" xfId="14" xr:uid="{00000000-0005-0000-0000-00002A000000}"/>
    <cellStyle name="Обычный 3" xfId="20" xr:uid="{00000000-0005-0000-0000-00002B000000}"/>
    <cellStyle name="Обычный 3 3 3" xfId="22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61"/>
  <sheetViews>
    <sheetView tabSelected="1" topLeftCell="A31" zoomScaleNormal="100" workbookViewId="0">
      <selection activeCell="G39" sqref="G39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30" customWidth="1"/>
    <col min="7" max="7" width="64.42578125" style="1" customWidth="1"/>
    <col min="8" max="8" width="15.85546875" style="1" customWidth="1"/>
    <col min="9" max="9" width="16" style="1" customWidth="1"/>
    <col min="10" max="10" width="15.42578125" style="1" customWidth="1"/>
    <col min="11" max="11" width="16.5703125" style="1" customWidth="1"/>
    <col min="12" max="12" width="18.5703125" style="1" bestFit="1" customWidth="1"/>
    <col min="13" max="13" width="23.140625" style="1" customWidth="1"/>
    <col min="14" max="14" width="16" style="1" customWidth="1"/>
    <col min="15" max="15" width="22.140625" style="1" customWidth="1"/>
    <col min="16" max="16" width="11.7109375" style="1" customWidth="1"/>
    <col min="17" max="17" width="10.5703125" style="1" customWidth="1"/>
    <col min="18" max="18" width="10.7109375" style="1" customWidth="1"/>
    <col min="19" max="19" width="10" style="1" customWidth="1"/>
    <col min="20" max="16384" width="9.140625" style="1"/>
  </cols>
  <sheetData>
    <row r="1" spans="2:12" x14ac:dyDescent="0.3">
      <c r="K1" s="125" t="s">
        <v>116</v>
      </c>
    </row>
    <row r="2" spans="2:12" x14ac:dyDescent="0.3">
      <c r="K2" s="13" t="s">
        <v>94</v>
      </c>
    </row>
    <row r="3" spans="2:12" x14ac:dyDescent="0.3">
      <c r="K3" s="13" t="s">
        <v>49</v>
      </c>
    </row>
    <row r="4" spans="2:12" x14ac:dyDescent="0.3">
      <c r="K4" s="125"/>
    </row>
    <row r="5" spans="2:12" ht="45" customHeight="1" x14ac:dyDescent="0.3">
      <c r="B5" s="214" t="s">
        <v>95</v>
      </c>
      <c r="C5" s="214"/>
      <c r="D5" s="214"/>
      <c r="E5" s="214"/>
      <c r="F5" s="214"/>
      <c r="G5" s="214"/>
      <c r="H5" s="214"/>
      <c r="I5" s="214"/>
      <c r="J5" s="214"/>
      <c r="K5" s="214"/>
    </row>
    <row r="6" spans="2:12" x14ac:dyDescent="0.3">
      <c r="K6" s="2"/>
    </row>
    <row r="7" spans="2:12" x14ac:dyDescent="0.3">
      <c r="K7" s="126" t="s">
        <v>26</v>
      </c>
    </row>
    <row r="8" spans="2:12" ht="59.25" customHeight="1" x14ac:dyDescent="0.3">
      <c r="B8" s="215" t="s">
        <v>32</v>
      </c>
      <c r="C8" s="216"/>
      <c r="D8" s="217"/>
      <c r="E8" s="215" t="s">
        <v>33</v>
      </c>
      <c r="F8" s="217"/>
      <c r="G8" s="218" t="s">
        <v>1</v>
      </c>
      <c r="H8" s="220" t="s">
        <v>87</v>
      </c>
      <c r="I8" s="221"/>
      <c r="J8" s="221"/>
      <c r="K8" s="222"/>
      <c r="L8" s="127"/>
    </row>
    <row r="9" spans="2:12" s="129" customFormat="1" ht="40.5" customHeight="1" x14ac:dyDescent="0.3">
      <c r="B9" s="128" t="s">
        <v>34</v>
      </c>
      <c r="C9" s="128" t="s">
        <v>35</v>
      </c>
      <c r="D9" s="128" t="s">
        <v>36</v>
      </c>
      <c r="E9" s="7" t="s">
        <v>22</v>
      </c>
      <c r="F9" s="7" t="s">
        <v>23</v>
      </c>
      <c r="G9" s="219"/>
      <c r="H9" s="7" t="s">
        <v>100</v>
      </c>
      <c r="I9" s="7" t="s">
        <v>101</v>
      </c>
      <c r="J9" s="7" t="s">
        <v>102</v>
      </c>
      <c r="K9" s="7" t="s">
        <v>10</v>
      </c>
    </row>
    <row r="10" spans="2:12" s="11" customFormat="1" x14ac:dyDescent="0.3">
      <c r="B10" s="130"/>
      <c r="C10" s="130"/>
      <c r="D10" s="130"/>
      <c r="E10" s="44"/>
      <c r="F10" s="128"/>
      <c r="G10" s="44" t="s">
        <v>31</v>
      </c>
      <c r="H10" s="131">
        <f>H12</f>
        <v>0</v>
      </c>
      <c r="I10" s="131">
        <f>I12</f>
        <v>0</v>
      </c>
      <c r="J10" s="131">
        <f>J12</f>
        <v>0</v>
      </c>
      <c r="K10" s="131">
        <f>K12</f>
        <v>0</v>
      </c>
    </row>
    <row r="11" spans="2:12" x14ac:dyDescent="0.3">
      <c r="B11" s="72"/>
      <c r="C11" s="72"/>
      <c r="D11" s="72"/>
      <c r="E11" s="72"/>
      <c r="F11" s="128"/>
      <c r="G11" s="72" t="s">
        <v>2</v>
      </c>
      <c r="H11" s="131"/>
      <c r="I11" s="131"/>
      <c r="J11" s="131"/>
      <c r="K11" s="131"/>
    </row>
    <row r="12" spans="2:12" s="11" customFormat="1" ht="34.5" x14ac:dyDescent="0.3">
      <c r="B12" s="44"/>
      <c r="C12" s="44"/>
      <c r="D12" s="44"/>
      <c r="E12" s="44"/>
      <c r="F12" s="128"/>
      <c r="G12" s="44" t="s">
        <v>0</v>
      </c>
      <c r="H12" s="131">
        <f>H14</f>
        <v>0</v>
      </c>
      <c r="I12" s="131">
        <f>I14</f>
        <v>0</v>
      </c>
      <c r="J12" s="131">
        <f>J14</f>
        <v>0</v>
      </c>
      <c r="K12" s="131">
        <f>K14</f>
        <v>0</v>
      </c>
    </row>
    <row r="13" spans="2:12" s="11" customFormat="1" x14ac:dyDescent="0.3">
      <c r="B13" s="44"/>
      <c r="C13" s="44"/>
      <c r="D13" s="44"/>
      <c r="E13" s="44"/>
      <c r="F13" s="128"/>
      <c r="G13" s="72" t="s">
        <v>2</v>
      </c>
      <c r="H13" s="131"/>
      <c r="I13" s="131"/>
      <c r="J13" s="131"/>
      <c r="K13" s="131"/>
    </row>
    <row r="14" spans="2:12" s="11" customFormat="1" ht="19.5" customHeight="1" x14ac:dyDescent="0.3">
      <c r="B14" s="7" t="s">
        <v>88</v>
      </c>
      <c r="C14" s="132"/>
      <c r="D14" s="132"/>
      <c r="E14" s="132"/>
      <c r="F14" s="7"/>
      <c r="G14" s="4" t="s">
        <v>89</v>
      </c>
      <c r="H14" s="131">
        <f>H16</f>
        <v>0</v>
      </c>
      <c r="I14" s="131">
        <f>I16</f>
        <v>0</v>
      </c>
      <c r="J14" s="131">
        <f>J16</f>
        <v>0</v>
      </c>
      <c r="K14" s="131">
        <f>K16</f>
        <v>0</v>
      </c>
    </row>
    <row r="15" spans="2:12" x14ac:dyDescent="0.3">
      <c r="B15" s="132"/>
      <c r="C15" s="132"/>
      <c r="D15" s="132"/>
      <c r="E15" s="132"/>
      <c r="F15" s="7"/>
      <c r="G15" s="17" t="s">
        <v>2</v>
      </c>
      <c r="H15" s="131"/>
      <c r="I15" s="131"/>
      <c r="J15" s="131"/>
      <c r="K15" s="131"/>
    </row>
    <row r="16" spans="2:12" s="11" customFormat="1" x14ac:dyDescent="0.3">
      <c r="B16" s="133"/>
      <c r="C16" s="133" t="s">
        <v>3</v>
      </c>
      <c r="D16" s="133"/>
      <c r="E16" s="44"/>
      <c r="F16" s="128"/>
      <c r="G16" s="44" t="s">
        <v>4</v>
      </c>
      <c r="H16" s="131">
        <f>H18</f>
        <v>0</v>
      </c>
      <c r="I16" s="131">
        <f>I18</f>
        <v>0</v>
      </c>
      <c r="J16" s="131">
        <f>J18</f>
        <v>0</v>
      </c>
      <c r="K16" s="131">
        <f>K18</f>
        <v>0</v>
      </c>
    </row>
    <row r="17" spans="2:12" x14ac:dyDescent="0.3">
      <c r="B17" s="133"/>
      <c r="C17" s="133"/>
      <c r="D17" s="133"/>
      <c r="E17" s="72"/>
      <c r="F17" s="128"/>
      <c r="G17" s="72" t="s">
        <v>2</v>
      </c>
      <c r="H17" s="131"/>
      <c r="I17" s="131"/>
      <c r="J17" s="131"/>
      <c r="K17" s="131"/>
    </row>
    <row r="18" spans="2:12" s="11" customFormat="1" x14ac:dyDescent="0.3">
      <c r="B18" s="133"/>
      <c r="C18" s="133"/>
      <c r="D18" s="133" t="s">
        <v>13</v>
      </c>
      <c r="E18" s="44"/>
      <c r="F18" s="128"/>
      <c r="G18" s="4" t="s">
        <v>24</v>
      </c>
      <c r="H18" s="131">
        <f>H20</f>
        <v>0</v>
      </c>
      <c r="I18" s="131">
        <f>I20</f>
        <v>0</v>
      </c>
      <c r="J18" s="131">
        <f>J20</f>
        <v>0</v>
      </c>
      <c r="K18" s="131">
        <f>K20</f>
        <v>0</v>
      </c>
    </row>
    <row r="19" spans="2:12" x14ac:dyDescent="0.3">
      <c r="B19" s="133"/>
      <c r="C19" s="133"/>
      <c r="D19" s="134"/>
      <c r="E19" s="72"/>
      <c r="F19" s="128"/>
      <c r="G19" s="72" t="s">
        <v>2</v>
      </c>
      <c r="H19" s="131"/>
      <c r="I19" s="131"/>
      <c r="J19" s="131"/>
      <c r="K19" s="131"/>
    </row>
    <row r="20" spans="2:12" s="11" customFormat="1" ht="34.5" x14ac:dyDescent="0.3">
      <c r="B20" s="133"/>
      <c r="C20" s="133"/>
      <c r="D20" s="133"/>
      <c r="E20" s="7"/>
      <c r="F20" s="128"/>
      <c r="G20" s="44" t="s">
        <v>0</v>
      </c>
      <c r="H20" s="131">
        <f>H22</f>
        <v>0</v>
      </c>
      <c r="I20" s="131">
        <f>I22</f>
        <v>0</v>
      </c>
      <c r="J20" s="131">
        <f>J22</f>
        <v>0</v>
      </c>
      <c r="K20" s="131">
        <f>K22</f>
        <v>0</v>
      </c>
    </row>
    <row r="21" spans="2:12" x14ac:dyDescent="0.3">
      <c r="B21" s="133"/>
      <c r="C21" s="133"/>
      <c r="D21" s="134"/>
      <c r="E21" s="132"/>
      <c r="F21" s="128"/>
      <c r="G21" s="72" t="s">
        <v>2</v>
      </c>
      <c r="H21" s="131"/>
      <c r="I21" s="131"/>
      <c r="J21" s="131"/>
      <c r="K21" s="131"/>
    </row>
    <row r="22" spans="2:12" s="11" customFormat="1" ht="19.5" customHeight="1" x14ac:dyDescent="0.3">
      <c r="B22" s="133"/>
      <c r="C22" s="133"/>
      <c r="D22" s="133"/>
      <c r="E22" s="7">
        <v>1049</v>
      </c>
      <c r="F22" s="128"/>
      <c r="G22" s="4" t="s">
        <v>11</v>
      </c>
      <c r="H22" s="131">
        <f>H24</f>
        <v>0</v>
      </c>
      <c r="I22" s="131">
        <f>I24</f>
        <v>0</v>
      </c>
      <c r="J22" s="131">
        <f>J24</f>
        <v>0</v>
      </c>
      <c r="K22" s="131">
        <f>K24</f>
        <v>0</v>
      </c>
    </row>
    <row r="23" spans="2:12" ht="21.75" customHeight="1" x14ac:dyDescent="0.3">
      <c r="B23" s="133"/>
      <c r="C23" s="133"/>
      <c r="D23" s="134"/>
      <c r="E23" s="132"/>
      <c r="F23" s="128"/>
      <c r="G23" s="72" t="s">
        <v>2</v>
      </c>
      <c r="H23" s="135"/>
      <c r="I23" s="135"/>
      <c r="J23" s="135"/>
      <c r="K23" s="135"/>
    </row>
    <row r="24" spans="2:12" s="11" customFormat="1" ht="36" customHeight="1" x14ac:dyDescent="0.3">
      <c r="B24" s="133"/>
      <c r="C24" s="133"/>
      <c r="D24" s="22"/>
      <c r="E24" s="22"/>
      <c r="F24" s="7" t="s">
        <v>73</v>
      </c>
      <c r="G24" s="136" t="s">
        <v>74</v>
      </c>
      <c r="H24" s="131">
        <f>H26+H33</f>
        <v>0</v>
      </c>
      <c r="I24" s="131">
        <f>I26+I33</f>
        <v>0</v>
      </c>
      <c r="J24" s="131">
        <f>J26+J33</f>
        <v>0</v>
      </c>
      <c r="K24" s="131">
        <f>K26+K33</f>
        <v>0</v>
      </c>
    </row>
    <row r="25" spans="2:12" ht="21" customHeight="1" x14ac:dyDescent="0.3">
      <c r="B25" s="133"/>
      <c r="C25" s="133"/>
      <c r="D25" s="137"/>
      <c r="E25" s="137"/>
      <c r="F25" s="128"/>
      <c r="G25" s="17" t="s">
        <v>5</v>
      </c>
      <c r="H25" s="17"/>
      <c r="I25" s="17"/>
      <c r="J25" s="17"/>
      <c r="K25" s="14"/>
    </row>
    <row r="26" spans="2:12" s="11" customFormat="1" ht="34.5" customHeight="1" x14ac:dyDescent="0.3">
      <c r="B26" s="133"/>
      <c r="C26" s="133"/>
      <c r="D26" s="22"/>
      <c r="E26" s="22"/>
      <c r="F26" s="128"/>
      <c r="G26" s="81" t="s">
        <v>0</v>
      </c>
      <c r="H26" s="42">
        <v>13670.300000000001</v>
      </c>
      <c r="I26" s="42">
        <v>475463.19999999995</v>
      </c>
      <c r="J26" s="42">
        <v>475463.19999999995</v>
      </c>
      <c r="K26" s="42">
        <v>475463.19999999995</v>
      </c>
      <c r="L26" s="205"/>
    </row>
    <row r="27" spans="2:12" ht="34.5" x14ac:dyDescent="0.3">
      <c r="B27" s="133"/>
      <c r="C27" s="133"/>
      <c r="D27" s="137"/>
      <c r="E27" s="137"/>
      <c r="F27" s="128"/>
      <c r="G27" s="17" t="s">
        <v>80</v>
      </c>
      <c r="H27" s="42"/>
      <c r="I27" s="42"/>
      <c r="J27" s="42"/>
      <c r="K27" s="42"/>
    </row>
    <row r="28" spans="2:12" x14ac:dyDescent="0.3">
      <c r="B28" s="133"/>
      <c r="C28" s="133"/>
      <c r="D28" s="137"/>
      <c r="E28" s="137"/>
      <c r="F28" s="128"/>
      <c r="G28" s="17" t="s">
        <v>75</v>
      </c>
      <c r="H28" s="154">
        <v>13670.300000000001</v>
      </c>
      <c r="I28" s="154">
        <v>475463.19999999995</v>
      </c>
      <c r="J28" s="154">
        <v>475463.19999999995</v>
      </c>
      <c r="K28" s="154">
        <v>475463.19999999995</v>
      </c>
    </row>
    <row r="29" spans="2:12" x14ac:dyDescent="0.3">
      <c r="B29" s="133"/>
      <c r="C29" s="133"/>
      <c r="D29" s="137"/>
      <c r="E29" s="137"/>
      <c r="F29" s="128"/>
      <c r="G29" s="17" t="s">
        <v>76</v>
      </c>
      <c r="H29" s="154">
        <v>13670.300000000001</v>
      </c>
      <c r="I29" s="154">
        <v>475463.19999999995</v>
      </c>
      <c r="J29" s="154">
        <v>475463.19999999995</v>
      </c>
      <c r="K29" s="154">
        <v>475463.19999999995</v>
      </c>
    </row>
    <row r="30" spans="2:12" x14ac:dyDescent="0.3">
      <c r="B30" s="133"/>
      <c r="C30" s="133"/>
      <c r="D30" s="137"/>
      <c r="E30" s="137"/>
      <c r="F30" s="128"/>
      <c r="G30" s="17" t="s">
        <v>77</v>
      </c>
      <c r="H30" s="154">
        <v>13670.300000000001</v>
      </c>
      <c r="I30" s="154">
        <v>475463.19999999995</v>
      </c>
      <c r="J30" s="154">
        <v>475463.19999999995</v>
      </c>
      <c r="K30" s="154">
        <v>475463.19999999995</v>
      </c>
    </row>
    <row r="31" spans="2:12" x14ac:dyDescent="0.3">
      <c r="B31" s="133"/>
      <c r="C31" s="133"/>
      <c r="D31" s="137"/>
      <c r="E31" s="137"/>
      <c r="F31" s="128"/>
      <c r="G31" s="17" t="s">
        <v>103</v>
      </c>
      <c r="H31" s="154">
        <v>13670.300000000001</v>
      </c>
      <c r="I31" s="154">
        <v>475463.19999999995</v>
      </c>
      <c r="J31" s="154">
        <v>475463.19999999995</v>
      </c>
      <c r="K31" s="154">
        <v>475463.19999999995</v>
      </c>
    </row>
    <row r="32" spans="2:12" ht="18.75" customHeight="1" x14ac:dyDescent="0.3">
      <c r="B32" s="133"/>
      <c r="C32" s="133"/>
      <c r="D32" s="137"/>
      <c r="E32" s="137"/>
      <c r="F32" s="128"/>
      <c r="G32" s="17" t="s">
        <v>104</v>
      </c>
      <c r="H32" s="154">
        <v>13670.300000000001</v>
      </c>
      <c r="I32" s="154">
        <v>475463.19999999995</v>
      </c>
      <c r="J32" s="154">
        <v>475463.19999999995</v>
      </c>
      <c r="K32" s="154">
        <v>475463.19999999995</v>
      </c>
    </row>
    <row r="33" spans="2:11" s="11" customFormat="1" x14ac:dyDescent="0.3">
      <c r="B33" s="138"/>
      <c r="C33" s="139"/>
      <c r="D33" s="139"/>
      <c r="E33" s="138"/>
      <c r="F33" s="139"/>
      <c r="G33" s="81" t="s">
        <v>91</v>
      </c>
      <c r="H33" s="42">
        <v>-13670.300000000001</v>
      </c>
      <c r="I33" s="42">
        <v>-475463.19999999995</v>
      </c>
      <c r="J33" s="42">
        <v>-475463.19999999995</v>
      </c>
      <c r="K33" s="42">
        <v>-475463.19999999995</v>
      </c>
    </row>
    <row r="34" spans="2:11" ht="34.5" x14ac:dyDescent="0.3">
      <c r="B34" s="138"/>
      <c r="C34" s="139"/>
      <c r="D34" s="139"/>
      <c r="E34" s="138"/>
      <c r="F34" s="139"/>
      <c r="G34" s="17" t="s">
        <v>92</v>
      </c>
      <c r="H34" s="17"/>
      <c r="I34" s="17"/>
      <c r="J34" s="17"/>
      <c r="K34" s="17"/>
    </row>
    <row r="35" spans="2:11" x14ac:dyDescent="0.3">
      <c r="B35" s="138"/>
      <c r="C35" s="139"/>
      <c r="D35" s="139"/>
      <c r="E35" s="138"/>
      <c r="F35" s="139"/>
      <c r="G35" s="17" t="s">
        <v>75</v>
      </c>
      <c r="H35" s="41">
        <v>-13670.300000000001</v>
      </c>
      <c r="I35" s="41">
        <v>-475463.19999999995</v>
      </c>
      <c r="J35" s="41">
        <v>-475463.19999999995</v>
      </c>
      <c r="K35" s="41">
        <v>-475463.19999999995</v>
      </c>
    </row>
    <row r="36" spans="2:11" x14ac:dyDescent="0.3">
      <c r="B36" s="138"/>
      <c r="C36" s="139"/>
      <c r="D36" s="139"/>
      <c r="E36" s="138"/>
      <c r="F36" s="139"/>
      <c r="G36" s="17" t="s">
        <v>76</v>
      </c>
      <c r="H36" s="41">
        <v>-13670.300000000001</v>
      </c>
      <c r="I36" s="41">
        <v>-475463.19999999995</v>
      </c>
      <c r="J36" s="41">
        <v>-475463.19999999995</v>
      </c>
      <c r="K36" s="41">
        <v>-475463.19999999995</v>
      </c>
    </row>
    <row r="37" spans="2:11" x14ac:dyDescent="0.3">
      <c r="B37" s="138"/>
      <c r="C37" s="139"/>
      <c r="D37" s="139"/>
      <c r="E37" s="138"/>
      <c r="F37" s="139"/>
      <c r="G37" s="17" t="s">
        <v>77</v>
      </c>
      <c r="H37" s="41">
        <v>-13670.300000000001</v>
      </c>
      <c r="I37" s="41">
        <v>-475463.19999999995</v>
      </c>
      <c r="J37" s="41">
        <v>-475463.19999999995</v>
      </c>
      <c r="K37" s="41">
        <v>-475463.19999999995</v>
      </c>
    </row>
    <row r="38" spans="2:11" x14ac:dyDescent="0.3">
      <c r="B38" s="140"/>
      <c r="C38" s="141"/>
      <c r="D38" s="141"/>
      <c r="E38" s="140"/>
      <c r="F38" s="141"/>
      <c r="G38" s="142" t="s">
        <v>78</v>
      </c>
      <c r="H38" s="143">
        <v>-13670.300000000001</v>
      </c>
      <c r="I38" s="143">
        <v>-475463.19999999995</v>
      </c>
      <c r="J38" s="143">
        <v>-475463.19999999995</v>
      </c>
      <c r="K38" s="143">
        <v>-475463.19999999995</v>
      </c>
    </row>
    <row r="39" spans="2:11" x14ac:dyDescent="0.3">
      <c r="B39" s="138"/>
      <c r="C39" s="139"/>
      <c r="D39" s="139"/>
      <c r="E39" s="138"/>
      <c r="F39" s="139"/>
      <c r="G39" s="17" t="s">
        <v>79</v>
      </c>
      <c r="H39" s="41">
        <v>-13670.300000000001</v>
      </c>
      <c r="I39" s="41">
        <v>-475463.19999999995</v>
      </c>
      <c r="J39" s="41">
        <v>-475463.19999999995</v>
      </c>
      <c r="K39" s="41">
        <v>-475463.19999999995</v>
      </c>
    </row>
    <row r="40" spans="2:11" s="11" customFormat="1" x14ac:dyDescent="0.3">
      <c r="B40" s="138"/>
      <c r="C40" s="139"/>
      <c r="D40" s="139"/>
      <c r="E40" s="138"/>
      <c r="F40" s="128" t="s">
        <v>108</v>
      </c>
      <c r="G40" s="144" t="s">
        <v>109</v>
      </c>
      <c r="H40" s="80">
        <v>0</v>
      </c>
      <c r="I40" s="80">
        <v>0</v>
      </c>
      <c r="J40" s="80">
        <v>0</v>
      </c>
      <c r="K40" s="80">
        <v>0</v>
      </c>
    </row>
    <row r="41" spans="2:11" x14ac:dyDescent="0.3">
      <c r="B41" s="138"/>
      <c r="C41" s="139"/>
      <c r="D41" s="139"/>
      <c r="E41" s="138"/>
      <c r="F41" s="128"/>
      <c r="G41" s="17" t="s">
        <v>110</v>
      </c>
      <c r="H41" s="41"/>
      <c r="I41" s="41"/>
      <c r="J41" s="41"/>
      <c r="K41" s="41"/>
    </row>
    <row r="42" spans="2:11" s="11" customFormat="1" ht="34.5" x14ac:dyDescent="0.3">
      <c r="B42" s="138"/>
      <c r="C42" s="139"/>
      <c r="D42" s="139"/>
      <c r="E42" s="138"/>
      <c r="F42" s="128"/>
      <c r="G42" s="81" t="s">
        <v>0</v>
      </c>
      <c r="H42" s="80">
        <v>16453.099999999999</v>
      </c>
      <c r="I42" s="80">
        <v>28044.5</v>
      </c>
      <c r="J42" s="80">
        <v>28044.5</v>
      </c>
      <c r="K42" s="80">
        <v>28044.5</v>
      </c>
    </row>
    <row r="43" spans="2:11" ht="34.5" x14ac:dyDescent="0.3">
      <c r="B43" s="138"/>
      <c r="C43" s="139"/>
      <c r="D43" s="139"/>
      <c r="E43" s="138"/>
      <c r="F43" s="128"/>
      <c r="G43" s="17" t="s">
        <v>80</v>
      </c>
      <c r="H43" s="41"/>
      <c r="I43" s="41"/>
      <c r="J43" s="41"/>
      <c r="K43" s="41"/>
    </row>
    <row r="44" spans="2:11" x14ac:dyDescent="0.3">
      <c r="B44" s="138"/>
      <c r="C44" s="139"/>
      <c r="D44" s="139"/>
      <c r="E44" s="138"/>
      <c r="F44" s="128"/>
      <c r="G44" s="17" t="s">
        <v>75</v>
      </c>
      <c r="H44" s="41">
        <v>16453.099999999999</v>
      </c>
      <c r="I44" s="41">
        <v>28044.5</v>
      </c>
      <c r="J44" s="41">
        <v>28044.5</v>
      </c>
      <c r="K44" s="41">
        <v>28044.5</v>
      </c>
    </row>
    <row r="45" spans="2:11" x14ac:dyDescent="0.3">
      <c r="B45" s="138"/>
      <c r="C45" s="139"/>
      <c r="D45" s="139"/>
      <c r="E45" s="138"/>
      <c r="F45" s="128"/>
      <c r="G45" s="17" t="s">
        <v>76</v>
      </c>
      <c r="H45" s="41">
        <v>16453.099999999999</v>
      </c>
      <c r="I45" s="41">
        <v>28044.5</v>
      </c>
      <c r="J45" s="41">
        <v>28044.5</v>
      </c>
      <c r="K45" s="41">
        <v>28044.5</v>
      </c>
    </row>
    <row r="46" spans="2:11" x14ac:dyDescent="0.3">
      <c r="B46" s="138"/>
      <c r="C46" s="139"/>
      <c r="D46" s="139"/>
      <c r="E46" s="138"/>
      <c r="F46" s="128"/>
      <c r="G46" s="17" t="s">
        <v>77</v>
      </c>
      <c r="H46" s="41">
        <v>16453.099999999999</v>
      </c>
      <c r="I46" s="41">
        <v>28044.5</v>
      </c>
      <c r="J46" s="41">
        <v>28044.5</v>
      </c>
      <c r="K46" s="41">
        <v>28044.5</v>
      </c>
    </row>
    <row r="47" spans="2:11" x14ac:dyDescent="0.3">
      <c r="B47" s="138"/>
      <c r="C47" s="139"/>
      <c r="D47" s="139"/>
      <c r="E47" s="138"/>
      <c r="F47" s="128"/>
      <c r="G47" s="17" t="s">
        <v>103</v>
      </c>
      <c r="H47" s="145">
        <v>16453.099999999999</v>
      </c>
      <c r="I47" s="145">
        <v>28044.5</v>
      </c>
      <c r="J47" s="145">
        <v>28044.5</v>
      </c>
      <c r="K47" s="145">
        <v>28044.5</v>
      </c>
    </row>
    <row r="48" spans="2:11" x14ac:dyDescent="0.3">
      <c r="B48" s="138"/>
      <c r="C48" s="139"/>
      <c r="D48" s="139"/>
      <c r="E48" s="138"/>
      <c r="F48" s="128"/>
      <c r="G48" s="17" t="s">
        <v>104</v>
      </c>
      <c r="H48" s="146">
        <v>16453.099999999999</v>
      </c>
      <c r="I48" s="146">
        <v>28044.5</v>
      </c>
      <c r="J48" s="146">
        <v>28044.5</v>
      </c>
      <c r="K48" s="146">
        <v>28044.5</v>
      </c>
    </row>
    <row r="49" spans="2:11" x14ac:dyDescent="0.3">
      <c r="B49" s="138"/>
      <c r="C49" s="139"/>
      <c r="D49" s="139"/>
      <c r="E49" s="138"/>
      <c r="F49" s="139"/>
      <c r="G49" s="81" t="s">
        <v>91</v>
      </c>
      <c r="H49" s="40">
        <v>-16453.099999999999</v>
      </c>
      <c r="I49" s="40">
        <v>-28044.5</v>
      </c>
      <c r="J49" s="40">
        <v>-28044.5</v>
      </c>
      <c r="K49" s="40">
        <v>-28044.5</v>
      </c>
    </row>
    <row r="50" spans="2:11" ht="34.5" x14ac:dyDescent="0.3">
      <c r="B50" s="138"/>
      <c r="C50" s="139"/>
      <c r="D50" s="139"/>
      <c r="E50" s="138"/>
      <c r="F50" s="139"/>
      <c r="G50" s="17" t="s">
        <v>92</v>
      </c>
      <c r="H50" s="4"/>
      <c r="I50" s="4"/>
      <c r="J50" s="4"/>
      <c r="K50" s="4"/>
    </row>
    <row r="51" spans="2:11" x14ac:dyDescent="0.3">
      <c r="B51" s="138"/>
      <c r="C51" s="139"/>
      <c r="D51" s="139"/>
      <c r="E51" s="138"/>
      <c r="F51" s="139"/>
      <c r="G51" s="17" t="s">
        <v>75</v>
      </c>
      <c r="H51" s="152">
        <v>-16453.099999999999</v>
      </c>
      <c r="I51" s="152">
        <v>-28044.5</v>
      </c>
      <c r="J51" s="152">
        <v>-28044.5</v>
      </c>
      <c r="K51" s="152">
        <v>-28044.5</v>
      </c>
    </row>
    <row r="52" spans="2:11" x14ac:dyDescent="0.3">
      <c r="B52" s="138"/>
      <c r="C52" s="139"/>
      <c r="D52" s="139"/>
      <c r="E52" s="138"/>
      <c r="F52" s="139"/>
      <c r="G52" s="17" t="s">
        <v>76</v>
      </c>
      <c r="H52" s="152">
        <v>-16453.099999999999</v>
      </c>
      <c r="I52" s="152">
        <v>-28044.5</v>
      </c>
      <c r="J52" s="152">
        <v>-28044.5</v>
      </c>
      <c r="K52" s="152">
        <v>-28044.5</v>
      </c>
    </row>
    <row r="53" spans="2:11" x14ac:dyDescent="0.3">
      <c r="B53" s="138"/>
      <c r="C53" s="139"/>
      <c r="D53" s="139"/>
      <c r="E53" s="138"/>
      <c r="F53" s="139"/>
      <c r="G53" s="17" t="s">
        <v>77</v>
      </c>
      <c r="H53" s="152">
        <v>-16453.099999999999</v>
      </c>
      <c r="I53" s="152">
        <v>-28044.5</v>
      </c>
      <c r="J53" s="152">
        <v>-28044.5</v>
      </c>
      <c r="K53" s="152">
        <v>-28044.5</v>
      </c>
    </row>
    <row r="54" spans="2:11" x14ac:dyDescent="0.3">
      <c r="B54" s="138"/>
      <c r="C54" s="139"/>
      <c r="D54" s="139"/>
      <c r="E54" s="138"/>
      <c r="F54" s="139"/>
      <c r="G54" s="17" t="s">
        <v>78</v>
      </c>
      <c r="H54" s="152">
        <v>-16453.099999999999</v>
      </c>
      <c r="I54" s="152">
        <v>-28044.5</v>
      </c>
      <c r="J54" s="152">
        <v>-28044.5</v>
      </c>
      <c r="K54" s="152">
        <v>-28044.5</v>
      </c>
    </row>
    <row r="55" spans="2:11" x14ac:dyDescent="0.3">
      <c r="B55" s="138"/>
      <c r="C55" s="139"/>
      <c r="D55" s="139"/>
      <c r="E55" s="138"/>
      <c r="F55" s="139"/>
      <c r="G55" s="17" t="s">
        <v>79</v>
      </c>
      <c r="H55" s="153">
        <v>-16453.099999999999</v>
      </c>
      <c r="I55" s="153">
        <v>-28044.5</v>
      </c>
      <c r="J55" s="153">
        <v>-28044.5</v>
      </c>
      <c r="K55" s="153">
        <v>-28044.5</v>
      </c>
    </row>
    <row r="56" spans="2:11" x14ac:dyDescent="0.3">
      <c r="B56" s="147"/>
      <c r="C56" s="147"/>
      <c r="F56" s="21"/>
      <c r="G56" s="6"/>
      <c r="H56" s="6"/>
      <c r="I56" s="6"/>
      <c r="J56" s="6"/>
      <c r="K56" s="15"/>
    </row>
    <row r="57" spans="2:11" x14ac:dyDescent="0.3">
      <c r="B57" s="147"/>
      <c r="C57" s="147"/>
      <c r="F57" s="21"/>
      <c r="G57" s="6"/>
      <c r="H57" s="6"/>
      <c r="I57" s="6"/>
      <c r="J57" s="6"/>
      <c r="K57" s="15"/>
    </row>
    <row r="58" spans="2:11" x14ac:dyDescent="0.3">
      <c r="B58" s="147"/>
      <c r="C58" s="147"/>
      <c r="F58" s="21"/>
      <c r="G58" s="6"/>
      <c r="H58" s="6"/>
      <c r="I58" s="6"/>
      <c r="J58" s="6"/>
      <c r="K58" s="15"/>
    </row>
    <row r="59" spans="2:11" s="6" customFormat="1" ht="67.5" customHeight="1" x14ac:dyDescent="0.3">
      <c r="D59" s="213" t="s">
        <v>83</v>
      </c>
      <c r="E59" s="213"/>
      <c r="F59" s="213"/>
      <c r="G59" s="19" t="s">
        <v>84</v>
      </c>
      <c r="H59" s="19"/>
      <c r="I59" s="19"/>
      <c r="J59" s="19"/>
    </row>
    <row r="60" spans="2:11" ht="19.5" customHeight="1" x14ac:dyDescent="0.3">
      <c r="B60" s="148"/>
      <c r="C60" s="148"/>
      <c r="D60" s="148"/>
      <c r="E60" s="149"/>
      <c r="F60" s="150"/>
      <c r="G60" s="6"/>
      <c r="H60" s="6"/>
      <c r="I60" s="6"/>
      <c r="J60" s="6"/>
      <c r="K60" s="151"/>
    </row>
    <row r="61" spans="2:11" ht="19.5" customHeight="1" x14ac:dyDescent="0.3">
      <c r="B61" s="148"/>
      <c r="E61" s="2"/>
      <c r="K61" s="151"/>
    </row>
  </sheetData>
  <mergeCells count="6">
    <mergeCell ref="D59:F59"/>
    <mergeCell ref="B5:K5"/>
    <mergeCell ref="B8:D8"/>
    <mergeCell ref="E8:F8"/>
    <mergeCell ref="G8:G9"/>
    <mergeCell ref="H8:K8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23"/>
  <sheetViews>
    <sheetView topLeftCell="A13" zoomScaleNormal="100" workbookViewId="0">
      <selection activeCell="G51" sqref="G51"/>
    </sheetView>
  </sheetViews>
  <sheetFormatPr defaultRowHeight="17.25" x14ac:dyDescent="0.25"/>
  <cols>
    <col min="1" max="1" width="9.140625" style="104"/>
    <col min="2" max="2" width="7.42578125" style="83" customWidth="1"/>
    <col min="3" max="3" width="10.7109375" style="83" customWidth="1"/>
    <col min="4" max="4" width="61.5703125" style="124" customWidth="1"/>
    <col min="5" max="5" width="16.42578125" style="123" customWidth="1"/>
    <col min="6" max="6" width="19.140625" style="123" customWidth="1"/>
    <col min="7" max="7" width="21" style="108" customWidth="1"/>
    <col min="8" max="8" width="21.7109375" style="123" customWidth="1"/>
    <col min="9" max="9" width="16.85546875" style="123" customWidth="1"/>
    <col min="10" max="10" width="29.42578125" style="104" customWidth="1"/>
    <col min="11" max="11" width="19.28515625" style="104" customWidth="1"/>
    <col min="12" max="12" width="23.28515625" style="104" customWidth="1"/>
    <col min="13" max="16384" width="9.140625" style="104"/>
  </cols>
  <sheetData>
    <row r="1" spans="2:10" x14ac:dyDescent="0.25">
      <c r="C1" s="101"/>
      <c r="D1" s="102"/>
      <c r="E1" s="101"/>
      <c r="F1" s="101"/>
      <c r="G1" s="103"/>
      <c r="H1" s="101"/>
      <c r="I1" s="47" t="s">
        <v>86</v>
      </c>
    </row>
    <row r="2" spans="2:10" x14ac:dyDescent="0.25">
      <c r="C2" s="101"/>
      <c r="D2" s="102"/>
      <c r="E2" s="101"/>
      <c r="F2" s="101"/>
      <c r="G2" s="103"/>
      <c r="H2" s="101"/>
      <c r="I2" s="47" t="s">
        <v>94</v>
      </c>
    </row>
    <row r="3" spans="2:10" x14ac:dyDescent="0.25">
      <c r="C3" s="101"/>
      <c r="D3" s="102"/>
      <c r="E3" s="101"/>
      <c r="F3" s="101"/>
      <c r="G3" s="103"/>
      <c r="H3" s="101"/>
      <c r="I3" s="47" t="s">
        <v>49</v>
      </c>
    </row>
    <row r="4" spans="2:10" x14ac:dyDescent="0.25">
      <c r="C4" s="101"/>
      <c r="D4" s="102"/>
      <c r="E4" s="101"/>
      <c r="F4" s="101"/>
      <c r="G4" s="103"/>
      <c r="H4" s="101"/>
      <c r="I4" s="47"/>
    </row>
    <row r="5" spans="2:10" ht="38.25" customHeight="1" x14ac:dyDescent="0.25">
      <c r="B5" s="224" t="s">
        <v>93</v>
      </c>
      <c r="C5" s="224"/>
      <c r="D5" s="224"/>
      <c r="E5" s="224"/>
      <c r="F5" s="224"/>
      <c r="G5" s="224"/>
      <c r="H5" s="224"/>
      <c r="I5" s="224"/>
    </row>
    <row r="6" spans="2:10" x14ac:dyDescent="0.3">
      <c r="B6" s="105"/>
      <c r="C6" s="105"/>
      <c r="D6" s="106"/>
      <c r="E6" s="107"/>
      <c r="F6" s="107"/>
      <c r="H6" s="225" t="s">
        <v>26</v>
      </c>
      <c r="I6" s="225"/>
      <c r="J6" s="46"/>
    </row>
    <row r="7" spans="2:10" s="83" customFormat="1" ht="60" customHeight="1" x14ac:dyDescent="0.25">
      <c r="B7" s="226" t="s">
        <v>50</v>
      </c>
      <c r="C7" s="226"/>
      <c r="D7" s="227" t="s">
        <v>51</v>
      </c>
      <c r="E7" s="228" t="s">
        <v>30</v>
      </c>
      <c r="F7" s="228"/>
      <c r="G7" s="228"/>
      <c r="H7" s="228"/>
      <c r="I7" s="228"/>
    </row>
    <row r="8" spans="2:10" s="83" customFormat="1" ht="15.75" customHeight="1" x14ac:dyDescent="0.25">
      <c r="B8" s="226"/>
      <c r="C8" s="226"/>
      <c r="D8" s="227"/>
      <c r="E8" s="228" t="s">
        <v>52</v>
      </c>
      <c r="F8" s="228" t="s">
        <v>53</v>
      </c>
      <c r="G8" s="228"/>
      <c r="H8" s="228"/>
      <c r="I8" s="228"/>
    </row>
    <row r="9" spans="2:10" s="83" customFormat="1" ht="101.25" customHeight="1" x14ac:dyDescent="0.25">
      <c r="B9" s="52" t="s">
        <v>22</v>
      </c>
      <c r="C9" s="52" t="s">
        <v>23</v>
      </c>
      <c r="D9" s="227"/>
      <c r="E9" s="228"/>
      <c r="F9" s="110" t="s">
        <v>54</v>
      </c>
      <c r="G9" s="110" t="s">
        <v>55</v>
      </c>
      <c r="H9" s="51" t="s">
        <v>81</v>
      </c>
      <c r="I9" s="110" t="s">
        <v>56</v>
      </c>
      <c r="J9" s="31"/>
    </row>
    <row r="10" spans="2:10" s="84" customFormat="1" ht="24" customHeight="1" x14ac:dyDescent="0.25">
      <c r="B10" s="52"/>
      <c r="C10" s="52"/>
      <c r="D10" s="58" t="s">
        <v>57</v>
      </c>
      <c r="E10" s="32">
        <v>0</v>
      </c>
      <c r="F10" s="32">
        <v>0</v>
      </c>
      <c r="G10" s="32">
        <v>-503507.69999999995</v>
      </c>
      <c r="H10" s="32">
        <v>503507.69999999995</v>
      </c>
      <c r="I10" s="32">
        <v>0</v>
      </c>
    </row>
    <row r="11" spans="2:10" x14ac:dyDescent="0.25">
      <c r="B11" s="55"/>
      <c r="C11" s="55"/>
      <c r="D11" s="111" t="s">
        <v>58</v>
      </c>
      <c r="E11" s="32"/>
      <c r="F11" s="112"/>
      <c r="G11" s="112"/>
      <c r="H11" s="113"/>
      <c r="I11" s="114"/>
    </row>
    <row r="12" spans="2:10" s="84" customFormat="1" ht="39.75" customHeight="1" x14ac:dyDescent="0.25">
      <c r="B12" s="58"/>
      <c r="C12" s="59"/>
      <c r="D12" s="115" t="s">
        <v>59</v>
      </c>
      <c r="E12" s="32">
        <v>0</v>
      </c>
      <c r="F12" s="32">
        <v>0</v>
      </c>
      <c r="G12" s="32">
        <v>-503507.69999999995</v>
      </c>
      <c r="H12" s="32">
        <v>503507.69999999995</v>
      </c>
      <c r="I12" s="32">
        <v>0</v>
      </c>
    </row>
    <row r="13" spans="2:10" s="83" customFormat="1" x14ac:dyDescent="0.25">
      <c r="B13" s="62"/>
      <c r="C13" s="62"/>
      <c r="D13" s="111" t="s">
        <v>60</v>
      </c>
      <c r="E13" s="32"/>
      <c r="F13" s="116"/>
      <c r="G13" s="116"/>
      <c r="H13" s="117"/>
      <c r="I13" s="114"/>
    </row>
    <row r="14" spans="2:10" s="118" customFormat="1" ht="33.75" customHeight="1" x14ac:dyDescent="0.25">
      <c r="B14" s="58">
        <v>1049</v>
      </c>
      <c r="C14" s="109" t="s">
        <v>61</v>
      </c>
      <c r="D14" s="60" t="s">
        <v>45</v>
      </c>
      <c r="E14" s="32">
        <v>0</v>
      </c>
      <c r="F14" s="32">
        <v>0</v>
      </c>
      <c r="G14" s="32">
        <v>-475463.19999999995</v>
      </c>
      <c r="H14" s="32">
        <v>475463.19999999995</v>
      </c>
      <c r="I14" s="32">
        <v>0</v>
      </c>
    </row>
    <row r="15" spans="2:10" x14ac:dyDescent="0.25">
      <c r="B15" s="62"/>
      <c r="C15" s="62"/>
      <c r="D15" s="111" t="s">
        <v>60</v>
      </c>
      <c r="E15" s="33"/>
      <c r="F15" s="33"/>
      <c r="G15" s="33"/>
      <c r="H15" s="33"/>
      <c r="I15" s="114"/>
    </row>
    <row r="16" spans="2:10" ht="34.5" x14ac:dyDescent="0.25">
      <c r="B16" s="62"/>
      <c r="C16" s="109" t="s">
        <v>106</v>
      </c>
      <c r="D16" s="51" t="s">
        <v>107</v>
      </c>
      <c r="E16" s="32">
        <v>29556.1</v>
      </c>
      <c r="F16" s="32">
        <v>0</v>
      </c>
      <c r="G16" s="32">
        <v>0</v>
      </c>
      <c r="H16" s="32">
        <v>29556.1</v>
      </c>
      <c r="I16" s="32">
        <v>0</v>
      </c>
    </row>
    <row r="17" spans="2:9" ht="86.25" x14ac:dyDescent="0.25">
      <c r="B17" s="62"/>
      <c r="C17" s="62"/>
      <c r="D17" s="70" t="s">
        <v>119</v>
      </c>
      <c r="E17" s="33">
        <v>2298</v>
      </c>
      <c r="F17" s="33">
        <v>0</v>
      </c>
      <c r="G17" s="33">
        <v>0</v>
      </c>
      <c r="H17" s="33">
        <v>2298</v>
      </c>
      <c r="I17" s="32">
        <v>0</v>
      </c>
    </row>
    <row r="18" spans="2:9" ht="69" x14ac:dyDescent="0.25">
      <c r="B18" s="62"/>
      <c r="C18" s="62"/>
      <c r="D18" s="70" t="s">
        <v>120</v>
      </c>
      <c r="E18" s="33">
        <v>139.1</v>
      </c>
      <c r="F18" s="33">
        <v>0</v>
      </c>
      <c r="G18" s="33">
        <v>0</v>
      </c>
      <c r="H18" s="33">
        <v>139.1</v>
      </c>
      <c r="I18" s="32">
        <v>0</v>
      </c>
    </row>
    <row r="19" spans="2:9" ht="103.5" x14ac:dyDescent="0.25">
      <c r="B19" s="62"/>
      <c r="C19" s="62"/>
      <c r="D19" s="70" t="s">
        <v>121</v>
      </c>
      <c r="E19" s="33">
        <v>1175.7</v>
      </c>
      <c r="F19" s="33">
        <v>0</v>
      </c>
      <c r="G19" s="33">
        <v>0</v>
      </c>
      <c r="H19" s="33">
        <v>1175.7</v>
      </c>
      <c r="I19" s="32">
        <v>0</v>
      </c>
    </row>
    <row r="20" spans="2:9" ht="69" x14ac:dyDescent="0.25">
      <c r="B20" s="62"/>
      <c r="C20" s="62"/>
      <c r="D20" s="70" t="s">
        <v>122</v>
      </c>
      <c r="E20" s="33">
        <v>1854.4</v>
      </c>
      <c r="F20" s="33">
        <v>0</v>
      </c>
      <c r="G20" s="33">
        <v>0</v>
      </c>
      <c r="H20" s="33">
        <v>1854.4</v>
      </c>
      <c r="I20" s="32">
        <v>0</v>
      </c>
    </row>
    <row r="21" spans="2:9" ht="69" x14ac:dyDescent="0.25">
      <c r="B21" s="62"/>
      <c r="C21" s="62"/>
      <c r="D21" s="72" t="s">
        <v>123</v>
      </c>
      <c r="E21" s="33">
        <v>18553.8</v>
      </c>
      <c r="F21" s="33">
        <v>0</v>
      </c>
      <c r="G21" s="33">
        <v>0</v>
      </c>
      <c r="H21" s="33">
        <v>18553.8</v>
      </c>
      <c r="I21" s="32">
        <v>0</v>
      </c>
    </row>
    <row r="22" spans="2:9" ht="52.5" customHeight="1" x14ac:dyDescent="0.25">
      <c r="B22" s="62"/>
      <c r="C22" s="62"/>
      <c r="D22" s="70" t="s">
        <v>124</v>
      </c>
      <c r="E22" s="33">
        <v>2040</v>
      </c>
      <c r="F22" s="33">
        <v>0</v>
      </c>
      <c r="G22" s="33">
        <v>0</v>
      </c>
      <c r="H22" s="33">
        <v>2040</v>
      </c>
      <c r="I22" s="32">
        <v>0</v>
      </c>
    </row>
    <row r="23" spans="2:9" ht="39" customHeight="1" x14ac:dyDescent="0.25">
      <c r="B23" s="62"/>
      <c r="C23" s="62"/>
      <c r="D23" s="70" t="s">
        <v>125</v>
      </c>
      <c r="E23" s="33">
        <v>150.1</v>
      </c>
      <c r="F23" s="33">
        <v>0</v>
      </c>
      <c r="G23" s="33">
        <v>0</v>
      </c>
      <c r="H23" s="33">
        <v>150.1</v>
      </c>
      <c r="I23" s="32">
        <v>0</v>
      </c>
    </row>
    <row r="24" spans="2:9" ht="57" customHeight="1" x14ac:dyDescent="0.25">
      <c r="B24" s="62"/>
      <c r="C24" s="62"/>
      <c r="D24" s="70" t="s">
        <v>126</v>
      </c>
      <c r="E24" s="33">
        <v>3345</v>
      </c>
      <c r="F24" s="33"/>
      <c r="G24" s="33"/>
      <c r="H24" s="33">
        <v>3345</v>
      </c>
      <c r="I24" s="32"/>
    </row>
    <row r="25" spans="2:9" ht="39.75" customHeight="1" x14ac:dyDescent="0.25">
      <c r="B25" s="62"/>
      <c r="C25" s="109" t="s">
        <v>62</v>
      </c>
      <c r="D25" s="51" t="s">
        <v>63</v>
      </c>
      <c r="E25" s="32">
        <v>121707.30000000002</v>
      </c>
      <c r="F25" s="32">
        <v>0</v>
      </c>
      <c r="G25" s="32">
        <v>0</v>
      </c>
      <c r="H25" s="32">
        <v>121707.30000000002</v>
      </c>
      <c r="I25" s="32">
        <v>0</v>
      </c>
    </row>
    <row r="26" spans="2:9" ht="51.75" x14ac:dyDescent="0.25">
      <c r="B26" s="62"/>
      <c r="C26" s="109"/>
      <c r="D26" s="70" t="s">
        <v>127</v>
      </c>
      <c r="E26" s="33">
        <v>2546</v>
      </c>
      <c r="F26" s="33">
        <v>0</v>
      </c>
      <c r="G26" s="33">
        <v>0</v>
      </c>
      <c r="H26" s="33">
        <v>2546</v>
      </c>
      <c r="I26" s="32">
        <v>0</v>
      </c>
    </row>
    <row r="27" spans="2:9" ht="51.75" x14ac:dyDescent="0.25">
      <c r="B27" s="62"/>
      <c r="C27" s="109"/>
      <c r="D27" s="70" t="s">
        <v>128</v>
      </c>
      <c r="E27" s="33">
        <v>1048.5999999999999</v>
      </c>
      <c r="F27" s="33">
        <v>0</v>
      </c>
      <c r="G27" s="33">
        <v>0</v>
      </c>
      <c r="H27" s="33">
        <v>1048.5999999999999</v>
      </c>
      <c r="I27" s="32">
        <v>0</v>
      </c>
    </row>
    <row r="28" spans="2:9" ht="51.75" x14ac:dyDescent="0.25">
      <c r="B28" s="62"/>
      <c r="C28" s="109"/>
      <c r="D28" s="70" t="s">
        <v>129</v>
      </c>
      <c r="E28" s="33">
        <v>9319.5</v>
      </c>
      <c r="F28" s="33">
        <v>0</v>
      </c>
      <c r="G28" s="33">
        <v>0</v>
      </c>
      <c r="H28" s="33">
        <v>9319.5</v>
      </c>
      <c r="I28" s="32">
        <v>0</v>
      </c>
    </row>
    <row r="29" spans="2:9" ht="51.75" x14ac:dyDescent="0.25">
      <c r="B29" s="62"/>
      <c r="C29" s="109"/>
      <c r="D29" s="70" t="s">
        <v>130</v>
      </c>
      <c r="E29" s="33">
        <v>1638</v>
      </c>
      <c r="F29" s="33">
        <v>0</v>
      </c>
      <c r="G29" s="33">
        <v>0</v>
      </c>
      <c r="H29" s="33">
        <v>1638</v>
      </c>
      <c r="I29" s="32">
        <v>0</v>
      </c>
    </row>
    <row r="30" spans="2:9" ht="51.75" x14ac:dyDescent="0.25">
      <c r="B30" s="62"/>
      <c r="C30" s="109"/>
      <c r="D30" s="70" t="s">
        <v>131</v>
      </c>
      <c r="E30" s="33">
        <v>2485.4</v>
      </c>
      <c r="F30" s="33">
        <v>0</v>
      </c>
      <c r="G30" s="33">
        <v>0</v>
      </c>
      <c r="H30" s="33">
        <v>2485.4</v>
      </c>
      <c r="I30" s="32">
        <v>0</v>
      </c>
    </row>
    <row r="31" spans="2:9" ht="69" x14ac:dyDescent="0.25">
      <c r="B31" s="62"/>
      <c r="C31" s="109"/>
      <c r="D31" s="70" t="s">
        <v>132</v>
      </c>
      <c r="E31" s="33">
        <v>180.1</v>
      </c>
      <c r="F31" s="33">
        <v>0</v>
      </c>
      <c r="G31" s="33">
        <v>0</v>
      </c>
      <c r="H31" s="33">
        <v>180.1</v>
      </c>
      <c r="I31" s="32">
        <v>0</v>
      </c>
    </row>
    <row r="32" spans="2:9" ht="69" x14ac:dyDescent="0.25">
      <c r="B32" s="62"/>
      <c r="C32" s="109"/>
      <c r="D32" s="70" t="s">
        <v>133</v>
      </c>
      <c r="E32" s="33">
        <v>24565.5</v>
      </c>
      <c r="F32" s="33">
        <v>0</v>
      </c>
      <c r="G32" s="33">
        <v>0</v>
      </c>
      <c r="H32" s="33">
        <v>24565.5</v>
      </c>
      <c r="I32" s="32">
        <v>0</v>
      </c>
    </row>
    <row r="33" spans="2:10" ht="69" x14ac:dyDescent="0.25">
      <c r="B33" s="62"/>
      <c r="C33" s="109"/>
      <c r="D33" s="72" t="s">
        <v>134</v>
      </c>
      <c r="E33" s="33">
        <v>640</v>
      </c>
      <c r="F33" s="33">
        <v>0</v>
      </c>
      <c r="G33" s="33">
        <v>0</v>
      </c>
      <c r="H33" s="33">
        <v>640</v>
      </c>
      <c r="I33" s="32">
        <v>0</v>
      </c>
    </row>
    <row r="34" spans="2:10" ht="103.5" x14ac:dyDescent="0.25">
      <c r="B34" s="62"/>
      <c r="C34" s="109"/>
      <c r="D34" s="70" t="s">
        <v>135</v>
      </c>
      <c r="E34" s="33">
        <v>6278.4</v>
      </c>
      <c r="F34" s="33">
        <v>0</v>
      </c>
      <c r="G34" s="33">
        <v>0</v>
      </c>
      <c r="H34" s="33">
        <v>6278.4</v>
      </c>
      <c r="I34" s="32">
        <v>0</v>
      </c>
    </row>
    <row r="35" spans="2:10" ht="69" x14ac:dyDescent="0.25">
      <c r="B35" s="62"/>
      <c r="C35" s="109"/>
      <c r="D35" s="70" t="s">
        <v>136</v>
      </c>
      <c r="E35" s="33">
        <v>230.3</v>
      </c>
      <c r="F35" s="33">
        <v>0</v>
      </c>
      <c r="G35" s="33">
        <v>0</v>
      </c>
      <c r="H35" s="33">
        <v>230.3</v>
      </c>
      <c r="I35" s="32">
        <v>0</v>
      </c>
    </row>
    <row r="36" spans="2:10" ht="51.75" x14ac:dyDescent="0.25">
      <c r="B36" s="62"/>
      <c r="C36" s="109"/>
      <c r="D36" s="70" t="s">
        <v>137</v>
      </c>
      <c r="E36" s="33">
        <v>168.3</v>
      </c>
      <c r="F36" s="33">
        <v>0</v>
      </c>
      <c r="G36" s="33">
        <v>0</v>
      </c>
      <c r="H36" s="33">
        <v>168.3</v>
      </c>
      <c r="I36" s="32">
        <v>0</v>
      </c>
    </row>
    <row r="37" spans="2:10" ht="69" x14ac:dyDescent="0.25">
      <c r="B37" s="62"/>
      <c r="C37" s="109"/>
      <c r="D37" s="70" t="s">
        <v>138</v>
      </c>
      <c r="E37" s="33">
        <v>367.5</v>
      </c>
      <c r="F37" s="33">
        <v>0</v>
      </c>
      <c r="G37" s="33">
        <v>0</v>
      </c>
      <c r="H37" s="33">
        <v>367.5</v>
      </c>
      <c r="I37" s="32">
        <v>0</v>
      </c>
    </row>
    <row r="38" spans="2:10" ht="69" x14ac:dyDescent="0.25">
      <c r="B38" s="62"/>
      <c r="C38" s="109"/>
      <c r="D38" s="72" t="s">
        <v>139</v>
      </c>
      <c r="E38" s="33">
        <v>36618.800000000003</v>
      </c>
      <c r="F38" s="33">
        <v>0</v>
      </c>
      <c r="G38" s="33">
        <v>0</v>
      </c>
      <c r="H38" s="33">
        <v>36618.800000000003</v>
      </c>
      <c r="I38" s="32">
        <v>0</v>
      </c>
    </row>
    <row r="39" spans="2:10" ht="51.75" x14ac:dyDescent="0.25">
      <c r="B39" s="62"/>
      <c r="C39" s="109"/>
      <c r="D39" s="76" t="s">
        <v>140</v>
      </c>
      <c r="E39" s="33">
        <v>4950</v>
      </c>
      <c r="F39" s="33">
        <v>0</v>
      </c>
      <c r="G39" s="33">
        <v>0</v>
      </c>
      <c r="H39" s="33">
        <v>4950</v>
      </c>
      <c r="I39" s="32">
        <v>0</v>
      </c>
    </row>
    <row r="40" spans="2:10" ht="69" x14ac:dyDescent="0.25">
      <c r="B40" s="62"/>
      <c r="C40" s="109"/>
      <c r="D40" s="70" t="s">
        <v>141</v>
      </c>
      <c r="E40" s="33">
        <v>1680</v>
      </c>
      <c r="F40" s="33">
        <v>0</v>
      </c>
      <c r="G40" s="33">
        <v>0</v>
      </c>
      <c r="H40" s="33">
        <v>1680</v>
      </c>
      <c r="I40" s="32">
        <v>0</v>
      </c>
    </row>
    <row r="41" spans="2:10" ht="69" x14ac:dyDescent="0.25">
      <c r="B41" s="62"/>
      <c r="C41" s="109"/>
      <c r="D41" s="70" t="s">
        <v>142</v>
      </c>
      <c r="E41" s="33">
        <v>3217.5</v>
      </c>
      <c r="F41" s="33">
        <v>0</v>
      </c>
      <c r="G41" s="33">
        <v>0</v>
      </c>
      <c r="H41" s="33">
        <v>3217.5</v>
      </c>
      <c r="I41" s="32">
        <v>0</v>
      </c>
    </row>
    <row r="42" spans="2:10" ht="69" x14ac:dyDescent="0.25">
      <c r="B42" s="62"/>
      <c r="C42" s="109"/>
      <c r="D42" s="70" t="s">
        <v>143</v>
      </c>
      <c r="E42" s="33">
        <v>207.6</v>
      </c>
      <c r="F42" s="33">
        <v>0</v>
      </c>
      <c r="G42" s="33">
        <v>0</v>
      </c>
      <c r="H42" s="33">
        <v>207.6</v>
      </c>
      <c r="I42" s="32">
        <v>0</v>
      </c>
    </row>
    <row r="43" spans="2:10" ht="51.75" x14ac:dyDescent="0.25">
      <c r="B43" s="62"/>
      <c r="C43" s="109"/>
      <c r="D43" s="76" t="s">
        <v>144</v>
      </c>
      <c r="E43" s="33">
        <v>98.3</v>
      </c>
      <c r="F43" s="33">
        <v>0</v>
      </c>
      <c r="G43" s="33">
        <v>0</v>
      </c>
      <c r="H43" s="33">
        <v>98.3</v>
      </c>
      <c r="I43" s="32">
        <v>0</v>
      </c>
    </row>
    <row r="44" spans="2:10" ht="69" x14ac:dyDescent="0.25">
      <c r="B44" s="62"/>
      <c r="C44" s="109"/>
      <c r="D44" s="70" t="s">
        <v>145</v>
      </c>
      <c r="E44" s="33">
        <v>85</v>
      </c>
      <c r="F44" s="33">
        <v>0</v>
      </c>
      <c r="G44" s="33">
        <v>0</v>
      </c>
      <c r="H44" s="33">
        <v>85</v>
      </c>
      <c r="I44" s="32">
        <v>0</v>
      </c>
    </row>
    <row r="45" spans="2:10" ht="51.75" x14ac:dyDescent="0.25">
      <c r="B45" s="62"/>
      <c r="C45" s="109"/>
      <c r="D45" s="70" t="s">
        <v>146</v>
      </c>
      <c r="E45" s="33">
        <v>24508.3</v>
      </c>
      <c r="F45" s="33">
        <v>0</v>
      </c>
      <c r="G45" s="33">
        <v>0</v>
      </c>
      <c r="H45" s="33">
        <v>24508.3</v>
      </c>
      <c r="I45" s="32">
        <v>0</v>
      </c>
    </row>
    <row r="46" spans="2:10" ht="51.75" x14ac:dyDescent="0.25">
      <c r="B46" s="62"/>
      <c r="C46" s="109"/>
      <c r="D46" s="70" t="s">
        <v>147</v>
      </c>
      <c r="E46" s="33">
        <v>874.2</v>
      </c>
      <c r="F46" s="33">
        <v>0</v>
      </c>
      <c r="G46" s="33">
        <v>0</v>
      </c>
      <c r="H46" s="33">
        <v>874.2</v>
      </c>
      <c r="I46" s="32">
        <v>0</v>
      </c>
    </row>
    <row r="47" spans="2:10" s="118" customFormat="1" ht="34.5" x14ac:dyDescent="0.25">
      <c r="B47" s="58"/>
      <c r="C47" s="75">
        <v>3</v>
      </c>
      <c r="D47" s="51" t="s">
        <v>64</v>
      </c>
      <c r="E47" s="32">
        <v>324199.79999999993</v>
      </c>
      <c r="F47" s="32">
        <v>0</v>
      </c>
      <c r="G47" s="32">
        <v>0</v>
      </c>
      <c r="H47" s="32">
        <v>324199.79999999993</v>
      </c>
      <c r="I47" s="32">
        <v>0</v>
      </c>
      <c r="J47" s="119"/>
    </row>
    <row r="48" spans="2:10" s="118" customFormat="1" ht="51.75" x14ac:dyDescent="0.25">
      <c r="B48" s="58"/>
      <c r="C48" s="75"/>
      <c r="D48" s="72" t="s">
        <v>148</v>
      </c>
      <c r="E48" s="33">
        <v>5640.8</v>
      </c>
      <c r="F48" s="33">
        <v>0</v>
      </c>
      <c r="G48" s="33">
        <v>0</v>
      </c>
      <c r="H48" s="33">
        <v>5640.8</v>
      </c>
      <c r="I48" s="32">
        <v>0</v>
      </c>
      <c r="J48" s="119"/>
    </row>
    <row r="49" spans="2:10" s="118" customFormat="1" ht="51.75" x14ac:dyDescent="0.25">
      <c r="B49" s="58"/>
      <c r="C49" s="75"/>
      <c r="D49" s="72" t="s">
        <v>149</v>
      </c>
      <c r="E49" s="33">
        <v>6131.3</v>
      </c>
      <c r="F49" s="33">
        <v>0</v>
      </c>
      <c r="G49" s="33">
        <v>0</v>
      </c>
      <c r="H49" s="33">
        <v>6131.3</v>
      </c>
      <c r="I49" s="32">
        <v>0</v>
      </c>
      <c r="J49" s="119"/>
    </row>
    <row r="50" spans="2:10" s="118" customFormat="1" ht="69" x14ac:dyDescent="0.25">
      <c r="B50" s="58"/>
      <c r="C50" s="75"/>
      <c r="D50" s="70" t="s">
        <v>150</v>
      </c>
      <c r="E50" s="33">
        <v>225.1</v>
      </c>
      <c r="F50" s="33">
        <v>0</v>
      </c>
      <c r="G50" s="33">
        <v>0</v>
      </c>
      <c r="H50" s="33">
        <v>225.1</v>
      </c>
      <c r="I50" s="32">
        <v>0</v>
      </c>
      <c r="J50" s="119"/>
    </row>
    <row r="51" spans="2:10" s="118" customFormat="1" ht="69" x14ac:dyDescent="0.25">
      <c r="B51" s="58"/>
      <c r="C51" s="75"/>
      <c r="D51" s="77" t="s">
        <v>151</v>
      </c>
      <c r="E51" s="33">
        <v>5445</v>
      </c>
      <c r="F51" s="33">
        <v>0</v>
      </c>
      <c r="G51" s="33">
        <v>0</v>
      </c>
      <c r="H51" s="33">
        <v>5445</v>
      </c>
      <c r="I51" s="32">
        <v>0</v>
      </c>
      <c r="J51" s="119"/>
    </row>
    <row r="52" spans="2:10" ht="86.25" x14ac:dyDescent="0.25">
      <c r="B52" s="62"/>
      <c r="C52" s="109"/>
      <c r="D52" s="77" t="s">
        <v>152</v>
      </c>
      <c r="E52" s="33">
        <v>8338.5</v>
      </c>
      <c r="F52" s="33">
        <v>0</v>
      </c>
      <c r="G52" s="33">
        <v>0</v>
      </c>
      <c r="H52" s="33">
        <v>8338.5</v>
      </c>
      <c r="I52" s="32">
        <v>0</v>
      </c>
    </row>
    <row r="53" spans="2:10" ht="51.75" x14ac:dyDescent="0.25">
      <c r="B53" s="62"/>
      <c r="C53" s="109"/>
      <c r="D53" s="70" t="s">
        <v>153</v>
      </c>
      <c r="E53" s="33">
        <v>1778</v>
      </c>
      <c r="F53" s="33">
        <v>0</v>
      </c>
      <c r="G53" s="33">
        <v>0</v>
      </c>
      <c r="H53" s="33">
        <v>1778</v>
      </c>
      <c r="I53" s="32">
        <v>0</v>
      </c>
    </row>
    <row r="54" spans="2:10" ht="51.75" x14ac:dyDescent="0.25">
      <c r="B54" s="62"/>
      <c r="C54" s="109"/>
      <c r="D54" s="78" t="s">
        <v>154</v>
      </c>
      <c r="E54" s="33">
        <v>2085</v>
      </c>
      <c r="F54" s="33">
        <v>0</v>
      </c>
      <c r="G54" s="33">
        <v>0</v>
      </c>
      <c r="H54" s="33">
        <v>2085</v>
      </c>
      <c r="I54" s="32">
        <v>0</v>
      </c>
    </row>
    <row r="55" spans="2:10" ht="51.75" x14ac:dyDescent="0.25">
      <c r="B55" s="62"/>
      <c r="C55" s="109"/>
      <c r="D55" s="72" t="s">
        <v>155</v>
      </c>
      <c r="E55" s="33">
        <v>11430</v>
      </c>
      <c r="F55" s="33">
        <v>0</v>
      </c>
      <c r="G55" s="33">
        <v>0</v>
      </c>
      <c r="H55" s="33">
        <v>11430</v>
      </c>
      <c r="I55" s="32">
        <v>0</v>
      </c>
    </row>
    <row r="56" spans="2:10" ht="51.75" x14ac:dyDescent="0.25">
      <c r="B56" s="62"/>
      <c r="C56" s="62"/>
      <c r="D56" s="72" t="s">
        <v>156</v>
      </c>
      <c r="E56" s="33">
        <v>3217.5</v>
      </c>
      <c r="F56" s="33">
        <v>0</v>
      </c>
      <c r="G56" s="33">
        <v>0</v>
      </c>
      <c r="H56" s="33">
        <v>3217.5</v>
      </c>
      <c r="I56" s="32">
        <v>0</v>
      </c>
    </row>
    <row r="57" spans="2:10" ht="51.75" x14ac:dyDescent="0.25">
      <c r="B57" s="62"/>
      <c r="C57" s="62"/>
      <c r="D57" s="72" t="s">
        <v>157</v>
      </c>
      <c r="E57" s="33">
        <v>2970</v>
      </c>
      <c r="F57" s="33">
        <v>0</v>
      </c>
      <c r="G57" s="33">
        <v>0</v>
      </c>
      <c r="H57" s="33">
        <v>2970</v>
      </c>
      <c r="I57" s="32">
        <v>0</v>
      </c>
    </row>
    <row r="58" spans="2:10" ht="51.75" x14ac:dyDescent="0.25">
      <c r="B58" s="62"/>
      <c r="C58" s="62"/>
      <c r="D58" s="72" t="s">
        <v>158</v>
      </c>
      <c r="E58" s="33">
        <v>3359.4</v>
      </c>
      <c r="F58" s="33">
        <v>0</v>
      </c>
      <c r="G58" s="33">
        <v>0</v>
      </c>
      <c r="H58" s="33">
        <v>3359.4</v>
      </c>
      <c r="I58" s="32">
        <v>0</v>
      </c>
    </row>
    <row r="59" spans="2:10" ht="51.75" x14ac:dyDescent="0.25">
      <c r="B59" s="62"/>
      <c r="C59" s="62"/>
      <c r="D59" s="72" t="s">
        <v>159</v>
      </c>
      <c r="E59" s="33">
        <v>1280</v>
      </c>
      <c r="F59" s="33">
        <v>0</v>
      </c>
      <c r="G59" s="33">
        <v>0</v>
      </c>
      <c r="H59" s="33">
        <v>1280</v>
      </c>
      <c r="I59" s="32">
        <v>0</v>
      </c>
    </row>
    <row r="60" spans="2:10" ht="86.25" x14ac:dyDescent="0.25">
      <c r="B60" s="62"/>
      <c r="C60" s="62"/>
      <c r="D60" s="70" t="s">
        <v>160</v>
      </c>
      <c r="E60" s="33">
        <v>2605</v>
      </c>
      <c r="F60" s="33">
        <v>0</v>
      </c>
      <c r="G60" s="33">
        <v>0</v>
      </c>
      <c r="H60" s="33">
        <v>2605</v>
      </c>
      <c r="I60" s="32">
        <v>0</v>
      </c>
    </row>
    <row r="61" spans="2:10" ht="51.75" x14ac:dyDescent="0.25">
      <c r="B61" s="62"/>
      <c r="C61" s="62"/>
      <c r="D61" s="70" t="s">
        <v>161</v>
      </c>
      <c r="E61" s="33">
        <v>4886.3999999999996</v>
      </c>
      <c r="F61" s="33">
        <v>0</v>
      </c>
      <c r="G61" s="33">
        <v>0</v>
      </c>
      <c r="H61" s="33">
        <v>4886.3999999999996</v>
      </c>
      <c r="I61" s="32">
        <v>0</v>
      </c>
    </row>
    <row r="62" spans="2:10" ht="51.75" x14ac:dyDescent="0.25">
      <c r="B62" s="62"/>
      <c r="C62" s="62"/>
      <c r="D62" s="70" t="s">
        <v>162</v>
      </c>
      <c r="E62" s="33">
        <v>1200</v>
      </c>
      <c r="F62" s="33">
        <v>0</v>
      </c>
      <c r="G62" s="33">
        <v>0</v>
      </c>
      <c r="H62" s="33">
        <v>1200</v>
      </c>
      <c r="I62" s="32">
        <v>0</v>
      </c>
    </row>
    <row r="63" spans="2:10" ht="51.75" x14ac:dyDescent="0.25">
      <c r="B63" s="62"/>
      <c r="C63" s="62"/>
      <c r="D63" s="70" t="s">
        <v>163</v>
      </c>
      <c r="E63" s="33">
        <v>2119.1999999999998</v>
      </c>
      <c r="F63" s="33">
        <v>0</v>
      </c>
      <c r="G63" s="33">
        <v>0</v>
      </c>
      <c r="H63" s="33">
        <v>2119.1999999999998</v>
      </c>
      <c r="I63" s="32">
        <v>0</v>
      </c>
    </row>
    <row r="64" spans="2:10" ht="51.75" x14ac:dyDescent="0.25">
      <c r="B64" s="62"/>
      <c r="C64" s="62"/>
      <c r="D64" s="70" t="s">
        <v>164</v>
      </c>
      <c r="E64" s="33">
        <v>1450</v>
      </c>
      <c r="F64" s="33">
        <v>0</v>
      </c>
      <c r="G64" s="33">
        <v>0</v>
      </c>
      <c r="H64" s="33">
        <v>1450</v>
      </c>
      <c r="I64" s="32">
        <v>0</v>
      </c>
    </row>
    <row r="65" spans="2:9" ht="51.75" x14ac:dyDescent="0.25">
      <c r="B65" s="62"/>
      <c r="C65" s="62"/>
      <c r="D65" s="88" t="s">
        <v>165</v>
      </c>
      <c r="E65" s="33">
        <v>19621.2</v>
      </c>
      <c r="F65" s="33">
        <v>0</v>
      </c>
      <c r="G65" s="33">
        <v>0</v>
      </c>
      <c r="H65" s="33">
        <v>19621.2</v>
      </c>
      <c r="I65" s="32">
        <v>0</v>
      </c>
    </row>
    <row r="66" spans="2:9" ht="51.75" x14ac:dyDescent="0.25">
      <c r="B66" s="62"/>
      <c r="C66" s="62"/>
      <c r="D66" s="70" t="s">
        <v>166</v>
      </c>
      <c r="E66" s="33">
        <v>1399.9</v>
      </c>
      <c r="F66" s="33">
        <v>0</v>
      </c>
      <c r="G66" s="33">
        <v>0</v>
      </c>
      <c r="H66" s="33">
        <v>1399.9</v>
      </c>
      <c r="I66" s="32">
        <v>0</v>
      </c>
    </row>
    <row r="67" spans="2:9" ht="51.75" x14ac:dyDescent="0.25">
      <c r="B67" s="62"/>
      <c r="C67" s="62"/>
      <c r="D67" s="70" t="s">
        <v>167</v>
      </c>
      <c r="E67" s="33">
        <v>2200.8000000000002</v>
      </c>
      <c r="F67" s="33">
        <v>0</v>
      </c>
      <c r="G67" s="33">
        <v>0</v>
      </c>
      <c r="H67" s="33">
        <v>2200.8000000000002</v>
      </c>
      <c r="I67" s="32">
        <v>0</v>
      </c>
    </row>
    <row r="68" spans="2:9" ht="51.75" x14ac:dyDescent="0.25">
      <c r="B68" s="62"/>
      <c r="C68" s="62"/>
      <c r="D68" s="70" t="s">
        <v>168</v>
      </c>
      <c r="E68" s="33">
        <v>1283.8</v>
      </c>
      <c r="F68" s="33">
        <v>0</v>
      </c>
      <c r="G68" s="33">
        <v>0</v>
      </c>
      <c r="H68" s="33">
        <v>1283.8</v>
      </c>
      <c r="I68" s="32">
        <v>0</v>
      </c>
    </row>
    <row r="69" spans="2:9" ht="51.75" x14ac:dyDescent="0.25">
      <c r="B69" s="62"/>
      <c r="C69" s="62"/>
      <c r="D69" s="70" t="s">
        <v>169</v>
      </c>
      <c r="E69" s="33">
        <v>975</v>
      </c>
      <c r="F69" s="33">
        <v>0</v>
      </c>
      <c r="G69" s="33">
        <v>0</v>
      </c>
      <c r="H69" s="33">
        <v>975</v>
      </c>
      <c r="I69" s="32">
        <v>0</v>
      </c>
    </row>
    <row r="70" spans="2:9" ht="69" x14ac:dyDescent="0.25">
      <c r="B70" s="62"/>
      <c r="C70" s="62"/>
      <c r="D70" s="70" t="s">
        <v>170</v>
      </c>
      <c r="E70" s="33">
        <v>695</v>
      </c>
      <c r="F70" s="33">
        <v>0</v>
      </c>
      <c r="G70" s="33">
        <v>0</v>
      </c>
      <c r="H70" s="33">
        <v>695</v>
      </c>
      <c r="I70" s="32">
        <v>0</v>
      </c>
    </row>
    <row r="71" spans="2:9" ht="51.75" x14ac:dyDescent="0.25">
      <c r="B71" s="62"/>
      <c r="C71" s="62"/>
      <c r="D71" s="70" t="s">
        <v>171</v>
      </c>
      <c r="E71" s="33">
        <v>15066</v>
      </c>
      <c r="F71" s="33">
        <v>0</v>
      </c>
      <c r="G71" s="33">
        <v>0</v>
      </c>
      <c r="H71" s="33">
        <v>15066</v>
      </c>
      <c r="I71" s="32">
        <v>0</v>
      </c>
    </row>
    <row r="72" spans="2:9" ht="69" x14ac:dyDescent="0.25">
      <c r="B72" s="62"/>
      <c r="C72" s="62"/>
      <c r="D72" s="70" t="s">
        <v>172</v>
      </c>
      <c r="E72" s="33">
        <v>11907</v>
      </c>
      <c r="F72" s="33">
        <v>0</v>
      </c>
      <c r="G72" s="33">
        <v>0</v>
      </c>
      <c r="H72" s="33">
        <v>11907</v>
      </c>
      <c r="I72" s="32">
        <v>0</v>
      </c>
    </row>
    <row r="73" spans="2:9" ht="51.75" x14ac:dyDescent="0.25">
      <c r="B73" s="62"/>
      <c r="C73" s="62"/>
      <c r="D73" s="70" t="s">
        <v>173</v>
      </c>
      <c r="E73" s="33">
        <v>4950</v>
      </c>
      <c r="F73" s="33">
        <v>0</v>
      </c>
      <c r="G73" s="33">
        <v>0</v>
      </c>
      <c r="H73" s="33">
        <v>4950</v>
      </c>
      <c r="I73" s="32">
        <v>0</v>
      </c>
    </row>
    <row r="74" spans="2:9" ht="69" x14ac:dyDescent="0.25">
      <c r="B74" s="62"/>
      <c r="C74" s="62"/>
      <c r="D74" s="70" t="s">
        <v>174</v>
      </c>
      <c r="E74" s="33">
        <v>35437.5</v>
      </c>
      <c r="F74" s="33">
        <v>0</v>
      </c>
      <c r="G74" s="33">
        <v>0</v>
      </c>
      <c r="H74" s="33">
        <v>35437.5</v>
      </c>
      <c r="I74" s="32">
        <v>0</v>
      </c>
    </row>
    <row r="75" spans="2:9" ht="69" x14ac:dyDescent="0.25">
      <c r="B75" s="62"/>
      <c r="C75" s="62"/>
      <c r="D75" s="70" t="s">
        <v>175</v>
      </c>
      <c r="E75" s="33">
        <v>16038</v>
      </c>
      <c r="F75" s="33">
        <v>0</v>
      </c>
      <c r="G75" s="33">
        <v>0</v>
      </c>
      <c r="H75" s="33">
        <v>16038</v>
      </c>
      <c r="I75" s="32">
        <v>0</v>
      </c>
    </row>
    <row r="76" spans="2:9" ht="51.75" x14ac:dyDescent="0.25">
      <c r="B76" s="62"/>
      <c r="C76" s="62"/>
      <c r="D76" s="70" t="s">
        <v>176</v>
      </c>
      <c r="E76" s="33">
        <v>1965</v>
      </c>
      <c r="F76" s="33">
        <v>0</v>
      </c>
      <c r="G76" s="33">
        <v>0</v>
      </c>
      <c r="H76" s="33">
        <v>1965</v>
      </c>
      <c r="I76" s="32">
        <v>0</v>
      </c>
    </row>
    <row r="77" spans="2:9" ht="69" x14ac:dyDescent="0.25">
      <c r="B77" s="62"/>
      <c r="C77" s="62"/>
      <c r="D77" s="72" t="s">
        <v>177</v>
      </c>
      <c r="E77" s="33">
        <v>145.1</v>
      </c>
      <c r="F77" s="33">
        <v>0</v>
      </c>
      <c r="G77" s="33">
        <v>0</v>
      </c>
      <c r="H77" s="33">
        <v>145.1</v>
      </c>
      <c r="I77" s="32">
        <v>0</v>
      </c>
    </row>
    <row r="78" spans="2:9" ht="51.75" x14ac:dyDescent="0.25">
      <c r="B78" s="62"/>
      <c r="C78" s="62"/>
      <c r="D78" s="72" t="s">
        <v>178</v>
      </c>
      <c r="E78" s="33">
        <v>11542.5</v>
      </c>
      <c r="F78" s="33">
        <v>0</v>
      </c>
      <c r="G78" s="33">
        <v>0</v>
      </c>
      <c r="H78" s="33">
        <v>11542.5</v>
      </c>
      <c r="I78" s="32">
        <v>0</v>
      </c>
    </row>
    <row r="79" spans="2:9" ht="103.5" x14ac:dyDescent="0.25">
      <c r="B79" s="62"/>
      <c r="C79" s="62"/>
      <c r="D79" s="72" t="s">
        <v>179</v>
      </c>
      <c r="E79" s="33">
        <v>4702.5</v>
      </c>
      <c r="F79" s="33">
        <v>0</v>
      </c>
      <c r="G79" s="33">
        <v>0</v>
      </c>
      <c r="H79" s="33">
        <v>4702.5</v>
      </c>
      <c r="I79" s="32">
        <v>0</v>
      </c>
    </row>
    <row r="80" spans="2:9" ht="51.75" x14ac:dyDescent="0.25">
      <c r="B80" s="62"/>
      <c r="C80" s="62"/>
      <c r="D80" s="72" t="s">
        <v>180</v>
      </c>
      <c r="E80" s="33">
        <v>5886</v>
      </c>
      <c r="F80" s="33">
        <v>0</v>
      </c>
      <c r="G80" s="33">
        <v>0</v>
      </c>
      <c r="H80" s="33">
        <v>5886</v>
      </c>
      <c r="I80" s="32">
        <v>0</v>
      </c>
    </row>
    <row r="81" spans="2:9" ht="51.75" x14ac:dyDescent="0.25">
      <c r="B81" s="62"/>
      <c r="C81" s="62"/>
      <c r="D81" s="72" t="s">
        <v>181</v>
      </c>
      <c r="E81" s="33">
        <v>27189</v>
      </c>
      <c r="F81" s="33">
        <v>0</v>
      </c>
      <c r="G81" s="33">
        <v>0</v>
      </c>
      <c r="H81" s="33">
        <v>27189</v>
      </c>
      <c r="I81" s="32">
        <v>0</v>
      </c>
    </row>
    <row r="82" spans="2:9" ht="51.75" x14ac:dyDescent="0.25">
      <c r="B82" s="62"/>
      <c r="C82" s="62"/>
      <c r="D82" s="72" t="s">
        <v>182</v>
      </c>
      <c r="E82" s="33">
        <v>4083.8</v>
      </c>
      <c r="F82" s="33">
        <v>0</v>
      </c>
      <c r="G82" s="33">
        <v>0</v>
      </c>
      <c r="H82" s="33">
        <v>4083.8</v>
      </c>
      <c r="I82" s="32">
        <v>0</v>
      </c>
    </row>
    <row r="83" spans="2:9" ht="51.75" x14ac:dyDescent="0.25">
      <c r="B83" s="62"/>
      <c r="C83" s="62"/>
      <c r="D83" s="72" t="s">
        <v>183</v>
      </c>
      <c r="E83" s="33">
        <v>7112.3</v>
      </c>
      <c r="F83" s="33">
        <v>0</v>
      </c>
      <c r="G83" s="33">
        <v>0</v>
      </c>
      <c r="H83" s="33">
        <v>7112.3</v>
      </c>
      <c r="I83" s="32">
        <v>0</v>
      </c>
    </row>
    <row r="84" spans="2:9" ht="103.5" x14ac:dyDescent="0.25">
      <c r="B84" s="62"/>
      <c r="C84" s="62"/>
      <c r="D84" s="70" t="s">
        <v>184</v>
      </c>
      <c r="E84" s="33">
        <v>11907</v>
      </c>
      <c r="F84" s="33">
        <v>0</v>
      </c>
      <c r="G84" s="33">
        <v>0</v>
      </c>
      <c r="H84" s="33">
        <v>11907</v>
      </c>
      <c r="I84" s="32">
        <v>0</v>
      </c>
    </row>
    <row r="85" spans="2:9" ht="120.75" x14ac:dyDescent="0.25">
      <c r="B85" s="62"/>
      <c r="C85" s="62"/>
      <c r="D85" s="72" t="s">
        <v>185</v>
      </c>
      <c r="E85" s="33">
        <v>5640.8</v>
      </c>
      <c r="F85" s="33">
        <v>0</v>
      </c>
      <c r="G85" s="33">
        <v>0</v>
      </c>
      <c r="H85" s="33">
        <v>5640.8</v>
      </c>
      <c r="I85" s="32">
        <v>0</v>
      </c>
    </row>
    <row r="86" spans="2:9" ht="69" x14ac:dyDescent="0.25">
      <c r="B86" s="62"/>
      <c r="C86" s="62"/>
      <c r="D86" s="72" t="s">
        <v>186</v>
      </c>
      <c r="E86" s="33">
        <v>8093.3</v>
      </c>
      <c r="F86" s="33">
        <v>0</v>
      </c>
      <c r="G86" s="33">
        <v>0</v>
      </c>
      <c r="H86" s="33">
        <v>8093.3</v>
      </c>
      <c r="I86" s="32">
        <v>0</v>
      </c>
    </row>
    <row r="87" spans="2:9" ht="51.75" x14ac:dyDescent="0.25">
      <c r="B87" s="62"/>
      <c r="C87" s="62"/>
      <c r="D87" s="70" t="s">
        <v>187</v>
      </c>
      <c r="E87" s="33">
        <v>1143</v>
      </c>
      <c r="F87" s="33">
        <v>0</v>
      </c>
      <c r="G87" s="33">
        <v>0</v>
      </c>
      <c r="H87" s="33">
        <v>1143</v>
      </c>
      <c r="I87" s="32">
        <v>0</v>
      </c>
    </row>
    <row r="88" spans="2:9" ht="51.75" x14ac:dyDescent="0.25">
      <c r="B88" s="62"/>
      <c r="C88" s="62"/>
      <c r="D88" s="70" t="s">
        <v>188</v>
      </c>
      <c r="E88" s="33">
        <v>969.9</v>
      </c>
      <c r="F88" s="33">
        <v>0</v>
      </c>
      <c r="G88" s="33">
        <v>0</v>
      </c>
      <c r="H88" s="33">
        <v>969.9</v>
      </c>
      <c r="I88" s="32">
        <v>0</v>
      </c>
    </row>
    <row r="89" spans="2:9" ht="51.75" x14ac:dyDescent="0.25">
      <c r="B89" s="62"/>
      <c r="C89" s="62"/>
      <c r="D89" s="70" t="s">
        <v>189</v>
      </c>
      <c r="E89" s="33">
        <v>2949.6</v>
      </c>
      <c r="F89" s="33">
        <v>0</v>
      </c>
      <c r="G89" s="33">
        <v>0</v>
      </c>
      <c r="H89" s="33">
        <v>2949.6</v>
      </c>
      <c r="I89" s="32">
        <v>0</v>
      </c>
    </row>
    <row r="90" spans="2:9" ht="51.75" x14ac:dyDescent="0.25">
      <c r="B90" s="62"/>
      <c r="C90" s="62"/>
      <c r="D90" s="79" t="s">
        <v>190</v>
      </c>
      <c r="E90" s="33">
        <v>9074.2999999999993</v>
      </c>
      <c r="F90" s="33">
        <v>0</v>
      </c>
      <c r="G90" s="33">
        <v>0</v>
      </c>
      <c r="H90" s="33">
        <v>9074.2999999999993</v>
      </c>
      <c r="I90" s="32">
        <v>0</v>
      </c>
    </row>
    <row r="91" spans="2:9" ht="69" x14ac:dyDescent="0.25">
      <c r="B91" s="62"/>
      <c r="C91" s="62"/>
      <c r="D91" s="79" t="s">
        <v>191</v>
      </c>
      <c r="E91" s="33">
        <v>5445</v>
      </c>
      <c r="F91" s="33">
        <v>0</v>
      </c>
      <c r="G91" s="33">
        <v>0</v>
      </c>
      <c r="H91" s="33">
        <v>5445</v>
      </c>
      <c r="I91" s="32">
        <v>0</v>
      </c>
    </row>
    <row r="92" spans="2:9" ht="51.75" x14ac:dyDescent="0.25">
      <c r="B92" s="62"/>
      <c r="C92" s="62"/>
      <c r="D92" s="79" t="s">
        <v>192</v>
      </c>
      <c r="E92" s="33">
        <v>4430.3</v>
      </c>
      <c r="F92" s="33">
        <v>0</v>
      </c>
      <c r="G92" s="33">
        <v>0</v>
      </c>
      <c r="H92" s="33">
        <v>4430.3</v>
      </c>
      <c r="I92" s="32">
        <v>0</v>
      </c>
    </row>
    <row r="93" spans="2:9" ht="86.25" x14ac:dyDescent="0.25">
      <c r="B93" s="62"/>
      <c r="C93" s="62"/>
      <c r="D93" s="70" t="s">
        <v>193</v>
      </c>
      <c r="E93" s="33">
        <v>888</v>
      </c>
      <c r="F93" s="33">
        <v>0</v>
      </c>
      <c r="G93" s="33">
        <v>0</v>
      </c>
      <c r="H93" s="33">
        <v>888</v>
      </c>
      <c r="I93" s="32">
        <v>0</v>
      </c>
    </row>
    <row r="94" spans="2:9" ht="51.75" x14ac:dyDescent="0.25">
      <c r="B94" s="62"/>
      <c r="C94" s="62"/>
      <c r="D94" s="72" t="s">
        <v>194</v>
      </c>
      <c r="E94" s="33">
        <v>2845</v>
      </c>
      <c r="F94" s="33">
        <v>0</v>
      </c>
      <c r="G94" s="33">
        <v>0</v>
      </c>
      <c r="H94" s="33">
        <v>2845</v>
      </c>
      <c r="I94" s="32">
        <v>0</v>
      </c>
    </row>
    <row r="95" spans="2:9" ht="51.75" x14ac:dyDescent="0.25">
      <c r="B95" s="62"/>
      <c r="C95" s="62"/>
      <c r="D95" s="72" t="s">
        <v>195</v>
      </c>
      <c r="E95" s="33">
        <v>2198</v>
      </c>
      <c r="F95" s="33">
        <v>0</v>
      </c>
      <c r="G95" s="33">
        <v>0</v>
      </c>
      <c r="H95" s="33">
        <v>2198</v>
      </c>
      <c r="I95" s="32">
        <v>0</v>
      </c>
    </row>
    <row r="96" spans="2:9" ht="51.75" x14ac:dyDescent="0.25">
      <c r="B96" s="62"/>
      <c r="C96" s="62"/>
      <c r="D96" s="72" t="s">
        <v>196</v>
      </c>
      <c r="E96" s="33">
        <v>3156</v>
      </c>
      <c r="F96" s="33">
        <v>0</v>
      </c>
      <c r="G96" s="33">
        <v>0</v>
      </c>
      <c r="H96" s="33">
        <v>3156</v>
      </c>
      <c r="I96" s="32">
        <v>0</v>
      </c>
    </row>
    <row r="97" spans="2:9" ht="69" x14ac:dyDescent="0.25">
      <c r="B97" s="62"/>
      <c r="C97" s="62"/>
      <c r="D97" s="72" t="s">
        <v>197</v>
      </c>
      <c r="E97" s="33">
        <v>7848</v>
      </c>
      <c r="F97" s="33">
        <v>0</v>
      </c>
      <c r="G97" s="33">
        <v>0</v>
      </c>
      <c r="H97" s="33">
        <v>7848</v>
      </c>
      <c r="I97" s="32">
        <v>0</v>
      </c>
    </row>
    <row r="98" spans="2:9" ht="51.75" x14ac:dyDescent="0.25">
      <c r="B98" s="62"/>
      <c r="C98" s="62"/>
      <c r="D98" s="72" t="s">
        <v>198</v>
      </c>
      <c r="E98" s="33">
        <v>2052</v>
      </c>
      <c r="F98" s="33">
        <v>0</v>
      </c>
      <c r="G98" s="33">
        <v>0</v>
      </c>
      <c r="H98" s="33">
        <v>2052</v>
      </c>
      <c r="I98" s="32">
        <v>0</v>
      </c>
    </row>
    <row r="99" spans="2:9" ht="34.5" x14ac:dyDescent="0.25">
      <c r="B99" s="62"/>
      <c r="C99" s="62"/>
      <c r="D99" s="70" t="s">
        <v>199</v>
      </c>
      <c r="E99" s="33">
        <v>799</v>
      </c>
      <c r="F99" s="33">
        <v>0</v>
      </c>
      <c r="G99" s="33">
        <v>0</v>
      </c>
      <c r="H99" s="33">
        <v>799</v>
      </c>
      <c r="I99" s="32">
        <v>0</v>
      </c>
    </row>
    <row r="100" spans="2:9" ht="34.5" x14ac:dyDescent="0.25">
      <c r="B100" s="62"/>
      <c r="C100" s="62"/>
      <c r="D100" s="70" t="s">
        <v>200</v>
      </c>
      <c r="E100" s="33">
        <v>18399</v>
      </c>
      <c r="F100" s="33">
        <v>0</v>
      </c>
      <c r="G100" s="33">
        <v>0</v>
      </c>
      <c r="H100" s="33">
        <v>18399</v>
      </c>
      <c r="I100" s="32">
        <v>0</v>
      </c>
    </row>
    <row r="101" spans="2:9" s="118" customFormat="1" ht="26.25" customHeight="1" x14ac:dyDescent="0.25">
      <c r="B101" s="58"/>
      <c r="C101" s="58"/>
      <c r="D101" s="16" t="s">
        <v>91</v>
      </c>
      <c r="E101" s="32">
        <v>-475463.19999999995</v>
      </c>
      <c r="F101" s="32">
        <v>0</v>
      </c>
      <c r="G101" s="32">
        <v>-475463.19999999995</v>
      </c>
      <c r="H101" s="32">
        <v>0</v>
      </c>
      <c r="I101" s="32">
        <v>0</v>
      </c>
    </row>
    <row r="102" spans="2:9" ht="28.5" customHeight="1" x14ac:dyDescent="0.25">
      <c r="B102" s="58">
        <v>1049</v>
      </c>
      <c r="C102" s="109" t="s">
        <v>111</v>
      </c>
      <c r="D102" s="58" t="s">
        <v>112</v>
      </c>
      <c r="E102" s="32">
        <v>0</v>
      </c>
      <c r="F102" s="32">
        <v>0</v>
      </c>
      <c r="G102" s="32">
        <v>-28044.5</v>
      </c>
      <c r="H102" s="32">
        <v>28044.5</v>
      </c>
      <c r="I102" s="32">
        <v>0</v>
      </c>
    </row>
    <row r="103" spans="2:9" ht="20.25" customHeight="1" x14ac:dyDescent="0.25">
      <c r="B103" s="62"/>
      <c r="C103" s="62"/>
      <c r="D103" s="111" t="s">
        <v>60</v>
      </c>
      <c r="E103" s="32"/>
      <c r="F103" s="32"/>
      <c r="G103" s="32"/>
      <c r="H103" s="32"/>
      <c r="I103" s="32"/>
    </row>
    <row r="104" spans="2:9" ht="69" x14ac:dyDescent="0.25">
      <c r="B104" s="62"/>
      <c r="C104" s="62"/>
      <c r="D104" s="76" t="s">
        <v>201</v>
      </c>
      <c r="E104" s="155">
        <v>3420</v>
      </c>
      <c r="F104" s="33">
        <v>0</v>
      </c>
      <c r="G104" s="33">
        <v>0</v>
      </c>
      <c r="H104" s="33">
        <v>3420</v>
      </c>
      <c r="I104" s="32">
        <v>0</v>
      </c>
    </row>
    <row r="105" spans="2:9" ht="69" x14ac:dyDescent="0.25">
      <c r="B105" s="62"/>
      <c r="C105" s="62"/>
      <c r="D105" s="70" t="s">
        <v>202</v>
      </c>
      <c r="E105" s="155">
        <v>2352</v>
      </c>
      <c r="F105" s="33">
        <v>0</v>
      </c>
      <c r="G105" s="33">
        <v>0</v>
      </c>
      <c r="H105" s="33">
        <v>2352</v>
      </c>
      <c r="I105" s="32">
        <v>0</v>
      </c>
    </row>
    <row r="106" spans="2:9" ht="69" x14ac:dyDescent="0.25">
      <c r="B106" s="62"/>
      <c r="C106" s="62"/>
      <c r="D106" s="76" t="s">
        <v>203</v>
      </c>
      <c r="E106" s="155">
        <v>751.5</v>
      </c>
      <c r="F106" s="33">
        <v>0</v>
      </c>
      <c r="G106" s="33">
        <v>0</v>
      </c>
      <c r="H106" s="33">
        <v>751.5</v>
      </c>
      <c r="I106" s="32">
        <v>0</v>
      </c>
    </row>
    <row r="107" spans="2:9" ht="51.75" x14ac:dyDescent="0.25">
      <c r="B107" s="62"/>
      <c r="C107" s="62"/>
      <c r="D107" s="70" t="s">
        <v>204</v>
      </c>
      <c r="E107" s="155">
        <v>9198</v>
      </c>
      <c r="F107" s="33">
        <v>0</v>
      </c>
      <c r="G107" s="33">
        <v>0</v>
      </c>
      <c r="H107" s="33">
        <v>9198</v>
      </c>
      <c r="I107" s="32">
        <v>0</v>
      </c>
    </row>
    <row r="108" spans="2:9" ht="86.25" x14ac:dyDescent="0.25">
      <c r="B108" s="62"/>
      <c r="C108" s="62"/>
      <c r="D108" s="76" t="s">
        <v>205</v>
      </c>
      <c r="E108" s="155">
        <v>627</v>
      </c>
      <c r="F108" s="33">
        <v>0</v>
      </c>
      <c r="G108" s="33">
        <v>0</v>
      </c>
      <c r="H108" s="33">
        <v>627</v>
      </c>
      <c r="I108" s="32">
        <v>0</v>
      </c>
    </row>
    <row r="109" spans="2:9" ht="69" x14ac:dyDescent="0.25">
      <c r="B109" s="62"/>
      <c r="C109" s="62"/>
      <c r="D109" s="70" t="s">
        <v>206</v>
      </c>
      <c r="E109" s="155">
        <v>2568</v>
      </c>
      <c r="F109" s="33">
        <v>0</v>
      </c>
      <c r="G109" s="33">
        <v>0</v>
      </c>
      <c r="H109" s="33">
        <v>2568</v>
      </c>
      <c r="I109" s="32">
        <v>0</v>
      </c>
    </row>
    <row r="110" spans="2:9" ht="69" x14ac:dyDescent="0.25">
      <c r="B110" s="62"/>
      <c r="C110" s="62"/>
      <c r="D110" s="70" t="s">
        <v>207</v>
      </c>
      <c r="E110" s="155">
        <v>4340</v>
      </c>
      <c r="F110" s="33">
        <v>0</v>
      </c>
      <c r="G110" s="33">
        <v>0</v>
      </c>
      <c r="H110" s="33">
        <v>4340</v>
      </c>
      <c r="I110" s="32">
        <v>0</v>
      </c>
    </row>
    <row r="111" spans="2:9" ht="69" x14ac:dyDescent="0.25">
      <c r="B111" s="62"/>
      <c r="C111" s="62"/>
      <c r="D111" s="70" t="s">
        <v>208</v>
      </c>
      <c r="E111" s="155">
        <v>2568</v>
      </c>
      <c r="F111" s="33">
        <v>0</v>
      </c>
      <c r="G111" s="33">
        <v>0</v>
      </c>
      <c r="H111" s="33">
        <v>2568</v>
      </c>
      <c r="I111" s="32">
        <v>0</v>
      </c>
    </row>
    <row r="112" spans="2:9" ht="69" x14ac:dyDescent="0.25">
      <c r="B112" s="62"/>
      <c r="C112" s="62"/>
      <c r="D112" s="70" t="s">
        <v>209</v>
      </c>
      <c r="E112" s="155">
        <v>1260</v>
      </c>
      <c r="F112" s="33">
        <v>0</v>
      </c>
      <c r="G112" s="33">
        <v>0</v>
      </c>
      <c r="H112" s="33">
        <v>1260</v>
      </c>
      <c r="I112" s="32">
        <v>0</v>
      </c>
    </row>
    <row r="113" spans="2:9" ht="86.25" x14ac:dyDescent="0.25">
      <c r="B113" s="62"/>
      <c r="C113" s="62"/>
      <c r="D113" s="70" t="s">
        <v>210</v>
      </c>
      <c r="E113" s="155">
        <v>960</v>
      </c>
      <c r="F113" s="33">
        <v>0</v>
      </c>
      <c r="G113" s="33">
        <v>0</v>
      </c>
      <c r="H113" s="33">
        <v>960</v>
      </c>
      <c r="I113" s="32">
        <v>0</v>
      </c>
    </row>
    <row r="114" spans="2:9" s="118" customFormat="1" ht="26.25" customHeight="1" x14ac:dyDescent="0.25">
      <c r="B114" s="58"/>
      <c r="C114" s="58"/>
      <c r="D114" s="16" t="s">
        <v>91</v>
      </c>
      <c r="E114" s="39">
        <v>-28044.5</v>
      </c>
      <c r="F114" s="32">
        <v>0</v>
      </c>
      <c r="G114" s="32">
        <v>-28044.5</v>
      </c>
      <c r="H114" s="32">
        <v>0</v>
      </c>
      <c r="I114" s="32">
        <v>0</v>
      </c>
    </row>
    <row r="115" spans="2:9" ht="18.75" customHeight="1" x14ac:dyDescent="0.25">
      <c r="D115" s="120"/>
      <c r="E115" s="120"/>
      <c r="F115" s="121"/>
      <c r="G115" s="122"/>
      <c r="H115" s="50"/>
    </row>
    <row r="116" spans="2:9" ht="18.75" customHeight="1" x14ac:dyDescent="0.25">
      <c r="D116" s="120"/>
      <c r="E116" s="120"/>
      <c r="F116" s="121"/>
      <c r="G116" s="122"/>
      <c r="H116" s="50"/>
    </row>
    <row r="117" spans="2:9" ht="18.75" customHeight="1" x14ac:dyDescent="0.25">
      <c r="D117" s="120"/>
      <c r="E117" s="120"/>
      <c r="F117" s="121"/>
      <c r="G117" s="122"/>
      <c r="H117" s="50"/>
    </row>
    <row r="118" spans="2:9" ht="56.25" customHeight="1" x14ac:dyDescent="0.3">
      <c r="C118" s="6"/>
      <c r="D118" s="6"/>
      <c r="E118" s="213" t="s">
        <v>83</v>
      </c>
      <c r="F118" s="213"/>
      <c r="G118" s="213"/>
      <c r="H118" s="223" t="s">
        <v>84</v>
      </c>
      <c r="I118" s="223"/>
    </row>
    <row r="119" spans="2:9" ht="18.75" customHeight="1" x14ac:dyDescent="0.25">
      <c r="D119" s="120"/>
      <c r="E119" s="120"/>
      <c r="F119" s="121"/>
      <c r="G119" s="122"/>
      <c r="H119" s="50"/>
    </row>
    <row r="120" spans="2:9" ht="18.75" customHeight="1" x14ac:dyDescent="0.25">
      <c r="D120" s="120"/>
      <c r="E120" s="120"/>
      <c r="F120" s="121"/>
      <c r="G120" s="122"/>
      <c r="H120" s="50"/>
    </row>
    <row r="121" spans="2:9" x14ac:dyDescent="0.25">
      <c r="I121" s="104"/>
    </row>
    <row r="122" spans="2:9" x14ac:dyDescent="0.25">
      <c r="I122" s="104"/>
    </row>
    <row r="123" spans="2:9" x14ac:dyDescent="0.25">
      <c r="I123" s="104"/>
    </row>
  </sheetData>
  <mergeCells count="9">
    <mergeCell ref="E118:G118"/>
    <mergeCell ref="H118:I118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19"/>
  <sheetViews>
    <sheetView topLeftCell="A100" zoomScaleNormal="100" workbookViewId="0">
      <selection activeCell="E14" sqref="E14"/>
    </sheetView>
  </sheetViews>
  <sheetFormatPr defaultRowHeight="17.25" x14ac:dyDescent="0.3"/>
  <cols>
    <col min="1" max="1" width="7.42578125" style="46" customWidth="1"/>
    <col min="2" max="2" width="12" style="46" customWidth="1"/>
    <col min="3" max="3" width="14.7109375" style="46" customWidth="1"/>
    <col min="4" max="4" width="65.140625" style="49" customWidth="1"/>
    <col min="5" max="5" width="21" style="49" customWidth="1"/>
    <col min="6" max="6" width="17" style="49" customWidth="1"/>
    <col min="7" max="7" width="15.28515625" style="49" customWidth="1"/>
    <col min="8" max="8" width="20.5703125" style="38" customWidth="1"/>
    <col min="9" max="9" width="18.7109375" style="46" customWidth="1"/>
    <col min="10" max="10" width="19.85546875" style="46" customWidth="1"/>
    <col min="11" max="11" width="21.7109375" style="46" customWidth="1"/>
    <col min="12" max="13" width="18.5703125" style="46" customWidth="1"/>
    <col min="14" max="14" width="12.28515625" style="46" customWidth="1"/>
    <col min="15" max="15" width="11.28515625" style="46" customWidth="1"/>
    <col min="16" max="259" width="9.140625" style="46"/>
    <col min="260" max="260" width="7.28515625" style="46" customWidth="1"/>
    <col min="261" max="261" width="12" style="46" customWidth="1"/>
    <col min="262" max="262" width="11.85546875" style="46" customWidth="1"/>
    <col min="263" max="263" width="64.28515625" style="46" customWidth="1"/>
    <col min="264" max="264" width="16.85546875" style="46" customWidth="1"/>
    <col min="265" max="265" width="17.7109375" style="46" customWidth="1"/>
    <col min="266" max="266" width="12.85546875" style="46" customWidth="1"/>
    <col min="267" max="267" width="14.140625" style="46" customWidth="1"/>
    <col min="268" max="268" width="10.7109375" style="46" customWidth="1"/>
    <col min="269" max="515" width="9.140625" style="46"/>
    <col min="516" max="516" width="7.28515625" style="46" customWidth="1"/>
    <col min="517" max="517" width="12" style="46" customWidth="1"/>
    <col min="518" max="518" width="11.85546875" style="46" customWidth="1"/>
    <col min="519" max="519" width="64.28515625" style="46" customWidth="1"/>
    <col min="520" max="520" width="16.85546875" style="46" customWidth="1"/>
    <col min="521" max="521" width="17.7109375" style="46" customWidth="1"/>
    <col min="522" max="522" width="12.85546875" style="46" customWidth="1"/>
    <col min="523" max="523" width="14.140625" style="46" customWidth="1"/>
    <col min="524" max="524" width="10.7109375" style="46" customWidth="1"/>
    <col min="525" max="771" width="9.140625" style="46"/>
    <col min="772" max="772" width="7.28515625" style="46" customWidth="1"/>
    <col min="773" max="773" width="12" style="46" customWidth="1"/>
    <col min="774" max="774" width="11.85546875" style="46" customWidth="1"/>
    <col min="775" max="775" width="64.28515625" style="46" customWidth="1"/>
    <col min="776" max="776" width="16.85546875" style="46" customWidth="1"/>
    <col min="777" max="777" width="17.7109375" style="46" customWidth="1"/>
    <col min="778" max="778" width="12.85546875" style="46" customWidth="1"/>
    <col min="779" max="779" width="14.140625" style="46" customWidth="1"/>
    <col min="780" max="780" width="10.7109375" style="46" customWidth="1"/>
    <col min="781" max="1027" width="9.140625" style="46"/>
    <col min="1028" max="1028" width="7.28515625" style="46" customWidth="1"/>
    <col min="1029" max="1029" width="12" style="46" customWidth="1"/>
    <col min="1030" max="1030" width="11.85546875" style="46" customWidth="1"/>
    <col min="1031" max="1031" width="64.28515625" style="46" customWidth="1"/>
    <col min="1032" max="1032" width="16.85546875" style="46" customWidth="1"/>
    <col min="1033" max="1033" width="17.7109375" style="46" customWidth="1"/>
    <col min="1034" max="1034" width="12.85546875" style="46" customWidth="1"/>
    <col min="1035" max="1035" width="14.140625" style="46" customWidth="1"/>
    <col min="1036" max="1036" width="10.7109375" style="46" customWidth="1"/>
    <col min="1037" max="1283" width="9.140625" style="46"/>
    <col min="1284" max="1284" width="7.28515625" style="46" customWidth="1"/>
    <col min="1285" max="1285" width="12" style="46" customWidth="1"/>
    <col min="1286" max="1286" width="11.85546875" style="46" customWidth="1"/>
    <col min="1287" max="1287" width="64.28515625" style="46" customWidth="1"/>
    <col min="1288" max="1288" width="16.85546875" style="46" customWidth="1"/>
    <col min="1289" max="1289" width="17.7109375" style="46" customWidth="1"/>
    <col min="1290" max="1290" width="12.85546875" style="46" customWidth="1"/>
    <col min="1291" max="1291" width="14.140625" style="46" customWidth="1"/>
    <col min="1292" max="1292" width="10.7109375" style="46" customWidth="1"/>
    <col min="1293" max="1539" width="9.140625" style="46"/>
    <col min="1540" max="1540" width="7.28515625" style="46" customWidth="1"/>
    <col min="1541" max="1541" width="12" style="46" customWidth="1"/>
    <col min="1542" max="1542" width="11.85546875" style="46" customWidth="1"/>
    <col min="1543" max="1543" width="64.28515625" style="46" customWidth="1"/>
    <col min="1544" max="1544" width="16.85546875" style="46" customWidth="1"/>
    <col min="1545" max="1545" width="17.7109375" style="46" customWidth="1"/>
    <col min="1546" max="1546" width="12.85546875" style="46" customWidth="1"/>
    <col min="1547" max="1547" width="14.140625" style="46" customWidth="1"/>
    <col min="1548" max="1548" width="10.7109375" style="46" customWidth="1"/>
    <col min="1549" max="1795" width="9.140625" style="46"/>
    <col min="1796" max="1796" width="7.28515625" style="46" customWidth="1"/>
    <col min="1797" max="1797" width="12" style="46" customWidth="1"/>
    <col min="1798" max="1798" width="11.85546875" style="46" customWidth="1"/>
    <col min="1799" max="1799" width="64.28515625" style="46" customWidth="1"/>
    <col min="1800" max="1800" width="16.85546875" style="46" customWidth="1"/>
    <col min="1801" max="1801" width="17.7109375" style="46" customWidth="1"/>
    <col min="1802" max="1802" width="12.85546875" style="46" customWidth="1"/>
    <col min="1803" max="1803" width="14.140625" style="46" customWidth="1"/>
    <col min="1804" max="1804" width="10.7109375" style="46" customWidth="1"/>
    <col min="1805" max="2051" width="9.140625" style="46"/>
    <col min="2052" max="2052" width="7.28515625" style="46" customWidth="1"/>
    <col min="2053" max="2053" width="12" style="46" customWidth="1"/>
    <col min="2054" max="2054" width="11.85546875" style="46" customWidth="1"/>
    <col min="2055" max="2055" width="64.28515625" style="46" customWidth="1"/>
    <col min="2056" max="2056" width="16.85546875" style="46" customWidth="1"/>
    <col min="2057" max="2057" width="17.7109375" style="46" customWidth="1"/>
    <col min="2058" max="2058" width="12.85546875" style="46" customWidth="1"/>
    <col min="2059" max="2059" width="14.140625" style="46" customWidth="1"/>
    <col min="2060" max="2060" width="10.7109375" style="46" customWidth="1"/>
    <col min="2061" max="2307" width="9.140625" style="46"/>
    <col min="2308" max="2308" width="7.28515625" style="46" customWidth="1"/>
    <col min="2309" max="2309" width="12" style="46" customWidth="1"/>
    <col min="2310" max="2310" width="11.85546875" style="46" customWidth="1"/>
    <col min="2311" max="2311" width="64.28515625" style="46" customWidth="1"/>
    <col min="2312" max="2312" width="16.85546875" style="46" customWidth="1"/>
    <col min="2313" max="2313" width="17.7109375" style="46" customWidth="1"/>
    <col min="2314" max="2314" width="12.85546875" style="46" customWidth="1"/>
    <col min="2315" max="2315" width="14.140625" style="46" customWidth="1"/>
    <col min="2316" max="2316" width="10.7109375" style="46" customWidth="1"/>
    <col min="2317" max="2563" width="9.140625" style="46"/>
    <col min="2564" max="2564" width="7.28515625" style="46" customWidth="1"/>
    <col min="2565" max="2565" width="12" style="46" customWidth="1"/>
    <col min="2566" max="2566" width="11.85546875" style="46" customWidth="1"/>
    <col min="2567" max="2567" width="64.28515625" style="46" customWidth="1"/>
    <col min="2568" max="2568" width="16.85546875" style="46" customWidth="1"/>
    <col min="2569" max="2569" width="17.7109375" style="46" customWidth="1"/>
    <col min="2570" max="2570" width="12.85546875" style="46" customWidth="1"/>
    <col min="2571" max="2571" width="14.140625" style="46" customWidth="1"/>
    <col min="2572" max="2572" width="10.7109375" style="46" customWidth="1"/>
    <col min="2573" max="2819" width="9.140625" style="46"/>
    <col min="2820" max="2820" width="7.28515625" style="46" customWidth="1"/>
    <col min="2821" max="2821" width="12" style="46" customWidth="1"/>
    <col min="2822" max="2822" width="11.85546875" style="46" customWidth="1"/>
    <col min="2823" max="2823" width="64.28515625" style="46" customWidth="1"/>
    <col min="2824" max="2824" width="16.85546875" style="46" customWidth="1"/>
    <col min="2825" max="2825" width="17.7109375" style="46" customWidth="1"/>
    <col min="2826" max="2826" width="12.85546875" style="46" customWidth="1"/>
    <col min="2827" max="2827" width="14.140625" style="46" customWidth="1"/>
    <col min="2828" max="2828" width="10.7109375" style="46" customWidth="1"/>
    <col min="2829" max="3075" width="9.140625" style="46"/>
    <col min="3076" max="3076" width="7.28515625" style="46" customWidth="1"/>
    <col min="3077" max="3077" width="12" style="46" customWidth="1"/>
    <col min="3078" max="3078" width="11.85546875" style="46" customWidth="1"/>
    <col min="3079" max="3079" width="64.28515625" style="46" customWidth="1"/>
    <col min="3080" max="3080" width="16.85546875" style="46" customWidth="1"/>
    <col min="3081" max="3081" width="17.7109375" style="46" customWidth="1"/>
    <col min="3082" max="3082" width="12.85546875" style="46" customWidth="1"/>
    <col min="3083" max="3083" width="14.140625" style="46" customWidth="1"/>
    <col min="3084" max="3084" width="10.7109375" style="46" customWidth="1"/>
    <col min="3085" max="3331" width="9.140625" style="46"/>
    <col min="3332" max="3332" width="7.28515625" style="46" customWidth="1"/>
    <col min="3333" max="3333" width="12" style="46" customWidth="1"/>
    <col min="3334" max="3334" width="11.85546875" style="46" customWidth="1"/>
    <col min="3335" max="3335" width="64.28515625" style="46" customWidth="1"/>
    <col min="3336" max="3336" width="16.85546875" style="46" customWidth="1"/>
    <col min="3337" max="3337" width="17.7109375" style="46" customWidth="1"/>
    <col min="3338" max="3338" width="12.85546875" style="46" customWidth="1"/>
    <col min="3339" max="3339" width="14.140625" style="46" customWidth="1"/>
    <col min="3340" max="3340" width="10.7109375" style="46" customWidth="1"/>
    <col min="3341" max="3587" width="9.140625" style="46"/>
    <col min="3588" max="3588" width="7.28515625" style="46" customWidth="1"/>
    <col min="3589" max="3589" width="12" style="46" customWidth="1"/>
    <col min="3590" max="3590" width="11.85546875" style="46" customWidth="1"/>
    <col min="3591" max="3591" width="64.28515625" style="46" customWidth="1"/>
    <col min="3592" max="3592" width="16.85546875" style="46" customWidth="1"/>
    <col min="3593" max="3593" width="17.7109375" style="46" customWidth="1"/>
    <col min="3594" max="3594" width="12.85546875" style="46" customWidth="1"/>
    <col min="3595" max="3595" width="14.140625" style="46" customWidth="1"/>
    <col min="3596" max="3596" width="10.7109375" style="46" customWidth="1"/>
    <col min="3597" max="3843" width="9.140625" style="46"/>
    <col min="3844" max="3844" width="7.28515625" style="46" customWidth="1"/>
    <col min="3845" max="3845" width="12" style="46" customWidth="1"/>
    <col min="3846" max="3846" width="11.85546875" style="46" customWidth="1"/>
    <col min="3847" max="3847" width="64.28515625" style="46" customWidth="1"/>
    <col min="3848" max="3848" width="16.85546875" style="46" customWidth="1"/>
    <col min="3849" max="3849" width="17.7109375" style="46" customWidth="1"/>
    <col min="3850" max="3850" width="12.85546875" style="46" customWidth="1"/>
    <col min="3851" max="3851" width="14.140625" style="46" customWidth="1"/>
    <col min="3852" max="3852" width="10.7109375" style="46" customWidth="1"/>
    <col min="3853" max="4099" width="9.140625" style="46"/>
    <col min="4100" max="4100" width="7.28515625" style="46" customWidth="1"/>
    <col min="4101" max="4101" width="12" style="46" customWidth="1"/>
    <col min="4102" max="4102" width="11.85546875" style="46" customWidth="1"/>
    <col min="4103" max="4103" width="64.28515625" style="46" customWidth="1"/>
    <col min="4104" max="4104" width="16.85546875" style="46" customWidth="1"/>
    <col min="4105" max="4105" width="17.7109375" style="46" customWidth="1"/>
    <col min="4106" max="4106" width="12.85546875" style="46" customWidth="1"/>
    <col min="4107" max="4107" width="14.140625" style="46" customWidth="1"/>
    <col min="4108" max="4108" width="10.7109375" style="46" customWidth="1"/>
    <col min="4109" max="4355" width="9.140625" style="46"/>
    <col min="4356" max="4356" width="7.28515625" style="46" customWidth="1"/>
    <col min="4357" max="4357" width="12" style="46" customWidth="1"/>
    <col min="4358" max="4358" width="11.85546875" style="46" customWidth="1"/>
    <col min="4359" max="4359" width="64.28515625" style="46" customWidth="1"/>
    <col min="4360" max="4360" width="16.85546875" style="46" customWidth="1"/>
    <col min="4361" max="4361" width="17.7109375" style="46" customWidth="1"/>
    <col min="4362" max="4362" width="12.85546875" style="46" customWidth="1"/>
    <col min="4363" max="4363" width="14.140625" style="46" customWidth="1"/>
    <col min="4364" max="4364" width="10.7109375" style="46" customWidth="1"/>
    <col min="4365" max="4611" width="9.140625" style="46"/>
    <col min="4612" max="4612" width="7.28515625" style="46" customWidth="1"/>
    <col min="4613" max="4613" width="12" style="46" customWidth="1"/>
    <col min="4614" max="4614" width="11.85546875" style="46" customWidth="1"/>
    <col min="4615" max="4615" width="64.28515625" style="46" customWidth="1"/>
    <col min="4616" max="4616" width="16.85546875" style="46" customWidth="1"/>
    <col min="4617" max="4617" width="17.7109375" style="46" customWidth="1"/>
    <col min="4618" max="4618" width="12.85546875" style="46" customWidth="1"/>
    <col min="4619" max="4619" width="14.140625" style="46" customWidth="1"/>
    <col min="4620" max="4620" width="10.7109375" style="46" customWidth="1"/>
    <col min="4621" max="4867" width="9.140625" style="46"/>
    <col min="4868" max="4868" width="7.28515625" style="46" customWidth="1"/>
    <col min="4869" max="4869" width="12" style="46" customWidth="1"/>
    <col min="4870" max="4870" width="11.85546875" style="46" customWidth="1"/>
    <col min="4871" max="4871" width="64.28515625" style="46" customWidth="1"/>
    <col min="4872" max="4872" width="16.85546875" style="46" customWidth="1"/>
    <col min="4873" max="4873" width="17.7109375" style="46" customWidth="1"/>
    <col min="4874" max="4874" width="12.85546875" style="46" customWidth="1"/>
    <col min="4875" max="4875" width="14.140625" style="46" customWidth="1"/>
    <col min="4876" max="4876" width="10.7109375" style="46" customWidth="1"/>
    <col min="4877" max="5123" width="9.140625" style="46"/>
    <col min="5124" max="5124" width="7.28515625" style="46" customWidth="1"/>
    <col min="5125" max="5125" width="12" style="46" customWidth="1"/>
    <col min="5126" max="5126" width="11.85546875" style="46" customWidth="1"/>
    <col min="5127" max="5127" width="64.28515625" style="46" customWidth="1"/>
    <col min="5128" max="5128" width="16.85546875" style="46" customWidth="1"/>
    <col min="5129" max="5129" width="17.7109375" style="46" customWidth="1"/>
    <col min="5130" max="5130" width="12.85546875" style="46" customWidth="1"/>
    <col min="5131" max="5131" width="14.140625" style="46" customWidth="1"/>
    <col min="5132" max="5132" width="10.7109375" style="46" customWidth="1"/>
    <col min="5133" max="5379" width="9.140625" style="46"/>
    <col min="5380" max="5380" width="7.28515625" style="46" customWidth="1"/>
    <col min="5381" max="5381" width="12" style="46" customWidth="1"/>
    <col min="5382" max="5382" width="11.85546875" style="46" customWidth="1"/>
    <col min="5383" max="5383" width="64.28515625" style="46" customWidth="1"/>
    <col min="5384" max="5384" width="16.85546875" style="46" customWidth="1"/>
    <col min="5385" max="5385" width="17.7109375" style="46" customWidth="1"/>
    <col min="5386" max="5386" width="12.85546875" style="46" customWidth="1"/>
    <col min="5387" max="5387" width="14.140625" style="46" customWidth="1"/>
    <col min="5388" max="5388" width="10.7109375" style="46" customWidth="1"/>
    <col min="5389" max="5635" width="9.140625" style="46"/>
    <col min="5636" max="5636" width="7.28515625" style="46" customWidth="1"/>
    <col min="5637" max="5637" width="12" style="46" customWidth="1"/>
    <col min="5638" max="5638" width="11.85546875" style="46" customWidth="1"/>
    <col min="5639" max="5639" width="64.28515625" style="46" customWidth="1"/>
    <col min="5640" max="5640" width="16.85546875" style="46" customWidth="1"/>
    <col min="5641" max="5641" width="17.7109375" style="46" customWidth="1"/>
    <col min="5642" max="5642" width="12.85546875" style="46" customWidth="1"/>
    <col min="5643" max="5643" width="14.140625" style="46" customWidth="1"/>
    <col min="5644" max="5644" width="10.7109375" style="46" customWidth="1"/>
    <col min="5645" max="5891" width="9.140625" style="46"/>
    <col min="5892" max="5892" width="7.28515625" style="46" customWidth="1"/>
    <col min="5893" max="5893" width="12" style="46" customWidth="1"/>
    <col min="5894" max="5894" width="11.85546875" style="46" customWidth="1"/>
    <col min="5895" max="5895" width="64.28515625" style="46" customWidth="1"/>
    <col min="5896" max="5896" width="16.85546875" style="46" customWidth="1"/>
    <col min="5897" max="5897" width="17.7109375" style="46" customWidth="1"/>
    <col min="5898" max="5898" width="12.85546875" style="46" customWidth="1"/>
    <col min="5899" max="5899" width="14.140625" style="46" customWidth="1"/>
    <col min="5900" max="5900" width="10.7109375" style="46" customWidth="1"/>
    <col min="5901" max="6147" width="9.140625" style="46"/>
    <col min="6148" max="6148" width="7.28515625" style="46" customWidth="1"/>
    <col min="6149" max="6149" width="12" style="46" customWidth="1"/>
    <col min="6150" max="6150" width="11.85546875" style="46" customWidth="1"/>
    <col min="6151" max="6151" width="64.28515625" style="46" customWidth="1"/>
    <col min="6152" max="6152" width="16.85546875" style="46" customWidth="1"/>
    <col min="6153" max="6153" width="17.7109375" style="46" customWidth="1"/>
    <col min="6154" max="6154" width="12.85546875" style="46" customWidth="1"/>
    <col min="6155" max="6155" width="14.140625" style="46" customWidth="1"/>
    <col min="6156" max="6156" width="10.7109375" style="46" customWidth="1"/>
    <col min="6157" max="6403" width="9.140625" style="46"/>
    <col min="6404" max="6404" width="7.28515625" style="46" customWidth="1"/>
    <col min="6405" max="6405" width="12" style="46" customWidth="1"/>
    <col min="6406" max="6406" width="11.85546875" style="46" customWidth="1"/>
    <col min="6407" max="6407" width="64.28515625" style="46" customWidth="1"/>
    <col min="6408" max="6408" width="16.85546875" style="46" customWidth="1"/>
    <col min="6409" max="6409" width="17.7109375" style="46" customWidth="1"/>
    <col min="6410" max="6410" width="12.85546875" style="46" customWidth="1"/>
    <col min="6411" max="6411" width="14.140625" style="46" customWidth="1"/>
    <col min="6412" max="6412" width="10.7109375" style="46" customWidth="1"/>
    <col min="6413" max="6659" width="9.140625" style="46"/>
    <col min="6660" max="6660" width="7.28515625" style="46" customWidth="1"/>
    <col min="6661" max="6661" width="12" style="46" customWidth="1"/>
    <col min="6662" max="6662" width="11.85546875" style="46" customWidth="1"/>
    <col min="6663" max="6663" width="64.28515625" style="46" customWidth="1"/>
    <col min="6664" max="6664" width="16.85546875" style="46" customWidth="1"/>
    <col min="6665" max="6665" width="17.7109375" style="46" customWidth="1"/>
    <col min="6666" max="6666" width="12.85546875" style="46" customWidth="1"/>
    <col min="6667" max="6667" width="14.140625" style="46" customWidth="1"/>
    <col min="6668" max="6668" width="10.7109375" style="46" customWidth="1"/>
    <col min="6669" max="6915" width="9.140625" style="46"/>
    <col min="6916" max="6916" width="7.28515625" style="46" customWidth="1"/>
    <col min="6917" max="6917" width="12" style="46" customWidth="1"/>
    <col min="6918" max="6918" width="11.85546875" style="46" customWidth="1"/>
    <col min="6919" max="6919" width="64.28515625" style="46" customWidth="1"/>
    <col min="6920" max="6920" width="16.85546875" style="46" customWidth="1"/>
    <col min="6921" max="6921" width="17.7109375" style="46" customWidth="1"/>
    <col min="6922" max="6922" width="12.85546875" style="46" customWidth="1"/>
    <col min="6923" max="6923" width="14.140625" style="46" customWidth="1"/>
    <col min="6924" max="6924" width="10.7109375" style="46" customWidth="1"/>
    <col min="6925" max="7171" width="9.140625" style="46"/>
    <col min="7172" max="7172" width="7.28515625" style="46" customWidth="1"/>
    <col min="7173" max="7173" width="12" style="46" customWidth="1"/>
    <col min="7174" max="7174" width="11.85546875" style="46" customWidth="1"/>
    <col min="7175" max="7175" width="64.28515625" style="46" customWidth="1"/>
    <col min="7176" max="7176" width="16.85546875" style="46" customWidth="1"/>
    <col min="7177" max="7177" width="17.7109375" style="46" customWidth="1"/>
    <col min="7178" max="7178" width="12.85546875" style="46" customWidth="1"/>
    <col min="7179" max="7179" width="14.140625" style="46" customWidth="1"/>
    <col min="7180" max="7180" width="10.7109375" style="46" customWidth="1"/>
    <col min="7181" max="7427" width="9.140625" style="46"/>
    <col min="7428" max="7428" width="7.28515625" style="46" customWidth="1"/>
    <col min="7429" max="7429" width="12" style="46" customWidth="1"/>
    <col min="7430" max="7430" width="11.85546875" style="46" customWidth="1"/>
    <col min="7431" max="7431" width="64.28515625" style="46" customWidth="1"/>
    <col min="7432" max="7432" width="16.85546875" style="46" customWidth="1"/>
    <col min="7433" max="7433" width="17.7109375" style="46" customWidth="1"/>
    <col min="7434" max="7434" width="12.85546875" style="46" customWidth="1"/>
    <col min="7435" max="7435" width="14.140625" style="46" customWidth="1"/>
    <col min="7436" max="7436" width="10.7109375" style="46" customWidth="1"/>
    <col min="7437" max="7683" width="9.140625" style="46"/>
    <col min="7684" max="7684" width="7.28515625" style="46" customWidth="1"/>
    <col min="7685" max="7685" width="12" style="46" customWidth="1"/>
    <col min="7686" max="7686" width="11.85546875" style="46" customWidth="1"/>
    <col min="7687" max="7687" width="64.28515625" style="46" customWidth="1"/>
    <col min="7688" max="7688" width="16.85546875" style="46" customWidth="1"/>
    <col min="7689" max="7689" width="17.7109375" style="46" customWidth="1"/>
    <col min="7690" max="7690" width="12.85546875" style="46" customWidth="1"/>
    <col min="7691" max="7691" width="14.140625" style="46" customWidth="1"/>
    <col min="7692" max="7692" width="10.7109375" style="46" customWidth="1"/>
    <col min="7693" max="7939" width="9.140625" style="46"/>
    <col min="7940" max="7940" width="7.28515625" style="46" customWidth="1"/>
    <col min="7941" max="7941" width="12" style="46" customWidth="1"/>
    <col min="7942" max="7942" width="11.85546875" style="46" customWidth="1"/>
    <col min="7943" max="7943" width="64.28515625" style="46" customWidth="1"/>
    <col min="7944" max="7944" width="16.85546875" style="46" customWidth="1"/>
    <col min="7945" max="7945" width="17.7109375" style="46" customWidth="1"/>
    <col min="7946" max="7946" width="12.85546875" style="46" customWidth="1"/>
    <col min="7947" max="7947" width="14.140625" style="46" customWidth="1"/>
    <col min="7948" max="7948" width="10.7109375" style="46" customWidth="1"/>
    <col min="7949" max="8195" width="9.140625" style="46"/>
    <col min="8196" max="8196" width="7.28515625" style="46" customWidth="1"/>
    <col min="8197" max="8197" width="12" style="46" customWidth="1"/>
    <col min="8198" max="8198" width="11.85546875" style="46" customWidth="1"/>
    <col min="8199" max="8199" width="64.28515625" style="46" customWidth="1"/>
    <col min="8200" max="8200" width="16.85546875" style="46" customWidth="1"/>
    <col min="8201" max="8201" width="17.7109375" style="46" customWidth="1"/>
    <col min="8202" max="8202" width="12.85546875" style="46" customWidth="1"/>
    <col min="8203" max="8203" width="14.140625" style="46" customWidth="1"/>
    <col min="8204" max="8204" width="10.7109375" style="46" customWidth="1"/>
    <col min="8205" max="8451" width="9.140625" style="46"/>
    <col min="8452" max="8452" width="7.28515625" style="46" customWidth="1"/>
    <col min="8453" max="8453" width="12" style="46" customWidth="1"/>
    <col min="8454" max="8454" width="11.85546875" style="46" customWidth="1"/>
    <col min="8455" max="8455" width="64.28515625" style="46" customWidth="1"/>
    <col min="8456" max="8456" width="16.85546875" style="46" customWidth="1"/>
    <col min="8457" max="8457" width="17.7109375" style="46" customWidth="1"/>
    <col min="8458" max="8458" width="12.85546875" style="46" customWidth="1"/>
    <col min="8459" max="8459" width="14.140625" style="46" customWidth="1"/>
    <col min="8460" max="8460" width="10.7109375" style="46" customWidth="1"/>
    <col min="8461" max="8707" width="9.140625" style="46"/>
    <col min="8708" max="8708" width="7.28515625" style="46" customWidth="1"/>
    <col min="8709" max="8709" width="12" style="46" customWidth="1"/>
    <col min="8710" max="8710" width="11.85546875" style="46" customWidth="1"/>
    <col min="8711" max="8711" width="64.28515625" style="46" customWidth="1"/>
    <col min="8712" max="8712" width="16.85546875" style="46" customWidth="1"/>
    <col min="8713" max="8713" width="17.7109375" style="46" customWidth="1"/>
    <col min="8714" max="8714" width="12.85546875" style="46" customWidth="1"/>
    <col min="8715" max="8715" width="14.140625" style="46" customWidth="1"/>
    <col min="8716" max="8716" width="10.7109375" style="46" customWidth="1"/>
    <col min="8717" max="8963" width="9.140625" style="46"/>
    <col min="8964" max="8964" width="7.28515625" style="46" customWidth="1"/>
    <col min="8965" max="8965" width="12" style="46" customWidth="1"/>
    <col min="8966" max="8966" width="11.85546875" style="46" customWidth="1"/>
    <col min="8967" max="8967" width="64.28515625" style="46" customWidth="1"/>
    <col min="8968" max="8968" width="16.85546875" style="46" customWidth="1"/>
    <col min="8969" max="8969" width="17.7109375" style="46" customWidth="1"/>
    <col min="8970" max="8970" width="12.85546875" style="46" customWidth="1"/>
    <col min="8971" max="8971" width="14.140625" style="46" customWidth="1"/>
    <col min="8972" max="8972" width="10.7109375" style="46" customWidth="1"/>
    <col min="8973" max="9219" width="9.140625" style="46"/>
    <col min="9220" max="9220" width="7.28515625" style="46" customWidth="1"/>
    <col min="9221" max="9221" width="12" style="46" customWidth="1"/>
    <col min="9222" max="9222" width="11.85546875" style="46" customWidth="1"/>
    <col min="9223" max="9223" width="64.28515625" style="46" customWidth="1"/>
    <col min="9224" max="9224" width="16.85546875" style="46" customWidth="1"/>
    <col min="9225" max="9225" width="17.7109375" style="46" customWidth="1"/>
    <col min="9226" max="9226" width="12.85546875" style="46" customWidth="1"/>
    <col min="9227" max="9227" width="14.140625" style="46" customWidth="1"/>
    <col min="9228" max="9228" width="10.7109375" style="46" customWidth="1"/>
    <col min="9229" max="9475" width="9.140625" style="46"/>
    <col min="9476" max="9476" width="7.28515625" style="46" customWidth="1"/>
    <col min="9477" max="9477" width="12" style="46" customWidth="1"/>
    <col min="9478" max="9478" width="11.85546875" style="46" customWidth="1"/>
    <col min="9479" max="9479" width="64.28515625" style="46" customWidth="1"/>
    <col min="9480" max="9480" width="16.85546875" style="46" customWidth="1"/>
    <col min="9481" max="9481" width="17.7109375" style="46" customWidth="1"/>
    <col min="9482" max="9482" width="12.85546875" style="46" customWidth="1"/>
    <col min="9483" max="9483" width="14.140625" style="46" customWidth="1"/>
    <col min="9484" max="9484" width="10.7109375" style="46" customWidth="1"/>
    <col min="9485" max="9731" width="9.140625" style="46"/>
    <col min="9732" max="9732" width="7.28515625" style="46" customWidth="1"/>
    <col min="9733" max="9733" width="12" style="46" customWidth="1"/>
    <col min="9734" max="9734" width="11.85546875" style="46" customWidth="1"/>
    <col min="9735" max="9735" width="64.28515625" style="46" customWidth="1"/>
    <col min="9736" max="9736" width="16.85546875" style="46" customWidth="1"/>
    <col min="9737" max="9737" width="17.7109375" style="46" customWidth="1"/>
    <col min="9738" max="9738" width="12.85546875" style="46" customWidth="1"/>
    <col min="9739" max="9739" width="14.140625" style="46" customWidth="1"/>
    <col min="9740" max="9740" width="10.7109375" style="46" customWidth="1"/>
    <col min="9741" max="9987" width="9.140625" style="46"/>
    <col min="9988" max="9988" width="7.28515625" style="46" customWidth="1"/>
    <col min="9989" max="9989" width="12" style="46" customWidth="1"/>
    <col min="9990" max="9990" width="11.85546875" style="46" customWidth="1"/>
    <col min="9991" max="9991" width="64.28515625" style="46" customWidth="1"/>
    <col min="9992" max="9992" width="16.85546875" style="46" customWidth="1"/>
    <col min="9993" max="9993" width="17.7109375" style="46" customWidth="1"/>
    <col min="9994" max="9994" width="12.85546875" style="46" customWidth="1"/>
    <col min="9995" max="9995" width="14.140625" style="46" customWidth="1"/>
    <col min="9996" max="9996" width="10.7109375" style="46" customWidth="1"/>
    <col min="9997" max="10243" width="9.140625" style="46"/>
    <col min="10244" max="10244" width="7.28515625" style="46" customWidth="1"/>
    <col min="10245" max="10245" width="12" style="46" customWidth="1"/>
    <col min="10246" max="10246" width="11.85546875" style="46" customWidth="1"/>
    <col min="10247" max="10247" width="64.28515625" style="46" customWidth="1"/>
    <col min="10248" max="10248" width="16.85546875" style="46" customWidth="1"/>
    <col min="10249" max="10249" width="17.7109375" style="46" customWidth="1"/>
    <col min="10250" max="10250" width="12.85546875" style="46" customWidth="1"/>
    <col min="10251" max="10251" width="14.140625" style="46" customWidth="1"/>
    <col min="10252" max="10252" width="10.7109375" style="46" customWidth="1"/>
    <col min="10253" max="10499" width="9.140625" style="46"/>
    <col min="10500" max="10500" width="7.28515625" style="46" customWidth="1"/>
    <col min="10501" max="10501" width="12" style="46" customWidth="1"/>
    <col min="10502" max="10502" width="11.85546875" style="46" customWidth="1"/>
    <col min="10503" max="10503" width="64.28515625" style="46" customWidth="1"/>
    <col min="10504" max="10504" width="16.85546875" style="46" customWidth="1"/>
    <col min="10505" max="10505" width="17.7109375" style="46" customWidth="1"/>
    <col min="10506" max="10506" width="12.85546875" style="46" customWidth="1"/>
    <col min="10507" max="10507" width="14.140625" style="46" customWidth="1"/>
    <col min="10508" max="10508" width="10.7109375" style="46" customWidth="1"/>
    <col min="10509" max="10755" width="9.140625" style="46"/>
    <col min="10756" max="10756" width="7.28515625" style="46" customWidth="1"/>
    <col min="10757" max="10757" width="12" style="46" customWidth="1"/>
    <col min="10758" max="10758" width="11.85546875" style="46" customWidth="1"/>
    <col min="10759" max="10759" width="64.28515625" style="46" customWidth="1"/>
    <col min="10760" max="10760" width="16.85546875" style="46" customWidth="1"/>
    <col min="10761" max="10761" width="17.7109375" style="46" customWidth="1"/>
    <col min="10762" max="10762" width="12.85546875" style="46" customWidth="1"/>
    <col min="10763" max="10763" width="14.140625" style="46" customWidth="1"/>
    <col min="10764" max="10764" width="10.7109375" style="46" customWidth="1"/>
    <col min="10765" max="11011" width="9.140625" style="46"/>
    <col min="11012" max="11012" width="7.28515625" style="46" customWidth="1"/>
    <col min="11013" max="11013" width="12" style="46" customWidth="1"/>
    <col min="11014" max="11014" width="11.85546875" style="46" customWidth="1"/>
    <col min="11015" max="11015" width="64.28515625" style="46" customWidth="1"/>
    <col min="11016" max="11016" width="16.85546875" style="46" customWidth="1"/>
    <col min="11017" max="11017" width="17.7109375" style="46" customWidth="1"/>
    <col min="11018" max="11018" width="12.85546875" style="46" customWidth="1"/>
    <col min="11019" max="11019" width="14.140625" style="46" customWidth="1"/>
    <col min="11020" max="11020" width="10.7109375" style="46" customWidth="1"/>
    <col min="11021" max="11267" width="9.140625" style="46"/>
    <col min="11268" max="11268" width="7.28515625" style="46" customWidth="1"/>
    <col min="11269" max="11269" width="12" style="46" customWidth="1"/>
    <col min="11270" max="11270" width="11.85546875" style="46" customWidth="1"/>
    <col min="11271" max="11271" width="64.28515625" style="46" customWidth="1"/>
    <col min="11272" max="11272" width="16.85546875" style="46" customWidth="1"/>
    <col min="11273" max="11273" width="17.7109375" style="46" customWidth="1"/>
    <col min="11274" max="11274" width="12.85546875" style="46" customWidth="1"/>
    <col min="11275" max="11275" width="14.140625" style="46" customWidth="1"/>
    <col min="11276" max="11276" width="10.7109375" style="46" customWidth="1"/>
    <col min="11277" max="11523" width="9.140625" style="46"/>
    <col min="11524" max="11524" width="7.28515625" style="46" customWidth="1"/>
    <col min="11525" max="11525" width="12" style="46" customWidth="1"/>
    <col min="11526" max="11526" width="11.85546875" style="46" customWidth="1"/>
    <col min="11527" max="11527" width="64.28515625" style="46" customWidth="1"/>
    <col min="11528" max="11528" width="16.85546875" style="46" customWidth="1"/>
    <col min="11529" max="11529" width="17.7109375" style="46" customWidth="1"/>
    <col min="11530" max="11530" width="12.85546875" style="46" customWidth="1"/>
    <col min="11531" max="11531" width="14.140625" style="46" customWidth="1"/>
    <col min="11532" max="11532" width="10.7109375" style="46" customWidth="1"/>
    <col min="11533" max="11779" width="9.140625" style="46"/>
    <col min="11780" max="11780" width="7.28515625" style="46" customWidth="1"/>
    <col min="11781" max="11781" width="12" style="46" customWidth="1"/>
    <col min="11782" max="11782" width="11.85546875" style="46" customWidth="1"/>
    <col min="11783" max="11783" width="64.28515625" style="46" customWidth="1"/>
    <col min="11784" max="11784" width="16.85546875" style="46" customWidth="1"/>
    <col min="11785" max="11785" width="17.7109375" style="46" customWidth="1"/>
    <col min="11786" max="11786" width="12.85546875" style="46" customWidth="1"/>
    <col min="11787" max="11787" width="14.140625" style="46" customWidth="1"/>
    <col min="11788" max="11788" width="10.7109375" style="46" customWidth="1"/>
    <col min="11789" max="12035" width="9.140625" style="46"/>
    <col min="12036" max="12036" width="7.28515625" style="46" customWidth="1"/>
    <col min="12037" max="12037" width="12" style="46" customWidth="1"/>
    <col min="12038" max="12038" width="11.85546875" style="46" customWidth="1"/>
    <col min="12039" max="12039" width="64.28515625" style="46" customWidth="1"/>
    <col min="12040" max="12040" width="16.85546875" style="46" customWidth="1"/>
    <col min="12041" max="12041" width="17.7109375" style="46" customWidth="1"/>
    <col min="12042" max="12042" width="12.85546875" style="46" customWidth="1"/>
    <col min="12043" max="12043" width="14.140625" style="46" customWidth="1"/>
    <col min="12044" max="12044" width="10.7109375" style="46" customWidth="1"/>
    <col min="12045" max="12291" width="9.140625" style="46"/>
    <col min="12292" max="12292" width="7.28515625" style="46" customWidth="1"/>
    <col min="12293" max="12293" width="12" style="46" customWidth="1"/>
    <col min="12294" max="12294" width="11.85546875" style="46" customWidth="1"/>
    <col min="12295" max="12295" width="64.28515625" style="46" customWidth="1"/>
    <col min="12296" max="12296" width="16.85546875" style="46" customWidth="1"/>
    <col min="12297" max="12297" width="17.7109375" style="46" customWidth="1"/>
    <col min="12298" max="12298" width="12.85546875" style="46" customWidth="1"/>
    <col min="12299" max="12299" width="14.140625" style="46" customWidth="1"/>
    <col min="12300" max="12300" width="10.7109375" style="46" customWidth="1"/>
    <col min="12301" max="12547" width="9.140625" style="46"/>
    <col min="12548" max="12548" width="7.28515625" style="46" customWidth="1"/>
    <col min="12549" max="12549" width="12" style="46" customWidth="1"/>
    <col min="12550" max="12550" width="11.85546875" style="46" customWidth="1"/>
    <col min="12551" max="12551" width="64.28515625" style="46" customWidth="1"/>
    <col min="12552" max="12552" width="16.85546875" style="46" customWidth="1"/>
    <col min="12553" max="12553" width="17.7109375" style="46" customWidth="1"/>
    <col min="12554" max="12554" width="12.85546875" style="46" customWidth="1"/>
    <col min="12555" max="12555" width="14.140625" style="46" customWidth="1"/>
    <col min="12556" max="12556" width="10.7109375" style="46" customWidth="1"/>
    <col min="12557" max="12803" width="9.140625" style="46"/>
    <col min="12804" max="12804" width="7.28515625" style="46" customWidth="1"/>
    <col min="12805" max="12805" width="12" style="46" customWidth="1"/>
    <col min="12806" max="12806" width="11.85546875" style="46" customWidth="1"/>
    <col min="12807" max="12807" width="64.28515625" style="46" customWidth="1"/>
    <col min="12808" max="12808" width="16.85546875" style="46" customWidth="1"/>
    <col min="12809" max="12809" width="17.7109375" style="46" customWidth="1"/>
    <col min="12810" max="12810" width="12.85546875" style="46" customWidth="1"/>
    <col min="12811" max="12811" width="14.140625" style="46" customWidth="1"/>
    <col min="12812" max="12812" width="10.7109375" style="46" customWidth="1"/>
    <col min="12813" max="13059" width="9.140625" style="46"/>
    <col min="13060" max="13060" width="7.28515625" style="46" customWidth="1"/>
    <col min="13061" max="13061" width="12" style="46" customWidth="1"/>
    <col min="13062" max="13062" width="11.85546875" style="46" customWidth="1"/>
    <col min="13063" max="13063" width="64.28515625" style="46" customWidth="1"/>
    <col min="13064" max="13064" width="16.85546875" style="46" customWidth="1"/>
    <col min="13065" max="13065" width="17.7109375" style="46" customWidth="1"/>
    <col min="13066" max="13066" width="12.85546875" style="46" customWidth="1"/>
    <col min="13067" max="13067" width="14.140625" style="46" customWidth="1"/>
    <col min="13068" max="13068" width="10.7109375" style="46" customWidth="1"/>
    <col min="13069" max="13315" width="9.140625" style="46"/>
    <col min="13316" max="13316" width="7.28515625" style="46" customWidth="1"/>
    <col min="13317" max="13317" width="12" style="46" customWidth="1"/>
    <col min="13318" max="13318" width="11.85546875" style="46" customWidth="1"/>
    <col min="13319" max="13319" width="64.28515625" style="46" customWidth="1"/>
    <col min="13320" max="13320" width="16.85546875" style="46" customWidth="1"/>
    <col min="13321" max="13321" width="17.7109375" style="46" customWidth="1"/>
    <col min="13322" max="13322" width="12.85546875" style="46" customWidth="1"/>
    <col min="13323" max="13323" width="14.140625" style="46" customWidth="1"/>
    <col min="13324" max="13324" width="10.7109375" style="46" customWidth="1"/>
    <col min="13325" max="13571" width="9.140625" style="46"/>
    <col min="13572" max="13572" width="7.28515625" style="46" customWidth="1"/>
    <col min="13573" max="13573" width="12" style="46" customWidth="1"/>
    <col min="13574" max="13574" width="11.85546875" style="46" customWidth="1"/>
    <col min="13575" max="13575" width="64.28515625" style="46" customWidth="1"/>
    <col min="13576" max="13576" width="16.85546875" style="46" customWidth="1"/>
    <col min="13577" max="13577" width="17.7109375" style="46" customWidth="1"/>
    <col min="13578" max="13578" width="12.85546875" style="46" customWidth="1"/>
    <col min="13579" max="13579" width="14.140625" style="46" customWidth="1"/>
    <col min="13580" max="13580" width="10.7109375" style="46" customWidth="1"/>
    <col min="13581" max="13827" width="9.140625" style="46"/>
    <col min="13828" max="13828" width="7.28515625" style="46" customWidth="1"/>
    <col min="13829" max="13829" width="12" style="46" customWidth="1"/>
    <col min="13830" max="13830" width="11.85546875" style="46" customWidth="1"/>
    <col min="13831" max="13831" width="64.28515625" style="46" customWidth="1"/>
    <col min="13832" max="13832" width="16.85546875" style="46" customWidth="1"/>
    <col min="13833" max="13833" width="17.7109375" style="46" customWidth="1"/>
    <col min="13834" max="13834" width="12.85546875" style="46" customWidth="1"/>
    <col min="13835" max="13835" width="14.140625" style="46" customWidth="1"/>
    <col min="13836" max="13836" width="10.7109375" style="46" customWidth="1"/>
    <col min="13837" max="14083" width="9.140625" style="46"/>
    <col min="14084" max="14084" width="7.28515625" style="46" customWidth="1"/>
    <col min="14085" max="14085" width="12" style="46" customWidth="1"/>
    <col min="14086" max="14086" width="11.85546875" style="46" customWidth="1"/>
    <col min="14087" max="14087" width="64.28515625" style="46" customWidth="1"/>
    <col min="14088" max="14088" width="16.85546875" style="46" customWidth="1"/>
    <col min="14089" max="14089" width="17.7109375" style="46" customWidth="1"/>
    <col min="14090" max="14090" width="12.85546875" style="46" customWidth="1"/>
    <col min="14091" max="14091" width="14.140625" style="46" customWidth="1"/>
    <col min="14092" max="14092" width="10.7109375" style="46" customWidth="1"/>
    <col min="14093" max="14339" width="9.140625" style="46"/>
    <col min="14340" max="14340" width="7.28515625" style="46" customWidth="1"/>
    <col min="14341" max="14341" width="12" style="46" customWidth="1"/>
    <col min="14342" max="14342" width="11.85546875" style="46" customWidth="1"/>
    <col min="14343" max="14343" width="64.28515625" style="46" customWidth="1"/>
    <col min="14344" max="14344" width="16.85546875" style="46" customWidth="1"/>
    <col min="14345" max="14345" width="17.7109375" style="46" customWidth="1"/>
    <col min="14346" max="14346" width="12.85546875" style="46" customWidth="1"/>
    <col min="14347" max="14347" width="14.140625" style="46" customWidth="1"/>
    <col min="14348" max="14348" width="10.7109375" style="46" customWidth="1"/>
    <col min="14349" max="14595" width="9.140625" style="46"/>
    <col min="14596" max="14596" width="7.28515625" style="46" customWidth="1"/>
    <col min="14597" max="14597" width="12" style="46" customWidth="1"/>
    <col min="14598" max="14598" width="11.85546875" style="46" customWidth="1"/>
    <col min="14599" max="14599" width="64.28515625" style="46" customWidth="1"/>
    <col min="14600" max="14600" width="16.85546875" style="46" customWidth="1"/>
    <col min="14601" max="14601" width="17.7109375" style="46" customWidth="1"/>
    <col min="14602" max="14602" width="12.85546875" style="46" customWidth="1"/>
    <col min="14603" max="14603" width="14.140625" style="46" customWidth="1"/>
    <col min="14604" max="14604" width="10.7109375" style="46" customWidth="1"/>
    <col min="14605" max="14851" width="9.140625" style="46"/>
    <col min="14852" max="14852" width="7.28515625" style="46" customWidth="1"/>
    <col min="14853" max="14853" width="12" style="46" customWidth="1"/>
    <col min="14854" max="14854" width="11.85546875" style="46" customWidth="1"/>
    <col min="14855" max="14855" width="64.28515625" style="46" customWidth="1"/>
    <col min="14856" max="14856" width="16.85546875" style="46" customWidth="1"/>
    <col min="14857" max="14857" width="17.7109375" style="46" customWidth="1"/>
    <col min="14858" max="14858" width="12.85546875" style="46" customWidth="1"/>
    <col min="14859" max="14859" width="14.140625" style="46" customWidth="1"/>
    <col min="14860" max="14860" width="10.7109375" style="46" customWidth="1"/>
    <col min="14861" max="15107" width="9.140625" style="46"/>
    <col min="15108" max="15108" width="7.28515625" style="46" customWidth="1"/>
    <col min="15109" max="15109" width="12" style="46" customWidth="1"/>
    <col min="15110" max="15110" width="11.85546875" style="46" customWidth="1"/>
    <col min="15111" max="15111" width="64.28515625" style="46" customWidth="1"/>
    <col min="15112" max="15112" width="16.85546875" style="46" customWidth="1"/>
    <col min="15113" max="15113" width="17.7109375" style="46" customWidth="1"/>
    <col min="15114" max="15114" width="12.85546875" style="46" customWidth="1"/>
    <col min="15115" max="15115" width="14.140625" style="46" customWidth="1"/>
    <col min="15116" max="15116" width="10.7109375" style="46" customWidth="1"/>
    <col min="15117" max="15363" width="9.140625" style="46"/>
    <col min="15364" max="15364" width="7.28515625" style="46" customWidth="1"/>
    <col min="15365" max="15365" width="12" style="46" customWidth="1"/>
    <col min="15366" max="15366" width="11.85546875" style="46" customWidth="1"/>
    <col min="15367" max="15367" width="64.28515625" style="46" customWidth="1"/>
    <col min="15368" max="15368" width="16.85546875" style="46" customWidth="1"/>
    <col min="15369" max="15369" width="17.7109375" style="46" customWidth="1"/>
    <col min="15370" max="15370" width="12.85546875" style="46" customWidth="1"/>
    <col min="15371" max="15371" width="14.140625" style="46" customWidth="1"/>
    <col min="15372" max="15372" width="10.7109375" style="46" customWidth="1"/>
    <col min="15373" max="15619" width="9.140625" style="46"/>
    <col min="15620" max="15620" width="7.28515625" style="46" customWidth="1"/>
    <col min="15621" max="15621" width="12" style="46" customWidth="1"/>
    <col min="15622" max="15622" width="11.85546875" style="46" customWidth="1"/>
    <col min="15623" max="15623" width="64.28515625" style="46" customWidth="1"/>
    <col min="15624" max="15624" width="16.85546875" style="46" customWidth="1"/>
    <col min="15625" max="15625" width="17.7109375" style="46" customWidth="1"/>
    <col min="15626" max="15626" width="12.85546875" style="46" customWidth="1"/>
    <col min="15627" max="15627" width="14.140625" style="46" customWidth="1"/>
    <col min="15628" max="15628" width="10.7109375" style="46" customWidth="1"/>
    <col min="15629" max="15875" width="9.140625" style="46"/>
    <col min="15876" max="15876" width="7.28515625" style="46" customWidth="1"/>
    <col min="15877" max="15877" width="12" style="46" customWidth="1"/>
    <col min="15878" max="15878" width="11.85546875" style="46" customWidth="1"/>
    <col min="15879" max="15879" width="64.28515625" style="46" customWidth="1"/>
    <col min="15880" max="15880" width="16.85546875" style="46" customWidth="1"/>
    <col min="15881" max="15881" width="17.7109375" style="46" customWidth="1"/>
    <col min="15882" max="15882" width="12.85546875" style="46" customWidth="1"/>
    <col min="15883" max="15883" width="14.140625" style="46" customWidth="1"/>
    <col min="15884" max="15884" width="10.7109375" style="46" customWidth="1"/>
    <col min="15885" max="16131" width="9.140625" style="46"/>
    <col min="16132" max="16132" width="7.28515625" style="46" customWidth="1"/>
    <col min="16133" max="16133" width="12" style="46" customWidth="1"/>
    <col min="16134" max="16134" width="11.85546875" style="46" customWidth="1"/>
    <col min="16135" max="16135" width="64.28515625" style="46" customWidth="1"/>
    <col min="16136" max="16136" width="16.85546875" style="46" customWidth="1"/>
    <col min="16137" max="16137" width="17.7109375" style="46" customWidth="1"/>
    <col min="16138" max="16138" width="12.85546875" style="46" customWidth="1"/>
    <col min="16139" max="16139" width="14.140625" style="46" customWidth="1"/>
    <col min="16140" max="16140" width="10.7109375" style="46" customWidth="1"/>
    <col min="16141" max="16384" width="9.140625" style="46"/>
  </cols>
  <sheetData>
    <row r="1" spans="1:9" x14ac:dyDescent="0.3">
      <c r="D1" s="46"/>
      <c r="E1" s="46"/>
      <c r="F1" s="46"/>
      <c r="G1" s="46"/>
      <c r="H1" s="34" t="s">
        <v>85</v>
      </c>
    </row>
    <row r="2" spans="1:9" x14ac:dyDescent="0.3">
      <c r="D2" s="46"/>
      <c r="E2" s="46"/>
      <c r="F2" s="46"/>
      <c r="G2" s="46"/>
      <c r="H2" s="47" t="s">
        <v>94</v>
      </c>
    </row>
    <row r="3" spans="1:9" x14ac:dyDescent="0.3">
      <c r="D3" s="46"/>
      <c r="E3" s="46"/>
      <c r="F3" s="46"/>
      <c r="G3" s="46"/>
      <c r="H3" s="47" t="s">
        <v>49</v>
      </c>
    </row>
    <row r="5" spans="1:9" ht="48.75" customHeight="1" x14ac:dyDescent="0.3">
      <c r="A5" s="206" t="s">
        <v>96</v>
      </c>
      <c r="B5" s="206"/>
      <c r="C5" s="206"/>
      <c r="D5" s="206"/>
      <c r="E5" s="206"/>
      <c r="F5" s="206"/>
      <c r="G5" s="206"/>
      <c r="H5" s="206"/>
      <c r="I5" s="48"/>
    </row>
    <row r="7" spans="1:9" x14ac:dyDescent="0.3">
      <c r="H7" s="35" t="s">
        <v>26</v>
      </c>
    </row>
    <row r="8" spans="1:9" s="50" customFormat="1" ht="54" customHeight="1" x14ac:dyDescent="0.25">
      <c r="B8" s="207" t="s">
        <v>33</v>
      </c>
      <c r="C8" s="208"/>
      <c r="D8" s="209" t="s">
        <v>65</v>
      </c>
      <c r="E8" s="211" t="s">
        <v>30</v>
      </c>
      <c r="F8" s="211"/>
      <c r="G8" s="211"/>
      <c r="H8" s="211"/>
    </row>
    <row r="9" spans="1:9" s="50" customFormat="1" ht="35.25" customHeight="1" x14ac:dyDescent="0.25">
      <c r="B9" s="51" t="s">
        <v>22</v>
      </c>
      <c r="C9" s="51" t="s">
        <v>23</v>
      </c>
      <c r="D9" s="210"/>
      <c r="E9" s="51" t="s">
        <v>100</v>
      </c>
      <c r="F9" s="51" t="s">
        <v>101</v>
      </c>
      <c r="G9" s="51" t="s">
        <v>102</v>
      </c>
      <c r="H9" s="51" t="s">
        <v>10</v>
      </c>
    </row>
    <row r="10" spans="1:9" s="57" customFormat="1" ht="17.25" customHeight="1" x14ac:dyDescent="0.25">
      <c r="B10" s="52"/>
      <c r="C10" s="52"/>
      <c r="D10" s="53" t="s">
        <v>57</v>
      </c>
      <c r="E10" s="54">
        <f>E12</f>
        <v>0</v>
      </c>
      <c r="F10" s="54">
        <f>F12</f>
        <v>0</v>
      </c>
      <c r="G10" s="54">
        <f>G12</f>
        <v>0</v>
      </c>
      <c r="H10" s="54">
        <f>H12</f>
        <v>0</v>
      </c>
    </row>
    <row r="11" spans="1:9" s="50" customFormat="1" ht="21" customHeight="1" x14ac:dyDescent="0.25">
      <c r="B11" s="55"/>
      <c r="C11" s="55"/>
      <c r="D11" s="56" t="s">
        <v>58</v>
      </c>
      <c r="E11" s="56"/>
      <c r="F11" s="56"/>
      <c r="G11" s="56"/>
      <c r="H11" s="37"/>
    </row>
    <row r="12" spans="1:9" s="57" customFormat="1" ht="34.5" x14ac:dyDescent="0.25">
      <c r="B12" s="58"/>
      <c r="C12" s="59"/>
      <c r="D12" s="60" t="s">
        <v>59</v>
      </c>
      <c r="E12" s="61">
        <f>E14</f>
        <v>0</v>
      </c>
      <c r="F12" s="61">
        <f>F14</f>
        <v>0</v>
      </c>
      <c r="G12" s="61">
        <f>G14</f>
        <v>0</v>
      </c>
      <c r="H12" s="61">
        <f>H14</f>
        <v>0</v>
      </c>
    </row>
    <row r="13" spans="1:9" s="50" customFormat="1" x14ac:dyDescent="0.25">
      <c r="B13" s="62"/>
      <c r="C13" s="62"/>
      <c r="D13" s="56" t="s">
        <v>60</v>
      </c>
      <c r="E13" s="56"/>
      <c r="F13" s="56"/>
      <c r="G13" s="56"/>
      <c r="H13" s="37"/>
    </row>
    <row r="14" spans="1:9" s="57" customFormat="1" ht="34.5" x14ac:dyDescent="0.25">
      <c r="B14" s="58">
        <v>1049</v>
      </c>
      <c r="C14" s="58">
        <v>21001</v>
      </c>
      <c r="D14" s="53" t="s">
        <v>45</v>
      </c>
      <c r="E14" s="54">
        <f>E16+E17</f>
        <v>0</v>
      </c>
      <c r="F14" s="54">
        <f>F16+F17</f>
        <v>0</v>
      </c>
      <c r="G14" s="54">
        <f>G16+G17</f>
        <v>0</v>
      </c>
      <c r="H14" s="54">
        <f>H16+H17</f>
        <v>0</v>
      </c>
    </row>
    <row r="15" spans="1:9" s="50" customFormat="1" x14ac:dyDescent="0.25">
      <c r="B15" s="63"/>
      <c r="C15" s="63"/>
      <c r="D15" s="56" t="s">
        <v>5</v>
      </c>
      <c r="E15" s="56"/>
      <c r="F15" s="56"/>
      <c r="G15" s="56"/>
      <c r="H15" s="37"/>
    </row>
    <row r="16" spans="1:9" s="57" customFormat="1" x14ac:dyDescent="0.25">
      <c r="B16" s="64"/>
      <c r="C16" s="64"/>
      <c r="D16" s="85" t="s">
        <v>91</v>
      </c>
      <c r="E16" s="65">
        <v>-13670.300000000001</v>
      </c>
      <c r="F16" s="65">
        <v>-475463.19999999995</v>
      </c>
      <c r="G16" s="65">
        <v>-475463.19999999995</v>
      </c>
      <c r="H16" s="65">
        <v>-475463.19999999995</v>
      </c>
    </row>
    <row r="17" spans="2:8" s="57" customFormat="1" ht="34.5" x14ac:dyDescent="0.25">
      <c r="B17" s="66"/>
      <c r="C17" s="66"/>
      <c r="D17" s="53" t="s">
        <v>6</v>
      </c>
      <c r="E17" s="65">
        <v>13670.300000000001</v>
      </c>
      <c r="F17" s="65">
        <v>475463.19999999995</v>
      </c>
      <c r="G17" s="65">
        <v>475463.19999999995</v>
      </c>
      <c r="H17" s="65">
        <v>475463.19999999995</v>
      </c>
    </row>
    <row r="18" spans="2:8" x14ac:dyDescent="0.3">
      <c r="B18" s="67"/>
      <c r="C18" s="67"/>
      <c r="D18" s="86" t="s">
        <v>66</v>
      </c>
      <c r="E18" s="56"/>
      <c r="F18" s="56"/>
      <c r="G18" s="56"/>
      <c r="H18" s="37"/>
    </row>
    <row r="19" spans="2:8" s="3" customFormat="1" ht="45" customHeight="1" x14ac:dyDescent="0.3">
      <c r="B19" s="68"/>
      <c r="C19" s="58">
        <v>1</v>
      </c>
      <c r="D19" s="87" t="s">
        <v>107</v>
      </c>
      <c r="E19" s="69">
        <v>8617.3000000000011</v>
      </c>
      <c r="F19" s="69">
        <v>29556.1</v>
      </c>
      <c r="G19" s="69">
        <v>29556.1</v>
      </c>
      <c r="H19" s="69">
        <v>29556.1</v>
      </c>
    </row>
    <row r="20" spans="2:8" ht="86.25" x14ac:dyDescent="0.3">
      <c r="B20" s="67"/>
      <c r="C20" s="67"/>
      <c r="D20" s="88" t="s">
        <v>119</v>
      </c>
      <c r="E20" s="71">
        <v>2298</v>
      </c>
      <c r="F20" s="71">
        <v>2298</v>
      </c>
      <c r="G20" s="71">
        <v>2298</v>
      </c>
      <c r="H20" s="71">
        <v>2298</v>
      </c>
    </row>
    <row r="21" spans="2:8" ht="51.75" x14ac:dyDescent="0.3">
      <c r="B21" s="67"/>
      <c r="C21" s="67"/>
      <c r="D21" s="88" t="s">
        <v>120</v>
      </c>
      <c r="E21" s="71">
        <v>139.1</v>
      </c>
      <c r="F21" s="71">
        <v>139.1</v>
      </c>
      <c r="G21" s="71">
        <v>139.1</v>
      </c>
      <c r="H21" s="71">
        <v>139.1</v>
      </c>
    </row>
    <row r="22" spans="2:8" ht="103.5" x14ac:dyDescent="0.3">
      <c r="B22" s="67"/>
      <c r="C22" s="67"/>
      <c r="D22" s="88" t="s">
        <v>121</v>
      </c>
      <c r="E22" s="71">
        <v>1175.7</v>
      </c>
      <c r="F22" s="71">
        <v>1175.7</v>
      </c>
      <c r="G22" s="71">
        <v>1175.7</v>
      </c>
      <c r="H22" s="71">
        <v>1175.7</v>
      </c>
    </row>
    <row r="23" spans="2:8" ht="51.75" x14ac:dyDescent="0.3">
      <c r="B23" s="67"/>
      <c r="C23" s="67"/>
      <c r="D23" s="88" t="s">
        <v>122</v>
      </c>
      <c r="E23" s="43">
        <v>1854.4</v>
      </c>
      <c r="F23" s="43">
        <v>1854.4</v>
      </c>
      <c r="G23" s="43">
        <v>1854.4</v>
      </c>
      <c r="H23" s="43">
        <v>1854.4</v>
      </c>
    </row>
    <row r="24" spans="2:8" ht="69" x14ac:dyDescent="0.3">
      <c r="B24" s="67"/>
      <c r="C24" s="67"/>
      <c r="D24" s="89" t="s">
        <v>123</v>
      </c>
      <c r="E24" s="33"/>
      <c r="F24" s="33">
        <v>18553.8</v>
      </c>
      <c r="G24" s="33">
        <v>18553.8</v>
      </c>
      <c r="H24" s="33">
        <v>18553.8</v>
      </c>
    </row>
    <row r="25" spans="2:8" ht="51.75" x14ac:dyDescent="0.3">
      <c r="B25" s="67"/>
      <c r="C25" s="67"/>
      <c r="D25" s="88" t="s">
        <v>124</v>
      </c>
      <c r="E25" s="73"/>
      <c r="F25" s="71">
        <v>2040</v>
      </c>
      <c r="G25" s="71">
        <v>2040</v>
      </c>
      <c r="H25" s="71">
        <v>2040</v>
      </c>
    </row>
    <row r="26" spans="2:8" ht="51.75" x14ac:dyDescent="0.3">
      <c r="B26" s="67"/>
      <c r="C26" s="67"/>
      <c r="D26" s="88" t="s">
        <v>125</v>
      </c>
      <c r="E26" s="74">
        <v>150.1</v>
      </c>
      <c r="F26" s="71">
        <v>150.1</v>
      </c>
      <c r="G26" s="71">
        <v>150.1</v>
      </c>
      <c r="H26" s="71">
        <v>150.1</v>
      </c>
    </row>
    <row r="27" spans="2:8" ht="42.75" customHeight="1" x14ac:dyDescent="0.3">
      <c r="B27" s="67"/>
      <c r="C27" s="67"/>
      <c r="D27" s="88" t="s">
        <v>126</v>
      </c>
      <c r="E27" s="74">
        <v>3000</v>
      </c>
      <c r="F27" s="71">
        <v>3345</v>
      </c>
      <c r="G27" s="71">
        <v>3345</v>
      </c>
      <c r="H27" s="71">
        <v>3345</v>
      </c>
    </row>
    <row r="28" spans="2:8" s="3" customFormat="1" ht="34.5" x14ac:dyDescent="0.3">
      <c r="B28" s="58"/>
      <c r="C28" s="75">
        <v>2</v>
      </c>
      <c r="D28" s="87" t="s">
        <v>63</v>
      </c>
      <c r="E28" s="45">
        <v>2256</v>
      </c>
      <c r="F28" s="45">
        <v>121707.30000000002</v>
      </c>
      <c r="G28" s="45">
        <v>121707.30000000002</v>
      </c>
      <c r="H28" s="45">
        <v>121707.30000000002</v>
      </c>
    </row>
    <row r="29" spans="2:8" ht="51.75" x14ac:dyDescent="0.3">
      <c r="B29" s="62"/>
      <c r="C29" s="157"/>
      <c r="D29" s="88" t="s">
        <v>127</v>
      </c>
      <c r="E29" s="158">
        <v>2256</v>
      </c>
      <c r="F29" s="158">
        <v>2546</v>
      </c>
      <c r="G29" s="158">
        <v>2546</v>
      </c>
      <c r="H29" s="158">
        <v>2546</v>
      </c>
    </row>
    <row r="30" spans="2:8" ht="51.75" x14ac:dyDescent="0.3">
      <c r="B30" s="62"/>
      <c r="C30" s="157"/>
      <c r="D30" s="88" t="s">
        <v>128</v>
      </c>
      <c r="E30" s="33">
        <v>0</v>
      </c>
      <c r="F30" s="158">
        <v>1048.5999999999999</v>
      </c>
      <c r="G30" s="158">
        <v>1048.5999999999999</v>
      </c>
      <c r="H30" s="158">
        <v>1048.5999999999999</v>
      </c>
    </row>
    <row r="31" spans="2:8" ht="51.75" x14ac:dyDescent="0.3">
      <c r="B31" s="62"/>
      <c r="C31" s="157"/>
      <c r="D31" s="88" t="s">
        <v>129</v>
      </c>
      <c r="E31" s="33">
        <v>0</v>
      </c>
      <c r="F31" s="158">
        <v>9319.5</v>
      </c>
      <c r="G31" s="158">
        <v>9319.5</v>
      </c>
      <c r="H31" s="158">
        <v>9319.5</v>
      </c>
    </row>
    <row r="32" spans="2:8" ht="51.75" x14ac:dyDescent="0.3">
      <c r="B32" s="62"/>
      <c r="C32" s="157"/>
      <c r="D32" s="88" t="s">
        <v>130</v>
      </c>
      <c r="E32" s="33">
        <v>0</v>
      </c>
      <c r="F32" s="158">
        <v>1638</v>
      </c>
      <c r="G32" s="158">
        <v>1638</v>
      </c>
      <c r="H32" s="158">
        <v>1638</v>
      </c>
    </row>
    <row r="33" spans="2:8" ht="51.75" x14ac:dyDescent="0.3">
      <c r="B33" s="62"/>
      <c r="C33" s="157"/>
      <c r="D33" s="88" t="s">
        <v>131</v>
      </c>
      <c r="E33" s="33">
        <v>0</v>
      </c>
      <c r="F33" s="158">
        <v>2485.4</v>
      </c>
      <c r="G33" s="158">
        <v>2485.4</v>
      </c>
      <c r="H33" s="158">
        <v>2485.4</v>
      </c>
    </row>
    <row r="34" spans="2:8" ht="69" x14ac:dyDescent="0.3">
      <c r="B34" s="62"/>
      <c r="C34" s="157"/>
      <c r="D34" s="88" t="s">
        <v>132</v>
      </c>
      <c r="E34" s="33">
        <v>0</v>
      </c>
      <c r="F34" s="156">
        <v>180.1</v>
      </c>
      <c r="G34" s="156">
        <v>180.1</v>
      </c>
      <c r="H34" s="156">
        <v>180.1</v>
      </c>
    </row>
    <row r="35" spans="2:8" ht="69" x14ac:dyDescent="0.3">
      <c r="B35" s="62"/>
      <c r="C35" s="157"/>
      <c r="D35" s="88" t="s">
        <v>133</v>
      </c>
      <c r="E35" s="33">
        <v>0</v>
      </c>
      <c r="F35" s="158">
        <v>24565.5</v>
      </c>
      <c r="G35" s="158">
        <v>24565.5</v>
      </c>
      <c r="H35" s="158">
        <v>24565.5</v>
      </c>
    </row>
    <row r="36" spans="2:8" ht="51.75" x14ac:dyDescent="0.3">
      <c r="B36" s="62"/>
      <c r="C36" s="157"/>
      <c r="D36" s="89" t="s">
        <v>134</v>
      </c>
      <c r="E36" s="33">
        <v>0</v>
      </c>
      <c r="F36" s="159">
        <v>640</v>
      </c>
      <c r="G36" s="159">
        <v>640</v>
      </c>
      <c r="H36" s="159">
        <v>640</v>
      </c>
    </row>
    <row r="37" spans="2:8" ht="103.5" x14ac:dyDescent="0.3">
      <c r="B37" s="62"/>
      <c r="C37" s="157"/>
      <c r="D37" s="88" t="s">
        <v>135</v>
      </c>
      <c r="E37" s="33">
        <v>0</v>
      </c>
      <c r="F37" s="158">
        <v>6278.4</v>
      </c>
      <c r="G37" s="158">
        <v>6278.4</v>
      </c>
      <c r="H37" s="158">
        <v>6278.4</v>
      </c>
    </row>
    <row r="38" spans="2:8" ht="51.75" x14ac:dyDescent="0.3">
      <c r="B38" s="62"/>
      <c r="C38" s="157"/>
      <c r="D38" s="88" t="s">
        <v>136</v>
      </c>
      <c r="E38" s="33">
        <v>0</v>
      </c>
      <c r="F38" s="156">
        <v>230.3</v>
      </c>
      <c r="G38" s="156">
        <v>230.3</v>
      </c>
      <c r="H38" s="156">
        <v>230.3</v>
      </c>
    </row>
    <row r="39" spans="2:8" ht="51.75" x14ac:dyDescent="0.3">
      <c r="B39" s="62"/>
      <c r="C39" s="157"/>
      <c r="D39" s="88" t="s">
        <v>137</v>
      </c>
      <c r="E39" s="33">
        <v>0</v>
      </c>
      <c r="F39" s="156">
        <v>168.3</v>
      </c>
      <c r="G39" s="156">
        <v>168.3</v>
      </c>
      <c r="H39" s="156">
        <v>168.3</v>
      </c>
    </row>
    <row r="40" spans="2:8" ht="69" x14ac:dyDescent="0.3">
      <c r="B40" s="62"/>
      <c r="C40" s="157"/>
      <c r="D40" s="88" t="s">
        <v>138</v>
      </c>
      <c r="E40" s="33">
        <v>0</v>
      </c>
      <c r="F40" s="156">
        <v>367.5</v>
      </c>
      <c r="G40" s="156">
        <v>367.5</v>
      </c>
      <c r="H40" s="156">
        <v>367.5</v>
      </c>
    </row>
    <row r="41" spans="2:8" ht="69" x14ac:dyDescent="0.3">
      <c r="B41" s="62"/>
      <c r="C41" s="157"/>
      <c r="D41" s="89" t="s">
        <v>139</v>
      </c>
      <c r="E41" s="33">
        <v>0</v>
      </c>
      <c r="F41" s="158">
        <v>36618.800000000003</v>
      </c>
      <c r="G41" s="158">
        <v>36618.800000000003</v>
      </c>
      <c r="H41" s="158">
        <v>36618.800000000003</v>
      </c>
    </row>
    <row r="42" spans="2:8" ht="51.75" x14ac:dyDescent="0.3">
      <c r="B42" s="62"/>
      <c r="C42" s="157"/>
      <c r="D42" s="90" t="s">
        <v>140</v>
      </c>
      <c r="E42" s="33">
        <v>0</v>
      </c>
      <c r="F42" s="159">
        <v>4950</v>
      </c>
      <c r="G42" s="159">
        <v>4950</v>
      </c>
      <c r="H42" s="159">
        <v>4950</v>
      </c>
    </row>
    <row r="43" spans="2:8" ht="69" x14ac:dyDescent="0.3">
      <c r="B43" s="62"/>
      <c r="C43" s="157"/>
      <c r="D43" s="88" t="s">
        <v>141</v>
      </c>
      <c r="E43" s="33">
        <v>0</v>
      </c>
      <c r="F43" s="159">
        <v>1680</v>
      </c>
      <c r="G43" s="159">
        <v>1680</v>
      </c>
      <c r="H43" s="159">
        <v>1680</v>
      </c>
    </row>
    <row r="44" spans="2:8" ht="69" x14ac:dyDescent="0.3">
      <c r="B44" s="62"/>
      <c r="C44" s="157"/>
      <c r="D44" s="88" t="s">
        <v>142</v>
      </c>
      <c r="E44" s="33">
        <v>0</v>
      </c>
      <c r="F44" s="158">
        <v>3217.5</v>
      </c>
      <c r="G44" s="158">
        <v>3217.5</v>
      </c>
      <c r="H44" s="158">
        <v>3217.5</v>
      </c>
    </row>
    <row r="45" spans="2:8" ht="69" x14ac:dyDescent="0.3">
      <c r="B45" s="62"/>
      <c r="C45" s="157"/>
      <c r="D45" s="88" t="s">
        <v>143</v>
      </c>
      <c r="E45" s="33">
        <v>0</v>
      </c>
      <c r="F45" s="156">
        <v>207.6</v>
      </c>
      <c r="G45" s="156">
        <v>207.6</v>
      </c>
      <c r="H45" s="156">
        <v>207.6</v>
      </c>
    </row>
    <row r="46" spans="2:8" ht="51.75" x14ac:dyDescent="0.3">
      <c r="B46" s="62"/>
      <c r="C46" s="157"/>
      <c r="D46" s="90" t="s">
        <v>144</v>
      </c>
      <c r="E46" s="33">
        <v>0</v>
      </c>
      <c r="F46" s="156">
        <v>98.3</v>
      </c>
      <c r="G46" s="156">
        <v>98.3</v>
      </c>
      <c r="H46" s="156">
        <v>98.3</v>
      </c>
    </row>
    <row r="47" spans="2:8" ht="69" x14ac:dyDescent="0.3">
      <c r="B47" s="62"/>
      <c r="C47" s="157"/>
      <c r="D47" s="88" t="s">
        <v>145</v>
      </c>
      <c r="E47" s="33">
        <v>0</v>
      </c>
      <c r="F47" s="159">
        <v>85</v>
      </c>
      <c r="G47" s="159">
        <v>85</v>
      </c>
      <c r="H47" s="159">
        <v>85</v>
      </c>
    </row>
    <row r="48" spans="2:8" ht="51.75" x14ac:dyDescent="0.3">
      <c r="B48" s="62"/>
      <c r="C48" s="157"/>
      <c r="D48" s="88" t="s">
        <v>146</v>
      </c>
      <c r="E48" s="33">
        <v>0</v>
      </c>
      <c r="F48" s="158">
        <v>24508.3</v>
      </c>
      <c r="G48" s="158">
        <v>24508.3</v>
      </c>
      <c r="H48" s="158">
        <v>24508.3</v>
      </c>
    </row>
    <row r="49" spans="2:8" ht="51.75" x14ac:dyDescent="0.3">
      <c r="B49" s="62"/>
      <c r="C49" s="157"/>
      <c r="D49" s="88" t="s">
        <v>147</v>
      </c>
      <c r="E49" s="33">
        <v>0</v>
      </c>
      <c r="F49" s="156">
        <v>874.2</v>
      </c>
      <c r="G49" s="156">
        <v>874.2</v>
      </c>
      <c r="H49" s="156">
        <v>874.2</v>
      </c>
    </row>
    <row r="50" spans="2:8" s="3" customFormat="1" ht="31.5" customHeight="1" x14ac:dyDescent="0.3">
      <c r="B50" s="58"/>
      <c r="C50" s="75">
        <v>3</v>
      </c>
      <c r="D50" s="87" t="s">
        <v>64</v>
      </c>
      <c r="E50" s="36">
        <v>2797</v>
      </c>
      <c r="F50" s="36">
        <v>324199.79999999993</v>
      </c>
      <c r="G50" s="36">
        <v>324199.79999999993</v>
      </c>
      <c r="H50" s="36">
        <v>324199.79999999993</v>
      </c>
    </row>
    <row r="51" spans="2:8" ht="51.75" x14ac:dyDescent="0.3">
      <c r="B51" s="62"/>
      <c r="C51" s="157"/>
      <c r="D51" s="89" t="s">
        <v>148</v>
      </c>
      <c r="E51" s="33">
        <v>0</v>
      </c>
      <c r="F51" s="158">
        <v>5640.8</v>
      </c>
      <c r="G51" s="158">
        <v>5640.8</v>
      </c>
      <c r="H51" s="158">
        <v>5640.8</v>
      </c>
    </row>
    <row r="52" spans="2:8" ht="51.75" x14ac:dyDescent="0.3">
      <c r="B52" s="62"/>
      <c r="C52" s="157"/>
      <c r="D52" s="89" t="s">
        <v>149</v>
      </c>
      <c r="E52" s="33">
        <v>0</v>
      </c>
      <c r="F52" s="158">
        <v>6131.3</v>
      </c>
      <c r="G52" s="158">
        <v>6131.3</v>
      </c>
      <c r="H52" s="158">
        <v>6131.3</v>
      </c>
    </row>
    <row r="53" spans="2:8" ht="51.75" x14ac:dyDescent="0.3">
      <c r="B53" s="62"/>
      <c r="C53" s="157"/>
      <c r="D53" s="88" t="s">
        <v>150</v>
      </c>
      <c r="E53" s="33">
        <v>0</v>
      </c>
      <c r="F53" s="156">
        <v>225.1</v>
      </c>
      <c r="G53" s="156">
        <v>225.1</v>
      </c>
      <c r="H53" s="156">
        <v>225.1</v>
      </c>
    </row>
    <row r="54" spans="2:8" ht="69" x14ac:dyDescent="0.3">
      <c r="B54" s="62"/>
      <c r="C54" s="157"/>
      <c r="D54" s="91" t="s">
        <v>151</v>
      </c>
      <c r="E54" s="33">
        <v>0</v>
      </c>
      <c r="F54" s="158">
        <v>5445</v>
      </c>
      <c r="G54" s="158">
        <v>5445</v>
      </c>
      <c r="H54" s="158">
        <v>5445</v>
      </c>
    </row>
    <row r="55" spans="2:8" ht="69" x14ac:dyDescent="0.3">
      <c r="B55" s="62"/>
      <c r="C55" s="157"/>
      <c r="D55" s="91" t="s">
        <v>152</v>
      </c>
      <c r="E55" s="33">
        <v>0</v>
      </c>
      <c r="F55" s="158">
        <v>8338.5</v>
      </c>
      <c r="G55" s="158">
        <v>8338.5</v>
      </c>
      <c r="H55" s="158">
        <v>8338.5</v>
      </c>
    </row>
    <row r="56" spans="2:8" ht="51.75" x14ac:dyDescent="0.3">
      <c r="B56" s="62"/>
      <c r="C56" s="157"/>
      <c r="D56" s="88" t="s">
        <v>153</v>
      </c>
      <c r="E56" s="33">
        <v>0</v>
      </c>
      <c r="F56" s="158">
        <v>1778</v>
      </c>
      <c r="G56" s="158">
        <v>1778</v>
      </c>
      <c r="H56" s="158">
        <v>1778</v>
      </c>
    </row>
    <row r="57" spans="2:8" ht="51.75" x14ac:dyDescent="0.3">
      <c r="B57" s="62"/>
      <c r="C57" s="157"/>
      <c r="D57" s="92" t="s">
        <v>154</v>
      </c>
      <c r="E57" s="33">
        <v>0</v>
      </c>
      <c r="F57" s="158">
        <v>2085</v>
      </c>
      <c r="G57" s="158">
        <v>2085</v>
      </c>
      <c r="H57" s="158">
        <v>2085</v>
      </c>
    </row>
    <row r="58" spans="2:8" ht="51.75" x14ac:dyDescent="0.3">
      <c r="B58" s="62"/>
      <c r="C58" s="157"/>
      <c r="D58" s="89" t="s">
        <v>155</v>
      </c>
      <c r="E58" s="33">
        <v>0</v>
      </c>
      <c r="F58" s="158">
        <v>11430</v>
      </c>
      <c r="G58" s="158">
        <v>11430</v>
      </c>
      <c r="H58" s="158">
        <v>11430</v>
      </c>
    </row>
    <row r="59" spans="2:8" ht="51.75" x14ac:dyDescent="0.3">
      <c r="B59" s="62"/>
      <c r="C59" s="157"/>
      <c r="D59" s="89" t="s">
        <v>156</v>
      </c>
      <c r="E59" s="33">
        <v>0</v>
      </c>
      <c r="F59" s="158">
        <v>3217.5</v>
      </c>
      <c r="G59" s="158">
        <v>3217.5</v>
      </c>
      <c r="H59" s="158">
        <v>3217.5</v>
      </c>
    </row>
    <row r="60" spans="2:8" ht="51.75" x14ac:dyDescent="0.3">
      <c r="B60" s="62"/>
      <c r="C60" s="157"/>
      <c r="D60" s="89" t="s">
        <v>157</v>
      </c>
      <c r="E60" s="33">
        <v>0</v>
      </c>
      <c r="F60" s="158">
        <v>2970</v>
      </c>
      <c r="G60" s="158">
        <v>2970</v>
      </c>
      <c r="H60" s="158">
        <v>2970</v>
      </c>
    </row>
    <row r="61" spans="2:8" ht="51.75" x14ac:dyDescent="0.3">
      <c r="B61" s="62"/>
      <c r="C61" s="157"/>
      <c r="D61" s="89" t="s">
        <v>158</v>
      </c>
      <c r="E61" s="33">
        <v>0</v>
      </c>
      <c r="F61" s="158">
        <v>3359.4</v>
      </c>
      <c r="G61" s="158">
        <v>3359.4</v>
      </c>
      <c r="H61" s="158">
        <v>3359.4</v>
      </c>
    </row>
    <row r="62" spans="2:8" ht="51.75" x14ac:dyDescent="0.3">
      <c r="B62" s="62"/>
      <c r="C62" s="157"/>
      <c r="D62" s="89" t="s">
        <v>159</v>
      </c>
      <c r="E62" s="33">
        <v>0</v>
      </c>
      <c r="F62" s="158">
        <v>1280</v>
      </c>
      <c r="G62" s="158">
        <v>1280</v>
      </c>
      <c r="H62" s="158">
        <v>1280</v>
      </c>
    </row>
    <row r="63" spans="2:8" ht="44.25" customHeight="1" x14ac:dyDescent="0.3">
      <c r="B63" s="62"/>
      <c r="C63" s="157"/>
      <c r="D63" s="88" t="s">
        <v>160</v>
      </c>
      <c r="E63" s="33">
        <v>0</v>
      </c>
      <c r="F63" s="158">
        <v>2605</v>
      </c>
      <c r="G63" s="158">
        <v>2605</v>
      </c>
      <c r="H63" s="158">
        <v>2605</v>
      </c>
    </row>
    <row r="64" spans="2:8" ht="51.75" x14ac:dyDescent="0.3">
      <c r="B64" s="62"/>
      <c r="C64" s="157"/>
      <c r="D64" s="88" t="s">
        <v>161</v>
      </c>
      <c r="E64" s="33">
        <v>0</v>
      </c>
      <c r="F64" s="158">
        <v>4886.3999999999996</v>
      </c>
      <c r="G64" s="158">
        <v>4886.3999999999996</v>
      </c>
      <c r="H64" s="158">
        <v>4886.3999999999996</v>
      </c>
    </row>
    <row r="65" spans="2:8" ht="51.75" x14ac:dyDescent="0.3">
      <c r="B65" s="62"/>
      <c r="C65" s="157"/>
      <c r="D65" s="88" t="s">
        <v>162</v>
      </c>
      <c r="E65" s="33">
        <v>1200</v>
      </c>
      <c r="F65" s="158">
        <v>1200</v>
      </c>
      <c r="G65" s="158">
        <v>1200</v>
      </c>
      <c r="H65" s="158">
        <v>1200</v>
      </c>
    </row>
    <row r="66" spans="2:8" ht="51.75" x14ac:dyDescent="0.3">
      <c r="B66" s="62"/>
      <c r="C66" s="157"/>
      <c r="D66" s="88" t="s">
        <v>163</v>
      </c>
      <c r="E66" s="33">
        <v>0</v>
      </c>
      <c r="F66" s="158">
        <v>2119.1999999999998</v>
      </c>
      <c r="G66" s="158">
        <v>2119.1999999999998</v>
      </c>
      <c r="H66" s="158">
        <v>2119.1999999999998</v>
      </c>
    </row>
    <row r="67" spans="2:8" ht="51.75" x14ac:dyDescent="0.3">
      <c r="B67" s="62"/>
      <c r="C67" s="157"/>
      <c r="D67" s="88" t="s">
        <v>164</v>
      </c>
      <c r="E67" s="33">
        <v>0</v>
      </c>
      <c r="F67" s="158">
        <v>1450</v>
      </c>
      <c r="G67" s="158">
        <v>1450</v>
      </c>
      <c r="H67" s="158">
        <v>1450</v>
      </c>
    </row>
    <row r="68" spans="2:8" ht="51.75" x14ac:dyDescent="0.3">
      <c r="B68" s="62"/>
      <c r="C68" s="157"/>
      <c r="D68" s="88" t="s">
        <v>165</v>
      </c>
      <c r="E68" s="33">
        <v>0</v>
      </c>
      <c r="F68" s="158">
        <v>19621.2</v>
      </c>
      <c r="G68" s="158">
        <v>19621.2</v>
      </c>
      <c r="H68" s="158">
        <v>19621.2</v>
      </c>
    </row>
    <row r="69" spans="2:8" ht="51.75" x14ac:dyDescent="0.3">
      <c r="B69" s="62"/>
      <c r="C69" s="157"/>
      <c r="D69" s="88" t="s">
        <v>166</v>
      </c>
      <c r="E69" s="33">
        <v>0</v>
      </c>
      <c r="F69" s="158">
        <v>1399.9</v>
      </c>
      <c r="G69" s="158">
        <v>1399.9</v>
      </c>
      <c r="H69" s="158">
        <v>1399.9</v>
      </c>
    </row>
    <row r="70" spans="2:8" ht="51.75" x14ac:dyDescent="0.3">
      <c r="B70" s="62"/>
      <c r="C70" s="157"/>
      <c r="D70" s="88" t="s">
        <v>167</v>
      </c>
      <c r="E70" s="33">
        <v>0</v>
      </c>
      <c r="F70" s="158">
        <v>2200.8000000000002</v>
      </c>
      <c r="G70" s="158">
        <v>2200.8000000000002</v>
      </c>
      <c r="H70" s="158">
        <v>2200.8000000000002</v>
      </c>
    </row>
    <row r="71" spans="2:8" ht="51.75" x14ac:dyDescent="0.3">
      <c r="B71" s="62"/>
      <c r="C71" s="157"/>
      <c r="D71" s="88" t="s">
        <v>168</v>
      </c>
      <c r="E71" s="33">
        <v>0</v>
      </c>
      <c r="F71" s="158">
        <v>1283.8</v>
      </c>
      <c r="G71" s="158">
        <v>1283.8</v>
      </c>
      <c r="H71" s="158">
        <v>1283.8</v>
      </c>
    </row>
    <row r="72" spans="2:8" ht="51.75" x14ac:dyDescent="0.3">
      <c r="B72" s="62"/>
      <c r="C72" s="157"/>
      <c r="D72" s="88" t="s">
        <v>169</v>
      </c>
      <c r="E72" s="33">
        <v>0</v>
      </c>
      <c r="F72" s="159">
        <v>975</v>
      </c>
      <c r="G72" s="159">
        <v>975</v>
      </c>
      <c r="H72" s="159">
        <v>975</v>
      </c>
    </row>
    <row r="73" spans="2:8" ht="69" x14ac:dyDescent="0.3">
      <c r="B73" s="62"/>
      <c r="C73" s="157"/>
      <c r="D73" s="88" t="s">
        <v>170</v>
      </c>
      <c r="E73" s="33">
        <v>0</v>
      </c>
      <c r="F73" s="159">
        <v>695</v>
      </c>
      <c r="G73" s="159">
        <v>695</v>
      </c>
      <c r="H73" s="159">
        <v>695</v>
      </c>
    </row>
    <row r="74" spans="2:8" ht="51.75" x14ac:dyDescent="0.3">
      <c r="B74" s="62"/>
      <c r="C74" s="157"/>
      <c r="D74" s="88" t="s">
        <v>171</v>
      </c>
      <c r="E74" s="33">
        <v>0</v>
      </c>
      <c r="F74" s="158">
        <v>15066</v>
      </c>
      <c r="G74" s="158">
        <v>15066</v>
      </c>
      <c r="H74" s="158">
        <v>15066</v>
      </c>
    </row>
    <row r="75" spans="2:8" ht="51.75" x14ac:dyDescent="0.3">
      <c r="B75" s="62"/>
      <c r="C75" s="157"/>
      <c r="D75" s="88" t="s">
        <v>172</v>
      </c>
      <c r="E75" s="33">
        <v>0</v>
      </c>
      <c r="F75" s="158">
        <v>11907</v>
      </c>
      <c r="G75" s="158">
        <v>11907</v>
      </c>
      <c r="H75" s="158">
        <v>11907</v>
      </c>
    </row>
    <row r="76" spans="2:8" ht="51.75" x14ac:dyDescent="0.3">
      <c r="B76" s="62"/>
      <c r="C76" s="157"/>
      <c r="D76" s="88" t="s">
        <v>173</v>
      </c>
      <c r="E76" s="33">
        <v>0</v>
      </c>
      <c r="F76" s="158">
        <v>4950</v>
      </c>
      <c r="G76" s="158">
        <v>4950</v>
      </c>
      <c r="H76" s="158">
        <v>4950</v>
      </c>
    </row>
    <row r="77" spans="2:8" ht="51.75" x14ac:dyDescent="0.3">
      <c r="B77" s="62"/>
      <c r="C77" s="157"/>
      <c r="D77" s="88" t="s">
        <v>174</v>
      </c>
      <c r="E77" s="33">
        <v>0</v>
      </c>
      <c r="F77" s="158">
        <v>35437.5</v>
      </c>
      <c r="G77" s="158">
        <v>35437.5</v>
      </c>
      <c r="H77" s="158">
        <v>35437.5</v>
      </c>
    </row>
    <row r="78" spans="2:8" ht="69" x14ac:dyDescent="0.3">
      <c r="B78" s="62"/>
      <c r="C78" s="157"/>
      <c r="D78" s="88" t="s">
        <v>175</v>
      </c>
      <c r="E78" s="33">
        <v>0</v>
      </c>
      <c r="F78" s="158">
        <v>16038</v>
      </c>
      <c r="G78" s="158">
        <v>16038</v>
      </c>
      <c r="H78" s="158">
        <v>16038</v>
      </c>
    </row>
    <row r="79" spans="2:8" ht="51.75" x14ac:dyDescent="0.3">
      <c r="B79" s="62"/>
      <c r="C79" s="157"/>
      <c r="D79" s="88" t="s">
        <v>176</v>
      </c>
      <c r="E79" s="33">
        <v>0</v>
      </c>
      <c r="F79" s="158">
        <v>1965</v>
      </c>
      <c r="G79" s="158">
        <v>1965</v>
      </c>
      <c r="H79" s="158">
        <v>1965</v>
      </c>
    </row>
    <row r="80" spans="2:8" ht="69" x14ac:dyDescent="0.3">
      <c r="B80" s="62"/>
      <c r="C80" s="157"/>
      <c r="D80" s="89" t="s">
        <v>177</v>
      </c>
      <c r="E80" s="33">
        <v>0</v>
      </c>
      <c r="F80" s="37">
        <v>145.1</v>
      </c>
      <c r="G80" s="37">
        <v>145.1</v>
      </c>
      <c r="H80" s="37">
        <v>145.1</v>
      </c>
    </row>
    <row r="81" spans="2:8" ht="51.75" x14ac:dyDescent="0.3">
      <c r="B81" s="62"/>
      <c r="C81" s="157"/>
      <c r="D81" s="89" t="s">
        <v>178</v>
      </c>
      <c r="E81" s="33">
        <v>0</v>
      </c>
      <c r="F81" s="37">
        <v>11542.5</v>
      </c>
      <c r="G81" s="37">
        <v>11542.5</v>
      </c>
      <c r="H81" s="37">
        <v>11542.5</v>
      </c>
    </row>
    <row r="82" spans="2:8" ht="86.25" x14ac:dyDescent="0.3">
      <c r="B82" s="62"/>
      <c r="C82" s="157"/>
      <c r="D82" s="89" t="s">
        <v>179</v>
      </c>
      <c r="E82" s="33">
        <v>0</v>
      </c>
      <c r="F82" s="158">
        <v>4702.5</v>
      </c>
      <c r="G82" s="158">
        <v>4702.5</v>
      </c>
      <c r="H82" s="158">
        <v>4702.5</v>
      </c>
    </row>
    <row r="83" spans="2:8" ht="51.75" x14ac:dyDescent="0.3">
      <c r="B83" s="62"/>
      <c r="C83" s="157"/>
      <c r="D83" s="89" t="s">
        <v>180</v>
      </c>
      <c r="E83" s="33">
        <v>0</v>
      </c>
      <c r="F83" s="158">
        <v>5886</v>
      </c>
      <c r="G83" s="158">
        <v>5886</v>
      </c>
      <c r="H83" s="158">
        <v>5886</v>
      </c>
    </row>
    <row r="84" spans="2:8" ht="51.75" x14ac:dyDescent="0.3">
      <c r="B84" s="62"/>
      <c r="C84" s="157"/>
      <c r="D84" s="89" t="s">
        <v>181</v>
      </c>
      <c r="E84" s="33">
        <v>0</v>
      </c>
      <c r="F84" s="158">
        <v>27189</v>
      </c>
      <c r="G84" s="158">
        <v>27189</v>
      </c>
      <c r="H84" s="158">
        <v>27189</v>
      </c>
    </row>
    <row r="85" spans="2:8" ht="34.5" x14ac:dyDescent="0.3">
      <c r="B85" s="62"/>
      <c r="C85" s="157"/>
      <c r="D85" s="89" t="s">
        <v>182</v>
      </c>
      <c r="E85" s="33">
        <v>0</v>
      </c>
      <c r="F85" s="158">
        <v>4083.8</v>
      </c>
      <c r="G85" s="158">
        <v>4083.8</v>
      </c>
      <c r="H85" s="158">
        <v>4083.8</v>
      </c>
    </row>
    <row r="86" spans="2:8" ht="51.75" x14ac:dyDescent="0.3">
      <c r="B86" s="62"/>
      <c r="C86" s="157"/>
      <c r="D86" s="89" t="s">
        <v>183</v>
      </c>
      <c r="E86" s="33">
        <v>0</v>
      </c>
      <c r="F86" s="158">
        <v>7112.3</v>
      </c>
      <c r="G86" s="158">
        <v>7112.3</v>
      </c>
      <c r="H86" s="158">
        <v>7112.3</v>
      </c>
    </row>
    <row r="87" spans="2:8" ht="103.5" x14ac:dyDescent="0.3">
      <c r="B87" s="62"/>
      <c r="C87" s="157"/>
      <c r="D87" s="88" t="s">
        <v>184</v>
      </c>
      <c r="E87" s="33">
        <v>0</v>
      </c>
      <c r="F87" s="158">
        <v>11907</v>
      </c>
      <c r="G87" s="158">
        <v>11907</v>
      </c>
      <c r="H87" s="158">
        <v>11907</v>
      </c>
    </row>
    <row r="88" spans="2:8" ht="103.5" x14ac:dyDescent="0.3">
      <c r="B88" s="62"/>
      <c r="C88" s="157"/>
      <c r="D88" s="89" t="s">
        <v>185</v>
      </c>
      <c r="E88" s="33">
        <v>0</v>
      </c>
      <c r="F88" s="158">
        <v>5640.8</v>
      </c>
      <c r="G88" s="158">
        <v>5640.8</v>
      </c>
      <c r="H88" s="158">
        <v>5640.8</v>
      </c>
    </row>
    <row r="89" spans="2:8" ht="69" x14ac:dyDescent="0.3">
      <c r="B89" s="62"/>
      <c r="C89" s="157"/>
      <c r="D89" s="89" t="s">
        <v>186</v>
      </c>
      <c r="E89" s="33">
        <v>0</v>
      </c>
      <c r="F89" s="158">
        <v>8093.3</v>
      </c>
      <c r="G89" s="158">
        <v>8093.3</v>
      </c>
      <c r="H89" s="158">
        <v>8093.3</v>
      </c>
    </row>
    <row r="90" spans="2:8" ht="51.75" x14ac:dyDescent="0.3">
      <c r="B90" s="62"/>
      <c r="C90" s="157"/>
      <c r="D90" s="88" t="s">
        <v>187</v>
      </c>
      <c r="E90" s="33">
        <v>0</v>
      </c>
      <c r="F90" s="158">
        <v>1143</v>
      </c>
      <c r="G90" s="158">
        <v>1143</v>
      </c>
      <c r="H90" s="158">
        <v>1143</v>
      </c>
    </row>
    <row r="91" spans="2:8" ht="51.75" x14ac:dyDescent="0.3">
      <c r="B91" s="62"/>
      <c r="C91" s="157"/>
      <c r="D91" s="88" t="s">
        <v>188</v>
      </c>
      <c r="E91" s="33">
        <v>0</v>
      </c>
      <c r="F91" s="156">
        <v>969.9</v>
      </c>
      <c r="G91" s="156">
        <v>969.9</v>
      </c>
      <c r="H91" s="156">
        <v>969.9</v>
      </c>
    </row>
    <row r="92" spans="2:8" ht="51.75" x14ac:dyDescent="0.3">
      <c r="B92" s="62"/>
      <c r="C92" s="157"/>
      <c r="D92" s="88" t="s">
        <v>189</v>
      </c>
      <c r="E92" s="33">
        <v>0</v>
      </c>
      <c r="F92" s="158">
        <v>2949.6</v>
      </c>
      <c r="G92" s="158">
        <v>2949.6</v>
      </c>
      <c r="H92" s="158">
        <v>2949.6</v>
      </c>
    </row>
    <row r="93" spans="2:8" ht="51.75" x14ac:dyDescent="0.3">
      <c r="B93" s="62"/>
      <c r="C93" s="157"/>
      <c r="D93" s="93" t="s">
        <v>190</v>
      </c>
      <c r="E93" s="33">
        <v>0</v>
      </c>
      <c r="F93" s="158">
        <v>9074.2999999999993</v>
      </c>
      <c r="G93" s="158">
        <v>9074.2999999999993</v>
      </c>
      <c r="H93" s="158">
        <v>9074.2999999999993</v>
      </c>
    </row>
    <row r="94" spans="2:8" ht="69" x14ac:dyDescent="0.3">
      <c r="B94" s="62"/>
      <c r="C94" s="157"/>
      <c r="D94" s="93" t="s">
        <v>191</v>
      </c>
      <c r="E94" s="33">
        <v>0</v>
      </c>
      <c r="F94" s="158">
        <v>5445</v>
      </c>
      <c r="G94" s="158">
        <v>5445</v>
      </c>
      <c r="H94" s="158">
        <v>5445</v>
      </c>
    </row>
    <row r="95" spans="2:8" ht="51.75" x14ac:dyDescent="0.3">
      <c r="B95" s="62"/>
      <c r="C95" s="157"/>
      <c r="D95" s="93" t="s">
        <v>192</v>
      </c>
      <c r="E95" s="33">
        <v>0</v>
      </c>
      <c r="F95" s="158">
        <v>4430.3</v>
      </c>
      <c r="G95" s="158">
        <v>4430.3</v>
      </c>
      <c r="H95" s="158">
        <v>4430.3</v>
      </c>
    </row>
    <row r="96" spans="2:8" ht="69" x14ac:dyDescent="0.3">
      <c r="B96" s="62"/>
      <c r="C96" s="157"/>
      <c r="D96" s="88" t="s">
        <v>193</v>
      </c>
      <c r="E96" s="159">
        <v>798</v>
      </c>
      <c r="F96" s="159">
        <v>888</v>
      </c>
      <c r="G96" s="159">
        <v>888</v>
      </c>
      <c r="H96" s="159">
        <v>888</v>
      </c>
    </row>
    <row r="97" spans="2:10" ht="51.75" x14ac:dyDescent="0.3">
      <c r="B97" s="62"/>
      <c r="C97" s="157"/>
      <c r="D97" s="89" t="s">
        <v>194</v>
      </c>
      <c r="E97" s="33">
        <v>0</v>
      </c>
      <c r="F97" s="158">
        <v>2845</v>
      </c>
      <c r="G97" s="158">
        <v>2845</v>
      </c>
      <c r="H97" s="158">
        <v>2845</v>
      </c>
    </row>
    <row r="98" spans="2:10" ht="51.75" x14ac:dyDescent="0.3">
      <c r="B98" s="62"/>
      <c r="C98" s="157"/>
      <c r="D98" s="89" t="s">
        <v>195</v>
      </c>
      <c r="E98" s="33">
        <v>0</v>
      </c>
      <c r="F98" s="158">
        <v>2198</v>
      </c>
      <c r="G98" s="158">
        <v>2198</v>
      </c>
      <c r="H98" s="158">
        <v>2198</v>
      </c>
    </row>
    <row r="99" spans="2:10" ht="51.75" x14ac:dyDescent="0.3">
      <c r="B99" s="62"/>
      <c r="C99" s="157"/>
      <c r="D99" s="89" t="s">
        <v>196</v>
      </c>
      <c r="E99" s="33">
        <v>0</v>
      </c>
      <c r="F99" s="158">
        <v>3156</v>
      </c>
      <c r="G99" s="158">
        <v>3156</v>
      </c>
      <c r="H99" s="158">
        <v>3156</v>
      </c>
    </row>
    <row r="100" spans="2:10" ht="69" x14ac:dyDescent="0.3">
      <c r="B100" s="62"/>
      <c r="C100" s="157"/>
      <c r="D100" s="89" t="s">
        <v>197</v>
      </c>
      <c r="E100" s="33">
        <v>0</v>
      </c>
      <c r="F100" s="158">
        <v>7848</v>
      </c>
      <c r="G100" s="158">
        <v>7848</v>
      </c>
      <c r="H100" s="158">
        <v>7848</v>
      </c>
    </row>
    <row r="101" spans="2:10" ht="51.75" x14ac:dyDescent="0.3">
      <c r="B101" s="62"/>
      <c r="C101" s="157"/>
      <c r="D101" s="89" t="s">
        <v>198</v>
      </c>
      <c r="E101" s="33">
        <v>0</v>
      </c>
      <c r="F101" s="158">
        <v>2052</v>
      </c>
      <c r="G101" s="158">
        <v>2052</v>
      </c>
      <c r="H101" s="158">
        <v>2052</v>
      </c>
    </row>
    <row r="102" spans="2:10" ht="34.5" x14ac:dyDescent="0.3">
      <c r="B102" s="62"/>
      <c r="C102" s="157"/>
      <c r="D102" s="88" t="s">
        <v>199</v>
      </c>
      <c r="E102" s="159">
        <v>799</v>
      </c>
      <c r="F102" s="159">
        <v>799</v>
      </c>
      <c r="G102" s="159">
        <v>799</v>
      </c>
      <c r="H102" s="159">
        <v>799</v>
      </c>
    </row>
    <row r="103" spans="2:10" ht="34.5" x14ac:dyDescent="0.3">
      <c r="B103" s="62"/>
      <c r="C103" s="157"/>
      <c r="D103" s="88" t="s">
        <v>200</v>
      </c>
      <c r="E103" s="33">
        <v>0</v>
      </c>
      <c r="F103" s="158">
        <v>18399</v>
      </c>
      <c r="G103" s="158">
        <v>18399</v>
      </c>
      <c r="H103" s="158">
        <v>18399</v>
      </c>
    </row>
    <row r="104" spans="2:10" s="3" customFormat="1" ht="18.75" customHeight="1" x14ac:dyDescent="0.3">
      <c r="B104" s="94" t="s">
        <v>113</v>
      </c>
      <c r="C104" s="94" t="s">
        <v>108</v>
      </c>
      <c r="D104" s="95" t="s">
        <v>109</v>
      </c>
      <c r="E104" s="96">
        <v>0</v>
      </c>
      <c r="F104" s="96">
        <v>0</v>
      </c>
      <c r="G104" s="96">
        <v>0</v>
      </c>
      <c r="H104" s="96">
        <v>0</v>
      </c>
    </row>
    <row r="105" spans="2:10" ht="21.75" customHeight="1" x14ac:dyDescent="0.3">
      <c r="B105" s="97"/>
      <c r="C105" s="97"/>
      <c r="D105" s="86" t="s">
        <v>110</v>
      </c>
      <c r="E105" s="98"/>
      <c r="F105" s="98"/>
      <c r="G105" s="98"/>
      <c r="H105" s="98"/>
    </row>
    <row r="106" spans="2:10" s="3" customFormat="1" ht="23.25" customHeight="1" x14ac:dyDescent="0.3">
      <c r="B106" s="95"/>
      <c r="C106" s="95"/>
      <c r="D106" s="99" t="s">
        <v>91</v>
      </c>
      <c r="E106" s="100">
        <v>-16453.099999999999</v>
      </c>
      <c r="F106" s="100">
        <v>-28044.5</v>
      </c>
      <c r="G106" s="100">
        <v>-28044.5</v>
      </c>
      <c r="H106" s="100">
        <v>-28044.5</v>
      </c>
      <c r="J106" s="82"/>
    </row>
    <row r="107" spans="2:10" s="3" customFormat="1" ht="36.75" customHeight="1" x14ac:dyDescent="0.3">
      <c r="B107" s="58"/>
      <c r="C107" s="75"/>
      <c r="D107" s="53" t="s">
        <v>6</v>
      </c>
      <c r="E107" s="36">
        <v>16453.099999999999</v>
      </c>
      <c r="F107" s="36">
        <v>28044.5</v>
      </c>
      <c r="G107" s="36">
        <v>28044.5</v>
      </c>
      <c r="H107" s="36">
        <v>28044.5</v>
      </c>
    </row>
    <row r="108" spans="2:10" ht="69" x14ac:dyDescent="0.3">
      <c r="B108" s="62"/>
      <c r="C108" s="157"/>
      <c r="D108" s="90" t="s">
        <v>201</v>
      </c>
      <c r="E108" s="33">
        <v>0</v>
      </c>
      <c r="F108" s="160">
        <v>3420</v>
      </c>
      <c r="G108" s="160">
        <v>3420</v>
      </c>
      <c r="H108" s="160">
        <v>3420</v>
      </c>
    </row>
    <row r="109" spans="2:10" ht="69" x14ac:dyDescent="0.3">
      <c r="B109" s="62"/>
      <c r="C109" s="157"/>
      <c r="D109" s="88" t="s">
        <v>202</v>
      </c>
      <c r="E109" s="33">
        <v>0</v>
      </c>
      <c r="F109" s="161">
        <v>2352</v>
      </c>
      <c r="G109" s="161">
        <v>2352</v>
      </c>
      <c r="H109" s="161">
        <v>2352</v>
      </c>
    </row>
    <row r="110" spans="2:10" ht="69" x14ac:dyDescent="0.3">
      <c r="B110" s="62"/>
      <c r="C110" s="157"/>
      <c r="D110" s="90" t="s">
        <v>203</v>
      </c>
      <c r="E110" s="162">
        <v>751.5</v>
      </c>
      <c r="F110" s="162">
        <v>751.5</v>
      </c>
      <c r="G110" s="162">
        <v>751.5</v>
      </c>
      <c r="H110" s="162">
        <v>751.5</v>
      </c>
    </row>
    <row r="111" spans="2:10" ht="51.75" x14ac:dyDescent="0.3">
      <c r="B111" s="62"/>
      <c r="C111" s="157"/>
      <c r="D111" s="88" t="s">
        <v>204</v>
      </c>
      <c r="E111" s="160">
        <v>5598.6</v>
      </c>
      <c r="F111" s="163">
        <v>9198</v>
      </c>
      <c r="G111" s="163">
        <v>9198</v>
      </c>
      <c r="H111" s="163">
        <v>9198</v>
      </c>
    </row>
    <row r="112" spans="2:10" ht="69" x14ac:dyDescent="0.3">
      <c r="B112" s="62"/>
      <c r="C112" s="157"/>
      <c r="D112" s="90" t="s">
        <v>205</v>
      </c>
      <c r="E112" s="164">
        <v>627</v>
      </c>
      <c r="F112" s="164">
        <v>627</v>
      </c>
      <c r="G112" s="164">
        <v>627</v>
      </c>
      <c r="H112" s="164">
        <v>627</v>
      </c>
    </row>
    <row r="113" spans="2:8" ht="51.75" x14ac:dyDescent="0.3">
      <c r="B113" s="62"/>
      <c r="C113" s="157"/>
      <c r="D113" s="88" t="s">
        <v>206</v>
      </c>
      <c r="E113" s="161">
        <v>2568</v>
      </c>
      <c r="F113" s="161">
        <v>2568</v>
      </c>
      <c r="G113" s="161">
        <v>2568</v>
      </c>
      <c r="H113" s="161">
        <v>2568</v>
      </c>
    </row>
    <row r="114" spans="2:8" ht="63.75" customHeight="1" x14ac:dyDescent="0.3">
      <c r="B114" s="62"/>
      <c r="C114" s="157"/>
      <c r="D114" s="88" t="s">
        <v>207</v>
      </c>
      <c r="E114" s="161">
        <v>4340</v>
      </c>
      <c r="F114" s="161">
        <v>4340</v>
      </c>
      <c r="G114" s="161">
        <v>4340</v>
      </c>
      <c r="H114" s="161">
        <v>4340</v>
      </c>
    </row>
    <row r="115" spans="2:8" ht="69" x14ac:dyDescent="0.3">
      <c r="B115" s="62"/>
      <c r="C115" s="157"/>
      <c r="D115" s="88" t="s">
        <v>208</v>
      </c>
      <c r="E115" s="161">
        <v>2568</v>
      </c>
      <c r="F115" s="161">
        <v>2568</v>
      </c>
      <c r="G115" s="161">
        <v>2568</v>
      </c>
      <c r="H115" s="161">
        <v>2568</v>
      </c>
    </row>
    <row r="116" spans="2:8" ht="51.75" x14ac:dyDescent="0.3">
      <c r="B116" s="62"/>
      <c r="C116" s="157"/>
      <c r="D116" s="88" t="s">
        <v>209</v>
      </c>
      <c r="E116" s="33">
        <v>0</v>
      </c>
      <c r="F116" s="160">
        <v>1260</v>
      </c>
      <c r="G116" s="160">
        <v>1260</v>
      </c>
      <c r="H116" s="160">
        <v>1260</v>
      </c>
    </row>
    <row r="117" spans="2:8" ht="69" x14ac:dyDescent="0.3">
      <c r="B117" s="62"/>
      <c r="C117" s="157"/>
      <c r="D117" s="88" t="s">
        <v>210</v>
      </c>
      <c r="E117" s="33">
        <v>0</v>
      </c>
      <c r="F117" s="160">
        <v>960</v>
      </c>
      <c r="G117" s="160">
        <v>960</v>
      </c>
      <c r="H117" s="160">
        <v>960</v>
      </c>
    </row>
    <row r="118" spans="2:8" ht="24.75" customHeight="1" x14ac:dyDescent="0.3">
      <c r="B118" s="83"/>
      <c r="C118" s="165"/>
      <c r="D118" s="166"/>
      <c r="E118" s="166"/>
      <c r="F118" s="166"/>
      <c r="G118" s="166"/>
      <c r="H118" s="167"/>
    </row>
    <row r="119" spans="2:8" s="3" customFormat="1" ht="69" customHeight="1" x14ac:dyDescent="0.3">
      <c r="B119" s="84"/>
      <c r="C119" s="57"/>
      <c r="D119" s="201" t="s">
        <v>83</v>
      </c>
      <c r="E119" s="212" t="s">
        <v>84</v>
      </c>
      <c r="F119" s="212"/>
      <c r="G119" s="212"/>
      <c r="H119" s="202"/>
    </row>
  </sheetData>
  <mergeCells count="5">
    <mergeCell ref="A5:H5"/>
    <mergeCell ref="B8:C8"/>
    <mergeCell ref="D8:D9"/>
    <mergeCell ref="E8:H8"/>
    <mergeCell ref="E119:G119"/>
  </mergeCells>
  <phoneticPr fontId="15" type="noConversion"/>
  <pageMargins left="0.25" right="0.25" top="0.75" bottom="0.75" header="0.3" footer="0.3"/>
  <pageSetup paperSize="9" scale="82" orientation="landscape" verticalDpi="300" r:id="rId1"/>
  <colBreaks count="1" manualBreakCount="1">
    <brk id="9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CD50"/>
  <sheetViews>
    <sheetView zoomScaleNormal="100" workbookViewId="0">
      <selection activeCell="E8" sqref="E8:H8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7.7109375" style="1" customWidth="1"/>
    <col min="12" max="12" width="13.28515625" style="1" customWidth="1"/>
    <col min="13" max="13" width="16.7109375" style="1" customWidth="1"/>
    <col min="14" max="14" width="18.7109375" style="1" customWidth="1"/>
    <col min="15" max="15" width="19.140625" style="1" customWidth="1"/>
    <col min="16" max="16" width="17.42578125" style="1" customWidth="1"/>
    <col min="17" max="16384" width="9.140625" style="1"/>
  </cols>
  <sheetData>
    <row r="1" spans="2:82" ht="17.25" x14ac:dyDescent="0.3">
      <c r="N1" s="178" t="s">
        <v>97</v>
      </c>
    </row>
    <row r="2" spans="2:82" ht="17.25" x14ac:dyDescent="0.3">
      <c r="N2" s="13" t="s">
        <v>94</v>
      </c>
    </row>
    <row r="3" spans="2:82" ht="17.25" x14ac:dyDescent="0.3">
      <c r="D3" s="179"/>
      <c r="H3" s="180"/>
      <c r="I3" s="180"/>
      <c r="J3" s="180"/>
      <c r="K3" s="180"/>
      <c r="L3" s="180"/>
      <c r="M3" s="180"/>
      <c r="N3" s="13" t="s">
        <v>49</v>
      </c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  <c r="BX3" s="180"/>
      <c r="BY3" s="180"/>
      <c r="BZ3" s="180"/>
      <c r="CA3" s="180"/>
      <c r="CB3" s="180"/>
      <c r="CC3" s="180"/>
      <c r="CD3" s="180"/>
    </row>
    <row r="4" spans="2:82" ht="30" customHeight="1" x14ac:dyDescent="0.3"/>
    <row r="5" spans="2:82" ht="31.5" customHeight="1" x14ac:dyDescent="0.3">
      <c r="B5" s="230" t="s">
        <v>348</v>
      </c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</row>
    <row r="6" spans="2:82" ht="22.5" customHeight="1" x14ac:dyDescent="0.3"/>
    <row r="7" spans="2:82" ht="19.5" customHeight="1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34" t="s">
        <v>26</v>
      </c>
    </row>
    <row r="8" spans="2:82" s="11" customFormat="1" ht="96" customHeight="1" x14ac:dyDescent="0.3">
      <c r="B8" s="231" t="s">
        <v>14</v>
      </c>
      <c r="C8" s="231" t="s">
        <v>15</v>
      </c>
      <c r="D8" s="231"/>
      <c r="E8" s="231" t="s">
        <v>16</v>
      </c>
      <c r="F8" s="231"/>
      <c r="G8" s="231"/>
      <c r="H8" s="231"/>
      <c r="I8" s="231" t="s">
        <v>17</v>
      </c>
      <c r="J8" s="231" t="s">
        <v>18</v>
      </c>
      <c r="K8" s="215" t="s">
        <v>82</v>
      </c>
      <c r="L8" s="216"/>
      <c r="M8" s="216"/>
      <c r="N8" s="217"/>
    </row>
    <row r="9" spans="2:82" s="11" customFormat="1" ht="33.75" customHeight="1" x14ac:dyDescent="0.3">
      <c r="B9" s="231"/>
      <c r="C9" s="7" t="s">
        <v>39</v>
      </c>
      <c r="D9" s="7" t="s">
        <v>40</v>
      </c>
      <c r="E9" s="7" t="s">
        <v>19</v>
      </c>
      <c r="F9" s="7" t="s">
        <v>40</v>
      </c>
      <c r="G9" s="7" t="s">
        <v>41</v>
      </c>
      <c r="H9" s="7" t="s">
        <v>20</v>
      </c>
      <c r="I9" s="231"/>
      <c r="J9" s="231"/>
      <c r="K9" s="7" t="s">
        <v>100</v>
      </c>
      <c r="L9" s="7" t="s">
        <v>101</v>
      </c>
      <c r="M9" s="7" t="s">
        <v>102</v>
      </c>
      <c r="N9" s="7" t="s">
        <v>10</v>
      </c>
    </row>
    <row r="10" spans="2:82" s="11" customFormat="1" ht="19.5" customHeight="1" x14ac:dyDescent="0.3">
      <c r="B10" s="232" t="s">
        <v>21</v>
      </c>
      <c r="C10" s="232"/>
      <c r="D10" s="232"/>
      <c r="E10" s="232"/>
      <c r="F10" s="232"/>
      <c r="G10" s="232"/>
      <c r="H10" s="232"/>
      <c r="I10" s="22"/>
      <c r="J10" s="22"/>
      <c r="K10" s="181">
        <f>K11</f>
        <v>0</v>
      </c>
      <c r="L10" s="181">
        <f t="shared" ref="L10:N12" si="0">L11</f>
        <v>0</v>
      </c>
      <c r="M10" s="181">
        <f t="shared" si="0"/>
        <v>0</v>
      </c>
      <c r="N10" s="181">
        <f t="shared" si="0"/>
        <v>0</v>
      </c>
    </row>
    <row r="11" spans="2:82" s="11" customFormat="1" ht="21.75" customHeight="1" x14ac:dyDescent="0.3">
      <c r="B11" s="233" t="s">
        <v>12</v>
      </c>
      <c r="C11" s="234"/>
      <c r="D11" s="234"/>
      <c r="E11" s="234"/>
      <c r="F11" s="234"/>
      <c r="G11" s="234"/>
      <c r="H11" s="234"/>
      <c r="I11" s="234"/>
      <c r="J11" s="235"/>
      <c r="K11" s="182">
        <f>K12</f>
        <v>0</v>
      </c>
      <c r="L11" s="182">
        <f t="shared" si="0"/>
        <v>0</v>
      </c>
      <c r="M11" s="182">
        <f t="shared" si="0"/>
        <v>0</v>
      </c>
      <c r="N11" s="182">
        <f t="shared" si="0"/>
        <v>0</v>
      </c>
    </row>
    <row r="12" spans="2:82" s="11" customFormat="1" ht="23.25" customHeight="1" x14ac:dyDescent="0.3">
      <c r="B12" s="183"/>
      <c r="C12" s="7">
        <v>1049</v>
      </c>
      <c r="D12" s="229" t="s">
        <v>25</v>
      </c>
      <c r="E12" s="229"/>
      <c r="F12" s="229"/>
      <c r="G12" s="229"/>
      <c r="H12" s="229"/>
      <c r="I12" s="229"/>
      <c r="J12" s="229"/>
      <c r="K12" s="184">
        <f>K13</f>
        <v>0</v>
      </c>
      <c r="L12" s="184">
        <f t="shared" si="0"/>
        <v>0</v>
      </c>
      <c r="M12" s="184">
        <f t="shared" si="0"/>
        <v>0</v>
      </c>
      <c r="N12" s="184">
        <f t="shared" si="0"/>
        <v>0</v>
      </c>
    </row>
    <row r="13" spans="2:82" s="11" customFormat="1" ht="21" customHeight="1" x14ac:dyDescent="0.3">
      <c r="B13" s="183"/>
      <c r="C13" s="183"/>
      <c r="D13" s="185"/>
      <c r="E13" s="4" t="s">
        <v>44</v>
      </c>
      <c r="F13" s="229" t="s">
        <v>45</v>
      </c>
      <c r="G13" s="229"/>
      <c r="H13" s="229"/>
      <c r="I13" s="229"/>
      <c r="J13" s="229"/>
      <c r="K13" s="186">
        <v>0</v>
      </c>
      <c r="L13" s="186">
        <v>0</v>
      </c>
      <c r="M13" s="186">
        <v>0</v>
      </c>
      <c r="N13" s="186">
        <v>0</v>
      </c>
    </row>
    <row r="14" spans="2:82" ht="23.25" customHeight="1" x14ac:dyDescent="0.3">
      <c r="B14" s="187"/>
      <c r="C14" s="187"/>
      <c r="D14" s="188"/>
      <c r="E14" s="17"/>
      <c r="F14" s="17"/>
      <c r="G14" s="229" t="s">
        <v>46</v>
      </c>
      <c r="H14" s="229"/>
      <c r="I14" s="229"/>
      <c r="J14" s="229"/>
      <c r="K14" s="229"/>
      <c r="L14" s="229"/>
      <c r="M14" s="229"/>
      <c r="N14" s="229"/>
    </row>
    <row r="15" spans="2:82" ht="18" customHeight="1" x14ac:dyDescent="0.3">
      <c r="B15" s="187"/>
      <c r="C15" s="187"/>
      <c r="D15" s="188"/>
      <c r="E15" s="17"/>
      <c r="F15" s="17"/>
      <c r="G15" s="17"/>
      <c r="H15" s="229" t="s">
        <v>47</v>
      </c>
      <c r="I15" s="229"/>
      <c r="J15" s="229"/>
      <c r="K15" s="229"/>
      <c r="L15" s="229"/>
      <c r="M15" s="229"/>
      <c r="N15" s="229"/>
    </row>
    <row r="16" spans="2:82" ht="24.75" customHeight="1" x14ac:dyDescent="0.3">
      <c r="B16" s="187"/>
      <c r="C16" s="187"/>
      <c r="D16" s="188"/>
      <c r="E16" s="17"/>
      <c r="F16" s="17"/>
      <c r="G16" s="17"/>
      <c r="H16" s="17"/>
      <c r="I16" s="229" t="s">
        <v>105</v>
      </c>
      <c r="J16" s="229"/>
      <c r="K16" s="229"/>
      <c r="L16" s="229"/>
      <c r="M16" s="229"/>
      <c r="N16" s="229"/>
    </row>
    <row r="17" spans="2:14" ht="37.5" customHeight="1" x14ac:dyDescent="0.3">
      <c r="B17" s="187"/>
      <c r="C17" s="187"/>
      <c r="D17" s="187"/>
      <c r="E17" s="17"/>
      <c r="F17" s="17"/>
      <c r="G17" s="17"/>
      <c r="H17" s="17"/>
      <c r="I17" s="4"/>
      <c r="J17" s="4" t="s">
        <v>118</v>
      </c>
      <c r="K17" s="4"/>
      <c r="L17" s="7">
        <v>82</v>
      </c>
      <c r="M17" s="7"/>
      <c r="N17" s="7">
        <v>82</v>
      </c>
    </row>
    <row r="18" spans="2:14" ht="24" customHeight="1" x14ac:dyDescent="0.3">
      <c r="B18" s="187"/>
      <c r="C18" s="187"/>
      <c r="D18" s="187"/>
      <c r="E18" s="4" t="s">
        <v>114</v>
      </c>
      <c r="F18" s="229" t="s">
        <v>112</v>
      </c>
      <c r="G18" s="229"/>
      <c r="H18" s="229"/>
      <c r="I18" s="229"/>
      <c r="J18" s="229"/>
      <c r="K18" s="186">
        <f>'1'!H58</f>
        <v>0</v>
      </c>
      <c r="L18" s="186">
        <f>'1'!I58</f>
        <v>0</v>
      </c>
      <c r="M18" s="186">
        <f>'1'!J58</f>
        <v>0</v>
      </c>
      <c r="N18" s="186">
        <f>'1'!K58</f>
        <v>0</v>
      </c>
    </row>
    <row r="19" spans="2:14" ht="21" customHeight="1" x14ac:dyDescent="0.3">
      <c r="B19" s="187"/>
      <c r="C19" s="187"/>
      <c r="D19" s="187"/>
      <c r="E19" s="17"/>
      <c r="F19" s="17"/>
      <c r="G19" s="229" t="s">
        <v>115</v>
      </c>
      <c r="H19" s="229"/>
      <c r="I19" s="229"/>
      <c r="J19" s="229"/>
      <c r="K19" s="229"/>
      <c r="L19" s="229"/>
      <c r="M19" s="229"/>
      <c r="N19" s="229"/>
    </row>
    <row r="20" spans="2:14" ht="24.75" customHeight="1" x14ac:dyDescent="0.3">
      <c r="B20" s="187"/>
      <c r="C20" s="187"/>
      <c r="D20" s="187"/>
      <c r="E20" s="17"/>
      <c r="F20" s="17"/>
      <c r="G20" s="17"/>
      <c r="H20" s="229" t="s">
        <v>47</v>
      </c>
      <c r="I20" s="229"/>
      <c r="J20" s="229"/>
      <c r="K20" s="229"/>
      <c r="L20" s="229"/>
      <c r="M20" s="229"/>
      <c r="N20" s="229"/>
    </row>
    <row r="21" spans="2:14" ht="17.25" customHeight="1" x14ac:dyDescent="0.3">
      <c r="B21" s="187"/>
      <c r="C21" s="187"/>
      <c r="D21" s="187"/>
      <c r="E21" s="17"/>
      <c r="F21" s="17"/>
      <c r="G21" s="17"/>
      <c r="H21" s="17"/>
      <c r="I21" s="229" t="s">
        <v>105</v>
      </c>
      <c r="J21" s="229"/>
      <c r="K21" s="229"/>
      <c r="L21" s="229"/>
      <c r="M21" s="229"/>
      <c r="N21" s="229"/>
    </row>
    <row r="22" spans="2:14" ht="36" customHeight="1" x14ac:dyDescent="0.3">
      <c r="B22" s="187"/>
      <c r="C22" s="187"/>
      <c r="D22" s="187"/>
      <c r="E22" s="17"/>
      <c r="F22" s="17"/>
      <c r="G22" s="17"/>
      <c r="H22" s="17"/>
      <c r="I22" s="4"/>
      <c r="J22" s="4" t="s">
        <v>118</v>
      </c>
      <c r="K22" s="4"/>
      <c r="L22" s="4">
        <v>10</v>
      </c>
      <c r="M22" s="4"/>
      <c r="N22" s="4">
        <v>10</v>
      </c>
    </row>
    <row r="23" spans="2:14" ht="33.75" customHeight="1" x14ac:dyDescent="0.3">
      <c r="B23" s="189"/>
      <c r="C23" s="189"/>
      <c r="D23" s="189"/>
      <c r="E23" s="6"/>
      <c r="F23" s="6"/>
      <c r="G23" s="6"/>
      <c r="H23" s="6"/>
      <c r="I23" s="190"/>
      <c r="J23" s="190"/>
      <c r="K23" s="190"/>
      <c r="L23" s="190"/>
      <c r="M23" s="190"/>
      <c r="N23" s="190"/>
    </row>
    <row r="24" spans="2:14" s="3" customFormat="1" ht="69" customHeight="1" x14ac:dyDescent="0.3">
      <c r="B24" s="212" t="s">
        <v>83</v>
      </c>
      <c r="C24" s="212"/>
      <c r="D24" s="212"/>
      <c r="E24" s="212" t="s">
        <v>84</v>
      </c>
      <c r="F24" s="212"/>
      <c r="G24" s="212"/>
      <c r="H24" s="202"/>
    </row>
    <row r="25" spans="2:14" ht="33.75" customHeight="1" x14ac:dyDescent="0.3">
      <c r="B25" s="189"/>
      <c r="C25" s="189"/>
      <c r="D25" s="189"/>
      <c r="E25" s="6"/>
      <c r="F25" s="6"/>
      <c r="G25" s="6"/>
      <c r="H25" s="6"/>
      <c r="I25" s="190"/>
      <c r="J25" s="190"/>
      <c r="K25" s="190"/>
      <c r="L25" s="190"/>
      <c r="M25" s="190"/>
      <c r="N25" s="190"/>
    </row>
    <row r="26" spans="2:14" ht="33.75" customHeight="1" x14ac:dyDescent="0.3">
      <c r="B26" s="189"/>
      <c r="C26" s="189"/>
      <c r="D26" s="189"/>
      <c r="E26" s="6"/>
      <c r="F26" s="6"/>
      <c r="G26" s="6"/>
      <c r="H26" s="6"/>
      <c r="I26" s="190"/>
      <c r="J26" s="190"/>
      <c r="K26" s="190"/>
      <c r="L26" s="190"/>
      <c r="M26" s="190"/>
      <c r="N26" s="190"/>
    </row>
    <row r="27" spans="2:14" ht="33.75" customHeight="1" x14ac:dyDescent="0.3">
      <c r="B27" s="189"/>
      <c r="C27" s="189"/>
      <c r="D27" s="189"/>
      <c r="E27" s="6"/>
      <c r="F27" s="6"/>
      <c r="G27" s="6"/>
      <c r="H27" s="6"/>
      <c r="I27" s="190"/>
      <c r="J27" s="190"/>
      <c r="K27" s="190"/>
      <c r="L27" s="190"/>
      <c r="M27" s="190"/>
      <c r="N27" s="190"/>
    </row>
    <row r="28" spans="2:14" ht="33.75" customHeight="1" x14ac:dyDescent="0.3">
      <c r="B28" s="189"/>
      <c r="C28" s="189"/>
      <c r="D28" s="189"/>
      <c r="E28" s="6"/>
      <c r="F28" s="6"/>
      <c r="G28" s="6"/>
      <c r="H28" s="6"/>
      <c r="I28" s="190"/>
      <c r="J28" s="190"/>
      <c r="K28" s="190"/>
      <c r="L28" s="190"/>
      <c r="M28" s="190"/>
      <c r="N28" s="190"/>
    </row>
    <row r="29" spans="2:14" ht="33.75" customHeight="1" x14ac:dyDescent="0.3">
      <c r="B29" s="189"/>
      <c r="C29" s="189"/>
      <c r="D29" s="189"/>
      <c r="E29" s="6"/>
      <c r="F29" s="6"/>
      <c r="G29" s="6"/>
      <c r="H29" s="6"/>
      <c r="I29" s="190"/>
      <c r="J29" s="190"/>
      <c r="K29" s="190"/>
      <c r="L29" s="190"/>
      <c r="M29" s="190"/>
      <c r="N29" s="190"/>
    </row>
    <row r="30" spans="2:14" ht="33.75" customHeight="1" x14ac:dyDescent="0.3">
      <c r="B30" s="189"/>
      <c r="C30" s="189"/>
      <c r="D30" s="189"/>
      <c r="E30" s="6"/>
      <c r="F30" s="6"/>
      <c r="G30" s="6"/>
      <c r="H30" s="6"/>
      <c r="I30" s="190"/>
      <c r="J30" s="190"/>
      <c r="K30" s="190"/>
      <c r="L30" s="190"/>
      <c r="M30" s="190"/>
      <c r="N30" s="190"/>
    </row>
    <row r="31" spans="2:14" ht="33.75" customHeight="1" x14ac:dyDescent="0.3">
      <c r="B31" s="189"/>
      <c r="C31" s="189"/>
      <c r="D31" s="189"/>
      <c r="E31" s="6"/>
      <c r="F31" s="6"/>
      <c r="G31" s="6"/>
      <c r="H31" s="6"/>
      <c r="I31" s="190"/>
      <c r="J31" s="190"/>
      <c r="K31" s="190"/>
      <c r="L31" s="190"/>
      <c r="M31" s="190"/>
      <c r="N31" s="190"/>
    </row>
    <row r="32" spans="2:14" ht="33.75" customHeight="1" x14ac:dyDescent="0.3">
      <c r="B32" s="189"/>
      <c r="C32" s="189"/>
      <c r="D32" s="189"/>
      <c r="E32" s="6"/>
      <c r="F32" s="6"/>
      <c r="G32" s="6"/>
      <c r="H32" s="6"/>
      <c r="I32" s="190"/>
      <c r="J32" s="190"/>
      <c r="K32" s="190"/>
      <c r="L32" s="190"/>
      <c r="M32" s="190"/>
      <c r="N32" s="190"/>
    </row>
    <row r="33" spans="2:14" ht="33.75" customHeight="1" x14ac:dyDescent="0.3">
      <c r="B33" s="189"/>
      <c r="C33" s="189"/>
      <c r="D33" s="189"/>
      <c r="E33" s="6"/>
      <c r="F33" s="6"/>
      <c r="G33" s="6"/>
      <c r="H33" s="6"/>
      <c r="I33" s="190"/>
      <c r="J33" s="190"/>
      <c r="K33" s="190"/>
      <c r="L33" s="190"/>
      <c r="M33" s="190"/>
      <c r="N33" s="190"/>
    </row>
    <row r="34" spans="2:14" ht="33.75" customHeight="1" x14ac:dyDescent="0.3">
      <c r="B34" s="189"/>
      <c r="C34" s="189"/>
      <c r="D34" s="189"/>
      <c r="E34" s="6"/>
      <c r="F34" s="6"/>
      <c r="G34" s="6"/>
      <c r="H34" s="6"/>
      <c r="I34" s="190"/>
      <c r="J34" s="190"/>
      <c r="K34" s="190"/>
      <c r="L34" s="190"/>
      <c r="M34" s="190"/>
      <c r="N34" s="190"/>
    </row>
    <row r="35" spans="2:14" ht="33.75" customHeight="1" x14ac:dyDescent="0.3">
      <c r="B35" s="189"/>
      <c r="C35" s="189"/>
      <c r="D35" s="189"/>
      <c r="E35" s="6"/>
      <c r="F35" s="6"/>
      <c r="G35" s="6"/>
      <c r="H35" s="6"/>
      <c r="I35" s="190"/>
      <c r="J35" s="190"/>
      <c r="K35" s="190"/>
      <c r="L35" s="190"/>
      <c r="M35" s="190"/>
      <c r="N35" s="190"/>
    </row>
    <row r="36" spans="2:14" ht="33.75" customHeight="1" x14ac:dyDescent="0.3">
      <c r="B36" s="189"/>
      <c r="C36" s="189"/>
      <c r="D36" s="189"/>
      <c r="E36" s="6"/>
      <c r="F36" s="6"/>
      <c r="G36" s="6"/>
      <c r="H36" s="6"/>
      <c r="I36" s="190"/>
      <c r="J36" s="190"/>
      <c r="K36" s="190"/>
      <c r="L36" s="190"/>
      <c r="M36" s="190"/>
      <c r="N36" s="190"/>
    </row>
    <row r="37" spans="2:14" ht="33.75" customHeight="1" x14ac:dyDescent="0.3">
      <c r="B37" s="189"/>
      <c r="C37" s="189"/>
      <c r="D37" s="189"/>
      <c r="E37" s="6"/>
      <c r="F37" s="6"/>
      <c r="G37" s="6"/>
      <c r="H37" s="6"/>
      <c r="I37" s="190"/>
      <c r="J37" s="190"/>
      <c r="K37" s="190"/>
      <c r="L37" s="190"/>
      <c r="M37" s="190"/>
      <c r="N37" s="190"/>
    </row>
    <row r="38" spans="2:14" ht="33.75" customHeight="1" x14ac:dyDescent="0.3">
      <c r="B38" s="189"/>
      <c r="C38" s="189"/>
      <c r="D38" s="189"/>
      <c r="E38" s="6"/>
      <c r="F38" s="6"/>
      <c r="G38" s="6"/>
      <c r="H38" s="6"/>
      <c r="I38" s="190"/>
      <c r="J38" s="190"/>
      <c r="K38" s="190"/>
      <c r="L38" s="190"/>
      <c r="M38" s="190"/>
      <c r="N38" s="190"/>
    </row>
    <row r="39" spans="2:14" ht="33.75" customHeight="1" x14ac:dyDescent="0.3">
      <c r="B39" s="189"/>
      <c r="C39" s="189"/>
      <c r="D39" s="189"/>
      <c r="E39" s="6"/>
      <c r="F39" s="6"/>
      <c r="G39" s="6"/>
      <c r="H39" s="6"/>
      <c r="I39" s="190"/>
      <c r="J39" s="190"/>
      <c r="K39" s="190"/>
      <c r="L39" s="190"/>
      <c r="M39" s="190"/>
      <c r="N39" s="190"/>
    </row>
    <row r="40" spans="2:14" ht="33.75" customHeight="1" x14ac:dyDescent="0.3">
      <c r="B40" s="189"/>
      <c r="C40" s="189"/>
      <c r="D40" s="189"/>
      <c r="E40" s="6"/>
      <c r="F40" s="6"/>
      <c r="G40" s="6"/>
      <c r="H40" s="6"/>
      <c r="I40" s="190"/>
      <c r="J40" s="190"/>
      <c r="K40" s="190"/>
      <c r="L40" s="190"/>
      <c r="M40" s="190"/>
      <c r="N40" s="190"/>
    </row>
    <row r="41" spans="2:14" ht="33.75" customHeight="1" x14ac:dyDescent="0.3">
      <c r="B41" s="189"/>
      <c r="C41" s="189"/>
      <c r="D41" s="189"/>
      <c r="E41" s="6"/>
      <c r="F41" s="6"/>
      <c r="G41" s="6"/>
      <c r="H41" s="6"/>
      <c r="I41" s="190"/>
      <c r="J41" s="190"/>
      <c r="K41" s="190"/>
      <c r="L41" s="190"/>
      <c r="M41" s="190"/>
      <c r="N41" s="190"/>
    </row>
    <row r="42" spans="2:14" ht="33.75" customHeight="1" x14ac:dyDescent="0.3">
      <c r="B42" s="189"/>
      <c r="C42" s="189"/>
      <c r="D42" s="189"/>
      <c r="E42" s="6"/>
      <c r="F42" s="6"/>
      <c r="G42" s="6"/>
      <c r="H42" s="6"/>
      <c r="I42" s="190"/>
      <c r="J42" s="190"/>
      <c r="K42" s="190"/>
      <c r="L42" s="190"/>
      <c r="M42" s="190"/>
      <c r="N42" s="190"/>
    </row>
    <row r="43" spans="2:14" ht="33.75" customHeight="1" x14ac:dyDescent="0.3">
      <c r="B43" s="189"/>
      <c r="C43" s="189"/>
      <c r="D43" s="189"/>
      <c r="E43" s="6"/>
      <c r="F43" s="6"/>
      <c r="G43" s="6"/>
      <c r="H43" s="6"/>
      <c r="I43" s="190"/>
      <c r="J43" s="190"/>
      <c r="K43" s="190"/>
      <c r="L43" s="190"/>
      <c r="M43" s="190"/>
      <c r="N43" s="190"/>
    </row>
    <row r="44" spans="2:14" ht="33.75" customHeight="1" x14ac:dyDescent="0.3">
      <c r="B44" s="189"/>
      <c r="C44" s="189"/>
      <c r="D44" s="189"/>
      <c r="E44" s="6"/>
      <c r="F44" s="6"/>
      <c r="G44" s="6"/>
      <c r="H44" s="6"/>
      <c r="I44" s="190"/>
      <c r="J44" s="190"/>
      <c r="K44" s="190"/>
      <c r="L44" s="190"/>
      <c r="M44" s="190"/>
      <c r="N44" s="190"/>
    </row>
    <row r="45" spans="2:14" ht="33.75" customHeight="1" x14ac:dyDescent="0.3">
      <c r="B45" s="189"/>
      <c r="C45" s="189"/>
      <c r="D45" s="189"/>
      <c r="E45" s="6"/>
      <c r="F45" s="6"/>
      <c r="G45" s="6"/>
      <c r="H45" s="6"/>
      <c r="I45" s="190"/>
      <c r="J45" s="190"/>
      <c r="K45" s="190"/>
      <c r="L45" s="190"/>
      <c r="M45" s="190"/>
      <c r="N45" s="190"/>
    </row>
    <row r="47" spans="2:14" ht="21.75" customHeight="1" x14ac:dyDescent="0.3">
      <c r="D47" s="8" t="s">
        <v>27</v>
      </c>
      <c r="E47" s="5"/>
      <c r="F47" s="9"/>
    </row>
    <row r="48" spans="2:14" ht="21.75" customHeight="1" x14ac:dyDescent="0.3">
      <c r="D48" s="8" t="s">
        <v>28</v>
      </c>
      <c r="E48" s="5"/>
      <c r="F48" s="9"/>
    </row>
    <row r="49" spans="4:6" ht="21.75" customHeight="1" x14ac:dyDescent="0.3">
      <c r="D49" s="3"/>
      <c r="E49" s="10" t="s">
        <v>29</v>
      </c>
      <c r="F49" s="9"/>
    </row>
    <row r="50" spans="4:6" ht="33.75" customHeight="1" x14ac:dyDescent="0.3">
      <c r="F50" s="2"/>
    </row>
  </sheetData>
  <mergeCells count="20">
    <mergeCell ref="I16:N16"/>
    <mergeCell ref="G14:N14"/>
    <mergeCell ref="H15:N15"/>
    <mergeCell ref="F13:J13"/>
    <mergeCell ref="B5:N5"/>
    <mergeCell ref="B8:B9"/>
    <mergeCell ref="C8:D8"/>
    <mergeCell ref="E8:H8"/>
    <mergeCell ref="I8:I9"/>
    <mergeCell ref="J8:J9"/>
    <mergeCell ref="K8:N8"/>
    <mergeCell ref="B10:H10"/>
    <mergeCell ref="B11:J11"/>
    <mergeCell ref="D12:J12"/>
    <mergeCell ref="E24:G24"/>
    <mergeCell ref="B24:D24"/>
    <mergeCell ref="F18:J18"/>
    <mergeCell ref="G19:N19"/>
    <mergeCell ref="H20:N20"/>
    <mergeCell ref="I21:N21"/>
  </mergeCells>
  <pageMargins left="0.7" right="0.7" top="0.75" bottom="0.75" header="0.3" footer="0.3"/>
  <pageSetup paperSize="9" scale="4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H43"/>
  <sheetViews>
    <sheetView zoomScaleNormal="100" workbookViewId="0">
      <selection activeCell="B5" sqref="B5:N5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17.42578125" style="11" customWidth="1"/>
    <col min="12" max="12" width="16.85546875" style="11" customWidth="1"/>
    <col min="13" max="13" width="18" style="11" customWidth="1"/>
    <col min="14" max="14" width="20.42578125" style="11" customWidth="1"/>
    <col min="15" max="15" width="9.140625" style="11"/>
    <col min="16" max="16" width="18.5703125" style="11" bestFit="1" customWidth="1"/>
    <col min="17" max="17" width="17" style="11" bestFit="1" customWidth="1"/>
    <col min="18" max="16384" width="9.140625" style="11"/>
  </cols>
  <sheetData>
    <row r="1" spans="2:86" x14ac:dyDescent="0.3">
      <c r="L1" s="1"/>
      <c r="M1" s="1"/>
      <c r="N1" s="178" t="s">
        <v>347</v>
      </c>
    </row>
    <row r="2" spans="2:86" x14ac:dyDescent="0.3">
      <c r="L2" s="1"/>
      <c r="M2" s="1"/>
      <c r="N2" s="13" t="s">
        <v>94</v>
      </c>
    </row>
    <row r="3" spans="2:86" x14ac:dyDescent="0.3">
      <c r="D3" s="30"/>
      <c r="H3" s="191"/>
      <c r="I3" s="191"/>
      <c r="J3" s="191"/>
      <c r="K3" s="191"/>
      <c r="L3" s="180"/>
      <c r="M3" s="180"/>
      <c r="N3" s="13" t="s">
        <v>49</v>
      </c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  <c r="BG3" s="191"/>
      <c r="BH3" s="191"/>
      <c r="BI3" s="191"/>
      <c r="BJ3" s="191"/>
      <c r="BK3" s="191"/>
      <c r="BL3" s="191"/>
      <c r="BM3" s="191"/>
      <c r="BN3" s="191"/>
      <c r="BO3" s="191"/>
      <c r="BP3" s="191"/>
      <c r="BQ3" s="191"/>
      <c r="BR3" s="191"/>
      <c r="BS3" s="191"/>
      <c r="BT3" s="191"/>
      <c r="BU3" s="191"/>
      <c r="BV3" s="191"/>
      <c r="BW3" s="191"/>
      <c r="BX3" s="191"/>
      <c r="BY3" s="191"/>
      <c r="BZ3" s="191"/>
      <c r="CA3" s="191"/>
      <c r="CB3" s="191"/>
      <c r="CC3" s="191"/>
      <c r="CD3" s="191"/>
      <c r="CE3" s="191"/>
      <c r="CF3" s="191"/>
      <c r="CG3" s="191"/>
      <c r="CH3" s="191"/>
    </row>
    <row r="4" spans="2:86" x14ac:dyDescent="0.3">
      <c r="L4" s="1"/>
      <c r="M4" s="1"/>
      <c r="N4" s="1"/>
    </row>
    <row r="5" spans="2:86" s="192" customFormat="1" ht="46.5" customHeight="1" x14ac:dyDescent="0.25">
      <c r="B5" s="214" t="s">
        <v>117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</row>
    <row r="6" spans="2:86" ht="17.25" customHeight="1" x14ac:dyDescent="0.3">
      <c r="N6" s="34" t="s">
        <v>26</v>
      </c>
    </row>
    <row r="7" spans="2:86" ht="74.25" customHeight="1" x14ac:dyDescent="0.3">
      <c r="B7" s="231" t="s">
        <v>37</v>
      </c>
      <c r="C7" s="231" t="s">
        <v>15</v>
      </c>
      <c r="D7" s="231"/>
      <c r="E7" s="231" t="s">
        <v>16</v>
      </c>
      <c r="F7" s="231"/>
      <c r="G7" s="231"/>
      <c r="H7" s="231"/>
      <c r="I7" s="231" t="s">
        <v>17</v>
      </c>
      <c r="J7" s="231" t="s">
        <v>18</v>
      </c>
      <c r="K7" s="215" t="s">
        <v>38</v>
      </c>
      <c r="L7" s="216"/>
      <c r="M7" s="216"/>
      <c r="N7" s="217"/>
    </row>
    <row r="8" spans="2:86" ht="34.5" x14ac:dyDescent="0.3">
      <c r="B8" s="231"/>
      <c r="C8" s="7" t="s">
        <v>39</v>
      </c>
      <c r="D8" s="7" t="s">
        <v>40</v>
      </c>
      <c r="E8" s="7" t="s">
        <v>19</v>
      </c>
      <c r="F8" s="7" t="s">
        <v>40</v>
      </c>
      <c r="G8" s="7" t="s">
        <v>41</v>
      </c>
      <c r="H8" s="7" t="s">
        <v>20</v>
      </c>
      <c r="I8" s="231"/>
      <c r="J8" s="231"/>
      <c r="K8" s="7" t="s">
        <v>100</v>
      </c>
      <c r="L8" s="7" t="s">
        <v>101</v>
      </c>
      <c r="M8" s="7" t="s">
        <v>102</v>
      </c>
      <c r="N8" s="7" t="s">
        <v>10</v>
      </c>
    </row>
    <row r="9" spans="2:86" ht="23.25" customHeight="1" x14ac:dyDescent="0.3">
      <c r="B9" s="232" t="s">
        <v>21</v>
      </c>
      <c r="C9" s="232"/>
      <c r="D9" s="232"/>
      <c r="E9" s="232"/>
      <c r="F9" s="232"/>
      <c r="G9" s="232"/>
      <c r="H9" s="232"/>
      <c r="I9" s="22"/>
      <c r="J9" s="22"/>
      <c r="K9" s="193">
        <f>K10+K22</f>
        <v>0</v>
      </c>
      <c r="L9" s="193">
        <f t="shared" ref="L9:N9" si="0">L10+L22</f>
        <v>0</v>
      </c>
      <c r="M9" s="193">
        <f t="shared" si="0"/>
        <v>0</v>
      </c>
      <c r="N9" s="193">
        <f t="shared" si="0"/>
        <v>0</v>
      </c>
      <c r="P9" s="23"/>
    </row>
    <row r="10" spans="2:86" ht="18" customHeight="1" x14ac:dyDescent="0.3">
      <c r="B10" s="183" t="s">
        <v>12</v>
      </c>
      <c r="C10" s="183"/>
      <c r="D10" s="183"/>
      <c r="E10" s="183"/>
      <c r="F10" s="22"/>
      <c r="G10" s="22"/>
      <c r="H10" s="194"/>
      <c r="I10" s="195"/>
      <c r="J10" s="196"/>
      <c r="K10" s="197">
        <v>30123.4</v>
      </c>
      <c r="L10" s="197">
        <v>503507.69999999995</v>
      </c>
      <c r="M10" s="197">
        <v>503507.69999999995</v>
      </c>
      <c r="N10" s="197">
        <v>503507.69999999995</v>
      </c>
    </row>
    <row r="11" spans="2:86" ht="22.5" customHeight="1" x14ac:dyDescent="0.3">
      <c r="B11" s="22"/>
      <c r="C11" s="16" t="s">
        <v>42</v>
      </c>
      <c r="D11" s="229" t="s">
        <v>25</v>
      </c>
      <c r="E11" s="229"/>
      <c r="F11" s="229"/>
      <c r="G11" s="229"/>
      <c r="H11" s="229"/>
      <c r="I11" s="229"/>
      <c r="J11" s="229"/>
      <c r="K11" s="40">
        <v>30123.4</v>
      </c>
      <c r="L11" s="40">
        <v>503507.69999999995</v>
      </c>
      <c r="M11" s="40">
        <v>503507.69999999995</v>
      </c>
      <c r="N11" s="40">
        <v>503507.69999999995</v>
      </c>
    </row>
    <row r="12" spans="2:86" ht="24.75" customHeight="1" x14ac:dyDescent="0.3">
      <c r="B12" s="22"/>
      <c r="C12" s="16"/>
      <c r="D12" s="4"/>
      <c r="E12" s="4" t="s">
        <v>44</v>
      </c>
      <c r="F12" s="229" t="s">
        <v>45</v>
      </c>
      <c r="G12" s="229"/>
      <c r="H12" s="229"/>
      <c r="I12" s="229"/>
      <c r="J12" s="229"/>
      <c r="K12" s="198">
        <v>13670.300000000001</v>
      </c>
      <c r="L12" s="198">
        <v>475463.19999999995</v>
      </c>
      <c r="M12" s="198">
        <v>475463.19999999995</v>
      </c>
      <c r="N12" s="198">
        <v>475463.19999999995</v>
      </c>
    </row>
    <row r="13" spans="2:86" ht="36" customHeight="1" x14ac:dyDescent="0.3">
      <c r="B13" s="22"/>
      <c r="C13" s="16"/>
      <c r="D13" s="4"/>
      <c r="E13" s="4"/>
      <c r="F13" s="4"/>
      <c r="G13" s="229" t="s">
        <v>46</v>
      </c>
      <c r="H13" s="229"/>
      <c r="I13" s="229"/>
      <c r="J13" s="229"/>
      <c r="K13" s="229"/>
      <c r="L13" s="229"/>
      <c r="M13" s="229"/>
      <c r="N13" s="229"/>
    </row>
    <row r="14" spans="2:86" ht="31.5" customHeight="1" x14ac:dyDescent="0.3">
      <c r="B14" s="22"/>
      <c r="C14" s="16"/>
      <c r="D14" s="4"/>
      <c r="E14" s="4"/>
      <c r="F14" s="4"/>
      <c r="G14" s="4"/>
      <c r="H14" s="229" t="s">
        <v>47</v>
      </c>
      <c r="I14" s="229"/>
      <c r="J14" s="229"/>
      <c r="K14" s="229"/>
      <c r="L14" s="229"/>
      <c r="M14" s="229"/>
      <c r="N14" s="229"/>
    </row>
    <row r="15" spans="2:86" ht="23.25" customHeight="1" x14ac:dyDescent="0.3">
      <c r="B15" s="22"/>
      <c r="C15" s="16"/>
      <c r="D15" s="4"/>
      <c r="E15" s="4"/>
      <c r="F15" s="4"/>
      <c r="G15" s="4"/>
      <c r="H15" s="4"/>
      <c r="I15" s="229" t="s">
        <v>48</v>
      </c>
      <c r="J15" s="229"/>
      <c r="K15" s="229"/>
      <c r="L15" s="229"/>
      <c r="M15" s="229"/>
      <c r="N15" s="229"/>
    </row>
    <row r="16" spans="2:86" ht="36" customHeight="1" x14ac:dyDescent="0.3">
      <c r="B16" s="22"/>
      <c r="C16" s="16"/>
      <c r="D16" s="4"/>
      <c r="E16" s="4"/>
      <c r="F16" s="4"/>
      <c r="G16" s="4"/>
      <c r="H16" s="4"/>
      <c r="I16" s="4"/>
      <c r="J16" s="4" t="s">
        <v>118</v>
      </c>
      <c r="K16" s="4"/>
      <c r="L16" s="7">
        <v>82</v>
      </c>
      <c r="M16" s="7"/>
      <c r="N16" s="7">
        <v>82</v>
      </c>
    </row>
    <row r="17" spans="2:14" ht="35.25" customHeight="1" x14ac:dyDescent="0.3">
      <c r="B17" s="22"/>
      <c r="C17" s="16"/>
      <c r="D17" s="4"/>
      <c r="E17" s="4" t="s">
        <v>114</v>
      </c>
      <c r="F17" s="229" t="s">
        <v>112</v>
      </c>
      <c r="G17" s="229"/>
      <c r="H17" s="229"/>
      <c r="I17" s="229"/>
      <c r="J17" s="229"/>
      <c r="K17" s="186">
        <f>'1'!H42</f>
        <v>16453.099999999999</v>
      </c>
      <c r="L17" s="186">
        <f>'1'!I42</f>
        <v>28044.5</v>
      </c>
      <c r="M17" s="186">
        <f>'1'!J42</f>
        <v>28044.5</v>
      </c>
      <c r="N17" s="186">
        <f>'1'!K42</f>
        <v>28044.5</v>
      </c>
    </row>
    <row r="18" spans="2:14" ht="25.5" customHeight="1" x14ac:dyDescent="0.3">
      <c r="B18" s="22"/>
      <c r="C18" s="16"/>
      <c r="D18" s="4"/>
      <c r="E18" s="17"/>
      <c r="F18" s="17"/>
      <c r="G18" s="229" t="s">
        <v>115</v>
      </c>
      <c r="H18" s="229"/>
      <c r="I18" s="229"/>
      <c r="J18" s="229"/>
      <c r="K18" s="229"/>
      <c r="L18" s="229"/>
      <c r="M18" s="229"/>
      <c r="N18" s="229"/>
    </row>
    <row r="19" spans="2:14" ht="21.75" customHeight="1" x14ac:dyDescent="0.3">
      <c r="B19" s="22"/>
      <c r="C19" s="16"/>
      <c r="D19" s="4"/>
      <c r="E19" s="17"/>
      <c r="F19" s="17"/>
      <c r="G19" s="17"/>
      <c r="H19" s="229" t="s">
        <v>47</v>
      </c>
      <c r="I19" s="229"/>
      <c r="J19" s="229"/>
      <c r="K19" s="229"/>
      <c r="L19" s="229"/>
      <c r="M19" s="229"/>
      <c r="N19" s="229"/>
    </row>
    <row r="20" spans="2:14" ht="23.25" customHeight="1" x14ac:dyDescent="0.3">
      <c r="B20" s="22"/>
      <c r="C20" s="16"/>
      <c r="D20" s="4"/>
      <c r="E20" s="17"/>
      <c r="F20" s="17"/>
      <c r="G20" s="17"/>
      <c r="H20" s="17"/>
      <c r="I20" s="229" t="s">
        <v>105</v>
      </c>
      <c r="J20" s="229"/>
      <c r="K20" s="229"/>
      <c r="L20" s="229"/>
      <c r="M20" s="229"/>
      <c r="N20" s="229"/>
    </row>
    <row r="21" spans="2:14" ht="38.25" customHeight="1" x14ac:dyDescent="0.3">
      <c r="B21" s="22"/>
      <c r="C21" s="16"/>
      <c r="D21" s="4"/>
      <c r="E21" s="17"/>
      <c r="F21" s="17"/>
      <c r="G21" s="17"/>
      <c r="H21" s="17"/>
      <c r="I21" s="4"/>
      <c r="J21" s="4" t="s">
        <v>118</v>
      </c>
      <c r="K21" s="4"/>
      <c r="L21" s="7">
        <v>10</v>
      </c>
      <c r="M21" s="7"/>
      <c r="N21" s="7">
        <v>10</v>
      </c>
    </row>
    <row r="22" spans="2:14" ht="21.75" customHeight="1" x14ac:dyDescent="0.3">
      <c r="B22" s="236" t="s">
        <v>90</v>
      </c>
      <c r="C22" s="236"/>
      <c r="D22" s="236"/>
      <c r="E22" s="236"/>
      <c r="F22" s="236"/>
      <c r="G22" s="236"/>
      <c r="H22" s="236"/>
      <c r="I22" s="236"/>
      <c r="J22" s="236"/>
      <c r="K22" s="186">
        <v>-30123.4</v>
      </c>
      <c r="L22" s="186">
        <v>-503507.69999999995</v>
      </c>
      <c r="M22" s="186">
        <v>-503507.69999999995</v>
      </c>
      <c r="N22" s="186">
        <v>-503507.69999999995</v>
      </c>
    </row>
    <row r="23" spans="2:14" ht="18.75" customHeight="1" x14ac:dyDescent="0.3">
      <c r="B23" s="17"/>
      <c r="C23" s="4" t="s">
        <v>42</v>
      </c>
      <c r="D23" s="229" t="s">
        <v>25</v>
      </c>
      <c r="E23" s="229"/>
      <c r="F23" s="229"/>
      <c r="G23" s="229"/>
      <c r="H23" s="229"/>
      <c r="I23" s="229"/>
      <c r="J23" s="229"/>
      <c r="K23" s="186">
        <v>-30123.4</v>
      </c>
      <c r="L23" s="186">
        <v>-503507.69999999995</v>
      </c>
      <c r="M23" s="186">
        <v>-503507.69999999995</v>
      </c>
      <c r="N23" s="186">
        <v>-503507.69999999995</v>
      </c>
    </row>
    <row r="24" spans="2:14" ht="21.75" customHeight="1" x14ac:dyDescent="0.3">
      <c r="B24" s="17"/>
      <c r="C24" s="17"/>
      <c r="D24" s="17"/>
      <c r="E24" s="4" t="s">
        <v>44</v>
      </c>
      <c r="F24" s="229" t="s">
        <v>45</v>
      </c>
      <c r="G24" s="229"/>
      <c r="H24" s="229"/>
      <c r="I24" s="229"/>
      <c r="J24" s="229"/>
      <c r="K24" s="186">
        <v>-13670.300000000001</v>
      </c>
      <c r="L24" s="186">
        <v>-475463.19999999995</v>
      </c>
      <c r="M24" s="186">
        <v>-475463.19999999995</v>
      </c>
      <c r="N24" s="186">
        <v>-475463.19999999995</v>
      </c>
    </row>
    <row r="25" spans="2:14" ht="20.25" customHeight="1" x14ac:dyDescent="0.3">
      <c r="B25" s="17"/>
      <c r="C25" s="17"/>
      <c r="D25" s="17"/>
      <c r="E25" s="17"/>
      <c r="F25" s="17"/>
      <c r="G25" s="229" t="s">
        <v>46</v>
      </c>
      <c r="H25" s="229"/>
      <c r="I25" s="229"/>
      <c r="J25" s="229"/>
      <c r="K25" s="229"/>
      <c r="L25" s="229"/>
      <c r="M25" s="229"/>
      <c r="N25" s="229"/>
    </row>
    <row r="26" spans="2:14" ht="17.25" customHeight="1" x14ac:dyDescent="0.3">
      <c r="B26" s="17"/>
      <c r="C26" s="17"/>
      <c r="D26" s="17"/>
      <c r="E26" s="17"/>
      <c r="F26" s="17"/>
      <c r="G26" s="17"/>
      <c r="H26" s="229" t="s">
        <v>47</v>
      </c>
      <c r="I26" s="229"/>
      <c r="J26" s="229"/>
      <c r="K26" s="229"/>
      <c r="L26" s="229"/>
      <c r="M26" s="229"/>
      <c r="N26" s="229"/>
    </row>
    <row r="27" spans="2:14" ht="25.5" customHeight="1" x14ac:dyDescent="0.3">
      <c r="B27" s="17"/>
      <c r="C27" s="17"/>
      <c r="D27" s="17"/>
      <c r="E27" s="17"/>
      <c r="F27" s="17"/>
      <c r="G27" s="17"/>
      <c r="H27" s="17"/>
      <c r="I27" s="229" t="s">
        <v>105</v>
      </c>
      <c r="J27" s="229"/>
      <c r="K27" s="229"/>
      <c r="L27" s="229"/>
      <c r="M27" s="229"/>
      <c r="N27" s="229"/>
    </row>
    <row r="28" spans="2:14" ht="19.5" customHeight="1" x14ac:dyDescent="0.3">
      <c r="B28" s="22"/>
      <c r="C28" s="16"/>
      <c r="D28" s="4"/>
      <c r="E28" s="4" t="s">
        <v>114</v>
      </c>
      <c r="F28" s="229" t="s">
        <v>112</v>
      </c>
      <c r="G28" s="229"/>
      <c r="H28" s="229"/>
      <c r="I28" s="229"/>
      <c r="J28" s="229"/>
      <c r="K28" s="186">
        <v>-16453.099999999999</v>
      </c>
      <c r="L28" s="186">
        <v>-28044.5</v>
      </c>
      <c r="M28" s="186">
        <v>-28044.5</v>
      </c>
      <c r="N28" s="186">
        <v>-28044.5</v>
      </c>
    </row>
    <row r="29" spans="2:14" ht="17.25" customHeight="1" x14ac:dyDescent="0.3">
      <c r="B29" s="22"/>
      <c r="C29" s="16"/>
      <c r="D29" s="4"/>
      <c r="E29" s="17"/>
      <c r="F29" s="17"/>
      <c r="G29" s="229" t="s">
        <v>115</v>
      </c>
      <c r="H29" s="229"/>
      <c r="I29" s="229"/>
      <c r="J29" s="229"/>
      <c r="K29" s="229"/>
      <c r="L29" s="229"/>
      <c r="M29" s="229"/>
      <c r="N29" s="229"/>
    </row>
    <row r="30" spans="2:14" ht="17.25" customHeight="1" x14ac:dyDescent="0.3">
      <c r="B30" s="22"/>
      <c r="C30" s="16"/>
      <c r="D30" s="4"/>
      <c r="E30" s="17"/>
      <c r="F30" s="17"/>
      <c r="G30" s="17"/>
      <c r="H30" s="229" t="s">
        <v>47</v>
      </c>
      <c r="I30" s="229"/>
      <c r="J30" s="229"/>
      <c r="K30" s="229"/>
      <c r="L30" s="229"/>
      <c r="M30" s="229"/>
      <c r="N30" s="229"/>
    </row>
    <row r="31" spans="2:14" ht="17.25" customHeight="1" x14ac:dyDescent="0.3">
      <c r="B31" s="22"/>
      <c r="C31" s="16"/>
      <c r="D31" s="4"/>
      <c r="E31" s="17"/>
      <c r="F31" s="17"/>
      <c r="G31" s="17"/>
      <c r="H31" s="17"/>
      <c r="I31" s="229" t="s">
        <v>105</v>
      </c>
      <c r="J31" s="229"/>
      <c r="K31" s="229"/>
      <c r="L31" s="229"/>
      <c r="M31" s="229"/>
      <c r="N31" s="229"/>
    </row>
    <row r="32" spans="2:14" x14ac:dyDescent="0.3">
      <c r="C32" s="199"/>
      <c r="D32" s="190"/>
      <c r="E32" s="190"/>
      <c r="F32" s="190"/>
      <c r="G32" s="190"/>
      <c r="H32" s="190"/>
      <c r="I32" s="190"/>
      <c r="J32" s="6"/>
      <c r="K32" s="200"/>
      <c r="L32" s="200"/>
      <c r="M32" s="200"/>
      <c r="N32" s="200"/>
    </row>
    <row r="33" spans="3:14" x14ac:dyDescent="0.3">
      <c r="C33" s="199"/>
      <c r="D33" s="190"/>
      <c r="E33" s="190"/>
      <c r="F33" s="190"/>
      <c r="G33" s="190"/>
      <c r="H33" s="190"/>
      <c r="I33" s="190"/>
      <c r="J33" s="6"/>
      <c r="K33" s="200"/>
      <c r="L33" s="200"/>
      <c r="M33" s="200"/>
      <c r="N33" s="200"/>
    </row>
    <row r="34" spans="3:14" x14ac:dyDescent="0.3">
      <c r="D34" s="8" t="s">
        <v>27</v>
      </c>
      <c r="E34" s="5"/>
      <c r="F34" s="9"/>
    </row>
    <row r="35" spans="3:14" x14ac:dyDescent="0.3">
      <c r="D35" s="8" t="s">
        <v>28</v>
      </c>
      <c r="E35" s="5"/>
      <c r="F35" s="9"/>
    </row>
    <row r="36" spans="3:14" x14ac:dyDescent="0.3">
      <c r="D36" s="3"/>
      <c r="E36" s="10" t="s">
        <v>29</v>
      </c>
      <c r="F36" s="9"/>
    </row>
    <row r="40" spans="3:14" x14ac:dyDescent="0.3">
      <c r="D40" s="8"/>
      <c r="E40" s="5"/>
      <c r="F40" s="9"/>
    </row>
    <row r="41" spans="3:14" x14ac:dyDescent="0.3">
      <c r="D41" s="8"/>
      <c r="E41" s="5"/>
      <c r="F41" s="9"/>
    </row>
    <row r="42" spans="3:14" x14ac:dyDescent="0.3">
      <c r="D42" s="3"/>
      <c r="E42" s="10"/>
      <c r="F42" s="9"/>
    </row>
    <row r="43" spans="3:14" x14ac:dyDescent="0.3">
      <c r="F43" s="9"/>
    </row>
  </sheetData>
  <mergeCells count="27">
    <mergeCell ref="F28:J28"/>
    <mergeCell ref="G29:N29"/>
    <mergeCell ref="H30:N30"/>
    <mergeCell ref="I31:N31"/>
    <mergeCell ref="F17:J17"/>
    <mergeCell ref="G18:N18"/>
    <mergeCell ref="H19:N19"/>
    <mergeCell ref="I20:N20"/>
    <mergeCell ref="H26:N26"/>
    <mergeCell ref="I27:N27"/>
    <mergeCell ref="B5:N5"/>
    <mergeCell ref="B7:B8"/>
    <mergeCell ref="C7:D7"/>
    <mergeCell ref="E7:H7"/>
    <mergeCell ref="I7:I8"/>
    <mergeCell ref="J7:J8"/>
    <mergeCell ref="K7:N7"/>
    <mergeCell ref="G13:N13"/>
    <mergeCell ref="H14:N14"/>
    <mergeCell ref="F24:J24"/>
    <mergeCell ref="G25:N25"/>
    <mergeCell ref="B9:H9"/>
    <mergeCell ref="D11:J11"/>
    <mergeCell ref="F12:J12"/>
    <mergeCell ref="B22:J22"/>
    <mergeCell ref="D23:J23"/>
    <mergeCell ref="I15:N15"/>
  </mergeCells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F88C-A07F-4B89-9834-2DED923E0BA6}">
  <dimension ref="C1:I197"/>
  <sheetViews>
    <sheetView workbookViewId="0">
      <selection activeCell="I64" sqref="I64"/>
    </sheetView>
  </sheetViews>
  <sheetFormatPr defaultRowHeight="17.25" x14ac:dyDescent="0.25"/>
  <cols>
    <col min="1" max="2" width="4.85546875" style="26" customWidth="1"/>
    <col min="3" max="3" width="16" style="29" customWidth="1"/>
    <col min="4" max="4" width="60.140625" style="26" customWidth="1"/>
    <col min="5" max="5" width="13" style="26" customWidth="1"/>
    <col min="6" max="6" width="11.7109375" style="26" customWidth="1"/>
    <col min="7" max="7" width="19.7109375" style="18" customWidth="1"/>
    <col min="8" max="8" width="10.85546875" style="18" customWidth="1"/>
    <col min="9" max="9" width="21.85546875" style="18" customWidth="1"/>
    <col min="10" max="10" width="18.85546875" style="26" bestFit="1" customWidth="1"/>
    <col min="11" max="11" width="21.42578125" style="26" bestFit="1" customWidth="1"/>
    <col min="12" max="12" width="17.7109375" style="26" bestFit="1" customWidth="1"/>
    <col min="13" max="13" width="20.7109375" style="26" customWidth="1"/>
    <col min="14" max="14" width="16.140625" style="26" customWidth="1"/>
    <col min="15" max="15" width="9.140625" style="26"/>
    <col min="16" max="16" width="11.28515625" style="26" bestFit="1" customWidth="1"/>
    <col min="17" max="16384" width="9.140625" style="26"/>
  </cols>
  <sheetData>
    <row r="1" spans="3:9" x14ac:dyDescent="0.3">
      <c r="C1" s="24"/>
      <c r="D1" s="24"/>
      <c r="E1" s="24"/>
      <c r="F1" s="24"/>
      <c r="G1" s="24"/>
      <c r="H1" s="24"/>
      <c r="I1" s="25" t="s">
        <v>98</v>
      </c>
    </row>
    <row r="2" spans="3:9" x14ac:dyDescent="0.3">
      <c r="C2" s="24"/>
      <c r="D2" s="24"/>
      <c r="E2" s="24"/>
      <c r="F2" s="24"/>
      <c r="G2" s="24"/>
      <c r="H2" s="24"/>
      <c r="I2" s="25" t="s">
        <v>99</v>
      </c>
    </row>
    <row r="3" spans="3:9" x14ac:dyDescent="0.3">
      <c r="C3" s="24"/>
      <c r="D3" s="24"/>
      <c r="E3" s="24"/>
      <c r="F3" s="24"/>
      <c r="G3" s="24"/>
      <c r="H3" s="24"/>
      <c r="I3" s="25" t="s">
        <v>49</v>
      </c>
    </row>
    <row r="5" spans="3:9" ht="54" customHeight="1" x14ac:dyDescent="0.25">
      <c r="C5" s="240" t="s">
        <v>346</v>
      </c>
      <c r="D5" s="240"/>
      <c r="E5" s="240"/>
      <c r="F5" s="240"/>
      <c r="G5" s="240"/>
      <c r="H5" s="240"/>
      <c r="I5" s="240"/>
    </row>
    <row r="6" spans="3:9" x14ac:dyDescent="0.25">
      <c r="C6" s="27"/>
      <c r="D6" s="27"/>
      <c r="E6" s="27"/>
      <c r="F6" s="27"/>
      <c r="G6" s="27"/>
      <c r="H6" s="27"/>
      <c r="I6" s="27"/>
    </row>
    <row r="7" spans="3:9" ht="107.25" customHeight="1" x14ac:dyDescent="0.25">
      <c r="C7" s="241" t="s">
        <v>7</v>
      </c>
      <c r="D7" s="241" t="s">
        <v>8</v>
      </c>
      <c r="E7" s="241" t="s">
        <v>9</v>
      </c>
      <c r="F7" s="241" t="s">
        <v>67</v>
      </c>
      <c r="G7" s="242" t="s">
        <v>43</v>
      </c>
      <c r="H7" s="242" t="s">
        <v>30</v>
      </c>
      <c r="I7" s="242"/>
    </row>
    <row r="8" spans="3:9" ht="34.5" x14ac:dyDescent="0.25">
      <c r="C8" s="241"/>
      <c r="D8" s="241"/>
      <c r="E8" s="241"/>
      <c r="F8" s="241"/>
      <c r="G8" s="242"/>
      <c r="H8" s="20" t="s">
        <v>68</v>
      </c>
      <c r="I8" s="20" t="s">
        <v>69</v>
      </c>
    </row>
    <row r="9" spans="3:9" x14ac:dyDescent="0.25">
      <c r="C9" s="243" t="s">
        <v>6</v>
      </c>
      <c r="D9" s="243"/>
      <c r="E9" s="243"/>
      <c r="F9" s="243"/>
      <c r="G9" s="243"/>
      <c r="H9" s="243"/>
      <c r="I9" s="12">
        <f>+I10</f>
        <v>503506.83400000009</v>
      </c>
    </row>
    <row r="10" spans="3:9" x14ac:dyDescent="0.25">
      <c r="C10" s="28" t="s">
        <v>70</v>
      </c>
      <c r="D10" s="7" t="s">
        <v>71</v>
      </c>
      <c r="E10" s="7" t="s">
        <v>72</v>
      </c>
      <c r="F10" s="243" t="s">
        <v>24</v>
      </c>
      <c r="G10" s="243"/>
      <c r="H10" s="243"/>
      <c r="I10" s="12">
        <f>+I11+I172</f>
        <v>503506.83400000009</v>
      </c>
    </row>
    <row r="11" spans="3:9" x14ac:dyDescent="0.25">
      <c r="C11" s="28" t="s">
        <v>211</v>
      </c>
      <c r="D11" s="243" t="s">
        <v>45</v>
      </c>
      <c r="E11" s="243"/>
      <c r="F11" s="243"/>
      <c r="G11" s="243"/>
      <c r="H11" s="243"/>
      <c r="I11" s="168">
        <f>I12</f>
        <v>475462.33400000009</v>
      </c>
    </row>
    <row r="12" spans="3:9" x14ac:dyDescent="0.25">
      <c r="C12" s="215" t="s">
        <v>212</v>
      </c>
      <c r="D12" s="216"/>
      <c r="E12" s="216"/>
      <c r="F12" s="216"/>
      <c r="G12" s="216"/>
      <c r="H12" s="217"/>
      <c r="I12" s="12">
        <f>SUM(I13:I171)</f>
        <v>475462.33400000009</v>
      </c>
    </row>
    <row r="13" spans="3:9" x14ac:dyDescent="0.25">
      <c r="C13" s="169" t="s">
        <v>213</v>
      </c>
      <c r="D13" s="72" t="s">
        <v>214</v>
      </c>
      <c r="E13" s="132" t="s">
        <v>215</v>
      </c>
      <c r="F13" s="132" t="s">
        <v>216</v>
      </c>
      <c r="G13" s="170">
        <v>1998000</v>
      </c>
      <c r="H13" s="132">
        <v>1</v>
      </c>
      <c r="I13" s="171">
        <f t="shared" ref="I13:I90" si="0">+H13*G13/1000</f>
        <v>1998</v>
      </c>
    </row>
    <row r="14" spans="3:9" x14ac:dyDescent="0.25">
      <c r="C14" s="169" t="s">
        <v>217</v>
      </c>
      <c r="D14" s="72" t="s">
        <v>214</v>
      </c>
      <c r="E14" s="132" t="s">
        <v>215</v>
      </c>
      <c r="F14" s="132" t="s">
        <v>216</v>
      </c>
      <c r="G14" s="170">
        <v>100</v>
      </c>
      <c r="H14" s="132">
        <v>1</v>
      </c>
      <c r="I14" s="171">
        <f t="shared" si="0"/>
        <v>0.1</v>
      </c>
    </row>
    <row r="15" spans="3:9" x14ac:dyDescent="0.25">
      <c r="C15" s="169" t="s">
        <v>218</v>
      </c>
      <c r="D15" s="72" t="s">
        <v>214</v>
      </c>
      <c r="E15" s="132" t="s">
        <v>215</v>
      </c>
      <c r="F15" s="132" t="s">
        <v>216</v>
      </c>
      <c r="G15" s="170">
        <v>1055700</v>
      </c>
      <c r="H15" s="132">
        <v>1</v>
      </c>
      <c r="I15" s="171">
        <f t="shared" si="0"/>
        <v>1055.7</v>
      </c>
    </row>
    <row r="16" spans="3:9" x14ac:dyDescent="0.25">
      <c r="C16" s="169" t="s">
        <v>213</v>
      </c>
      <c r="D16" s="72" t="s">
        <v>214</v>
      </c>
      <c r="E16" s="132" t="s">
        <v>215</v>
      </c>
      <c r="F16" s="132" t="s">
        <v>216</v>
      </c>
      <c r="G16" s="170">
        <v>1854360</v>
      </c>
      <c r="H16" s="132">
        <v>1</v>
      </c>
      <c r="I16" s="171">
        <f t="shared" si="0"/>
        <v>1854.36</v>
      </c>
    </row>
    <row r="17" spans="3:9" s="177" customFormat="1" x14ac:dyDescent="0.25">
      <c r="C17" s="172" t="s">
        <v>219</v>
      </c>
      <c r="D17" s="173" t="s">
        <v>214</v>
      </c>
      <c r="E17" s="174" t="s">
        <v>220</v>
      </c>
      <c r="F17" s="174" t="s">
        <v>216</v>
      </c>
      <c r="G17" s="175">
        <v>17340000</v>
      </c>
      <c r="H17" s="174">
        <v>1</v>
      </c>
      <c r="I17" s="176">
        <f t="shared" si="0"/>
        <v>17340</v>
      </c>
    </row>
    <row r="18" spans="3:9" x14ac:dyDescent="0.25">
      <c r="C18" s="169" t="s">
        <v>221</v>
      </c>
      <c r="D18" s="72" t="s">
        <v>214</v>
      </c>
      <c r="E18" s="132" t="s">
        <v>215</v>
      </c>
      <c r="F18" s="132" t="s">
        <v>216</v>
      </c>
      <c r="G18" s="170">
        <v>100</v>
      </c>
      <c r="H18" s="132">
        <v>1</v>
      </c>
      <c r="I18" s="171">
        <f t="shared" si="0"/>
        <v>0.1</v>
      </c>
    </row>
    <row r="19" spans="3:9" x14ac:dyDescent="0.25">
      <c r="C19" s="169" t="s">
        <v>222</v>
      </c>
      <c r="D19" s="72" t="s">
        <v>214</v>
      </c>
      <c r="E19" s="132" t="s">
        <v>220</v>
      </c>
      <c r="F19" s="132" t="s">
        <v>216</v>
      </c>
      <c r="G19" s="170">
        <v>3000000</v>
      </c>
      <c r="H19" s="132">
        <v>1</v>
      </c>
      <c r="I19" s="171">
        <f t="shared" si="0"/>
        <v>3000</v>
      </c>
    </row>
    <row r="20" spans="3:9" x14ac:dyDescent="0.25">
      <c r="C20" s="169" t="s">
        <v>213</v>
      </c>
      <c r="D20" s="72" t="s">
        <v>214</v>
      </c>
      <c r="E20" s="132" t="s">
        <v>215</v>
      </c>
      <c r="F20" s="132" t="s">
        <v>216</v>
      </c>
      <c r="G20" s="170">
        <v>2256000</v>
      </c>
      <c r="H20" s="132">
        <v>1</v>
      </c>
      <c r="I20" s="171">
        <f t="shared" si="0"/>
        <v>2256</v>
      </c>
    </row>
    <row r="21" spans="3:9" x14ac:dyDescent="0.25">
      <c r="C21" s="169" t="s">
        <v>213</v>
      </c>
      <c r="D21" s="72" t="s">
        <v>214</v>
      </c>
      <c r="E21" s="132" t="s">
        <v>215</v>
      </c>
      <c r="F21" s="132" t="s">
        <v>216</v>
      </c>
      <c r="G21" s="170">
        <v>699600</v>
      </c>
      <c r="H21" s="132">
        <v>1</v>
      </c>
      <c r="I21" s="171">
        <f t="shared" si="0"/>
        <v>699.6</v>
      </c>
    </row>
    <row r="22" spans="3:9" s="177" customFormat="1" x14ac:dyDescent="0.25">
      <c r="C22" s="172" t="s">
        <v>223</v>
      </c>
      <c r="D22" s="173" t="s">
        <v>214</v>
      </c>
      <c r="E22" s="174" t="s">
        <v>220</v>
      </c>
      <c r="F22" s="174" t="s">
        <v>216</v>
      </c>
      <c r="G22" s="175">
        <v>8550000</v>
      </c>
      <c r="H22" s="174">
        <v>1</v>
      </c>
      <c r="I22" s="176">
        <f t="shared" si="0"/>
        <v>8550</v>
      </c>
    </row>
    <row r="23" spans="3:9" x14ac:dyDescent="0.25">
      <c r="C23" s="169" t="s">
        <v>224</v>
      </c>
      <c r="D23" s="72" t="s">
        <v>214</v>
      </c>
      <c r="E23" s="132" t="s">
        <v>215</v>
      </c>
      <c r="F23" s="132" t="s">
        <v>216</v>
      </c>
      <c r="G23" s="170">
        <v>1488000</v>
      </c>
      <c r="H23" s="132">
        <v>1</v>
      </c>
      <c r="I23" s="171">
        <f t="shared" si="0"/>
        <v>1488</v>
      </c>
    </row>
    <row r="24" spans="3:9" x14ac:dyDescent="0.25">
      <c r="C24" s="169" t="s">
        <v>225</v>
      </c>
      <c r="D24" s="72" t="s">
        <v>214</v>
      </c>
      <c r="E24" s="132" t="s">
        <v>215</v>
      </c>
      <c r="F24" s="132" t="s">
        <v>216</v>
      </c>
      <c r="G24" s="170">
        <v>2288400</v>
      </c>
      <c r="H24" s="132">
        <v>1</v>
      </c>
      <c r="I24" s="171">
        <f t="shared" si="0"/>
        <v>2288.4</v>
      </c>
    </row>
    <row r="25" spans="3:9" x14ac:dyDescent="0.25">
      <c r="C25" s="169" t="s">
        <v>226</v>
      </c>
      <c r="D25" s="72" t="s">
        <v>214</v>
      </c>
      <c r="E25" s="132" t="s">
        <v>215</v>
      </c>
      <c r="F25" s="132" t="s">
        <v>216</v>
      </c>
      <c r="G25" s="170">
        <v>100</v>
      </c>
      <c r="H25" s="132">
        <v>1</v>
      </c>
      <c r="I25" s="171">
        <f t="shared" si="0"/>
        <v>0.1</v>
      </c>
    </row>
    <row r="26" spans="3:9" s="177" customFormat="1" x14ac:dyDescent="0.25">
      <c r="C26" s="172" t="s">
        <v>227</v>
      </c>
      <c r="D26" s="173" t="s">
        <v>214</v>
      </c>
      <c r="E26" s="174" t="s">
        <v>220</v>
      </c>
      <c r="F26" s="174" t="s">
        <v>216</v>
      </c>
      <c r="G26" s="175">
        <v>23175000</v>
      </c>
      <c r="H26" s="174">
        <v>1</v>
      </c>
      <c r="I26" s="176">
        <f t="shared" si="0"/>
        <v>23175</v>
      </c>
    </row>
    <row r="27" spans="3:9" x14ac:dyDescent="0.25">
      <c r="C27" s="169" t="s">
        <v>228</v>
      </c>
      <c r="D27" s="72" t="s">
        <v>214</v>
      </c>
      <c r="E27" s="132" t="s">
        <v>215</v>
      </c>
      <c r="F27" s="132" t="s">
        <v>216</v>
      </c>
      <c r="G27" s="170">
        <v>600000</v>
      </c>
      <c r="H27" s="132">
        <v>1</v>
      </c>
      <c r="I27" s="171">
        <f t="shared" si="0"/>
        <v>600</v>
      </c>
    </row>
    <row r="28" spans="3:9" x14ac:dyDescent="0.25">
      <c r="C28" s="169" t="s">
        <v>229</v>
      </c>
      <c r="D28" s="72" t="s">
        <v>214</v>
      </c>
      <c r="E28" s="132" t="s">
        <v>220</v>
      </c>
      <c r="F28" s="132" t="s">
        <v>216</v>
      </c>
      <c r="G28" s="170">
        <v>5760000</v>
      </c>
      <c r="H28" s="132">
        <v>1</v>
      </c>
      <c r="I28" s="171">
        <f t="shared" si="0"/>
        <v>5760</v>
      </c>
    </row>
    <row r="29" spans="3:9" x14ac:dyDescent="0.25">
      <c r="C29" s="169" t="s">
        <v>213</v>
      </c>
      <c r="D29" s="72" t="s">
        <v>214</v>
      </c>
      <c r="E29" s="132" t="s">
        <v>215</v>
      </c>
      <c r="F29" s="132" t="s">
        <v>216</v>
      </c>
      <c r="G29" s="170">
        <v>288</v>
      </c>
      <c r="H29" s="132">
        <v>1</v>
      </c>
      <c r="I29" s="171">
        <f t="shared" si="0"/>
        <v>0.28799999999999998</v>
      </c>
    </row>
    <row r="30" spans="3:9" x14ac:dyDescent="0.25">
      <c r="C30" s="169" t="s">
        <v>213</v>
      </c>
      <c r="D30" s="72" t="s">
        <v>214</v>
      </c>
      <c r="E30" s="132" t="s">
        <v>215</v>
      </c>
      <c r="F30" s="132" t="s">
        <v>216</v>
      </c>
      <c r="G30" s="170">
        <v>288</v>
      </c>
      <c r="H30" s="132">
        <v>1</v>
      </c>
      <c r="I30" s="171">
        <f t="shared" si="0"/>
        <v>0.28799999999999998</v>
      </c>
    </row>
    <row r="31" spans="3:9" x14ac:dyDescent="0.25">
      <c r="C31" s="169" t="s">
        <v>213</v>
      </c>
      <c r="D31" s="72" t="s">
        <v>214</v>
      </c>
      <c r="E31" s="132" t="s">
        <v>215</v>
      </c>
      <c r="F31" s="132" t="s">
        <v>216</v>
      </c>
      <c r="G31" s="170">
        <v>33000</v>
      </c>
      <c r="H31" s="132">
        <v>1</v>
      </c>
      <c r="I31" s="171">
        <f t="shared" si="0"/>
        <v>33</v>
      </c>
    </row>
    <row r="32" spans="3:9" x14ac:dyDescent="0.25">
      <c r="C32" s="169" t="s">
        <v>230</v>
      </c>
      <c r="D32" s="72" t="s">
        <v>214</v>
      </c>
      <c r="E32" s="132" t="s">
        <v>215</v>
      </c>
      <c r="F32" s="132" t="s">
        <v>216</v>
      </c>
      <c r="G32" s="170">
        <v>34875000</v>
      </c>
      <c r="H32" s="132">
        <v>1</v>
      </c>
      <c r="I32" s="171">
        <f t="shared" si="0"/>
        <v>34875</v>
      </c>
    </row>
    <row r="33" spans="3:9" s="177" customFormat="1" x14ac:dyDescent="0.25">
      <c r="C33" s="172" t="s">
        <v>231</v>
      </c>
      <c r="D33" s="173" t="s">
        <v>214</v>
      </c>
      <c r="E33" s="174" t="s">
        <v>220</v>
      </c>
      <c r="F33" s="174" t="s">
        <v>216</v>
      </c>
      <c r="G33" s="175">
        <v>4500000</v>
      </c>
      <c r="H33" s="174">
        <v>1</v>
      </c>
      <c r="I33" s="176">
        <f t="shared" si="0"/>
        <v>4500</v>
      </c>
    </row>
    <row r="34" spans="3:9" x14ac:dyDescent="0.25">
      <c r="C34" s="169" t="s">
        <v>213</v>
      </c>
      <c r="D34" s="72" t="s">
        <v>214</v>
      </c>
      <c r="E34" s="132" t="s">
        <v>215</v>
      </c>
      <c r="F34" s="132" t="s">
        <v>216</v>
      </c>
      <c r="G34" s="170">
        <v>1440000</v>
      </c>
      <c r="H34" s="132">
        <v>1</v>
      </c>
      <c r="I34" s="171">
        <f t="shared" si="0"/>
        <v>1440</v>
      </c>
    </row>
    <row r="35" spans="3:9" s="177" customFormat="1" x14ac:dyDescent="0.25">
      <c r="C35" s="172" t="s">
        <v>232</v>
      </c>
      <c r="D35" s="173" t="s">
        <v>214</v>
      </c>
      <c r="E35" s="174" t="s">
        <v>220</v>
      </c>
      <c r="F35" s="174" t="s">
        <v>216</v>
      </c>
      <c r="G35" s="175">
        <v>2925000</v>
      </c>
      <c r="H35" s="174">
        <v>1</v>
      </c>
      <c r="I35" s="176">
        <f t="shared" si="0"/>
        <v>2925</v>
      </c>
    </row>
    <row r="36" spans="3:9" x14ac:dyDescent="0.25">
      <c r="C36" s="169" t="s">
        <v>233</v>
      </c>
      <c r="D36" s="72" t="s">
        <v>214</v>
      </c>
      <c r="E36" s="132" t="s">
        <v>215</v>
      </c>
      <c r="F36" s="132" t="s">
        <v>216</v>
      </c>
      <c r="G36" s="170">
        <v>100</v>
      </c>
      <c r="H36" s="132">
        <v>1</v>
      </c>
      <c r="I36" s="171">
        <f t="shared" si="0"/>
        <v>0.1</v>
      </c>
    </row>
    <row r="37" spans="3:9" x14ac:dyDescent="0.25">
      <c r="C37" s="169" t="s">
        <v>234</v>
      </c>
      <c r="D37" s="72" t="s">
        <v>214</v>
      </c>
      <c r="E37" s="132" t="s">
        <v>215</v>
      </c>
      <c r="F37" s="132" t="s">
        <v>216</v>
      </c>
      <c r="G37" s="170">
        <v>288</v>
      </c>
      <c r="H37" s="132">
        <v>1</v>
      </c>
      <c r="I37" s="171">
        <f>+H37*G37/1000</f>
        <v>0.28799999999999998</v>
      </c>
    </row>
    <row r="38" spans="3:9" x14ac:dyDescent="0.25">
      <c r="C38" s="169" t="s">
        <v>235</v>
      </c>
      <c r="D38" s="72" t="s">
        <v>214</v>
      </c>
      <c r="E38" s="132" t="s">
        <v>215</v>
      </c>
      <c r="F38" s="132" t="s">
        <v>216</v>
      </c>
      <c r="G38" s="170">
        <v>23121000</v>
      </c>
      <c r="H38" s="132">
        <v>1</v>
      </c>
      <c r="I38" s="171">
        <f t="shared" si="0"/>
        <v>23121</v>
      </c>
    </row>
    <row r="39" spans="3:9" x14ac:dyDescent="0.25">
      <c r="C39" s="169" t="s">
        <v>236</v>
      </c>
      <c r="D39" s="72" t="s">
        <v>214</v>
      </c>
      <c r="E39" s="132" t="s">
        <v>215</v>
      </c>
      <c r="F39" s="132" t="s">
        <v>216</v>
      </c>
      <c r="G39" s="170">
        <v>787500</v>
      </c>
      <c r="H39" s="132">
        <v>1</v>
      </c>
      <c r="I39" s="171">
        <f t="shared" si="0"/>
        <v>787.5</v>
      </c>
    </row>
    <row r="40" spans="3:9" s="177" customFormat="1" x14ac:dyDescent="0.25">
      <c r="C40" s="172" t="s">
        <v>237</v>
      </c>
      <c r="D40" s="173" t="s">
        <v>214</v>
      </c>
      <c r="E40" s="174" t="s">
        <v>220</v>
      </c>
      <c r="F40" s="174" t="s">
        <v>216</v>
      </c>
      <c r="G40" s="175">
        <v>5175000</v>
      </c>
      <c r="H40" s="174">
        <v>1</v>
      </c>
      <c r="I40" s="176">
        <f t="shared" si="0"/>
        <v>5175</v>
      </c>
    </row>
    <row r="41" spans="3:9" s="177" customFormat="1" x14ac:dyDescent="0.25">
      <c r="C41" s="172" t="s">
        <v>238</v>
      </c>
      <c r="D41" s="173" t="s">
        <v>214</v>
      </c>
      <c r="E41" s="174" t="s">
        <v>220</v>
      </c>
      <c r="F41" s="174" t="s">
        <v>216</v>
      </c>
      <c r="G41" s="175">
        <v>5625000</v>
      </c>
      <c r="H41" s="174">
        <v>1</v>
      </c>
      <c r="I41" s="176">
        <f t="shared" si="0"/>
        <v>5625</v>
      </c>
    </row>
    <row r="42" spans="3:9" x14ac:dyDescent="0.25">
      <c r="C42" s="169" t="s">
        <v>239</v>
      </c>
      <c r="D42" s="72" t="s">
        <v>214</v>
      </c>
      <c r="E42" s="132" t="s">
        <v>215</v>
      </c>
      <c r="F42" s="132" t="s">
        <v>216</v>
      </c>
      <c r="G42" s="170">
        <v>100</v>
      </c>
      <c r="H42" s="132">
        <v>1</v>
      </c>
      <c r="I42" s="171">
        <f t="shared" si="0"/>
        <v>0.1</v>
      </c>
    </row>
    <row r="43" spans="3:9" x14ac:dyDescent="0.25">
      <c r="C43" s="169" t="s">
        <v>240</v>
      </c>
      <c r="D43" s="72" t="s">
        <v>214</v>
      </c>
      <c r="E43" s="132" t="s">
        <v>220</v>
      </c>
      <c r="F43" s="132" t="s">
        <v>216</v>
      </c>
      <c r="G43" s="170">
        <v>4950000</v>
      </c>
      <c r="H43" s="132">
        <v>1</v>
      </c>
      <c r="I43" s="171">
        <f t="shared" si="0"/>
        <v>4950</v>
      </c>
    </row>
    <row r="44" spans="3:9" x14ac:dyDescent="0.25">
      <c r="C44" s="169" t="s">
        <v>241</v>
      </c>
      <c r="D44" s="72" t="s">
        <v>214</v>
      </c>
      <c r="E44" s="132" t="s">
        <v>220</v>
      </c>
      <c r="F44" s="132" t="s">
        <v>216</v>
      </c>
      <c r="G44" s="170">
        <v>7650000</v>
      </c>
      <c r="H44" s="132">
        <v>1</v>
      </c>
      <c r="I44" s="171">
        <f t="shared" si="0"/>
        <v>7650</v>
      </c>
    </row>
    <row r="45" spans="3:9" x14ac:dyDescent="0.25">
      <c r="C45" s="169" t="s">
        <v>242</v>
      </c>
      <c r="D45" s="72" t="s">
        <v>214</v>
      </c>
      <c r="E45" s="132" t="s">
        <v>215</v>
      </c>
      <c r="F45" s="132" t="s">
        <v>216</v>
      </c>
      <c r="G45" s="170">
        <v>1716000</v>
      </c>
      <c r="H45" s="132">
        <v>1</v>
      </c>
      <c r="I45" s="171">
        <f t="shared" si="0"/>
        <v>1716</v>
      </c>
    </row>
    <row r="46" spans="3:9" x14ac:dyDescent="0.25">
      <c r="C46" s="169" t="s">
        <v>243</v>
      </c>
      <c r="D46" s="72" t="s">
        <v>214</v>
      </c>
      <c r="E46" s="132" t="s">
        <v>215</v>
      </c>
      <c r="F46" s="132" t="s">
        <v>216</v>
      </c>
      <c r="G46" s="170">
        <v>1998000</v>
      </c>
      <c r="H46" s="132">
        <v>1</v>
      </c>
      <c r="I46" s="171">
        <f t="shared" si="0"/>
        <v>1998</v>
      </c>
    </row>
    <row r="47" spans="3:9" s="177" customFormat="1" x14ac:dyDescent="0.25">
      <c r="C47" s="172" t="s">
        <v>213</v>
      </c>
      <c r="D47" s="173" t="s">
        <v>214</v>
      </c>
      <c r="E47" s="174" t="s">
        <v>220</v>
      </c>
      <c r="F47" s="174" t="s">
        <v>216</v>
      </c>
      <c r="G47" s="175">
        <v>11250000</v>
      </c>
      <c r="H47" s="174">
        <v>1</v>
      </c>
      <c r="I47" s="176">
        <f t="shared" si="0"/>
        <v>11250</v>
      </c>
    </row>
    <row r="48" spans="3:9" s="177" customFormat="1" x14ac:dyDescent="0.25">
      <c r="C48" s="172" t="s">
        <v>244</v>
      </c>
      <c r="D48" s="173" t="s">
        <v>214</v>
      </c>
      <c r="E48" s="174" t="s">
        <v>220</v>
      </c>
      <c r="F48" s="174" t="s">
        <v>216</v>
      </c>
      <c r="G48" s="175">
        <v>2925000</v>
      </c>
      <c r="H48" s="174">
        <v>1</v>
      </c>
      <c r="I48" s="176">
        <f t="shared" si="0"/>
        <v>2925</v>
      </c>
    </row>
    <row r="49" spans="3:9" s="177" customFormat="1" x14ac:dyDescent="0.25">
      <c r="C49" s="172" t="s">
        <v>245</v>
      </c>
      <c r="D49" s="173" t="s">
        <v>214</v>
      </c>
      <c r="E49" s="174" t="s">
        <v>220</v>
      </c>
      <c r="F49" s="174" t="s">
        <v>216</v>
      </c>
      <c r="G49" s="175">
        <v>2700000</v>
      </c>
      <c r="H49" s="174">
        <v>1</v>
      </c>
      <c r="I49" s="176">
        <f t="shared" si="0"/>
        <v>2700</v>
      </c>
    </row>
    <row r="50" spans="3:9" s="177" customFormat="1" x14ac:dyDescent="0.25">
      <c r="C50" s="172" t="s">
        <v>213</v>
      </c>
      <c r="D50" s="173" t="s">
        <v>214</v>
      </c>
      <c r="E50" s="174" t="s">
        <v>215</v>
      </c>
      <c r="F50" s="174" t="s">
        <v>216</v>
      </c>
      <c r="G50" s="175">
        <v>3300000</v>
      </c>
      <c r="H50" s="174">
        <v>1</v>
      </c>
      <c r="I50" s="176">
        <f t="shared" si="0"/>
        <v>3300</v>
      </c>
    </row>
    <row r="51" spans="3:9" x14ac:dyDescent="0.25">
      <c r="C51" s="169" t="s">
        <v>213</v>
      </c>
      <c r="D51" s="72" t="s">
        <v>214</v>
      </c>
      <c r="E51" s="132" t="s">
        <v>215</v>
      </c>
      <c r="F51" s="132" t="s">
        <v>216</v>
      </c>
      <c r="G51" s="170">
        <v>1080000</v>
      </c>
      <c r="H51" s="132">
        <v>1</v>
      </c>
      <c r="I51" s="171">
        <f t="shared" si="0"/>
        <v>1080</v>
      </c>
    </row>
    <row r="52" spans="3:9" x14ac:dyDescent="0.25">
      <c r="C52" s="169" t="s">
        <v>246</v>
      </c>
      <c r="D52" s="72" t="s">
        <v>214</v>
      </c>
      <c r="E52" s="132" t="s">
        <v>215</v>
      </c>
      <c r="F52" s="132" t="s">
        <v>216</v>
      </c>
      <c r="G52" s="170">
        <v>2508000</v>
      </c>
      <c r="H52" s="132">
        <v>1</v>
      </c>
      <c r="I52" s="171">
        <f t="shared" si="0"/>
        <v>2508</v>
      </c>
    </row>
    <row r="53" spans="3:9" s="177" customFormat="1" x14ac:dyDescent="0.25">
      <c r="C53" s="172" t="s">
        <v>213</v>
      </c>
      <c r="D53" s="173" t="s">
        <v>214</v>
      </c>
      <c r="E53" s="174" t="s">
        <v>215</v>
      </c>
      <c r="F53" s="174" t="s">
        <v>216</v>
      </c>
      <c r="G53" s="175">
        <v>4800000</v>
      </c>
      <c r="H53" s="174">
        <v>1</v>
      </c>
      <c r="I53" s="176">
        <f t="shared" si="0"/>
        <v>4800</v>
      </c>
    </row>
    <row r="54" spans="3:9" x14ac:dyDescent="0.25">
      <c r="C54" s="169" t="s">
        <v>213</v>
      </c>
      <c r="D54" s="72" t="s">
        <v>214</v>
      </c>
      <c r="E54" s="132" t="s">
        <v>215</v>
      </c>
      <c r="F54" s="132" t="s">
        <v>216</v>
      </c>
      <c r="G54" s="170">
        <v>1200000</v>
      </c>
      <c r="H54" s="132">
        <v>1</v>
      </c>
      <c r="I54" s="171">
        <f t="shared" si="0"/>
        <v>1200</v>
      </c>
    </row>
    <row r="55" spans="3:9" x14ac:dyDescent="0.25">
      <c r="C55" s="169" t="s">
        <v>213</v>
      </c>
      <c r="D55" s="72" t="s">
        <v>214</v>
      </c>
      <c r="E55" s="132" t="s">
        <v>215</v>
      </c>
      <c r="F55" s="132" t="s">
        <v>216</v>
      </c>
      <c r="G55" s="170">
        <v>2028000</v>
      </c>
      <c r="H55" s="132">
        <v>1</v>
      </c>
      <c r="I55" s="171">
        <f t="shared" si="0"/>
        <v>2028</v>
      </c>
    </row>
    <row r="56" spans="3:9" x14ac:dyDescent="0.25">
      <c r="C56" s="169" t="s">
        <v>213</v>
      </c>
      <c r="D56" s="72" t="s">
        <v>214</v>
      </c>
      <c r="E56" s="132" t="s">
        <v>215</v>
      </c>
      <c r="F56" s="132" t="s">
        <v>216</v>
      </c>
      <c r="G56" s="170">
        <v>1200000</v>
      </c>
      <c r="H56" s="132">
        <v>1</v>
      </c>
      <c r="I56" s="171">
        <f t="shared" si="0"/>
        <v>1200</v>
      </c>
    </row>
    <row r="57" spans="3:9" s="177" customFormat="1" x14ac:dyDescent="0.25">
      <c r="C57" s="172" t="s">
        <v>213</v>
      </c>
      <c r="D57" s="173" t="s">
        <v>214</v>
      </c>
      <c r="E57" s="174" t="s">
        <v>215</v>
      </c>
      <c r="F57" s="174" t="s">
        <v>216</v>
      </c>
      <c r="G57" s="175">
        <v>18337500</v>
      </c>
      <c r="H57" s="174">
        <v>1</v>
      </c>
      <c r="I57" s="176">
        <f t="shared" si="0"/>
        <v>18337.5</v>
      </c>
    </row>
    <row r="58" spans="3:9" x14ac:dyDescent="0.25">
      <c r="C58" s="169" t="s">
        <v>213</v>
      </c>
      <c r="D58" s="72" t="s">
        <v>214</v>
      </c>
      <c r="E58" s="132" t="s">
        <v>215</v>
      </c>
      <c r="F58" s="132" t="s">
        <v>216</v>
      </c>
      <c r="G58" s="170">
        <v>1284000</v>
      </c>
      <c r="H58" s="132">
        <v>1</v>
      </c>
      <c r="I58" s="171">
        <f t="shared" si="0"/>
        <v>1284</v>
      </c>
    </row>
    <row r="59" spans="3:9" x14ac:dyDescent="0.25">
      <c r="C59" s="169" t="s">
        <v>213</v>
      </c>
      <c r="D59" s="72" t="s">
        <v>214</v>
      </c>
      <c r="E59" s="132" t="s">
        <v>215</v>
      </c>
      <c r="F59" s="132" t="s">
        <v>216</v>
      </c>
      <c r="G59" s="170">
        <v>2106000</v>
      </c>
      <c r="H59" s="132">
        <v>1</v>
      </c>
      <c r="I59" s="171">
        <f t="shared" si="0"/>
        <v>2106</v>
      </c>
    </row>
    <row r="60" spans="3:9" x14ac:dyDescent="0.25">
      <c r="C60" s="169" t="s">
        <v>213</v>
      </c>
      <c r="D60" s="72" t="s">
        <v>214</v>
      </c>
      <c r="E60" s="132" t="s">
        <v>215</v>
      </c>
      <c r="F60" s="132" t="s">
        <v>216</v>
      </c>
      <c r="G60" s="170">
        <v>1023750</v>
      </c>
      <c r="H60" s="132">
        <v>1</v>
      </c>
      <c r="I60" s="171">
        <f t="shared" si="0"/>
        <v>1023.75</v>
      </c>
    </row>
    <row r="61" spans="3:9" x14ac:dyDescent="0.25">
      <c r="C61" s="169" t="s">
        <v>247</v>
      </c>
      <c r="D61" s="72" t="s">
        <v>214</v>
      </c>
      <c r="E61" s="132" t="s">
        <v>220</v>
      </c>
      <c r="F61" s="132" t="s">
        <v>216</v>
      </c>
      <c r="G61" s="170">
        <v>900000</v>
      </c>
      <c r="H61" s="132">
        <v>1</v>
      </c>
      <c r="I61" s="171">
        <f t="shared" si="0"/>
        <v>900</v>
      </c>
    </row>
    <row r="62" spans="3:9" x14ac:dyDescent="0.25">
      <c r="C62" s="169" t="s">
        <v>248</v>
      </c>
      <c r="D62" s="72" t="s">
        <v>214</v>
      </c>
      <c r="E62" s="132" t="s">
        <v>220</v>
      </c>
      <c r="F62" s="132" t="s">
        <v>216</v>
      </c>
      <c r="G62" s="170">
        <v>660000</v>
      </c>
      <c r="H62" s="132">
        <v>1</v>
      </c>
      <c r="I62" s="171">
        <f t="shared" si="0"/>
        <v>660</v>
      </c>
    </row>
    <row r="63" spans="3:9" s="177" customFormat="1" x14ac:dyDescent="0.25">
      <c r="C63" s="172" t="s">
        <v>213</v>
      </c>
      <c r="D63" s="173" t="s">
        <v>214</v>
      </c>
      <c r="E63" s="174" t="s">
        <v>215</v>
      </c>
      <c r="F63" s="174" t="s">
        <v>216</v>
      </c>
      <c r="G63" s="175">
        <v>13950000</v>
      </c>
      <c r="H63" s="174">
        <v>1</v>
      </c>
      <c r="I63" s="176">
        <f t="shared" si="0"/>
        <v>13950</v>
      </c>
    </row>
    <row r="64" spans="3:9" x14ac:dyDescent="0.25">
      <c r="C64" s="169" t="s">
        <v>249</v>
      </c>
      <c r="D64" s="72" t="s">
        <v>214</v>
      </c>
      <c r="E64" s="132" t="s">
        <v>220</v>
      </c>
      <c r="F64" s="132" t="s">
        <v>216</v>
      </c>
      <c r="G64" s="170">
        <v>11025000</v>
      </c>
      <c r="H64" s="132">
        <v>1</v>
      </c>
      <c r="I64" s="171">
        <f t="shared" si="0"/>
        <v>11025</v>
      </c>
    </row>
    <row r="65" spans="3:9" s="177" customFormat="1" x14ac:dyDescent="0.25">
      <c r="C65" s="172" t="s">
        <v>250</v>
      </c>
      <c r="D65" s="173" t="s">
        <v>214</v>
      </c>
      <c r="E65" s="174" t="s">
        <v>220</v>
      </c>
      <c r="F65" s="174" t="s">
        <v>216</v>
      </c>
      <c r="G65" s="175">
        <v>4500000</v>
      </c>
      <c r="H65" s="174">
        <v>1</v>
      </c>
      <c r="I65" s="176">
        <f t="shared" si="0"/>
        <v>4500</v>
      </c>
    </row>
    <row r="66" spans="3:9" s="177" customFormat="1" x14ac:dyDescent="0.25">
      <c r="C66" s="172" t="s">
        <v>251</v>
      </c>
      <c r="D66" s="173" t="s">
        <v>214</v>
      </c>
      <c r="E66" s="174" t="s">
        <v>220</v>
      </c>
      <c r="F66" s="174" t="s">
        <v>216</v>
      </c>
      <c r="G66" s="175">
        <v>33750000</v>
      </c>
      <c r="H66" s="174">
        <v>1</v>
      </c>
      <c r="I66" s="176">
        <f t="shared" si="0"/>
        <v>33750</v>
      </c>
    </row>
    <row r="67" spans="3:9" x14ac:dyDescent="0.25">
      <c r="C67" s="169" t="s">
        <v>252</v>
      </c>
      <c r="D67" s="72" t="s">
        <v>214</v>
      </c>
      <c r="E67" s="132" t="s">
        <v>220</v>
      </c>
      <c r="F67" s="132" t="s">
        <v>216</v>
      </c>
      <c r="G67" s="170">
        <v>14850000</v>
      </c>
      <c r="H67" s="132">
        <v>1</v>
      </c>
      <c r="I67" s="171">
        <f t="shared" si="0"/>
        <v>14850</v>
      </c>
    </row>
    <row r="68" spans="3:9" x14ac:dyDescent="0.25">
      <c r="C68" s="169" t="s">
        <v>253</v>
      </c>
      <c r="D68" s="72" t="s">
        <v>214</v>
      </c>
      <c r="E68" s="132" t="s">
        <v>215</v>
      </c>
      <c r="F68" s="132" t="s">
        <v>216</v>
      </c>
      <c r="G68" s="170">
        <v>1890000</v>
      </c>
      <c r="H68" s="132">
        <v>1</v>
      </c>
      <c r="I68" s="171">
        <f t="shared" si="0"/>
        <v>1890</v>
      </c>
    </row>
    <row r="69" spans="3:9" x14ac:dyDescent="0.25">
      <c r="C69" s="169" t="s">
        <v>254</v>
      </c>
      <c r="D69" s="72" t="s">
        <v>214</v>
      </c>
      <c r="E69" s="132" t="s">
        <v>220</v>
      </c>
      <c r="F69" s="132" t="s">
        <v>216</v>
      </c>
      <c r="G69" s="170">
        <v>100</v>
      </c>
      <c r="H69" s="132">
        <v>1</v>
      </c>
      <c r="I69" s="171">
        <f t="shared" si="0"/>
        <v>0.1</v>
      </c>
    </row>
    <row r="70" spans="3:9" s="177" customFormat="1" x14ac:dyDescent="0.25">
      <c r="C70" s="172" t="s">
        <v>213</v>
      </c>
      <c r="D70" s="173" t="s">
        <v>214</v>
      </c>
      <c r="E70" s="174" t="s">
        <v>215</v>
      </c>
      <c r="F70" s="174" t="s">
        <v>216</v>
      </c>
      <c r="G70" s="175">
        <v>10687500</v>
      </c>
      <c r="H70" s="174">
        <v>1</v>
      </c>
      <c r="I70" s="176">
        <f t="shared" si="0"/>
        <v>10687.5</v>
      </c>
    </row>
    <row r="71" spans="3:9" x14ac:dyDescent="0.25">
      <c r="C71" s="169" t="s">
        <v>255</v>
      </c>
      <c r="D71" s="72" t="s">
        <v>214</v>
      </c>
      <c r="E71" s="132" t="s">
        <v>220</v>
      </c>
      <c r="F71" s="132" t="s">
        <v>216</v>
      </c>
      <c r="G71" s="170">
        <v>4275000</v>
      </c>
      <c r="H71" s="132">
        <v>1</v>
      </c>
      <c r="I71" s="171">
        <f t="shared" si="0"/>
        <v>4275</v>
      </c>
    </row>
    <row r="72" spans="3:9" x14ac:dyDescent="0.25">
      <c r="C72" s="169" t="s">
        <v>256</v>
      </c>
      <c r="D72" s="72" t="s">
        <v>214</v>
      </c>
      <c r="E72" s="132" t="s">
        <v>220</v>
      </c>
      <c r="F72" s="132" t="s">
        <v>216</v>
      </c>
      <c r="G72" s="170">
        <v>5400000</v>
      </c>
      <c r="H72" s="132">
        <v>1</v>
      </c>
      <c r="I72" s="171">
        <f t="shared" si="0"/>
        <v>5400</v>
      </c>
    </row>
    <row r="73" spans="3:9" s="177" customFormat="1" x14ac:dyDescent="0.25">
      <c r="C73" s="172" t="s">
        <v>213</v>
      </c>
      <c r="D73" s="173" t="s">
        <v>214</v>
      </c>
      <c r="E73" s="174" t="s">
        <v>215</v>
      </c>
      <c r="F73" s="174" t="s">
        <v>216</v>
      </c>
      <c r="G73" s="175">
        <v>25650000</v>
      </c>
      <c r="H73" s="174">
        <v>1</v>
      </c>
      <c r="I73" s="176">
        <f t="shared" si="0"/>
        <v>25650</v>
      </c>
    </row>
    <row r="74" spans="3:9" s="177" customFormat="1" x14ac:dyDescent="0.25">
      <c r="C74" s="172" t="s">
        <v>257</v>
      </c>
      <c r="D74" s="173" t="s">
        <v>214</v>
      </c>
      <c r="E74" s="174" t="s">
        <v>220</v>
      </c>
      <c r="F74" s="174" t="s">
        <v>216</v>
      </c>
      <c r="G74" s="175">
        <v>3712500</v>
      </c>
      <c r="H74" s="174">
        <v>1</v>
      </c>
      <c r="I74" s="176">
        <f t="shared" si="0"/>
        <v>3712.5</v>
      </c>
    </row>
    <row r="75" spans="3:9" x14ac:dyDescent="0.25">
      <c r="C75" s="169" t="s">
        <v>258</v>
      </c>
      <c r="D75" s="72" t="s">
        <v>214</v>
      </c>
      <c r="E75" s="132" t="s">
        <v>220</v>
      </c>
      <c r="F75" s="132" t="s">
        <v>216</v>
      </c>
      <c r="G75" s="170">
        <v>6525000</v>
      </c>
      <c r="H75" s="132">
        <v>1</v>
      </c>
      <c r="I75" s="171">
        <f t="shared" si="0"/>
        <v>6525</v>
      </c>
    </row>
    <row r="76" spans="3:9" x14ac:dyDescent="0.25">
      <c r="C76" s="169" t="s">
        <v>259</v>
      </c>
      <c r="D76" s="72" t="s">
        <v>214</v>
      </c>
      <c r="E76" s="132" t="s">
        <v>220</v>
      </c>
      <c r="F76" s="132" t="s">
        <v>216</v>
      </c>
      <c r="G76" s="170">
        <v>11025000</v>
      </c>
      <c r="H76" s="132">
        <v>1</v>
      </c>
      <c r="I76" s="171">
        <f t="shared" si="0"/>
        <v>11025</v>
      </c>
    </row>
    <row r="77" spans="3:9" x14ac:dyDescent="0.25">
      <c r="C77" s="169" t="s">
        <v>260</v>
      </c>
      <c r="D77" s="72" t="s">
        <v>214</v>
      </c>
      <c r="E77" s="132" t="s">
        <v>220</v>
      </c>
      <c r="F77" s="132" t="s">
        <v>216</v>
      </c>
      <c r="G77" s="170">
        <v>5175000</v>
      </c>
      <c r="H77" s="132">
        <v>1</v>
      </c>
      <c r="I77" s="171">
        <f t="shared" si="0"/>
        <v>5175</v>
      </c>
    </row>
    <row r="78" spans="3:9" x14ac:dyDescent="0.25">
      <c r="C78" s="169" t="s">
        <v>261</v>
      </c>
      <c r="D78" s="72" t="s">
        <v>214</v>
      </c>
      <c r="E78" s="132" t="s">
        <v>220</v>
      </c>
      <c r="F78" s="132" t="s">
        <v>216</v>
      </c>
      <c r="G78" s="170">
        <v>7425000</v>
      </c>
      <c r="H78" s="132">
        <v>1</v>
      </c>
      <c r="I78" s="171">
        <f t="shared" si="0"/>
        <v>7425</v>
      </c>
    </row>
    <row r="79" spans="3:9" x14ac:dyDescent="0.25">
      <c r="C79" s="169" t="s">
        <v>262</v>
      </c>
      <c r="D79" s="72" t="s">
        <v>214</v>
      </c>
      <c r="E79" s="132" t="s">
        <v>215</v>
      </c>
      <c r="F79" s="132" t="s">
        <v>216</v>
      </c>
      <c r="G79" s="170">
        <v>1098000</v>
      </c>
      <c r="H79" s="132">
        <v>1</v>
      </c>
      <c r="I79" s="171">
        <f t="shared" si="0"/>
        <v>1098</v>
      </c>
    </row>
    <row r="80" spans="3:9" x14ac:dyDescent="0.25">
      <c r="C80" s="169" t="s">
        <v>263</v>
      </c>
      <c r="D80" s="72" t="s">
        <v>214</v>
      </c>
      <c r="E80" s="132" t="s">
        <v>215</v>
      </c>
      <c r="F80" s="132" t="s">
        <v>216</v>
      </c>
      <c r="G80" s="170">
        <v>9900</v>
      </c>
      <c r="H80" s="132">
        <v>1</v>
      </c>
      <c r="I80" s="171">
        <f t="shared" si="0"/>
        <v>9.9</v>
      </c>
    </row>
    <row r="81" spans="3:9" x14ac:dyDescent="0.25">
      <c r="C81" s="169" t="s">
        <v>264</v>
      </c>
      <c r="D81" s="72" t="s">
        <v>214</v>
      </c>
      <c r="E81" s="132" t="s">
        <v>220</v>
      </c>
      <c r="F81" s="132" t="s">
        <v>216</v>
      </c>
      <c r="G81" s="170">
        <v>2799600</v>
      </c>
      <c r="H81" s="132">
        <v>1</v>
      </c>
      <c r="I81" s="171">
        <f t="shared" si="0"/>
        <v>2799.6</v>
      </c>
    </row>
    <row r="82" spans="3:9" s="177" customFormat="1" x14ac:dyDescent="0.25">
      <c r="C82" s="172" t="s">
        <v>265</v>
      </c>
      <c r="D82" s="173" t="s">
        <v>214</v>
      </c>
      <c r="E82" s="174" t="s">
        <v>220</v>
      </c>
      <c r="F82" s="174" t="s">
        <v>216</v>
      </c>
      <c r="G82" s="175">
        <v>8325000</v>
      </c>
      <c r="H82" s="174">
        <v>1</v>
      </c>
      <c r="I82" s="176">
        <f t="shared" si="0"/>
        <v>8325</v>
      </c>
    </row>
    <row r="83" spans="3:9" s="177" customFormat="1" x14ac:dyDescent="0.25">
      <c r="C83" s="172" t="s">
        <v>266</v>
      </c>
      <c r="D83" s="173" t="s">
        <v>214</v>
      </c>
      <c r="E83" s="174" t="s">
        <v>220</v>
      </c>
      <c r="F83" s="174" t="s">
        <v>216</v>
      </c>
      <c r="G83" s="175">
        <v>4950000</v>
      </c>
      <c r="H83" s="174">
        <v>1</v>
      </c>
      <c r="I83" s="176">
        <f t="shared" si="0"/>
        <v>4950</v>
      </c>
    </row>
    <row r="84" spans="3:9" s="177" customFormat="1" x14ac:dyDescent="0.25">
      <c r="C84" s="172" t="s">
        <v>267</v>
      </c>
      <c r="D84" s="173" t="s">
        <v>214</v>
      </c>
      <c r="E84" s="174" t="s">
        <v>220</v>
      </c>
      <c r="F84" s="174" t="s">
        <v>216</v>
      </c>
      <c r="G84" s="175">
        <v>4027500</v>
      </c>
      <c r="H84" s="174">
        <v>1</v>
      </c>
      <c r="I84" s="176">
        <f t="shared" si="0"/>
        <v>4027.5</v>
      </c>
    </row>
    <row r="85" spans="3:9" x14ac:dyDescent="0.25">
      <c r="C85" s="169" t="s">
        <v>268</v>
      </c>
      <c r="D85" s="72" t="s">
        <v>214</v>
      </c>
      <c r="E85" s="132" t="s">
        <v>220</v>
      </c>
      <c r="F85" s="132" t="s">
        <v>216</v>
      </c>
      <c r="G85" s="170">
        <v>798000</v>
      </c>
      <c r="H85" s="132">
        <v>1</v>
      </c>
      <c r="I85" s="171">
        <f t="shared" si="0"/>
        <v>798</v>
      </c>
    </row>
    <row r="86" spans="3:9" x14ac:dyDescent="0.25">
      <c r="C86" s="169" t="s">
        <v>269</v>
      </c>
      <c r="D86" s="72" t="s">
        <v>214</v>
      </c>
      <c r="E86" s="132" t="s">
        <v>215</v>
      </c>
      <c r="F86" s="132" t="s">
        <v>216</v>
      </c>
      <c r="G86" s="170">
        <v>2700000</v>
      </c>
      <c r="H86" s="132">
        <v>1</v>
      </c>
      <c r="I86" s="171">
        <f t="shared" si="0"/>
        <v>2700</v>
      </c>
    </row>
    <row r="87" spans="3:9" x14ac:dyDescent="0.25">
      <c r="C87" s="169" t="s">
        <v>213</v>
      </c>
      <c r="D87" s="72" t="s">
        <v>214</v>
      </c>
      <c r="E87" s="132" t="s">
        <v>215</v>
      </c>
      <c r="F87" s="132" t="s">
        <v>216</v>
      </c>
      <c r="G87" s="170">
        <v>1998000</v>
      </c>
      <c r="H87" s="132">
        <v>1</v>
      </c>
      <c r="I87" s="171">
        <f t="shared" si="0"/>
        <v>1998</v>
      </c>
    </row>
    <row r="88" spans="3:9" x14ac:dyDescent="0.25">
      <c r="C88" s="169" t="s">
        <v>213</v>
      </c>
      <c r="D88" s="72" t="s">
        <v>214</v>
      </c>
      <c r="E88" s="132" t="s">
        <v>215</v>
      </c>
      <c r="F88" s="132" t="s">
        <v>216</v>
      </c>
      <c r="G88" s="170">
        <v>2556000</v>
      </c>
      <c r="H88" s="132">
        <v>1</v>
      </c>
      <c r="I88" s="171">
        <f t="shared" si="0"/>
        <v>2556</v>
      </c>
    </row>
    <row r="89" spans="3:9" x14ac:dyDescent="0.25">
      <c r="C89" s="169" t="s">
        <v>270</v>
      </c>
      <c r="D89" s="72" t="s">
        <v>214</v>
      </c>
      <c r="E89" s="132" t="s">
        <v>220</v>
      </c>
      <c r="F89" s="132" t="s">
        <v>216</v>
      </c>
      <c r="G89" s="170">
        <v>7200000</v>
      </c>
      <c r="H89" s="132">
        <v>1</v>
      </c>
      <c r="I89" s="171">
        <f t="shared" si="0"/>
        <v>7200</v>
      </c>
    </row>
    <row r="90" spans="3:9" x14ac:dyDescent="0.25">
      <c r="C90" s="169" t="s">
        <v>271</v>
      </c>
      <c r="D90" s="72" t="s">
        <v>214</v>
      </c>
      <c r="E90" s="132" t="s">
        <v>215</v>
      </c>
      <c r="F90" s="132" t="s">
        <v>216</v>
      </c>
      <c r="G90" s="170">
        <v>12000</v>
      </c>
      <c r="H90" s="132">
        <v>1</v>
      </c>
      <c r="I90" s="171">
        <f t="shared" si="0"/>
        <v>12</v>
      </c>
    </row>
    <row r="91" spans="3:9" x14ac:dyDescent="0.25">
      <c r="C91" s="169" t="s">
        <v>213</v>
      </c>
      <c r="D91" s="72" t="s">
        <v>214</v>
      </c>
      <c r="E91" s="132" t="s">
        <v>220</v>
      </c>
      <c r="F91" s="132" t="s">
        <v>216</v>
      </c>
      <c r="G91" s="170">
        <v>18000000</v>
      </c>
      <c r="H91" s="132">
        <v>1</v>
      </c>
      <c r="I91" s="171">
        <f t="shared" ref="I91:I154" si="1">+H91*G91/1000</f>
        <v>18000</v>
      </c>
    </row>
    <row r="92" spans="3:9" x14ac:dyDescent="0.25">
      <c r="C92" s="169" t="s">
        <v>272</v>
      </c>
      <c r="D92" s="72" t="s">
        <v>273</v>
      </c>
      <c r="E92" s="132" t="s">
        <v>274</v>
      </c>
      <c r="F92" s="132" t="s">
        <v>216</v>
      </c>
      <c r="G92" s="170">
        <v>300000</v>
      </c>
      <c r="H92" s="132">
        <v>1</v>
      </c>
      <c r="I92" s="171">
        <f t="shared" si="1"/>
        <v>300</v>
      </c>
    </row>
    <row r="93" spans="3:9" x14ac:dyDescent="0.25">
      <c r="C93" s="169" t="s">
        <v>275</v>
      </c>
      <c r="D93" s="72" t="s">
        <v>273</v>
      </c>
      <c r="E93" s="132" t="s">
        <v>274</v>
      </c>
      <c r="F93" s="132" t="s">
        <v>216</v>
      </c>
      <c r="G93" s="170">
        <v>139000</v>
      </c>
      <c r="H93" s="132">
        <v>1</v>
      </c>
      <c r="I93" s="171">
        <f t="shared" si="1"/>
        <v>139</v>
      </c>
    </row>
    <row r="94" spans="3:9" x14ac:dyDescent="0.25">
      <c r="C94" s="169" t="s">
        <v>276</v>
      </c>
      <c r="D94" s="72" t="s">
        <v>273</v>
      </c>
      <c r="E94" s="132" t="s">
        <v>274</v>
      </c>
      <c r="F94" s="132" t="s">
        <v>216</v>
      </c>
      <c r="G94" s="170">
        <v>120000</v>
      </c>
      <c r="H94" s="132">
        <v>1</v>
      </c>
      <c r="I94" s="171">
        <f t="shared" si="1"/>
        <v>120</v>
      </c>
    </row>
    <row r="95" spans="3:9" s="177" customFormat="1" x14ac:dyDescent="0.25">
      <c r="C95" s="172" t="s">
        <v>277</v>
      </c>
      <c r="D95" s="173" t="s">
        <v>273</v>
      </c>
      <c r="E95" s="174" t="s">
        <v>274</v>
      </c>
      <c r="F95" s="174" t="s">
        <v>216</v>
      </c>
      <c r="G95" s="175">
        <v>1213800</v>
      </c>
      <c r="H95" s="174">
        <v>1</v>
      </c>
      <c r="I95" s="176">
        <f t="shared" si="1"/>
        <v>1213.8</v>
      </c>
    </row>
    <row r="96" spans="3:9" x14ac:dyDescent="0.25">
      <c r="C96" s="169" t="s">
        <v>278</v>
      </c>
      <c r="D96" s="72" t="s">
        <v>273</v>
      </c>
      <c r="E96" s="132" t="s">
        <v>274</v>
      </c>
      <c r="F96" s="132" t="s">
        <v>216</v>
      </c>
      <c r="G96" s="170">
        <v>150000</v>
      </c>
      <c r="H96" s="132">
        <v>1</v>
      </c>
      <c r="I96" s="171">
        <f t="shared" si="1"/>
        <v>150</v>
      </c>
    </row>
    <row r="97" spans="3:9" s="177" customFormat="1" x14ac:dyDescent="0.25">
      <c r="C97" s="172" t="s">
        <v>272</v>
      </c>
      <c r="D97" s="173" t="s">
        <v>273</v>
      </c>
      <c r="E97" s="174" t="s">
        <v>274</v>
      </c>
      <c r="F97" s="174" t="s">
        <v>216</v>
      </c>
      <c r="G97" s="175">
        <v>345000</v>
      </c>
      <c r="H97" s="174">
        <v>1</v>
      </c>
      <c r="I97" s="176">
        <f t="shared" si="1"/>
        <v>345</v>
      </c>
    </row>
    <row r="98" spans="3:9" x14ac:dyDescent="0.25">
      <c r="C98" s="169" t="s">
        <v>272</v>
      </c>
      <c r="D98" s="72" t="s">
        <v>273</v>
      </c>
      <c r="E98" s="132" t="s">
        <v>274</v>
      </c>
      <c r="F98" s="132" t="s">
        <v>216</v>
      </c>
      <c r="G98" s="170">
        <v>290000</v>
      </c>
      <c r="H98" s="132">
        <v>1</v>
      </c>
      <c r="I98" s="171">
        <f t="shared" si="1"/>
        <v>290</v>
      </c>
    </row>
    <row r="99" spans="3:9" x14ac:dyDescent="0.25">
      <c r="C99" s="169" t="s">
        <v>272</v>
      </c>
      <c r="D99" s="72" t="s">
        <v>273</v>
      </c>
      <c r="E99" s="132" t="s">
        <v>274</v>
      </c>
      <c r="F99" s="132" t="s">
        <v>216</v>
      </c>
      <c r="G99" s="170">
        <v>349000</v>
      </c>
      <c r="H99" s="132">
        <v>1</v>
      </c>
      <c r="I99" s="171">
        <f t="shared" si="1"/>
        <v>349</v>
      </c>
    </row>
    <row r="100" spans="3:9" s="177" customFormat="1" x14ac:dyDescent="0.25">
      <c r="C100" s="172" t="s">
        <v>279</v>
      </c>
      <c r="D100" s="173" t="s">
        <v>273</v>
      </c>
      <c r="E100" s="174" t="s">
        <v>274</v>
      </c>
      <c r="F100" s="174" t="s">
        <v>216</v>
      </c>
      <c r="G100" s="175">
        <v>769500</v>
      </c>
      <c r="H100" s="174">
        <v>1</v>
      </c>
      <c r="I100" s="176">
        <f t="shared" si="1"/>
        <v>769.5</v>
      </c>
    </row>
    <row r="101" spans="3:9" x14ac:dyDescent="0.25">
      <c r="C101" s="169" t="s">
        <v>280</v>
      </c>
      <c r="D101" s="72" t="s">
        <v>273</v>
      </c>
      <c r="E101" s="132" t="s">
        <v>274</v>
      </c>
      <c r="F101" s="132" t="s">
        <v>216</v>
      </c>
      <c r="G101" s="170">
        <v>150000</v>
      </c>
      <c r="H101" s="132">
        <v>1</v>
      </c>
      <c r="I101" s="171">
        <f t="shared" si="1"/>
        <v>150</v>
      </c>
    </row>
    <row r="102" spans="3:9" x14ac:dyDescent="0.25">
      <c r="C102" s="169" t="s">
        <v>281</v>
      </c>
      <c r="D102" s="72" t="s">
        <v>273</v>
      </c>
      <c r="E102" s="132" t="s">
        <v>274</v>
      </c>
      <c r="F102" s="132" t="s">
        <v>216</v>
      </c>
      <c r="G102" s="170">
        <v>197000</v>
      </c>
      <c r="H102" s="132">
        <v>1</v>
      </c>
      <c r="I102" s="171">
        <f t="shared" si="1"/>
        <v>197</v>
      </c>
    </row>
    <row r="103" spans="3:9" x14ac:dyDescent="0.25">
      <c r="C103" s="169" t="s">
        <v>282</v>
      </c>
      <c r="D103" s="72" t="s">
        <v>273</v>
      </c>
      <c r="E103" s="132" t="s">
        <v>274</v>
      </c>
      <c r="F103" s="132" t="s">
        <v>216</v>
      </c>
      <c r="G103" s="170">
        <v>180000</v>
      </c>
      <c r="H103" s="132">
        <v>1</v>
      </c>
      <c r="I103" s="171">
        <f t="shared" si="1"/>
        <v>180</v>
      </c>
    </row>
    <row r="104" spans="3:9" s="177" customFormat="1" x14ac:dyDescent="0.25">
      <c r="C104" s="172" t="s">
        <v>283</v>
      </c>
      <c r="D104" s="173" t="s">
        <v>273</v>
      </c>
      <c r="E104" s="174" t="s">
        <v>274</v>
      </c>
      <c r="F104" s="174" t="s">
        <v>216</v>
      </c>
      <c r="G104" s="175">
        <v>1390500</v>
      </c>
      <c r="H104" s="174">
        <v>1</v>
      </c>
      <c r="I104" s="176">
        <f t="shared" si="1"/>
        <v>1390.5</v>
      </c>
    </row>
    <row r="105" spans="3:9" x14ac:dyDescent="0.25">
      <c r="C105" s="169" t="s">
        <v>284</v>
      </c>
      <c r="D105" s="72" t="s">
        <v>273</v>
      </c>
      <c r="E105" s="132" t="s">
        <v>274</v>
      </c>
      <c r="F105" s="132" t="s">
        <v>216</v>
      </c>
      <c r="G105" s="170">
        <v>40000</v>
      </c>
      <c r="H105" s="132">
        <v>1</v>
      </c>
      <c r="I105" s="171">
        <f t="shared" si="1"/>
        <v>40</v>
      </c>
    </row>
    <row r="106" spans="3:9" x14ac:dyDescent="0.25">
      <c r="C106" s="169" t="s">
        <v>285</v>
      </c>
      <c r="D106" s="72" t="s">
        <v>273</v>
      </c>
      <c r="E106" s="132" t="s">
        <v>274</v>
      </c>
      <c r="F106" s="132" t="s">
        <v>216</v>
      </c>
      <c r="G106" s="170">
        <v>518400</v>
      </c>
      <c r="H106" s="132">
        <v>1</v>
      </c>
      <c r="I106" s="171">
        <f t="shared" si="1"/>
        <v>518.4</v>
      </c>
    </row>
    <row r="107" spans="3:9" x14ac:dyDescent="0.25">
      <c r="C107" s="169" t="s">
        <v>272</v>
      </c>
      <c r="D107" s="72" t="s">
        <v>273</v>
      </c>
      <c r="E107" s="132" t="s">
        <v>274</v>
      </c>
      <c r="F107" s="132" t="s">
        <v>216</v>
      </c>
      <c r="G107" s="170">
        <v>230000</v>
      </c>
      <c r="H107" s="132">
        <v>1</v>
      </c>
      <c r="I107" s="171">
        <f t="shared" si="1"/>
        <v>230</v>
      </c>
    </row>
    <row r="108" spans="3:9" x14ac:dyDescent="0.25">
      <c r="C108" s="169" t="s">
        <v>272</v>
      </c>
      <c r="D108" s="72" t="s">
        <v>273</v>
      </c>
      <c r="E108" s="132" t="s">
        <v>274</v>
      </c>
      <c r="F108" s="132" t="s">
        <v>216</v>
      </c>
      <c r="G108" s="170">
        <v>168000</v>
      </c>
      <c r="H108" s="132">
        <v>1</v>
      </c>
      <c r="I108" s="171">
        <f t="shared" si="1"/>
        <v>168</v>
      </c>
    </row>
    <row r="109" spans="3:9" x14ac:dyDescent="0.25">
      <c r="C109" s="169" t="s">
        <v>272</v>
      </c>
      <c r="D109" s="72" t="s">
        <v>273</v>
      </c>
      <c r="E109" s="132" t="s">
        <v>274</v>
      </c>
      <c r="F109" s="132" t="s">
        <v>216</v>
      </c>
      <c r="G109" s="170">
        <v>334500</v>
      </c>
      <c r="H109" s="132">
        <v>1</v>
      </c>
      <c r="I109" s="171">
        <f t="shared" si="1"/>
        <v>334.5</v>
      </c>
    </row>
    <row r="110" spans="3:9" x14ac:dyDescent="0.25">
      <c r="C110" s="169" t="s">
        <v>286</v>
      </c>
      <c r="D110" s="72" t="s">
        <v>273</v>
      </c>
      <c r="E110" s="132" t="s">
        <v>274</v>
      </c>
      <c r="F110" s="132" t="s">
        <v>216</v>
      </c>
      <c r="G110" s="170">
        <v>1743750</v>
      </c>
      <c r="H110" s="132">
        <v>1</v>
      </c>
      <c r="I110" s="171">
        <f t="shared" si="1"/>
        <v>1743.75</v>
      </c>
    </row>
    <row r="111" spans="3:9" s="177" customFormat="1" x14ac:dyDescent="0.25">
      <c r="C111" s="172" t="s">
        <v>287</v>
      </c>
      <c r="D111" s="173" t="s">
        <v>273</v>
      </c>
      <c r="E111" s="174" t="s">
        <v>274</v>
      </c>
      <c r="F111" s="174" t="s">
        <v>216</v>
      </c>
      <c r="G111" s="175">
        <v>450000</v>
      </c>
      <c r="H111" s="174">
        <v>1</v>
      </c>
      <c r="I111" s="176">
        <f t="shared" si="1"/>
        <v>450</v>
      </c>
    </row>
    <row r="112" spans="3:9" x14ac:dyDescent="0.25">
      <c r="C112" s="169" t="s">
        <v>288</v>
      </c>
      <c r="D112" s="72" t="s">
        <v>273</v>
      </c>
      <c r="E112" s="132" t="s">
        <v>274</v>
      </c>
      <c r="F112" s="132" t="s">
        <v>216</v>
      </c>
      <c r="G112" s="170">
        <v>240000</v>
      </c>
      <c r="H112" s="132">
        <v>1</v>
      </c>
      <c r="I112" s="171">
        <f t="shared" si="1"/>
        <v>240</v>
      </c>
    </row>
    <row r="113" spans="3:9" s="177" customFormat="1" x14ac:dyDescent="0.25">
      <c r="C113" s="172" t="s">
        <v>289</v>
      </c>
      <c r="D113" s="173" t="s">
        <v>273</v>
      </c>
      <c r="E113" s="174" t="s">
        <v>274</v>
      </c>
      <c r="F113" s="174" t="s">
        <v>216</v>
      </c>
      <c r="G113" s="175">
        <v>292500</v>
      </c>
      <c r="H113" s="174">
        <v>1</v>
      </c>
      <c r="I113" s="176">
        <f t="shared" si="1"/>
        <v>292.5</v>
      </c>
    </row>
    <row r="114" spans="3:9" x14ac:dyDescent="0.25">
      <c r="C114" s="169" t="s">
        <v>290</v>
      </c>
      <c r="D114" s="72" t="s">
        <v>273</v>
      </c>
      <c r="E114" s="132" t="s">
        <v>274</v>
      </c>
      <c r="F114" s="132" t="s">
        <v>216</v>
      </c>
      <c r="G114" s="170">
        <v>207500</v>
      </c>
      <c r="H114" s="132">
        <v>1</v>
      </c>
      <c r="I114" s="171">
        <f t="shared" si="1"/>
        <v>207.5</v>
      </c>
    </row>
    <row r="115" spans="3:9" x14ac:dyDescent="0.25">
      <c r="C115" s="169" t="s">
        <v>291</v>
      </c>
      <c r="D115" s="72" t="s">
        <v>273</v>
      </c>
      <c r="E115" s="132" t="s">
        <v>274</v>
      </c>
      <c r="F115" s="132" t="s">
        <v>216</v>
      </c>
      <c r="G115" s="170">
        <v>98000</v>
      </c>
      <c r="H115" s="132">
        <v>1</v>
      </c>
      <c r="I115" s="171">
        <f t="shared" si="1"/>
        <v>98</v>
      </c>
    </row>
    <row r="116" spans="3:9" x14ac:dyDescent="0.25">
      <c r="C116" s="169" t="s">
        <v>272</v>
      </c>
      <c r="D116" s="72" t="s">
        <v>273</v>
      </c>
      <c r="E116" s="132" t="s">
        <v>274</v>
      </c>
      <c r="F116" s="132" t="s">
        <v>216</v>
      </c>
      <c r="G116" s="170">
        <v>85000</v>
      </c>
      <c r="H116" s="132">
        <v>1</v>
      </c>
      <c r="I116" s="171">
        <f t="shared" si="1"/>
        <v>85</v>
      </c>
    </row>
    <row r="117" spans="3:9" x14ac:dyDescent="0.25">
      <c r="C117" s="169" t="s">
        <v>292</v>
      </c>
      <c r="D117" s="72" t="s">
        <v>273</v>
      </c>
      <c r="E117" s="132" t="s">
        <v>274</v>
      </c>
      <c r="F117" s="132" t="s">
        <v>216</v>
      </c>
      <c r="G117" s="170">
        <v>1387260</v>
      </c>
      <c r="H117" s="132">
        <v>1</v>
      </c>
      <c r="I117" s="171">
        <f t="shared" si="1"/>
        <v>1387.26</v>
      </c>
    </row>
    <row r="118" spans="3:9" x14ac:dyDescent="0.25">
      <c r="C118" s="169" t="s">
        <v>293</v>
      </c>
      <c r="D118" s="72" t="s">
        <v>273</v>
      </c>
      <c r="E118" s="132" t="s">
        <v>274</v>
      </c>
      <c r="F118" s="132" t="s">
        <v>216</v>
      </c>
      <c r="G118" s="170">
        <v>86625</v>
      </c>
      <c r="H118" s="132">
        <v>1</v>
      </c>
      <c r="I118" s="171">
        <f t="shared" si="1"/>
        <v>86.625</v>
      </c>
    </row>
    <row r="119" spans="3:9" s="177" customFormat="1" x14ac:dyDescent="0.25">
      <c r="C119" s="172" t="s">
        <v>294</v>
      </c>
      <c r="D119" s="173" t="s">
        <v>273</v>
      </c>
      <c r="E119" s="174" t="s">
        <v>274</v>
      </c>
      <c r="F119" s="174" t="s">
        <v>216</v>
      </c>
      <c r="G119" s="175">
        <v>465750</v>
      </c>
      <c r="H119" s="174">
        <v>1</v>
      </c>
      <c r="I119" s="176">
        <f t="shared" si="1"/>
        <v>465.75</v>
      </c>
    </row>
    <row r="120" spans="3:9" s="177" customFormat="1" x14ac:dyDescent="0.25">
      <c r="C120" s="172" t="s">
        <v>295</v>
      </c>
      <c r="D120" s="173" t="s">
        <v>273</v>
      </c>
      <c r="E120" s="174" t="s">
        <v>274</v>
      </c>
      <c r="F120" s="174" t="s">
        <v>216</v>
      </c>
      <c r="G120" s="175">
        <v>506250</v>
      </c>
      <c r="H120" s="174">
        <v>1</v>
      </c>
      <c r="I120" s="176">
        <f t="shared" si="1"/>
        <v>506.25</v>
      </c>
    </row>
    <row r="121" spans="3:9" s="177" customFormat="1" x14ac:dyDescent="0.25">
      <c r="C121" s="172" t="s">
        <v>296</v>
      </c>
      <c r="D121" s="173" t="s">
        <v>273</v>
      </c>
      <c r="E121" s="174" t="s">
        <v>274</v>
      </c>
      <c r="F121" s="174" t="s">
        <v>216</v>
      </c>
      <c r="G121" s="175">
        <v>225000</v>
      </c>
      <c r="H121" s="174">
        <v>1</v>
      </c>
      <c r="I121" s="176">
        <f t="shared" si="1"/>
        <v>225</v>
      </c>
    </row>
    <row r="122" spans="3:9" x14ac:dyDescent="0.25">
      <c r="C122" s="169" t="s">
        <v>297</v>
      </c>
      <c r="D122" s="72" t="s">
        <v>273</v>
      </c>
      <c r="E122" s="132" t="s">
        <v>274</v>
      </c>
      <c r="F122" s="132" t="s">
        <v>216</v>
      </c>
      <c r="G122" s="170">
        <v>495000</v>
      </c>
      <c r="H122" s="132">
        <v>1</v>
      </c>
      <c r="I122" s="171">
        <f t="shared" si="1"/>
        <v>495</v>
      </c>
    </row>
    <row r="123" spans="3:9" x14ac:dyDescent="0.25">
      <c r="C123" s="169" t="s">
        <v>298</v>
      </c>
      <c r="D123" s="72" t="s">
        <v>273</v>
      </c>
      <c r="E123" s="132" t="s">
        <v>274</v>
      </c>
      <c r="F123" s="132" t="s">
        <v>216</v>
      </c>
      <c r="G123" s="170">
        <v>688500</v>
      </c>
      <c r="H123" s="132">
        <v>1</v>
      </c>
      <c r="I123" s="171">
        <f t="shared" si="1"/>
        <v>688.5</v>
      </c>
    </row>
    <row r="124" spans="3:9" x14ac:dyDescent="0.25">
      <c r="C124" s="169" t="s">
        <v>299</v>
      </c>
      <c r="D124" s="72" t="s">
        <v>273</v>
      </c>
      <c r="E124" s="132" t="s">
        <v>274</v>
      </c>
      <c r="F124" s="132" t="s">
        <v>216</v>
      </c>
      <c r="G124" s="170">
        <v>62000</v>
      </c>
      <c r="H124" s="132">
        <v>1</v>
      </c>
      <c r="I124" s="171">
        <f t="shared" si="1"/>
        <v>62</v>
      </c>
    </row>
    <row r="125" spans="3:9" x14ac:dyDescent="0.25">
      <c r="C125" s="169" t="s">
        <v>300</v>
      </c>
      <c r="D125" s="72" t="s">
        <v>273</v>
      </c>
      <c r="E125" s="132" t="s">
        <v>274</v>
      </c>
      <c r="F125" s="132" t="s">
        <v>216</v>
      </c>
      <c r="G125" s="170">
        <v>87000</v>
      </c>
      <c r="H125" s="132">
        <v>1</v>
      </c>
      <c r="I125" s="171">
        <f t="shared" si="1"/>
        <v>87</v>
      </c>
    </row>
    <row r="126" spans="3:9" s="177" customFormat="1" x14ac:dyDescent="0.25">
      <c r="C126" s="172" t="s">
        <v>272</v>
      </c>
      <c r="D126" s="173" t="s">
        <v>273</v>
      </c>
      <c r="E126" s="174" t="s">
        <v>274</v>
      </c>
      <c r="F126" s="174" t="s">
        <v>216</v>
      </c>
      <c r="G126" s="175">
        <v>180000</v>
      </c>
      <c r="H126" s="174">
        <v>1</v>
      </c>
      <c r="I126" s="176">
        <f t="shared" si="1"/>
        <v>180</v>
      </c>
    </row>
    <row r="127" spans="3:9" s="177" customFormat="1" x14ac:dyDescent="0.25">
      <c r="C127" s="172" t="s">
        <v>301</v>
      </c>
      <c r="D127" s="173" t="s">
        <v>273</v>
      </c>
      <c r="E127" s="174" t="s">
        <v>274</v>
      </c>
      <c r="F127" s="174" t="s">
        <v>216</v>
      </c>
      <c r="G127" s="175">
        <v>292500</v>
      </c>
      <c r="H127" s="174">
        <v>1</v>
      </c>
      <c r="I127" s="176">
        <f t="shared" si="1"/>
        <v>292.5</v>
      </c>
    </row>
    <row r="128" spans="3:9" s="177" customFormat="1" x14ac:dyDescent="0.25">
      <c r="C128" s="172" t="s">
        <v>302</v>
      </c>
      <c r="D128" s="173" t="s">
        <v>273</v>
      </c>
      <c r="E128" s="174" t="s">
        <v>274</v>
      </c>
      <c r="F128" s="174" t="s">
        <v>216</v>
      </c>
      <c r="G128" s="175">
        <v>270000</v>
      </c>
      <c r="H128" s="174">
        <v>1</v>
      </c>
      <c r="I128" s="176">
        <f t="shared" si="1"/>
        <v>270</v>
      </c>
    </row>
    <row r="129" spans="3:9" x14ac:dyDescent="0.25">
      <c r="C129" s="169" t="s">
        <v>272</v>
      </c>
      <c r="D129" s="72" t="s">
        <v>273</v>
      </c>
      <c r="E129" s="132" t="s">
        <v>274</v>
      </c>
      <c r="F129" s="132" t="s">
        <v>216</v>
      </c>
      <c r="G129" s="170">
        <v>59400</v>
      </c>
      <c r="H129" s="132">
        <v>1</v>
      </c>
      <c r="I129" s="171">
        <f t="shared" si="1"/>
        <v>59.4</v>
      </c>
    </row>
    <row r="130" spans="3:9" x14ac:dyDescent="0.25">
      <c r="C130" s="169" t="s">
        <v>272</v>
      </c>
      <c r="D130" s="72" t="s">
        <v>273</v>
      </c>
      <c r="E130" s="132" t="s">
        <v>274</v>
      </c>
      <c r="F130" s="132" t="s">
        <v>216</v>
      </c>
      <c r="G130" s="170">
        <v>200000</v>
      </c>
      <c r="H130" s="132">
        <v>1</v>
      </c>
      <c r="I130" s="171">
        <f t="shared" si="1"/>
        <v>200</v>
      </c>
    </row>
    <row r="131" spans="3:9" x14ac:dyDescent="0.25">
      <c r="C131" s="169" t="s">
        <v>303</v>
      </c>
      <c r="D131" s="72" t="s">
        <v>273</v>
      </c>
      <c r="E131" s="132" t="s">
        <v>274</v>
      </c>
      <c r="F131" s="132" t="s">
        <v>216</v>
      </c>
      <c r="G131" s="170">
        <v>97000</v>
      </c>
      <c r="H131" s="132">
        <v>1</v>
      </c>
      <c r="I131" s="171">
        <f t="shared" si="1"/>
        <v>97</v>
      </c>
    </row>
    <row r="132" spans="3:9" x14ac:dyDescent="0.25">
      <c r="C132" s="169" t="s">
        <v>272</v>
      </c>
      <c r="D132" s="72" t="s">
        <v>273</v>
      </c>
      <c r="E132" s="132" t="s">
        <v>274</v>
      </c>
      <c r="F132" s="132" t="s">
        <v>216</v>
      </c>
      <c r="G132" s="170">
        <v>86400</v>
      </c>
      <c r="H132" s="132">
        <v>1</v>
      </c>
      <c r="I132" s="171">
        <f t="shared" si="1"/>
        <v>86.4</v>
      </c>
    </row>
    <row r="133" spans="3:9" x14ac:dyDescent="0.25">
      <c r="C133" s="169" t="s">
        <v>304</v>
      </c>
      <c r="D133" s="72" t="s">
        <v>273</v>
      </c>
      <c r="E133" s="132" t="s">
        <v>274</v>
      </c>
      <c r="F133" s="132" t="s">
        <v>216</v>
      </c>
      <c r="G133" s="170">
        <v>91200</v>
      </c>
      <c r="H133" s="132">
        <v>1</v>
      </c>
      <c r="I133" s="171">
        <f t="shared" si="1"/>
        <v>91.2</v>
      </c>
    </row>
    <row r="134" spans="3:9" x14ac:dyDescent="0.25">
      <c r="C134" s="169" t="s">
        <v>272</v>
      </c>
      <c r="D134" s="72" t="s">
        <v>273</v>
      </c>
      <c r="E134" s="132" t="s">
        <v>274</v>
      </c>
      <c r="F134" s="132" t="s">
        <v>216</v>
      </c>
      <c r="G134" s="170">
        <v>250000</v>
      </c>
      <c r="H134" s="132">
        <v>1</v>
      </c>
      <c r="I134" s="171">
        <f t="shared" si="1"/>
        <v>250</v>
      </c>
    </row>
    <row r="135" spans="3:9" x14ac:dyDescent="0.25">
      <c r="C135" s="169" t="s">
        <v>272</v>
      </c>
      <c r="D135" s="72" t="s">
        <v>273</v>
      </c>
      <c r="E135" s="132" t="s">
        <v>274</v>
      </c>
      <c r="F135" s="132" t="s">
        <v>216</v>
      </c>
      <c r="G135" s="170">
        <v>1283625</v>
      </c>
      <c r="H135" s="132">
        <v>1</v>
      </c>
      <c r="I135" s="171">
        <f t="shared" si="1"/>
        <v>1283.625</v>
      </c>
    </row>
    <row r="136" spans="3:9" x14ac:dyDescent="0.25">
      <c r="C136" s="169" t="s">
        <v>272</v>
      </c>
      <c r="D136" s="72" t="s">
        <v>273</v>
      </c>
      <c r="E136" s="132" t="s">
        <v>274</v>
      </c>
      <c r="F136" s="132" t="s">
        <v>216</v>
      </c>
      <c r="G136" s="170">
        <v>115830</v>
      </c>
      <c r="H136" s="132">
        <v>1</v>
      </c>
      <c r="I136" s="171">
        <f t="shared" si="1"/>
        <v>115.83</v>
      </c>
    </row>
    <row r="137" spans="3:9" x14ac:dyDescent="0.25">
      <c r="C137" s="169" t="s">
        <v>305</v>
      </c>
      <c r="D137" s="72" t="s">
        <v>273</v>
      </c>
      <c r="E137" s="132" t="s">
        <v>274</v>
      </c>
      <c r="F137" s="132" t="s">
        <v>216</v>
      </c>
      <c r="G137" s="170">
        <v>94770</v>
      </c>
      <c r="H137" s="132">
        <v>1</v>
      </c>
      <c r="I137" s="171">
        <f t="shared" si="1"/>
        <v>94.77</v>
      </c>
    </row>
    <row r="138" spans="3:9" x14ac:dyDescent="0.25">
      <c r="C138" s="169" t="s">
        <v>272</v>
      </c>
      <c r="D138" s="72" t="s">
        <v>273</v>
      </c>
      <c r="E138" s="132" t="s">
        <v>274</v>
      </c>
      <c r="F138" s="132" t="s">
        <v>216</v>
      </c>
      <c r="G138" s="170">
        <v>260000</v>
      </c>
      <c r="H138" s="132">
        <v>1</v>
      </c>
      <c r="I138" s="171">
        <f t="shared" si="1"/>
        <v>260</v>
      </c>
    </row>
    <row r="139" spans="3:9" x14ac:dyDescent="0.25">
      <c r="C139" s="169" t="s">
        <v>306</v>
      </c>
      <c r="D139" s="72" t="s">
        <v>273</v>
      </c>
      <c r="E139" s="132" t="s">
        <v>274</v>
      </c>
      <c r="F139" s="132" t="s">
        <v>216</v>
      </c>
      <c r="G139" s="170">
        <v>75000</v>
      </c>
      <c r="H139" s="132">
        <v>1</v>
      </c>
      <c r="I139" s="171">
        <f t="shared" si="1"/>
        <v>75</v>
      </c>
    </row>
    <row r="140" spans="3:9" x14ac:dyDescent="0.25">
      <c r="C140" s="169" t="s">
        <v>307</v>
      </c>
      <c r="D140" s="72" t="s">
        <v>273</v>
      </c>
      <c r="E140" s="132" t="s">
        <v>274</v>
      </c>
      <c r="F140" s="132" t="s">
        <v>216</v>
      </c>
      <c r="G140" s="170">
        <v>35000</v>
      </c>
      <c r="H140" s="132">
        <v>1</v>
      </c>
      <c r="I140" s="171">
        <f t="shared" si="1"/>
        <v>35</v>
      </c>
    </row>
    <row r="141" spans="3:9" s="177" customFormat="1" x14ac:dyDescent="0.25">
      <c r="C141" s="172" t="s">
        <v>272</v>
      </c>
      <c r="D141" s="173" t="s">
        <v>273</v>
      </c>
      <c r="E141" s="174" t="s">
        <v>274</v>
      </c>
      <c r="F141" s="174" t="s">
        <v>216</v>
      </c>
      <c r="G141" s="175">
        <v>1116000</v>
      </c>
      <c r="H141" s="174">
        <v>1</v>
      </c>
      <c r="I141" s="176">
        <f t="shared" si="1"/>
        <v>1116</v>
      </c>
    </row>
    <row r="142" spans="3:9" x14ac:dyDescent="0.25">
      <c r="C142" s="169" t="s">
        <v>308</v>
      </c>
      <c r="D142" s="72" t="s">
        <v>273</v>
      </c>
      <c r="E142" s="132" t="s">
        <v>274</v>
      </c>
      <c r="F142" s="132" t="s">
        <v>216</v>
      </c>
      <c r="G142" s="170">
        <v>882000</v>
      </c>
      <c r="H142" s="132">
        <v>1</v>
      </c>
      <c r="I142" s="171">
        <f t="shared" si="1"/>
        <v>882</v>
      </c>
    </row>
    <row r="143" spans="3:9" s="177" customFormat="1" x14ac:dyDescent="0.25">
      <c r="C143" s="172" t="s">
        <v>309</v>
      </c>
      <c r="D143" s="173" t="s">
        <v>273</v>
      </c>
      <c r="E143" s="174" t="s">
        <v>274</v>
      </c>
      <c r="F143" s="174" t="s">
        <v>216</v>
      </c>
      <c r="G143" s="175">
        <v>450000</v>
      </c>
      <c r="H143" s="174">
        <v>1</v>
      </c>
      <c r="I143" s="176">
        <f t="shared" si="1"/>
        <v>450</v>
      </c>
    </row>
    <row r="144" spans="3:9" s="177" customFormat="1" x14ac:dyDescent="0.25">
      <c r="C144" s="172" t="s">
        <v>310</v>
      </c>
      <c r="D144" s="173" t="s">
        <v>273</v>
      </c>
      <c r="E144" s="174" t="s">
        <v>274</v>
      </c>
      <c r="F144" s="174" t="s">
        <v>216</v>
      </c>
      <c r="G144" s="175">
        <v>1687500</v>
      </c>
      <c r="H144" s="174">
        <v>1</v>
      </c>
      <c r="I144" s="176">
        <f t="shared" si="1"/>
        <v>1687.5</v>
      </c>
    </row>
    <row r="145" spans="3:9" x14ac:dyDescent="0.25">
      <c r="C145" s="169" t="s">
        <v>311</v>
      </c>
      <c r="D145" s="72" t="s">
        <v>273</v>
      </c>
      <c r="E145" s="132" t="s">
        <v>274</v>
      </c>
      <c r="F145" s="132" t="s">
        <v>216</v>
      </c>
      <c r="G145" s="170">
        <v>1188000</v>
      </c>
      <c r="H145" s="132">
        <v>1</v>
      </c>
      <c r="I145" s="171">
        <f t="shared" si="1"/>
        <v>1188</v>
      </c>
    </row>
    <row r="146" spans="3:9" x14ac:dyDescent="0.25">
      <c r="C146" s="169" t="s">
        <v>312</v>
      </c>
      <c r="D146" s="72" t="s">
        <v>273</v>
      </c>
      <c r="E146" s="132" t="s">
        <v>274</v>
      </c>
      <c r="F146" s="132" t="s">
        <v>216</v>
      </c>
      <c r="G146" s="170">
        <v>75000</v>
      </c>
      <c r="H146" s="132">
        <v>1</v>
      </c>
      <c r="I146" s="171">
        <f t="shared" si="1"/>
        <v>75</v>
      </c>
    </row>
    <row r="147" spans="3:9" x14ac:dyDescent="0.25">
      <c r="C147" s="169" t="s">
        <v>313</v>
      </c>
      <c r="D147" s="72" t="s">
        <v>273</v>
      </c>
      <c r="E147" s="132" t="s">
        <v>274</v>
      </c>
      <c r="F147" s="132" t="s">
        <v>216</v>
      </c>
      <c r="G147" s="170">
        <v>145000</v>
      </c>
      <c r="H147" s="132">
        <v>1</v>
      </c>
      <c r="I147" s="171">
        <f t="shared" si="1"/>
        <v>145</v>
      </c>
    </row>
    <row r="148" spans="3:9" x14ac:dyDescent="0.25">
      <c r="C148" s="169" t="s">
        <v>272</v>
      </c>
      <c r="D148" s="72" t="s">
        <v>273</v>
      </c>
      <c r="E148" s="132" t="s">
        <v>274</v>
      </c>
      <c r="F148" s="132" t="s">
        <v>216</v>
      </c>
      <c r="G148" s="170">
        <v>855000</v>
      </c>
      <c r="H148" s="132">
        <v>1</v>
      </c>
      <c r="I148" s="171">
        <f t="shared" si="1"/>
        <v>855</v>
      </c>
    </row>
    <row r="149" spans="3:9" x14ac:dyDescent="0.25">
      <c r="C149" s="169" t="s">
        <v>314</v>
      </c>
      <c r="D149" s="72" t="s">
        <v>273</v>
      </c>
      <c r="E149" s="132" t="s">
        <v>274</v>
      </c>
      <c r="F149" s="132" t="s">
        <v>216</v>
      </c>
      <c r="G149" s="170">
        <v>427500</v>
      </c>
      <c r="H149" s="132">
        <v>1</v>
      </c>
      <c r="I149" s="171">
        <f t="shared" si="1"/>
        <v>427.5</v>
      </c>
    </row>
    <row r="150" spans="3:9" x14ac:dyDescent="0.25">
      <c r="C150" s="169" t="s">
        <v>315</v>
      </c>
      <c r="D150" s="72" t="s">
        <v>273</v>
      </c>
      <c r="E150" s="132" t="s">
        <v>274</v>
      </c>
      <c r="F150" s="132" t="s">
        <v>216</v>
      </c>
      <c r="G150" s="170">
        <v>486000</v>
      </c>
      <c r="H150" s="132">
        <v>1</v>
      </c>
      <c r="I150" s="171">
        <f t="shared" si="1"/>
        <v>486</v>
      </c>
    </row>
    <row r="151" spans="3:9" x14ac:dyDescent="0.25">
      <c r="C151" s="169" t="s">
        <v>272</v>
      </c>
      <c r="D151" s="72" t="s">
        <v>273</v>
      </c>
      <c r="E151" s="132" t="s">
        <v>274</v>
      </c>
      <c r="F151" s="132" t="s">
        <v>216</v>
      </c>
      <c r="G151" s="170">
        <v>1539000</v>
      </c>
      <c r="H151" s="132">
        <v>1</v>
      </c>
      <c r="I151" s="171">
        <f t="shared" si="1"/>
        <v>1539</v>
      </c>
    </row>
    <row r="152" spans="3:9" x14ac:dyDescent="0.25">
      <c r="C152" s="169" t="s">
        <v>316</v>
      </c>
      <c r="D152" s="72" t="s">
        <v>273</v>
      </c>
      <c r="E152" s="132" t="s">
        <v>274</v>
      </c>
      <c r="F152" s="132" t="s">
        <v>216</v>
      </c>
      <c r="G152" s="170">
        <v>371250</v>
      </c>
      <c r="H152" s="132">
        <v>1</v>
      </c>
      <c r="I152" s="171">
        <f t="shared" si="1"/>
        <v>371.25</v>
      </c>
    </row>
    <row r="153" spans="3:9" x14ac:dyDescent="0.25">
      <c r="C153" s="169" t="s">
        <v>317</v>
      </c>
      <c r="D153" s="72" t="s">
        <v>273</v>
      </c>
      <c r="E153" s="132" t="s">
        <v>274</v>
      </c>
      <c r="F153" s="132" t="s">
        <v>216</v>
      </c>
      <c r="G153" s="170">
        <v>587250</v>
      </c>
      <c r="H153" s="132">
        <v>1</v>
      </c>
      <c r="I153" s="171">
        <f t="shared" si="1"/>
        <v>587.25</v>
      </c>
    </row>
    <row r="154" spans="3:9" x14ac:dyDescent="0.25">
      <c r="C154" s="169" t="s">
        <v>318</v>
      </c>
      <c r="D154" s="72" t="s">
        <v>273</v>
      </c>
      <c r="E154" s="132" t="s">
        <v>274</v>
      </c>
      <c r="F154" s="132" t="s">
        <v>216</v>
      </c>
      <c r="G154" s="170">
        <v>882000</v>
      </c>
      <c r="H154" s="132">
        <v>1</v>
      </c>
      <c r="I154" s="171">
        <f t="shared" si="1"/>
        <v>882</v>
      </c>
    </row>
    <row r="155" spans="3:9" x14ac:dyDescent="0.25">
      <c r="C155" s="169" t="s">
        <v>319</v>
      </c>
      <c r="D155" s="72" t="s">
        <v>273</v>
      </c>
      <c r="E155" s="132" t="s">
        <v>274</v>
      </c>
      <c r="F155" s="132" t="s">
        <v>216</v>
      </c>
      <c r="G155" s="170">
        <v>465750</v>
      </c>
      <c r="H155" s="132">
        <v>1</v>
      </c>
      <c r="I155" s="171">
        <f t="shared" ref="I155:I171" si="2">+H155*G155/1000</f>
        <v>465.75</v>
      </c>
    </row>
    <row r="156" spans="3:9" x14ac:dyDescent="0.25">
      <c r="C156" s="169" t="s">
        <v>320</v>
      </c>
      <c r="D156" s="72" t="s">
        <v>273</v>
      </c>
      <c r="E156" s="132" t="s">
        <v>274</v>
      </c>
      <c r="F156" s="132" t="s">
        <v>216</v>
      </c>
      <c r="G156" s="170">
        <v>668250</v>
      </c>
      <c r="H156" s="132">
        <v>1</v>
      </c>
      <c r="I156" s="171">
        <f t="shared" si="2"/>
        <v>668.25</v>
      </c>
    </row>
    <row r="157" spans="3:9" x14ac:dyDescent="0.25">
      <c r="C157" s="169" t="s">
        <v>321</v>
      </c>
      <c r="D157" s="72" t="s">
        <v>273</v>
      </c>
      <c r="E157" s="132" t="s">
        <v>274</v>
      </c>
      <c r="F157" s="132" t="s">
        <v>216</v>
      </c>
      <c r="G157" s="170">
        <v>45000</v>
      </c>
      <c r="H157" s="132">
        <v>1</v>
      </c>
      <c r="I157" s="171">
        <f t="shared" si="2"/>
        <v>45</v>
      </c>
    </row>
    <row r="158" spans="3:9" x14ac:dyDescent="0.25">
      <c r="C158" s="169" t="s">
        <v>322</v>
      </c>
      <c r="D158" s="72" t="s">
        <v>273</v>
      </c>
      <c r="E158" s="132" t="s">
        <v>274</v>
      </c>
      <c r="F158" s="132" t="s">
        <v>216</v>
      </c>
      <c r="G158" s="170">
        <v>960000</v>
      </c>
      <c r="H158" s="132">
        <v>1</v>
      </c>
      <c r="I158" s="171">
        <f t="shared" si="2"/>
        <v>960</v>
      </c>
    </row>
    <row r="159" spans="3:9" x14ac:dyDescent="0.25">
      <c r="C159" s="169" t="s">
        <v>323</v>
      </c>
      <c r="D159" s="72" t="s">
        <v>273</v>
      </c>
      <c r="E159" s="132" t="s">
        <v>274</v>
      </c>
      <c r="F159" s="132" t="s">
        <v>216</v>
      </c>
      <c r="G159" s="170">
        <v>150000</v>
      </c>
      <c r="H159" s="132">
        <v>1</v>
      </c>
      <c r="I159" s="171">
        <f t="shared" si="2"/>
        <v>150</v>
      </c>
    </row>
    <row r="160" spans="3:9" x14ac:dyDescent="0.25">
      <c r="C160" s="169" t="s">
        <v>324</v>
      </c>
      <c r="D160" s="72" t="s">
        <v>273</v>
      </c>
      <c r="E160" s="132" t="s">
        <v>274</v>
      </c>
      <c r="F160" s="132" t="s">
        <v>216</v>
      </c>
      <c r="G160" s="170">
        <v>749250</v>
      </c>
      <c r="H160" s="132">
        <v>1</v>
      </c>
      <c r="I160" s="171">
        <f t="shared" si="2"/>
        <v>749.25</v>
      </c>
    </row>
    <row r="161" spans="3:9" x14ac:dyDescent="0.25">
      <c r="C161" s="169" t="s">
        <v>325</v>
      </c>
      <c r="D161" s="72" t="s">
        <v>273</v>
      </c>
      <c r="E161" s="132" t="s">
        <v>274</v>
      </c>
      <c r="F161" s="132" t="s">
        <v>216</v>
      </c>
      <c r="G161" s="170">
        <v>495000</v>
      </c>
      <c r="H161" s="132">
        <v>1</v>
      </c>
      <c r="I161" s="171">
        <f t="shared" si="2"/>
        <v>495</v>
      </c>
    </row>
    <row r="162" spans="3:9" x14ac:dyDescent="0.25">
      <c r="C162" s="169" t="s">
        <v>326</v>
      </c>
      <c r="D162" s="72" t="s">
        <v>273</v>
      </c>
      <c r="E162" s="132" t="s">
        <v>274</v>
      </c>
      <c r="F162" s="132" t="s">
        <v>216</v>
      </c>
      <c r="G162" s="170">
        <v>402750</v>
      </c>
      <c r="H162" s="132">
        <v>1</v>
      </c>
      <c r="I162" s="171">
        <f t="shared" si="2"/>
        <v>402.75</v>
      </c>
    </row>
    <row r="163" spans="3:9" x14ac:dyDescent="0.25">
      <c r="C163" s="169" t="s">
        <v>327</v>
      </c>
      <c r="D163" s="72" t="s">
        <v>273</v>
      </c>
      <c r="E163" s="132" t="s">
        <v>274</v>
      </c>
      <c r="F163" s="132" t="s">
        <v>216</v>
      </c>
      <c r="G163" s="170">
        <v>90000</v>
      </c>
      <c r="H163" s="132">
        <v>1</v>
      </c>
      <c r="I163" s="171">
        <f t="shared" si="2"/>
        <v>90</v>
      </c>
    </row>
    <row r="164" spans="3:9" x14ac:dyDescent="0.25">
      <c r="C164" s="169" t="s">
        <v>328</v>
      </c>
      <c r="D164" s="72" t="s">
        <v>273</v>
      </c>
      <c r="E164" s="132" t="s">
        <v>274</v>
      </c>
      <c r="F164" s="132" t="s">
        <v>216</v>
      </c>
      <c r="G164" s="170">
        <v>145000</v>
      </c>
      <c r="H164" s="132">
        <v>1</v>
      </c>
      <c r="I164" s="171">
        <f t="shared" si="2"/>
        <v>145</v>
      </c>
    </row>
    <row r="165" spans="3:9" x14ac:dyDescent="0.25">
      <c r="C165" s="169" t="s">
        <v>272</v>
      </c>
      <c r="D165" s="72" t="s">
        <v>273</v>
      </c>
      <c r="E165" s="132" t="s">
        <v>274</v>
      </c>
      <c r="F165" s="132" t="s">
        <v>216</v>
      </c>
      <c r="G165" s="170">
        <v>200000</v>
      </c>
      <c r="H165" s="132">
        <v>1</v>
      </c>
      <c r="I165" s="171">
        <f t="shared" si="2"/>
        <v>200</v>
      </c>
    </row>
    <row r="166" spans="3:9" x14ac:dyDescent="0.25">
      <c r="C166" s="169" t="s">
        <v>272</v>
      </c>
      <c r="D166" s="72" t="s">
        <v>273</v>
      </c>
      <c r="E166" s="132" t="s">
        <v>274</v>
      </c>
      <c r="F166" s="132" t="s">
        <v>216</v>
      </c>
      <c r="G166" s="170">
        <v>600000</v>
      </c>
      <c r="H166" s="132">
        <v>1</v>
      </c>
      <c r="I166" s="171">
        <f t="shared" si="2"/>
        <v>600</v>
      </c>
    </row>
    <row r="167" spans="3:9" x14ac:dyDescent="0.25">
      <c r="C167" s="169" t="s">
        <v>329</v>
      </c>
      <c r="D167" s="72" t="s">
        <v>273</v>
      </c>
      <c r="E167" s="132" t="s">
        <v>274</v>
      </c>
      <c r="F167" s="132" t="s">
        <v>216</v>
      </c>
      <c r="G167" s="170">
        <v>648000</v>
      </c>
      <c r="H167" s="132">
        <v>1</v>
      </c>
      <c r="I167" s="171">
        <f t="shared" si="2"/>
        <v>648</v>
      </c>
    </row>
    <row r="168" spans="3:9" x14ac:dyDescent="0.25">
      <c r="C168" s="169" t="s">
        <v>330</v>
      </c>
      <c r="D168" s="72" t="s">
        <v>273</v>
      </c>
      <c r="E168" s="132" t="s">
        <v>274</v>
      </c>
      <c r="F168" s="132" t="s">
        <v>216</v>
      </c>
      <c r="G168" s="170">
        <v>2040000</v>
      </c>
      <c r="H168" s="132">
        <v>1</v>
      </c>
      <c r="I168" s="171">
        <f t="shared" si="2"/>
        <v>2040</v>
      </c>
    </row>
    <row r="169" spans="3:9" x14ac:dyDescent="0.25">
      <c r="C169" s="169" t="s">
        <v>272</v>
      </c>
      <c r="D169" s="72" t="s">
        <v>273</v>
      </c>
      <c r="E169" s="132" t="s">
        <v>274</v>
      </c>
      <c r="F169" s="132" t="s">
        <v>216</v>
      </c>
      <c r="G169" s="170">
        <v>799000</v>
      </c>
      <c r="H169" s="132">
        <v>1</v>
      </c>
      <c r="I169" s="171">
        <f t="shared" si="2"/>
        <v>799</v>
      </c>
    </row>
    <row r="170" spans="3:9" x14ac:dyDescent="0.25">
      <c r="C170" s="169" t="s">
        <v>272</v>
      </c>
      <c r="D170" s="72" t="s">
        <v>273</v>
      </c>
      <c r="E170" s="132" t="s">
        <v>274</v>
      </c>
      <c r="F170" s="132" t="s">
        <v>216</v>
      </c>
      <c r="G170" s="170">
        <v>399000</v>
      </c>
      <c r="H170" s="132">
        <v>1</v>
      </c>
      <c r="I170" s="171">
        <f t="shared" si="2"/>
        <v>399</v>
      </c>
    </row>
    <row r="171" spans="3:9" x14ac:dyDescent="0.25">
      <c r="C171" s="169" t="s">
        <v>331</v>
      </c>
      <c r="D171" s="72" t="s">
        <v>273</v>
      </c>
      <c r="E171" s="132" t="s">
        <v>274</v>
      </c>
      <c r="F171" s="132" t="s">
        <v>216</v>
      </c>
      <c r="G171" s="170">
        <v>2040000</v>
      </c>
      <c r="H171" s="132">
        <v>1</v>
      </c>
      <c r="I171" s="171">
        <f t="shared" si="2"/>
        <v>2040</v>
      </c>
    </row>
    <row r="172" spans="3:9" ht="18" customHeight="1" x14ac:dyDescent="0.25">
      <c r="C172" s="28" t="s">
        <v>332</v>
      </c>
      <c r="D172" s="244" t="s">
        <v>112</v>
      </c>
      <c r="E172" s="245"/>
      <c r="F172" s="245"/>
      <c r="G172" s="245"/>
      <c r="H172" s="246"/>
      <c r="I172" s="12">
        <f>I173</f>
        <v>28044.5</v>
      </c>
    </row>
    <row r="173" spans="3:9" s="204" customFormat="1" x14ac:dyDescent="0.25">
      <c r="C173" s="237" t="s">
        <v>333</v>
      </c>
      <c r="D173" s="238"/>
      <c r="E173" s="238"/>
      <c r="F173" s="238"/>
      <c r="G173" s="238"/>
      <c r="H173" s="239"/>
      <c r="I173" s="203">
        <f>SUM(I174:I193)</f>
        <v>28044.5</v>
      </c>
    </row>
    <row r="174" spans="3:9" x14ac:dyDescent="0.25">
      <c r="C174" s="169" t="s">
        <v>334</v>
      </c>
      <c r="D174" s="72" t="s">
        <v>214</v>
      </c>
      <c r="E174" s="132" t="s">
        <v>215</v>
      </c>
      <c r="F174" s="132" t="s">
        <v>216</v>
      </c>
      <c r="G174" s="170">
        <v>3000000</v>
      </c>
      <c r="H174" s="132">
        <v>1</v>
      </c>
      <c r="I174" s="171">
        <f>+H174*G174/1000</f>
        <v>3000</v>
      </c>
    </row>
    <row r="175" spans="3:9" x14ac:dyDescent="0.25">
      <c r="C175" s="169" t="s">
        <v>335</v>
      </c>
      <c r="D175" s="72" t="s">
        <v>214</v>
      </c>
      <c r="E175" s="132" t="s">
        <v>215</v>
      </c>
      <c r="F175" s="132" t="s">
        <v>216</v>
      </c>
      <c r="G175" s="170">
        <v>2100000</v>
      </c>
      <c r="H175" s="132">
        <v>1</v>
      </c>
      <c r="I175" s="171">
        <f>+H175*G175/1000</f>
        <v>2100</v>
      </c>
    </row>
    <row r="176" spans="3:9" x14ac:dyDescent="0.25">
      <c r="C176" s="169" t="s">
        <v>213</v>
      </c>
      <c r="D176" s="72" t="s">
        <v>214</v>
      </c>
      <c r="E176" s="132" t="s">
        <v>220</v>
      </c>
      <c r="F176" s="132" t="s">
        <v>216</v>
      </c>
      <c r="G176" s="170">
        <v>720000</v>
      </c>
      <c r="H176" s="132">
        <v>1</v>
      </c>
      <c r="I176" s="171">
        <f>+H176*G176/1000</f>
        <v>720</v>
      </c>
    </row>
    <row r="177" spans="3:9" x14ac:dyDescent="0.25">
      <c r="C177" s="169" t="s">
        <v>336</v>
      </c>
      <c r="D177" s="72" t="s">
        <v>214</v>
      </c>
      <c r="E177" s="132" t="s">
        <v>215</v>
      </c>
      <c r="F177" s="132" t="s">
        <v>216</v>
      </c>
      <c r="G177" s="170">
        <v>7998000</v>
      </c>
      <c r="H177" s="132">
        <v>1</v>
      </c>
      <c r="I177" s="171">
        <f t="shared" ref="I177:I193" si="3">+H177*G177/1000</f>
        <v>7998</v>
      </c>
    </row>
    <row r="178" spans="3:9" x14ac:dyDescent="0.25">
      <c r="C178" s="169" t="s">
        <v>213</v>
      </c>
      <c r="D178" s="72" t="s">
        <v>214</v>
      </c>
      <c r="E178" s="132" t="s">
        <v>220</v>
      </c>
      <c r="F178" s="132" t="s">
        <v>216</v>
      </c>
      <c r="G178" s="170">
        <v>600000</v>
      </c>
      <c r="H178" s="132">
        <v>1</v>
      </c>
      <c r="I178" s="171">
        <f t="shared" si="3"/>
        <v>600</v>
      </c>
    </row>
    <row r="179" spans="3:9" x14ac:dyDescent="0.25">
      <c r="C179" s="169" t="s">
        <v>337</v>
      </c>
      <c r="D179" s="72" t="s">
        <v>214</v>
      </c>
      <c r="E179" s="132" t="s">
        <v>215</v>
      </c>
      <c r="F179" s="132" t="s">
        <v>216</v>
      </c>
      <c r="G179" s="170">
        <v>2268000</v>
      </c>
      <c r="H179" s="132">
        <v>1</v>
      </c>
      <c r="I179" s="171">
        <f t="shared" si="3"/>
        <v>2268</v>
      </c>
    </row>
    <row r="180" spans="3:9" x14ac:dyDescent="0.25">
      <c r="C180" s="169" t="s">
        <v>338</v>
      </c>
      <c r="D180" s="72" t="s">
        <v>214</v>
      </c>
      <c r="E180" s="132" t="s">
        <v>215</v>
      </c>
      <c r="F180" s="132" t="s">
        <v>216</v>
      </c>
      <c r="G180" s="170">
        <v>3800000</v>
      </c>
      <c r="H180" s="132">
        <v>1</v>
      </c>
      <c r="I180" s="171">
        <f t="shared" si="3"/>
        <v>3800</v>
      </c>
    </row>
    <row r="181" spans="3:9" x14ac:dyDescent="0.25">
      <c r="C181" s="169" t="s">
        <v>339</v>
      </c>
      <c r="D181" s="72" t="s">
        <v>214</v>
      </c>
      <c r="E181" s="132" t="s">
        <v>215</v>
      </c>
      <c r="F181" s="132" t="s">
        <v>216</v>
      </c>
      <c r="G181" s="170">
        <v>2268000</v>
      </c>
      <c r="H181" s="132">
        <v>1</v>
      </c>
      <c r="I181" s="171">
        <f t="shared" si="3"/>
        <v>2268</v>
      </c>
    </row>
    <row r="182" spans="3:9" x14ac:dyDescent="0.25">
      <c r="C182" s="169" t="s">
        <v>340</v>
      </c>
      <c r="D182" s="72" t="s">
        <v>214</v>
      </c>
      <c r="E182" s="132" t="s">
        <v>220</v>
      </c>
      <c r="F182" s="132" t="s">
        <v>216</v>
      </c>
      <c r="G182" s="170">
        <v>1200000</v>
      </c>
      <c r="H182" s="132">
        <v>1</v>
      </c>
      <c r="I182" s="171">
        <f t="shared" si="3"/>
        <v>1200</v>
      </c>
    </row>
    <row r="183" spans="3:9" x14ac:dyDescent="0.25">
      <c r="C183" s="169" t="s">
        <v>213</v>
      </c>
      <c r="D183" s="72" t="s">
        <v>214</v>
      </c>
      <c r="E183" s="132" t="s">
        <v>220</v>
      </c>
      <c r="F183" s="132" t="s">
        <v>216</v>
      </c>
      <c r="G183" s="170">
        <v>840000</v>
      </c>
      <c r="H183" s="132">
        <v>1</v>
      </c>
      <c r="I183" s="171">
        <f t="shared" si="3"/>
        <v>840</v>
      </c>
    </row>
    <row r="184" spans="3:9" x14ac:dyDescent="0.25">
      <c r="C184" s="169" t="s">
        <v>341</v>
      </c>
      <c r="D184" s="72" t="s">
        <v>273</v>
      </c>
      <c r="E184" s="132" t="s">
        <v>274</v>
      </c>
      <c r="F184" s="132" t="s">
        <v>216</v>
      </c>
      <c r="G184" s="170">
        <v>420000</v>
      </c>
      <c r="H184" s="132">
        <v>1</v>
      </c>
      <c r="I184" s="171">
        <f t="shared" si="3"/>
        <v>420</v>
      </c>
    </row>
    <row r="185" spans="3:9" s="177" customFormat="1" x14ac:dyDescent="0.25">
      <c r="C185" s="172" t="s">
        <v>272</v>
      </c>
      <c r="D185" s="173" t="s">
        <v>273</v>
      </c>
      <c r="E185" s="174" t="s">
        <v>274</v>
      </c>
      <c r="F185" s="174" t="s">
        <v>216</v>
      </c>
      <c r="G185" s="175">
        <v>252000</v>
      </c>
      <c r="H185" s="174">
        <v>1</v>
      </c>
      <c r="I185" s="176">
        <f t="shared" si="3"/>
        <v>252</v>
      </c>
    </row>
    <row r="186" spans="3:9" x14ac:dyDescent="0.25">
      <c r="C186" s="169" t="s">
        <v>272</v>
      </c>
      <c r="D186" s="72" t="s">
        <v>273</v>
      </c>
      <c r="E186" s="132" t="s">
        <v>274</v>
      </c>
      <c r="F186" s="132" t="s">
        <v>216</v>
      </c>
      <c r="G186" s="170">
        <v>31500</v>
      </c>
      <c r="H186" s="132">
        <v>1</v>
      </c>
      <c r="I186" s="171">
        <f t="shared" si="3"/>
        <v>31.5</v>
      </c>
    </row>
    <row r="187" spans="3:9" x14ac:dyDescent="0.25">
      <c r="C187" s="169" t="s">
        <v>342</v>
      </c>
      <c r="D187" s="72" t="s">
        <v>273</v>
      </c>
      <c r="E187" s="132" t="s">
        <v>274</v>
      </c>
      <c r="F187" s="132" t="s">
        <v>216</v>
      </c>
      <c r="G187" s="170">
        <v>1200000</v>
      </c>
      <c r="H187" s="132">
        <v>1</v>
      </c>
      <c r="I187" s="171">
        <f t="shared" si="3"/>
        <v>1200</v>
      </c>
    </row>
    <row r="188" spans="3:9" x14ac:dyDescent="0.25">
      <c r="C188" s="169" t="s">
        <v>272</v>
      </c>
      <c r="D188" s="72" t="s">
        <v>273</v>
      </c>
      <c r="E188" s="132" t="s">
        <v>274</v>
      </c>
      <c r="F188" s="132" t="s">
        <v>216</v>
      </c>
      <c r="G188" s="170">
        <v>27000</v>
      </c>
      <c r="H188" s="132">
        <v>1</v>
      </c>
      <c r="I188" s="171">
        <f t="shared" si="3"/>
        <v>27</v>
      </c>
    </row>
    <row r="189" spans="3:9" x14ac:dyDescent="0.25">
      <c r="C189" s="169" t="s">
        <v>343</v>
      </c>
      <c r="D189" s="72" t="s">
        <v>273</v>
      </c>
      <c r="E189" s="132" t="s">
        <v>274</v>
      </c>
      <c r="F189" s="132" t="s">
        <v>216</v>
      </c>
      <c r="G189" s="170">
        <v>300000</v>
      </c>
      <c r="H189" s="132">
        <v>1</v>
      </c>
      <c r="I189" s="171">
        <f t="shared" si="3"/>
        <v>300</v>
      </c>
    </row>
    <row r="190" spans="3:9" x14ac:dyDescent="0.25">
      <c r="C190" s="169" t="s">
        <v>344</v>
      </c>
      <c r="D190" s="72" t="s">
        <v>273</v>
      </c>
      <c r="E190" s="132" t="s">
        <v>274</v>
      </c>
      <c r="F190" s="132" t="s">
        <v>216</v>
      </c>
      <c r="G190" s="170">
        <v>540000</v>
      </c>
      <c r="H190" s="132">
        <v>1</v>
      </c>
      <c r="I190" s="171">
        <f t="shared" si="3"/>
        <v>540</v>
      </c>
    </row>
    <row r="191" spans="3:9" x14ac:dyDescent="0.25">
      <c r="C191" s="169" t="s">
        <v>345</v>
      </c>
      <c r="D191" s="72" t="s">
        <v>273</v>
      </c>
      <c r="E191" s="132" t="s">
        <v>274</v>
      </c>
      <c r="F191" s="132" t="s">
        <v>216</v>
      </c>
      <c r="G191" s="170">
        <v>300000</v>
      </c>
      <c r="H191" s="132">
        <v>1</v>
      </c>
      <c r="I191" s="171">
        <f t="shared" si="3"/>
        <v>300</v>
      </c>
    </row>
    <row r="192" spans="3:9" x14ac:dyDescent="0.25">
      <c r="C192" s="169" t="s">
        <v>272</v>
      </c>
      <c r="D192" s="72" t="s">
        <v>273</v>
      </c>
      <c r="E192" s="132" t="s">
        <v>274</v>
      </c>
      <c r="F192" s="132" t="s">
        <v>216</v>
      </c>
      <c r="G192" s="170">
        <v>60000</v>
      </c>
      <c r="H192" s="132">
        <v>1</v>
      </c>
      <c r="I192" s="171">
        <f t="shared" si="3"/>
        <v>60</v>
      </c>
    </row>
    <row r="193" spans="3:9" x14ac:dyDescent="0.25">
      <c r="C193" s="169" t="s">
        <v>272</v>
      </c>
      <c r="D193" s="72" t="s">
        <v>273</v>
      </c>
      <c r="E193" s="132" t="s">
        <v>274</v>
      </c>
      <c r="F193" s="132" t="s">
        <v>216</v>
      </c>
      <c r="G193" s="170">
        <v>120000</v>
      </c>
      <c r="H193" s="132">
        <v>1</v>
      </c>
      <c r="I193" s="171">
        <f t="shared" si="3"/>
        <v>120</v>
      </c>
    </row>
    <row r="195" spans="3:9" x14ac:dyDescent="0.3">
      <c r="C195" s="8" t="s">
        <v>27</v>
      </c>
      <c r="D195" s="5"/>
      <c r="E195" s="9"/>
      <c r="F195" s="1"/>
      <c r="G195" s="1"/>
      <c r="H195" s="1"/>
      <c r="I195" s="1"/>
    </row>
    <row r="196" spans="3:9" x14ac:dyDescent="0.3">
      <c r="C196" s="8" t="s">
        <v>28</v>
      </c>
      <c r="D196" s="5"/>
      <c r="E196" s="9"/>
      <c r="F196" s="1"/>
      <c r="G196" s="1"/>
      <c r="H196" s="1"/>
      <c r="I196" s="1"/>
    </row>
    <row r="197" spans="3:9" x14ac:dyDescent="0.3">
      <c r="C197" s="3"/>
      <c r="D197" s="10" t="s">
        <v>29</v>
      </c>
      <c r="E197" s="9"/>
      <c r="F197" s="1"/>
      <c r="G197" s="1"/>
      <c r="H197" s="1"/>
      <c r="I197" s="1"/>
    </row>
  </sheetData>
  <mergeCells count="13">
    <mergeCell ref="C173:H173"/>
    <mergeCell ref="C5:I5"/>
    <mergeCell ref="C7:C8"/>
    <mergeCell ref="D7:D8"/>
    <mergeCell ref="E7:E8"/>
    <mergeCell ref="F7:F8"/>
    <mergeCell ref="G7:G8"/>
    <mergeCell ref="H7:I7"/>
    <mergeCell ref="C9:H9"/>
    <mergeCell ref="F10:H10"/>
    <mergeCell ref="D11:H11"/>
    <mergeCell ref="C12:H12"/>
    <mergeCell ref="D172:H1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2026-02-05T11:08:44Z</cp:lastPrinted>
  <dcterms:created xsi:type="dcterms:W3CDTF">2020-09-30T12:11:39Z</dcterms:created>
  <dcterms:modified xsi:type="dcterms:W3CDTF">2026-02-09T06:00:32Z</dcterms:modified>
</cp:coreProperties>
</file>