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AppData\Local\Temp\Rar$DIa0.849\"/>
    </mc:Choice>
  </mc:AlternateContent>
  <bookViews>
    <workbookView xWindow="-120" yWindow="-120" windowWidth="29040" windowHeight="15720" activeTab="5"/>
  </bookViews>
  <sheets>
    <sheet name="1" sheetId="30" r:id="rId1"/>
    <sheet name="2." sheetId="3" r:id="rId2"/>
    <sheet name="3." sheetId="26" r:id="rId3"/>
    <sheet name="4" sheetId="11" r:id="rId4"/>
    <sheet name="5" sheetId="29" r:id="rId5"/>
    <sheet name="6" sheetId="24" r:id="rId6"/>
  </sheets>
  <definedNames>
    <definedName name="_xlnm._FilterDatabase" localSheetId="0" hidden="1">'1'!$D$1:$E$12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åû" localSheetId="0">#REF!</definedName>
    <definedName name="åû">#REF!</definedName>
    <definedName name="davit" localSheetId="0">#REF!</definedName>
    <definedName name="davit">#REF!</definedName>
    <definedName name="Functional1" localSheetId="0">#REF!</definedName>
    <definedName name="Functional1">#REF!</definedName>
    <definedName name="ggg" localSheetId="0">#REF!</definedName>
    <definedName name="ggg">#REF!</definedName>
    <definedName name="hav">#REF!</definedName>
    <definedName name="havelvac">#REF!</definedName>
    <definedName name="mas" localSheetId="0">#REF!</definedName>
    <definedName name="mas">#REF!</definedName>
    <definedName name="mass" localSheetId="0">#REF!</definedName>
    <definedName name="mass">#REF!</definedName>
    <definedName name="PANature" localSheetId="0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'1'!$A$1:$I$28</definedName>
    <definedName name="_xlnm.Print_Area" localSheetId="2">'3.'!$A$1:$H$34</definedName>
    <definedName name="_xlnm.Print_Area" localSheetId="3">'4'!$A$1:$F$58</definedName>
    <definedName name="_xlnm.Print_Area" localSheetId="4">'5'!$A$1:$D$12</definedName>
    <definedName name="_xlnm.Print_Area" localSheetId="5">'6'!$A$1:$L$44</definedName>
    <definedName name="program">#REF!,#REF!,#REF!,#REF!,#REF!,#REF!,#REF!,#REF!,#REF!,#REF!,#REF!,#REF!,#REF!,#REF!,#REF!,#REF!,#REF!,#REF!,#REF!,#REF!</definedName>
    <definedName name="x" localSheetId="0">#REF!</definedName>
    <definedName name="x">#REF!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24" l="1"/>
  <c r="K31" i="24" s="1"/>
  <c r="K29" i="24" s="1"/>
  <c r="K9" i="24" s="1"/>
  <c r="L35" i="24"/>
  <c r="L31" i="24" s="1"/>
  <c r="L29" i="24" s="1"/>
  <c r="L9" i="24" s="1"/>
  <c r="J35" i="24"/>
  <c r="J31" i="24" s="1"/>
  <c r="J29" i="24" s="1"/>
  <c r="J9" i="24" s="1"/>
  <c r="H10" i="30"/>
  <c r="I10" i="30"/>
  <c r="G10" i="30"/>
  <c r="H18" i="30"/>
  <c r="I18" i="30"/>
  <c r="G18" i="30"/>
  <c r="H19" i="30"/>
  <c r="I19" i="30"/>
  <c r="G19" i="30"/>
  <c r="H20" i="30"/>
  <c r="I20" i="30"/>
  <c r="H21" i="30"/>
  <c r="I21" i="30"/>
  <c r="G20" i="30"/>
  <c r="G21" i="30"/>
  <c r="I8" i="3"/>
  <c r="J8" i="3"/>
  <c r="H8" i="3"/>
  <c r="I70" i="3"/>
  <c r="J70" i="3"/>
  <c r="H70" i="3"/>
  <c r="I77" i="3"/>
  <c r="I74" i="3" s="1"/>
  <c r="I72" i="3" s="1"/>
  <c r="I79" i="3"/>
  <c r="I78" i="3" s="1"/>
  <c r="I76" i="3" s="1"/>
  <c r="J79" i="3"/>
  <c r="J77" i="3" s="1"/>
  <c r="J74" i="3" s="1"/>
  <c r="J72" i="3" s="1"/>
  <c r="H72" i="3"/>
  <c r="H74" i="3"/>
  <c r="H76" i="3"/>
  <c r="H77" i="3"/>
  <c r="H78" i="3"/>
  <c r="H79" i="3"/>
  <c r="I80" i="3"/>
  <c r="J80" i="3"/>
  <c r="I82" i="3"/>
  <c r="J82" i="3"/>
  <c r="I84" i="3"/>
  <c r="I87" i="3"/>
  <c r="I85" i="3" s="1"/>
  <c r="J87" i="3"/>
  <c r="J84" i="3" s="1"/>
  <c r="H80" i="3"/>
  <c r="H82" i="3"/>
  <c r="H84" i="3"/>
  <c r="H85" i="3"/>
  <c r="H86" i="3"/>
  <c r="H87" i="3"/>
  <c r="J78" i="3" l="1"/>
  <c r="J76" i="3" s="1"/>
  <c r="J86" i="3"/>
  <c r="I86" i="3"/>
  <c r="J85" i="3"/>
  <c r="D12" i="29" l="1"/>
  <c r="D12" i="11"/>
  <c r="F45" i="11"/>
  <c r="E45" i="11"/>
  <c r="D45" i="11"/>
  <c r="D16" i="11"/>
  <c r="F16" i="11"/>
  <c r="E16" i="11"/>
  <c r="D13" i="29"/>
  <c r="D11" i="29" l="1"/>
  <c r="D9" i="29" s="1"/>
  <c r="F43" i="11" l="1"/>
  <c r="E43" i="11"/>
  <c r="D43" i="11"/>
  <c r="D14" i="11"/>
  <c r="F41" i="11"/>
  <c r="G40" i="26"/>
  <c r="H40" i="26"/>
  <c r="F40" i="11"/>
  <c r="F42" i="11"/>
  <c r="G13" i="26"/>
  <c r="H13" i="26"/>
  <c r="J17" i="24" l="1"/>
  <c r="K17" i="24"/>
  <c r="L17" i="24"/>
  <c r="F38" i="11"/>
  <c r="F37" i="11" l="1"/>
  <c r="F20" i="11" l="1"/>
  <c r="F29" i="11"/>
  <c r="F36" i="11"/>
  <c r="F18" i="11"/>
  <c r="F22" i="11"/>
  <c r="F19" i="11"/>
  <c r="F23" i="11"/>
  <c r="F28" i="11"/>
  <c r="F35" i="11"/>
  <c r="F27" i="11"/>
  <c r="F34" i="11"/>
  <c r="F33" i="11"/>
  <c r="F26" i="11"/>
  <c r="F32" i="11"/>
  <c r="F25" i="11"/>
  <c r="F31" i="11"/>
  <c r="F24" i="11"/>
  <c r="F30" i="11"/>
  <c r="F21" i="11"/>
  <c r="H11" i="26"/>
  <c r="H9" i="26" s="1"/>
  <c r="G11" i="26"/>
  <c r="G9" i="26" s="1"/>
  <c r="D10" i="11" l="1"/>
  <c r="E14" i="11" l="1"/>
  <c r="E12" i="11" s="1"/>
  <c r="E10" i="11" s="1"/>
  <c r="F39" i="11" l="1"/>
  <c r="F14" i="11"/>
  <c r="F12" i="11" s="1"/>
  <c r="F10" i="11" s="1"/>
</calcChain>
</file>

<file path=xl/sharedStrings.xml><?xml version="1.0" encoding="utf-8"?>
<sst xmlns="http://schemas.openxmlformats.org/spreadsheetml/2006/main" count="363" uniqueCount="207">
  <si>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</si>
  <si>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</si>
  <si>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</si>
  <si>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</si>
  <si>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</si>
  <si>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</si>
  <si>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</si>
  <si>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</si>
  <si>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</si>
  <si>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</si>
  <si>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</si>
  <si>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</si>
  <si>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</si>
  <si>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</si>
  <si>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</si>
  <si>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</si>
  <si>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</si>
  <si>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</si>
  <si>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</si>
  <si>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</si>
  <si>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</si>
  <si>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</si>
  <si>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</si>
  <si>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</si>
  <si>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</si>
  <si>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</si>
  <si>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</si>
  <si>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</si>
  <si>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</si>
  <si>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</si>
  <si>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</si>
  <si>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ՈՉ ՖԻՆԱՆՍԱԿԱՆ ԱԿՏԻՎՆԵՐԻ ԳԾՈՎ ԾԱԽՍԵՐ</t>
  </si>
  <si>
    <t xml:space="preserve"> ՀԻՄՆԱԿԱՆ ՄԻՋՈՑՆԵՐ</t>
  </si>
  <si>
    <t>Հավելված N 2</t>
  </si>
  <si>
    <t xml:space="preserve"> ՇԵՆՔԵՐ ԵՎ ՇԻՆՈՒԹՅՈՒՆՆԵՐ</t>
  </si>
  <si>
    <t xml:space="preserve"> - Շենքերի և շինությունների շինարարություն</t>
  </si>
  <si>
    <t>Հավելված N 4</t>
  </si>
  <si>
    <t>Հավելված N 3</t>
  </si>
  <si>
    <t xml:space="preserve"> Տարի</t>
  </si>
  <si>
    <t xml:space="preserve"> ԸՆԴԱՄԵՆԸ</t>
  </si>
  <si>
    <t xml:space="preserve"> ՀՀ տարածքային կառավարման և ենթակառուցվածքների նախարարություն</t>
  </si>
  <si>
    <t>Հավելված N 6</t>
  </si>
  <si>
    <t xml:space="preserve"> Պետական մարմինների կողմից օգտագործվող ոչ ֆինանսական ակտիվների հետ գործառնություններ </t>
  </si>
  <si>
    <t xml:space="preserve"> Առաջին կիսամյակ</t>
  </si>
  <si>
    <t xml:space="preserve"> Ինն ամիս</t>
  </si>
  <si>
    <t>Ինն ամիս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</si>
  <si>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</si>
  <si>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</si>
  <si>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այդ թվում՛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</si>
  <si>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</si>
  <si>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</si>
  <si>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</si>
  <si>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</si>
  <si>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</si>
  <si>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</si>
  <si>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</si>
  <si>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</si>
  <si>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</si>
  <si>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</si>
  <si>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</si>
  <si>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>Հավելված N 5</t>
  </si>
  <si>
    <t xml:space="preserve"> 1072</t>
  </si>
  <si>
    <t xml:space="preserve"> 31010</t>
  </si>
  <si>
    <t xml:space="preserve"> Ջրամատակարարման և ջրահեռացման համակարգի հիմնանորոգում</t>
  </si>
  <si>
    <t>այդ թվում՝ ըստ ուղղությունների</t>
  </si>
  <si>
    <t xml:space="preserve"> - Շենքերի և շինությունների կապիտալ վերանորոգում</t>
  </si>
  <si>
    <t xml:space="preserve"> 06</t>
  </si>
  <si>
    <t xml:space="preserve"> 03</t>
  </si>
  <si>
    <t xml:space="preserve"> 01</t>
  </si>
  <si>
    <t xml:space="preserve"> Ջրամատակարարաման և ջրահեռացման բարելավում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</si>
  <si>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</si>
  <si>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</si>
  <si>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ՀՀ  տարածքային կառավարման և ենթակառուցվածքների նախարարություն</t>
  </si>
  <si>
    <t xml:space="preserve">Ծրագրերի, միջոցառումների անվանումները </t>
  </si>
  <si>
    <t xml:space="preserve"> 1072 </t>
  </si>
  <si>
    <t xml:space="preserve"> Ջրամատակարարաման և ջրահեռացման բարելավում </t>
  </si>
  <si>
    <t xml:space="preserve"> 1072 - 31010 </t>
  </si>
  <si>
    <t xml:space="preserve"> Ջրամատակարարման և ջրահեռացման համակարգի հիմնանորոգման նախագծերի և աշխատանքների ձեռքբերում</t>
  </si>
  <si>
    <t>Ջրամատակարարման և ջրահեռացման համակարգի հիմնանորոգում</t>
  </si>
  <si>
    <t>Հավելված N 1</t>
  </si>
  <si>
    <t xml:space="preserve"> Ցուցանիշների փոփոխությունը
 (ավելացումները նշված են դրական նշանով)</t>
  </si>
  <si>
    <t xml:space="preserve"> </t>
  </si>
  <si>
    <t xml:space="preserve"> ՀՀ կառավարության 2026 թվականի</t>
  </si>
  <si>
    <t xml:space="preserve"> -----------------ի N -----------Ն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</si>
  <si>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</si>
  <si>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</si>
  <si>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</si>
  <si>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</si>
  <si>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</si>
  <si>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ՀԱՅԱՍՏԱՆԻ ՀԱՆՐԱՊԵՏՈՒԹՅԱՆ</t>
  </si>
  <si>
    <t xml:space="preserve">ՎԱՐՉԱՊԵՏԻ  ԱՇԽԱՏԱԿԱԶՄԻ ՂԵԿԱՎԱՐ՝    </t>
  </si>
  <si>
    <t xml:space="preserve"> Ա. ՀԱՐՈՒԹՅՈՒՆՅԱՆ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</si>
  <si>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</si>
  <si>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</si>
  <si>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</si>
  <si>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Ջրամատակարարման և ջրահեռացման համակարգի հիմնանորոգման նախագծերի և աշխատանքների ձեռքբերում</t>
  </si>
  <si>
    <t>Պետական մարմինների կողմից օգտագործվող ոչ ֆինանսական ակտիվների հետ գործառնություններ</t>
  </si>
  <si>
    <t xml:space="preserve">Շենգավիթ վարչական շրջան Բագրատունյաց փողոց (Գործարանային մետրոյի կայարանի հարակից կամուրջի տակ) հեղեղատար համակարգի կառուցման աշխատանքներ 
</t>
  </si>
  <si>
    <t xml:space="preserve">Մալաթիա-Սեբաստիա վարչական շրջան Եռաբլուրից մինչև Իսակովի պողոտայի և Սեբաստիա փողոցի հատման հատված (կամուրջի տակ) հեղեղատար համակարգի կառուցման աշխատանքներ 
</t>
  </si>
  <si>
    <t xml:space="preserve">Մալաթիա-Սեբաստիա վարչական շրջան Հաղթանակ 1-ին փողոց 2-րդ նրբանցքի կոյուղագծի կառուցման աշխատանքներ 
</t>
  </si>
  <si>
    <t xml:space="preserve">Շենգավիթ վարչական շրջանի Ն.Շենգավիթ 11-րդ փողոց 2-րդ նրբանցք հ.1/2 հասցեից մինչև հ.56 հասցե կոյուղագծի կառուցման աշխատանքներ </t>
  </si>
  <si>
    <t>ՀՀ կառավարության 2026 թվականի</t>
  </si>
  <si>
    <t>«ՀԱՅԱՍՏԱՆԻ ՀԱՆՐԱՊԵՏՈՒԹՅԱՆ 2026 ԹՎԱԿԱՆԻ ՊԵՏԱԿԱՆ ԲՅՈՒՋԵԻ ՄԱՍԻՆ» ՀԱՅԱՍՏԱՆԻ ՀԱՆՐԱՊԵՏՈՒԹՅԱՆ ՕՐԵՆՔԻ N 1 ՀԱՎԵԼՎԱԾԻ N 3 ԱՂՅՈՒՍԱԿՈՒՄ ԿԱՏԱՐՎՈՂ   ԼՐԱՑՈՒՄՆԵՐԸ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</si>
  <si>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ՓՈՓՈԽՈՒԹՅՈՒՆԸ ԵՎ ԼՐԱՑՈՒՄՆԵՐԸ</t>
  </si>
  <si>
    <t xml:space="preserve"> ԸՆԹԱՑԻԿ ԾԱԽՍԵՐ</t>
  </si>
  <si>
    <t>Ցուցանիշների փոփոխությունը (ավելացումները նշված են դրական նշանով)</t>
  </si>
  <si>
    <t xml:space="preserve">  ՀԱՅԱՍՏԱՆԻ ՀԱՆՐԱՊԵՏՈՒԹՅԱՆ ԿԱՌԱՎԱՐՈՒԹՅԱՆ 2025 ԹՎԱԿԱՆԻ ԴԵԿՏԵՄԲԵՐԻ 25-Ի N 1910-Ն ՈՐՈՇՄԱՆ N 5 ՀԱՎԵԼՎԱԾԻ N 2 ԱՂՅՈՒՍԱԿՈՒՄ ԿԱՏԱՐՎՈՂ  ԼՐԱՑՈՒՄՆԵՐԸ</t>
  </si>
  <si>
    <t>Կառուցվող հեղեղատար համակարգեր, հատ</t>
  </si>
  <si>
    <t>Ակտիվն օգտագործող կազմակերպության(ների) անվանում(ները)՝  ՀՀ ՏԿԵՆ ջրային կոմիտե</t>
  </si>
  <si>
    <t>Ցուցանիշների փոփոխությունը
  (ավելացումները նշված են դրական նշանով, իսկ նվազեցումները՝ փակագծերում)</t>
  </si>
  <si>
    <t>Ցուցանիշների փոփոխությունը
 (ավելացումները նշված են դրական նշանով)</t>
  </si>
  <si>
    <t xml:space="preserve"> Ջրամատակարարման և ջրահեռացման համակարգի կառուցում</t>
  </si>
  <si>
    <t>Ջրամատակարարման և ջրահեռացման համակարգի կառուցման նախագծերի և աշխատանքների ձեռքբերում</t>
  </si>
  <si>
    <t xml:space="preserve">Արաբկիր վարչական շրջանի Կոմիտասի պողոտա հ.1 հասցեի կոյուղագծի վերակառուցման աշխատանքներ </t>
  </si>
  <si>
    <t xml:space="preserve">Արաբկիր վարչական շրջանի Կիևյան փողոցի հ.8 հասցեի կոյուղագծի վերակառուցման աշխատանքներ </t>
  </si>
  <si>
    <t xml:space="preserve">Արաբկիր վարչական շրջանի Վ. Համբարձումյան փողոց հ.8/1 շենքի կոյուղագծի վերակառուցման աշխատանքներ </t>
  </si>
  <si>
    <t xml:space="preserve">Էրեբունի վարչական շրջանի Սարի Թաղ 17-րդ փողոց ( 19-րդ փողոցից 21-րդ փողոցի ընկած հատված) հասցեի հարակից տարածք) կոյուղագծի վերակառուցման աշխատանքներ </t>
  </si>
  <si>
    <t xml:space="preserve">Էրեբունի վարչական շրջանի Նոր Արեշ 15-րդ փողոցի հ.9 հասցեի կոյուղագծի վերակառուցման աշխատանքներ </t>
  </si>
  <si>
    <t xml:space="preserve">Կենտրոն վարչական շրջանի Աղայան փողոցի հ.13 հասցեի  կոյուղագծի վերակառուցման աշխատանքներ </t>
  </si>
  <si>
    <t xml:space="preserve">Կենտրոն վարչական շրջանի Այգեստանի 11-րդ փողոցի հ.127 հասցեի  կոյուղագծի վերակառուցման աշխատանքներ </t>
  </si>
  <si>
    <t xml:space="preserve">Կենտրոն վարչական շրջանի Չարենցի փողոց 2-րդ նրբանցք հհ.32/2, 32/3, 32/4 և 32/7 հասցեների կոյուղագծի վերակառուցման աշխատանքներ </t>
  </si>
  <si>
    <t xml:space="preserve">Մալաթիա-Սեբաստիա վարչական շրջանի Սվաճյան փողոց հ.58 հասցեի կոյուղագծի վերակառուցման աշխատանքներ </t>
  </si>
  <si>
    <t xml:space="preserve">Նոր Նորք վարչական շրջանի Բանավան թաղամաս հ.5 հասցեի կոյուղագծի վերակառուցման աշխատանքներ </t>
  </si>
  <si>
    <t xml:space="preserve">Նոր Նորք վարչական շրջանի Մոլդովական փողոցի հ.26/2 հասցեի կոյուղագծի վերակառուցման աշխատանքներ </t>
  </si>
  <si>
    <t xml:space="preserve">Շենգավիթ վարչական շրջանի Գ. Նժդեհի փողոցի հհ.27, 27/2 հասցեների կոյուղագծի վերակառուցման աշխատանքներ </t>
  </si>
  <si>
    <t>Շենգավիթ վարչական շրջանի Գորգագործների փողոցի հ.24 հասցեի կոյուղագծի վերակառուցման աշխատանքներ</t>
  </si>
  <si>
    <t>Շենգավիթ վարչական շրջանի Եղ. Թադևոսյան փողոցի նրբանցք հ.4-ից մինչև Լ. Հայրապետյան 67/2 հասցե կոյուղագծի վերակառուցման աշխատանքներ</t>
  </si>
  <si>
    <t xml:space="preserve">Շենգավիթ վարչական շրջանի Շահամիրյան փողոց հ.3-ից Տարոնցու փողոցի 1-ին նրբանցք հ.16 հասցե կոյուղագծի վերակառուցման աշխատանքներ </t>
  </si>
  <si>
    <t xml:space="preserve">Շենգավիթ վարչական շրջանի Շարուրի փողոցի հ.27 հասցեի  կոյուղագծի վերակառուցման աշխատանքներ </t>
  </si>
  <si>
    <t xml:space="preserve">Շենգավիթ վարչական շրջանի Արշակունյաց հհ.42/2, 44/2 և 46/1 հասցեների կոյուղագծի վերակառուցման աշխատանքներ </t>
  </si>
  <si>
    <t xml:space="preserve">Շենգավիթ վարչական շրջանի Արշակունյաց հ.54/2 հասցեից հ.65 դպրոցի խաչմերուկ կոյուղագծի վերակառուցման աշխատանքներ </t>
  </si>
  <si>
    <t xml:space="preserve">Շենգավիթ վարչական շրջանի Արարատյան փողոց հ.64 հասցեից հ.66 հասցե կոյուղագծի վերակառուցման աշխատանքներ </t>
  </si>
  <si>
    <t xml:space="preserve">Շենգավիթ վարչական շրջանի Շիրակի փողոց հ.30 շենքի կոյուղագծի վերակառուցման աշխատանքներ </t>
  </si>
  <si>
    <t xml:space="preserve">Քանաքեռ-Զեյթուն վարչական շրջանի Սարկավագի փողոցի հ.32, 34 հասցեների  կոյուղագծի վերակառուցման աշխատանքներ </t>
  </si>
  <si>
    <t xml:space="preserve">Քանաքեռ-Զեյթուն վարչական շրջանի Սարկավագի փողոցի հ.117/1, 117/2 հասցեների  կոյուղագծի վերակառուցման աշխատանքներ </t>
  </si>
  <si>
    <t xml:space="preserve">Քանաքեռ-Զեյթուն վարչական շրջանի Ռայնիսի փողոցի հ.11/1 ից 37 հասցե հասցեի կոյուղագծի վերակառուցման աշխատանքներ </t>
  </si>
  <si>
    <t xml:space="preserve">Քանաքեռ-Զեյթուն վարչական շրջանի Ռուբինյանց փողոցի հ.12/1 հասցեի կոյուղագծի վերակառուցման աշխատանքներ </t>
  </si>
  <si>
    <t xml:space="preserve">Քանաքեռ-Զեյթուն վարչական շրջանի Կ. Ուլնեցու փողոցի հ.76 հասցեի կոյուղագծի վերակառուցման աշխատանքներ </t>
  </si>
  <si>
    <t xml:space="preserve">  ՀԱՅԱՍՏԱՆԻ ՀԱՆՐԱՊԵՏՈՒԹՅԱՆ ԿԱՌԱՎԱՐՈՒԹՅԱՆ 2025 ԹՎԱԿԱՆԻ ԴԵԿՏԵՄԲԵՐԻ 25-Ի N 1910-Ն ՈՐՈՇՄԱՆ N 8 ՀԱՎԵԼՎԱԾՈՒՄ ԿԱՏԱՐՎՈՂ ԼՐԱՑՈՒՄՆԵՐԸ</t>
  </si>
  <si>
    <t>Հիմնանորոգվող  կոյուղատար համակարգեր, հատ</t>
  </si>
  <si>
    <t xml:space="preserve"> ԲԳԿ/ԲՍԿ</t>
  </si>
  <si>
    <t xml:space="preserve"> 1072 - 31013 </t>
  </si>
  <si>
    <t>Ջրամատակարարման և ջրահեռացման համակարգի կառուցում</t>
  </si>
  <si>
    <t xml:space="preserve"> Ջրամատակարարման և ջրահեռացման համակարգի կառուցման նախագծերի և աշխատանքների ձեռքբերում </t>
  </si>
  <si>
    <t xml:space="preserve"> Ակտիվն օգտագործող կազմակերպության անվանումը` ՀՀ ՏԿԵՆ ջրային կոմիտե </t>
  </si>
  <si>
    <t>Կառուցվող կոյուղատար համակարգեր, հատ</t>
  </si>
  <si>
    <t xml:space="preserve"> Նկարագրությունը </t>
  </si>
  <si>
    <t xml:space="preserve"> ՀՀ  տարածքային կառավարման և ենթակառուցվածքների նախարարություն </t>
  </si>
  <si>
    <t>ՀՀ ֆինանսների նախարարություն</t>
  </si>
  <si>
    <t>1006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</si>
  <si>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</si>
  <si>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</si>
  <si>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</si>
  <si>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</si>
  <si>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</si>
  <si>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</si>
  <si>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</si>
  <si>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</si>
  <si>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</si>
  <si>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</si>
  <si>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13001</t>
  </si>
  <si>
    <t xml:space="preserve"> Կառավարության պարտքի սպասարկում</t>
  </si>
  <si>
    <t xml:space="preserve"> ՏՈԿՈՍԱՎՃԱՐՆԵՐ</t>
  </si>
  <si>
    <t xml:space="preserve"> - Արտաքին տոկոսավճարներ</t>
  </si>
  <si>
    <t xml:space="preserve"> ԸՆԴՀԱՆՈՒՐ ԲՆՈՒՅԹԻ ՀԱՆՐԱՅԻՆ ԾԱՌԱՅՈՒԹՅՈՒՆՆԵՐ</t>
  </si>
  <si>
    <t xml:space="preserve"> 07</t>
  </si>
  <si>
    <t xml:space="preserve"> Պետական պարտքի գծով գործառնություններ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</si>
  <si>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</si>
  <si>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</si>
  <si>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</si>
  <si>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1006 - 13001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</si>
  <si>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</si>
  <si>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</si>
  <si>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անվանումը` ՀՀ ֆինանսների նախարարություն </t>
  </si>
  <si>
    <t xml:space="preserve"> հազար դրամներով</t>
  </si>
  <si>
    <t>հազար դրամներով</t>
  </si>
  <si>
    <t>1072 - 31010</t>
  </si>
  <si>
    <t>1072 - 31013</t>
  </si>
  <si>
    <t>1072</t>
  </si>
  <si>
    <t xml:space="preserve">հազար դրամներով </t>
  </si>
  <si>
    <t xml:space="preserve">ՀԱՅԱՍՏԱՆԻ ՀԱՆՐԱՊԵՏՈՒԹՅԱՆ ՎԱՐՉԱՊԵՏԻ  ԱՇԽԱՏԱԿԱԶՄԻ ՂԵԿԱՎԱՐ՝    </t>
  </si>
  <si>
    <t>ՎԱՐՉԱՊԵՏԻ  ԱՇԽԱՏԱԿԱԶՄԻ ՂԵԿԱՎԱՐ՝     Ա. ՀԱՐՈՒԹՅՈՒՆՅԱՆ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</si>
  <si>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</si>
  <si>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</si>
  <si>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</si>
  <si>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</si>
  <si>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</si>
  <si>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</si>
  <si>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</si>
  <si>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</si>
  <si>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</si>
  <si>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</si>
  <si>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</si>
  <si>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</si>
  <si>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</si>
  <si>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</si>
  <si>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</si>
  <si>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</si>
  <si>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</si>
  <si>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</si>
  <si>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</si>
  <si>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</si>
  <si>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</si>
  <si>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</si>
  <si>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</si>
  <si>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«ՀԱՅԱՍՏԱՆԻ ՀԱՆՐԱՊԵՏՈՒԹՅԱՆ 2026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ԼՐԱՑՈՒՄՆԵՐԸ</t>
  </si>
  <si>
    <t>ՀԱՅԱՍՏԱՆԻ ՀԱՆՐԱՊԵՏՈՒԹՅԱՆ ԿԱՌԱՎԱՐՈՒԹՅԱՆ 2025 ԹՎԱԿԱՆԻ ԴԵԿՏԵՄԲԵՐԻ 25-Ի N 1910-Ն ՈՐՈՇՄԱՆ N 9 ԵՎ 9.1 ՀԱՎԵԼՎԱԾՆԵՐՈՒՄ ԿԱՏԱՐՎՈՂ ՓՈՓՈԽՈՒԹՅՈՒՆԸ   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</si>
</sst>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[&lt;=9999999]###\-####;\(###\)\ ###\-####"/>
    <numFmt numFmtId="170" formatCode="#,##0.0"/>
    <numFmt numFmtId="171" formatCode="_(* #,##0.0_);_(* \(#,##0.0\);_(* &quot;-&quot;?_);_(@_)"/>
  </numFmts>
  <fonts count="62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sz val="10"/>
      <name val="Times Armenian"/>
      <family val="1"/>
    </font>
    <font>
      <b/>
      <sz val="10"/>
      <name val="GHEA Grapalat"/>
      <family val="2"/>
    </font>
    <font>
      <sz val="11"/>
      <color indexed="60"/>
      <name val="Calibri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b/>
      <u/>
      <sz val="12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theme="0"/>
        <bgColor rgb="FF000000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15">
    <xf numFmtId="0" fontId="0" fillId="0" borderId="0">
      <alignment horizontal="left" vertical="top" wrapText="1"/>
    </xf>
    <xf numFmtId="165" fontId="22" fillId="0" borderId="0" applyFont="0" applyFill="0" applyBorder="0" applyAlignment="0" applyProtection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0" fontId="22" fillId="0" borderId="0">
      <alignment horizontal="left" vertical="top" wrapText="1"/>
    </xf>
    <xf numFmtId="0" fontId="23" fillId="0" borderId="0"/>
    <xf numFmtId="0" fontId="24" fillId="0" borderId="0"/>
    <xf numFmtId="0" fontId="25" fillId="0" borderId="0"/>
    <xf numFmtId="0" fontId="24" fillId="0" borderId="0"/>
    <xf numFmtId="166" fontId="22" fillId="0" borderId="0" applyFill="0" applyBorder="0" applyProtection="0">
      <alignment horizontal="right" vertical="top"/>
    </xf>
    <xf numFmtId="0" fontId="24" fillId="0" borderId="0"/>
    <xf numFmtId="0" fontId="22" fillId="0" borderId="0">
      <alignment horizontal="left" vertical="top" wrapText="1"/>
    </xf>
    <xf numFmtId="0" fontId="25" fillId="0" borderId="0"/>
    <xf numFmtId="0" fontId="25" fillId="0" borderId="0"/>
    <xf numFmtId="0" fontId="22" fillId="0" borderId="0">
      <alignment horizontal="left" vertical="top" wrapText="1"/>
    </xf>
    <xf numFmtId="0" fontId="26" fillId="0" borderId="0"/>
    <xf numFmtId="0" fontId="23" fillId="0" borderId="0"/>
    <xf numFmtId="0" fontId="26" fillId="0" borderId="0"/>
    <xf numFmtId="43" fontId="26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164" fontId="4" fillId="0" borderId="0" applyFont="0" applyFill="0" applyBorder="0" applyAlignment="0" applyProtection="0"/>
    <xf numFmtId="0" fontId="22" fillId="0" borderId="0">
      <alignment horizontal="left" vertical="top" wrapText="1"/>
    </xf>
    <xf numFmtId="0" fontId="33" fillId="35" borderId="0" applyNumberFormat="0" applyBorder="0" applyAlignment="0" applyProtection="0"/>
    <xf numFmtId="166" fontId="34" fillId="0" borderId="0" applyFill="0" applyBorder="0" applyProtection="0">
      <alignment horizontal="right" vertical="top"/>
    </xf>
    <xf numFmtId="166" fontId="32" fillId="0" borderId="0" applyFill="0" applyBorder="0" applyProtection="0">
      <alignment horizontal="right" vertical="top"/>
    </xf>
    <xf numFmtId="166" fontId="35" fillId="0" borderId="0" applyFill="0" applyBorder="0" applyProtection="0">
      <alignment horizontal="right" vertical="top"/>
    </xf>
    <xf numFmtId="0" fontId="23" fillId="0" borderId="0"/>
    <xf numFmtId="0" fontId="4" fillId="0" borderId="0"/>
    <xf numFmtId="0" fontId="3" fillId="0" borderId="0"/>
    <xf numFmtId="0" fontId="23" fillId="0" borderId="0"/>
    <xf numFmtId="0" fontId="38" fillId="0" borderId="0"/>
    <xf numFmtId="0" fontId="2" fillId="0" borderId="0"/>
    <xf numFmtId="0" fontId="39" fillId="0" borderId="0" applyNumberFormat="0" applyFill="0" applyBorder="0" applyAlignment="0" applyProtection="0"/>
    <xf numFmtId="0" fontId="40" fillId="0" borderId="1" applyNumberFormat="0" applyFill="0" applyAlignment="0" applyProtection="0"/>
    <xf numFmtId="0" fontId="41" fillId="0" borderId="2" applyNumberFormat="0" applyFill="0" applyAlignment="0" applyProtection="0"/>
    <xf numFmtId="0" fontId="42" fillId="0" borderId="3" applyNumberFormat="0" applyFill="0" applyAlignment="0" applyProtection="0"/>
    <xf numFmtId="0" fontId="42" fillId="0" borderId="0" applyNumberFormat="0" applyFill="0" applyBorder="0" applyAlignment="0" applyProtection="0"/>
    <xf numFmtId="0" fontId="43" fillId="2" borderId="0" applyNumberFormat="0" applyBorder="0" applyAlignment="0" applyProtection="0"/>
    <xf numFmtId="0" fontId="44" fillId="3" borderId="0" applyNumberFormat="0" applyBorder="0" applyAlignment="0" applyProtection="0"/>
    <xf numFmtId="0" fontId="45" fillId="4" borderId="0" applyNumberFormat="0" applyBorder="0" applyAlignment="0" applyProtection="0"/>
    <xf numFmtId="0" fontId="46" fillId="5" borderId="4" applyNumberFormat="0" applyAlignment="0" applyProtection="0"/>
    <xf numFmtId="0" fontId="47" fillId="6" borderId="5" applyNumberFormat="0" applyAlignment="0" applyProtection="0"/>
    <xf numFmtId="0" fontId="48" fillId="6" borderId="4" applyNumberFormat="0" applyAlignment="0" applyProtection="0"/>
    <xf numFmtId="0" fontId="49" fillId="0" borderId="6" applyNumberFormat="0" applyFill="0" applyAlignment="0" applyProtection="0"/>
    <xf numFmtId="0" fontId="50" fillId="7" borderId="7" applyNumberFormat="0" applyAlignment="0" applyProtection="0"/>
    <xf numFmtId="0" fontId="51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52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54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54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5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5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2">
    <xf numFmtId="0" fontId="0" fillId="0" borderId="0" xfId="0">
      <alignment horizontal="left" vertical="top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7" fillId="33" borderId="0" xfId="0" applyFont="1" applyFill="1" applyAlignment="1">
      <alignment horizontal="center" vertical="center" wrapText="1"/>
    </xf>
    <xf numFmtId="43" fontId="27" fillId="0" borderId="0" xfId="1" applyNumberFormat="1" applyFont="1" applyAlignment="1">
      <alignment vertical="center" wrapText="1"/>
    </xf>
    <xf numFmtId="0" fontId="27" fillId="0" borderId="0" xfId="54" applyFont="1" applyAlignment="1">
      <alignment vertical="center" wrapText="1"/>
    </xf>
    <xf numFmtId="0" fontId="27" fillId="0" borderId="26" xfId="0" applyFont="1" applyBorder="1">
      <alignment horizontal="left" vertical="top" wrapText="1"/>
    </xf>
    <xf numFmtId="168" fontId="28" fillId="0" borderId="26" xfId="0" applyNumberFormat="1" applyFont="1" applyBorder="1" applyAlignment="1">
      <alignment horizontal="right" vertical="center" wrapText="1"/>
    </xf>
    <xf numFmtId="49" fontId="29" fillId="0" borderId="26" xfId="0" applyNumberFormat="1" applyFont="1" applyBorder="1" applyAlignment="1">
      <alignment horizontal="center" vertical="center" textRotation="90" wrapText="1"/>
    </xf>
    <xf numFmtId="0" fontId="29" fillId="0" borderId="26" xfId="0" applyFont="1" applyBorder="1" applyAlignment="1">
      <alignment horizontal="center" vertical="center" wrapText="1"/>
    </xf>
    <xf numFmtId="169" fontId="27" fillId="0" borderId="26" xfId="0" applyNumberFormat="1" applyFont="1" applyBorder="1" applyAlignment="1">
      <alignment horizontal="right" vertical="center" wrapText="1"/>
    </xf>
    <xf numFmtId="167" fontId="29" fillId="0" borderId="28" xfId="0" applyNumberFormat="1" applyFont="1" applyBorder="1" applyAlignment="1">
      <alignment horizontal="right" vertical="center" wrapText="1"/>
    </xf>
    <xf numFmtId="169" fontId="29" fillId="0" borderId="28" xfId="0" applyNumberFormat="1" applyFont="1" applyBorder="1" applyAlignment="1">
      <alignment horizontal="right" vertical="center" wrapText="1"/>
    </xf>
    <xf numFmtId="0" fontId="27" fillId="0" borderId="26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167" fontId="27" fillId="0" borderId="26" xfId="0" applyNumberFormat="1" applyFont="1" applyBorder="1" applyAlignment="1">
      <alignment horizontal="right" vertical="center" wrapText="1"/>
    </xf>
    <xf numFmtId="0" fontId="27" fillId="0" borderId="20" xfId="0" applyFont="1" applyBorder="1">
      <alignment horizontal="left" vertical="top" wrapText="1"/>
    </xf>
    <xf numFmtId="0" fontId="27" fillId="34" borderId="26" xfId="0" applyFont="1" applyFill="1" applyBorder="1">
      <alignment horizontal="left" vertical="top" wrapText="1"/>
    </xf>
    <xf numFmtId="43" fontId="27" fillId="34" borderId="0" xfId="1" applyNumberFormat="1" applyFont="1" applyFill="1" applyAlignment="1">
      <alignment vertical="center" wrapText="1"/>
    </xf>
    <xf numFmtId="0" fontId="27" fillId="34" borderId="0" xfId="0" applyFont="1" applyFill="1" applyAlignment="1">
      <alignment vertical="center" wrapText="1"/>
    </xf>
    <xf numFmtId="0" fontId="27" fillId="34" borderId="0" xfId="68" applyFont="1" applyFill="1"/>
    <xf numFmtId="167" fontId="27" fillId="34" borderId="0" xfId="68" applyNumberFormat="1" applyFont="1" applyFill="1" applyAlignment="1">
      <alignment horizontal="center"/>
    </xf>
    <xf numFmtId="0" fontId="37" fillId="34" borderId="0" xfId="68" applyFont="1" applyFill="1"/>
    <xf numFmtId="0" fontId="27" fillId="34" borderId="0" xfId="68" applyFont="1" applyFill="1" applyAlignment="1">
      <alignment horizontal="left" indent="15"/>
    </xf>
    <xf numFmtId="0" fontId="27" fillId="34" borderId="0" xfId="68" applyFont="1" applyFill="1" applyAlignment="1">
      <alignment horizontal="right"/>
    </xf>
    <xf numFmtId="0" fontId="36" fillId="0" borderId="0" xfId="69" applyFont="1" applyAlignment="1">
      <alignment horizontal="left"/>
    </xf>
    <xf numFmtId="0" fontId="36" fillId="0" borderId="0" xfId="69" applyFont="1"/>
    <xf numFmtId="170" fontId="28" fillId="0" borderId="0" xfId="69" applyNumberFormat="1" applyFont="1" applyAlignment="1">
      <alignment horizontal="right" vertical="center" wrapText="1"/>
    </xf>
    <xf numFmtId="170" fontId="27" fillId="0" borderId="0" xfId="69" applyNumberFormat="1" applyFont="1" applyAlignment="1">
      <alignment horizontal="right" vertical="center" wrapText="1"/>
    </xf>
    <xf numFmtId="49" fontId="28" fillId="0" borderId="26" xfId="71" applyNumberFormat="1" applyFont="1" applyBorder="1" applyAlignment="1">
      <alignment vertical="top" wrapText="1"/>
    </xf>
    <xf numFmtId="49" fontId="27" fillId="0" borderId="26" xfId="71" applyNumberFormat="1" applyFont="1" applyBorder="1" applyAlignment="1">
      <alignment vertical="top" wrapText="1"/>
    </xf>
    <xf numFmtId="0" fontId="27" fillId="0" borderId="26" xfId="71" applyFont="1" applyBorder="1" applyAlignment="1">
      <alignment vertical="top" wrapText="1"/>
    </xf>
    <xf numFmtId="0" fontId="27" fillId="34" borderId="26" xfId="70" applyFont="1" applyFill="1" applyBorder="1" applyAlignment="1">
      <alignment horizontal="left" vertical="center" indent="2"/>
    </xf>
    <xf numFmtId="0" fontId="27" fillId="34" borderId="26" xfId="70" applyFont="1" applyFill="1" applyBorder="1" applyAlignment="1">
      <alignment horizontal="left" vertical="center" wrapText="1" indent="2"/>
    </xf>
    <xf numFmtId="49" fontId="27" fillId="34" borderId="26" xfId="70" applyNumberFormat="1" applyFont="1" applyFill="1" applyBorder="1" applyAlignment="1">
      <alignment horizontal="left" vertical="center" wrapText="1" indent="2"/>
    </xf>
    <xf numFmtId="0" fontId="28" fillId="34" borderId="26" xfId="0" applyFont="1" applyFill="1" applyBorder="1" applyAlignment="1">
      <alignment horizontal="center" vertical="center" wrapText="1"/>
    </xf>
    <xf numFmtId="0" fontId="28" fillId="34" borderId="26" xfId="0" applyFont="1" applyFill="1" applyBorder="1">
      <alignment horizontal="left" vertical="top" wrapText="1"/>
    </xf>
    <xf numFmtId="0" fontId="28" fillId="0" borderId="26" xfId="0" applyFont="1" applyBorder="1">
      <alignment horizontal="left" vertical="top" wrapText="1"/>
    </xf>
    <xf numFmtId="166" fontId="28" fillId="0" borderId="26" xfId="65" applyFont="1" applyFill="1" applyBorder="1">
      <alignment horizontal="right" vertical="top"/>
    </xf>
    <xf numFmtId="0" fontId="28" fillId="0" borderId="26" xfId="0" applyFont="1" applyBorder="1" applyAlignment="1"/>
    <xf numFmtId="0" fontId="27" fillId="0" borderId="26" xfId="0" applyFont="1" applyBorder="1" applyAlignment="1"/>
    <xf numFmtId="0" fontId="27" fillId="0" borderId="26" xfId="0" applyFont="1" applyBorder="1" applyAlignment="1">
      <alignment horizontal="right" vertical="top" wrapText="1"/>
    </xf>
    <xf numFmtId="0" fontId="28" fillId="34" borderId="0" xfId="68" applyFont="1" applyFill="1"/>
    <xf numFmtId="170" fontId="28" fillId="0" borderId="0" xfId="69" applyNumberFormat="1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7" fillId="33" borderId="0" xfId="0" applyFont="1" applyFill="1" applyAlignment="1">
      <alignment vertical="center" wrapText="1"/>
    </xf>
    <xf numFmtId="0" fontId="27" fillId="0" borderId="0" xfId="0" applyFont="1">
      <alignment horizontal="left" vertical="top" wrapText="1"/>
    </xf>
    <xf numFmtId="0" fontId="28" fillId="0" borderId="13" xfId="0" applyFont="1" applyBorder="1">
      <alignment horizontal="left" vertical="top" wrapText="1"/>
    </xf>
    <xf numFmtId="0" fontId="27" fillId="0" borderId="11" xfId="0" applyFont="1" applyBorder="1">
      <alignment horizontal="left" vertical="top" wrapText="1"/>
    </xf>
    <xf numFmtId="0" fontId="27" fillId="0" borderId="12" xfId="0" applyFont="1" applyBorder="1">
      <alignment horizontal="left" vertical="top" wrapText="1"/>
    </xf>
    <xf numFmtId="0" fontId="27" fillId="0" borderId="13" xfId="0" applyFont="1" applyBorder="1">
      <alignment horizontal="left" vertical="top" wrapText="1"/>
    </xf>
    <xf numFmtId="0" fontId="28" fillId="0" borderId="13" xfId="0" applyFont="1" applyBorder="1" applyAlignment="1">
      <alignment horizontal="right" vertical="top" wrapText="1"/>
    </xf>
    <xf numFmtId="0" fontId="28" fillId="0" borderId="26" xfId="0" applyFont="1" applyBorder="1" applyAlignment="1">
      <alignment horizontal="right" vertical="top" wrapText="1"/>
    </xf>
    <xf numFmtId="0" fontId="28" fillId="0" borderId="12" xfId="0" applyFont="1" applyBorder="1">
      <alignment horizontal="left" vertical="top" wrapText="1"/>
    </xf>
    <xf numFmtId="167" fontId="28" fillId="36" borderId="26" xfId="68" applyNumberFormat="1" applyFont="1" applyFill="1" applyBorder="1" applyAlignment="1">
      <alignment horizontal="right" vertical="top" wrapText="1"/>
    </xf>
    <xf numFmtId="0" fontId="55" fillId="0" borderId="11" xfId="0" applyFont="1" applyBorder="1">
      <alignment horizontal="left" vertical="top" wrapText="1"/>
    </xf>
    <xf numFmtId="0" fontId="55" fillId="0" borderId="12" xfId="0" applyFont="1" applyBorder="1">
      <alignment horizontal="left" vertical="top" wrapText="1"/>
    </xf>
    <xf numFmtId="0" fontId="27" fillId="33" borderId="0" xfId="0" applyFont="1" applyFill="1">
      <alignment horizontal="left" vertical="top" wrapText="1"/>
    </xf>
    <xf numFmtId="0" fontId="28" fillId="0" borderId="11" xfId="0" applyFont="1" applyBorder="1">
      <alignment horizontal="left" vertical="top" wrapText="1"/>
    </xf>
    <xf numFmtId="0" fontId="27" fillId="0" borderId="17" xfId="0" applyFont="1" applyBorder="1">
      <alignment horizontal="left" vertical="top" wrapText="1"/>
    </xf>
    <xf numFmtId="0" fontId="27" fillId="0" borderId="28" xfId="0" applyFont="1" applyBorder="1" applyAlignment="1">
      <alignment horizontal="right" vertical="top" wrapText="1"/>
    </xf>
    <xf numFmtId="167" fontId="27" fillId="36" borderId="26" xfId="68" applyNumberFormat="1" applyFont="1" applyFill="1" applyBorder="1" applyAlignment="1">
      <alignment horizontal="right" vertical="top" wrapText="1"/>
    </xf>
    <xf numFmtId="0" fontId="27" fillId="34" borderId="0" xfId="0" applyFont="1" applyFill="1">
      <alignment horizontal="left" vertical="top" wrapText="1"/>
    </xf>
    <xf numFmtId="0" fontId="56" fillId="0" borderId="26" xfId="0" applyFont="1" applyBorder="1" applyAlignment="1">
      <alignment horizontal="right" vertical="top" wrapText="1"/>
    </xf>
    <xf numFmtId="0" fontId="37" fillId="34" borderId="26" xfId="0" applyFont="1" applyFill="1" applyBorder="1">
      <alignment horizontal="left" vertical="top" wrapText="1"/>
    </xf>
    <xf numFmtId="0" fontId="37" fillId="0" borderId="26" xfId="0" applyFont="1" applyBorder="1">
      <alignment horizontal="left" vertical="top" wrapText="1"/>
    </xf>
    <xf numFmtId="167" fontId="28" fillId="36" borderId="26" xfId="68" applyNumberFormat="1" applyFont="1" applyFill="1" applyBorder="1" applyAlignment="1">
      <alignment vertical="top" wrapText="1"/>
    </xf>
    <xf numFmtId="0" fontId="27" fillId="0" borderId="0" xfId="0" applyFont="1" applyAlignment="1"/>
    <xf numFmtId="167" fontId="27" fillId="36" borderId="26" xfId="68" applyNumberFormat="1" applyFont="1" applyFill="1" applyBorder="1" applyAlignment="1">
      <alignment vertical="top" wrapText="1"/>
    </xf>
    <xf numFmtId="0" fontId="28" fillId="0" borderId="26" xfId="69" applyFont="1" applyBorder="1" applyAlignment="1">
      <alignment horizontal="center" vertical="center" wrapText="1"/>
    </xf>
    <xf numFmtId="166" fontId="57" fillId="0" borderId="26" xfId="69" applyNumberFormat="1" applyFont="1" applyBorder="1" applyAlignment="1">
      <alignment horizontal="right" vertical="top"/>
    </xf>
    <xf numFmtId="166" fontId="28" fillId="0" borderId="26" xfId="48" applyFont="1" applyBorder="1">
      <alignment horizontal="right" vertical="top"/>
    </xf>
    <xf numFmtId="0" fontId="28" fillId="0" borderId="26" xfId="0" applyFont="1" applyBorder="1" applyAlignment="1">
      <alignment horizontal="center" vertical="center" wrapText="1"/>
    </xf>
    <xf numFmtId="0" fontId="28" fillId="0" borderId="16" xfId="69" applyFont="1" applyBorder="1" applyAlignment="1">
      <alignment horizontal="center" vertical="center" wrapText="1"/>
    </xf>
    <xf numFmtId="167" fontId="28" fillId="34" borderId="26" xfId="68" applyNumberFormat="1" applyFont="1" applyFill="1" applyBorder="1" applyAlignment="1">
      <alignment horizontal="right" vertical="top"/>
    </xf>
    <xf numFmtId="0" fontId="28" fillId="0" borderId="26" xfId="0" applyFont="1" applyBorder="1" applyAlignment="1">
      <alignment horizontal="center" vertical="top" wrapText="1"/>
    </xf>
    <xf numFmtId="0" fontId="28" fillId="0" borderId="26" xfId="70" applyFont="1" applyBorder="1" applyAlignment="1">
      <alignment horizontal="center" vertical="top" wrapText="1"/>
    </xf>
    <xf numFmtId="0" fontId="57" fillId="34" borderId="0" xfId="68" applyFont="1" applyFill="1"/>
    <xf numFmtId="0" fontId="28" fillId="34" borderId="26" xfId="68" applyFont="1" applyFill="1" applyBorder="1"/>
    <xf numFmtId="43" fontId="57" fillId="34" borderId="0" xfId="68" applyNumberFormat="1" applyFont="1" applyFill="1"/>
    <xf numFmtId="0" fontId="28" fillId="0" borderId="26" xfId="70" applyFont="1" applyBorder="1" applyAlignment="1">
      <alignment horizontal="left" vertical="top" wrapText="1"/>
    </xf>
    <xf numFmtId="0" fontId="58" fillId="0" borderId="0" xfId="69" applyFont="1" applyAlignment="1">
      <alignment horizontal="left"/>
    </xf>
    <xf numFmtId="0" fontId="58" fillId="0" borderId="0" xfId="69" applyFont="1"/>
    <xf numFmtId="0" fontId="28" fillId="0" borderId="0" xfId="44" applyFont="1" applyAlignment="1">
      <alignment vertical="center"/>
    </xf>
    <xf numFmtId="0" fontId="28" fillId="0" borderId="0" xfId="0" applyFont="1" applyAlignment="1">
      <alignment vertical="center" wrapText="1"/>
    </xf>
    <xf numFmtId="49" fontId="28" fillId="0" borderId="0" xfId="0" applyNumberFormat="1" applyFont="1" applyAlignment="1">
      <alignment horizontal="center" vertical="center" wrapText="1"/>
    </xf>
    <xf numFmtId="167" fontId="28" fillId="0" borderId="0" xfId="0" applyNumberFormat="1" applyFont="1" applyAlignment="1">
      <alignment horizontal="center" vertical="center" wrapText="1"/>
    </xf>
    <xf numFmtId="167" fontId="29" fillId="0" borderId="26" xfId="0" applyNumberFormat="1" applyFont="1" applyBorder="1" applyAlignment="1">
      <alignment horizontal="center" vertical="center" wrapText="1"/>
    </xf>
    <xf numFmtId="166" fontId="28" fillId="0" borderId="26" xfId="48" applyFont="1" applyBorder="1" applyAlignment="1">
      <alignment horizontal="right" vertical="center"/>
    </xf>
    <xf numFmtId="166" fontId="27" fillId="0" borderId="26" xfId="48" applyFont="1" applyFill="1" applyBorder="1" applyAlignment="1">
      <alignment horizontal="right" vertical="center"/>
    </xf>
    <xf numFmtId="0" fontId="56" fillId="0" borderId="26" xfId="0" applyFont="1" applyBorder="1" applyAlignment="1">
      <alignment horizontal="center" vertical="center" wrapText="1"/>
    </xf>
    <xf numFmtId="0" fontId="37" fillId="34" borderId="18" xfId="0" applyFont="1" applyFill="1" applyBorder="1" applyAlignment="1">
      <alignment horizontal="left" vertical="center" wrapText="1"/>
    </xf>
    <xf numFmtId="166" fontId="37" fillId="0" borderId="26" xfId="48" applyFont="1" applyBorder="1" applyAlignment="1">
      <alignment horizontal="right" vertical="center"/>
    </xf>
    <xf numFmtId="0" fontId="37" fillId="34" borderId="26" xfId="0" applyFont="1" applyFill="1" applyBorder="1" applyAlignment="1">
      <alignment horizontal="left" vertical="center" wrapText="1"/>
    </xf>
    <xf numFmtId="0" fontId="37" fillId="34" borderId="0" xfId="0" applyFont="1" applyFill="1" applyAlignment="1">
      <alignment horizontal="left" vertical="center" wrapText="1"/>
    </xf>
    <xf numFmtId="166" fontId="37" fillId="0" borderId="0" xfId="48" applyFont="1" applyBorder="1" applyAlignment="1">
      <alignment horizontal="right" vertical="center"/>
    </xf>
    <xf numFmtId="166" fontId="28" fillId="34" borderId="26" xfId="65" applyFont="1" applyFill="1" applyBorder="1">
      <alignment horizontal="right" vertical="top"/>
    </xf>
    <xf numFmtId="166" fontId="28" fillId="0" borderId="26" xfId="65" applyFont="1" applyBorder="1">
      <alignment horizontal="right" vertical="top"/>
    </xf>
    <xf numFmtId="0" fontId="27" fillId="34" borderId="26" xfId="0" applyFont="1" applyFill="1" applyBorder="1" applyAlignment="1">
      <alignment horizontal="right" vertical="top" wrapText="1"/>
    </xf>
    <xf numFmtId="0" fontId="59" fillId="0" borderId="26" xfId="0" applyFont="1" applyBorder="1" applyAlignment="1">
      <alignment horizontal="center" vertical="top" wrapText="1"/>
    </xf>
    <xf numFmtId="0" fontId="60" fillId="0" borderId="26" xfId="0" applyFont="1" applyBorder="1">
      <alignment horizontal="left" vertical="top" wrapText="1"/>
    </xf>
    <xf numFmtId="0" fontId="59" fillId="0" borderId="26" xfId="0" applyFont="1" applyBorder="1">
      <alignment horizontal="left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9" xfId="0" applyFont="1" applyBorder="1">
      <alignment horizontal="left" vertical="top" wrapText="1"/>
    </xf>
    <xf numFmtId="0" fontId="28" fillId="0" borderId="15" xfId="0" applyFont="1" applyBorder="1">
      <alignment horizontal="left" vertical="top" wrapText="1"/>
    </xf>
    <xf numFmtId="0" fontId="57" fillId="0" borderId="12" xfId="0" applyFont="1" applyBorder="1">
      <alignment horizontal="left" vertical="top" wrapText="1"/>
    </xf>
    <xf numFmtId="166" fontId="27" fillId="0" borderId="26" xfId="48" applyFont="1" applyBorder="1" applyAlignment="1">
      <alignment horizontal="right" vertical="center"/>
    </xf>
    <xf numFmtId="168" fontId="27" fillId="0" borderId="26" xfId="1" applyNumberFormat="1" applyFont="1" applyBorder="1" applyAlignment="1">
      <alignment horizontal="center" vertical="center" wrapText="1"/>
    </xf>
    <xf numFmtId="43" fontId="27" fillId="33" borderId="0" xfId="1" applyNumberFormat="1" applyFont="1" applyFill="1" applyAlignment="1">
      <alignment vertical="center" wrapText="1"/>
    </xf>
    <xf numFmtId="167" fontId="27" fillId="0" borderId="0" xfId="0" applyNumberFormat="1" applyFont="1">
      <alignment horizontal="left" vertical="top" wrapText="1"/>
    </xf>
    <xf numFmtId="166" fontId="28" fillId="34" borderId="26" xfId="66" applyFont="1" applyFill="1" applyBorder="1">
      <alignment horizontal="right" vertical="top"/>
    </xf>
    <xf numFmtId="166" fontId="27" fillId="0" borderId="26" xfId="0" applyNumberFormat="1" applyFont="1" applyBorder="1">
      <alignment horizontal="left" vertical="top" wrapText="1"/>
    </xf>
    <xf numFmtId="0" fontId="61" fillId="0" borderId="26" xfId="0" applyFont="1" applyBorder="1" applyAlignment="1">
      <alignment horizontal="center" vertical="center" wrapText="1"/>
    </xf>
    <xf numFmtId="0" fontId="28" fillId="0" borderId="26" xfId="0" applyFont="1" applyBorder="1" applyAlignment="1">
      <alignment vertical="top" wrapText="1"/>
    </xf>
    <xf numFmtId="0" fontId="37" fillId="0" borderId="26" xfId="0" applyFont="1" applyBorder="1" applyAlignment="1">
      <alignment horizontal="center" vertical="top" wrapText="1"/>
    </xf>
    <xf numFmtId="0" fontId="57" fillId="0" borderId="26" xfId="0" applyFont="1" applyBorder="1">
      <alignment horizontal="left" vertical="top" wrapText="1"/>
    </xf>
    <xf numFmtId="166" fontId="37" fillId="0" borderId="26" xfId="67" applyFont="1" applyBorder="1" applyAlignment="1">
      <alignment horizontal="center" vertical="top"/>
    </xf>
    <xf numFmtId="166" fontId="57" fillId="0" borderId="26" xfId="67" applyFont="1" applyBorder="1">
      <alignment horizontal="right" vertical="top"/>
    </xf>
    <xf numFmtId="166" fontId="37" fillId="0" borderId="26" xfId="67" applyFont="1" applyBorder="1">
      <alignment horizontal="right" vertical="top"/>
    </xf>
    <xf numFmtId="0" fontId="37" fillId="34" borderId="0" xfId="0" applyFont="1" applyFill="1">
      <alignment horizontal="left" vertical="top" wrapText="1"/>
    </xf>
    <xf numFmtId="166" fontId="37" fillId="0" borderId="0" xfId="67" applyFont="1" applyBorder="1">
      <alignment horizontal="right" vertical="top"/>
    </xf>
    <xf numFmtId="0" fontId="27" fillId="33" borderId="0" xfId="44" applyFont="1" applyFill="1" applyAlignment="1">
      <alignment horizontal="right"/>
    </xf>
    <xf numFmtId="166" fontId="28" fillId="0" borderId="26" xfId="67" applyFont="1" applyBorder="1">
      <alignment horizontal="right" vertical="top"/>
    </xf>
    <xf numFmtId="0" fontId="28" fillId="34" borderId="0" xfId="44" applyFont="1" applyFill="1"/>
    <xf numFmtId="0" fontId="28" fillId="33" borderId="0" xfId="44" applyFont="1" applyFill="1"/>
    <xf numFmtId="0" fontId="28" fillId="33" borderId="0" xfId="0" applyFont="1" applyFill="1" applyAlignment="1">
      <alignment vertical="center" wrapText="1"/>
    </xf>
    <xf numFmtId="0" fontId="27" fillId="34" borderId="0" xfId="0" applyFont="1" applyFill="1" applyAlignment="1">
      <alignment horizontal="center" vertical="center" wrapText="1"/>
    </xf>
    <xf numFmtId="0" fontId="27" fillId="34" borderId="0" xfId="0" applyFont="1" applyFill="1" applyAlignment="1">
      <alignment horizontal="center" vertical="top" wrapText="1"/>
    </xf>
    <xf numFmtId="170" fontId="37" fillId="34" borderId="0" xfId="0" applyNumberFormat="1" applyFont="1" applyFill="1" applyAlignment="1">
      <alignment horizontal="right" vertical="top"/>
    </xf>
    <xf numFmtId="0" fontId="27" fillId="34" borderId="26" xfId="0" applyFont="1" applyFill="1" applyBorder="1" applyAlignment="1">
      <alignment horizontal="center" vertical="center" wrapText="1"/>
    </xf>
    <xf numFmtId="170" fontId="28" fillId="34" borderId="26" xfId="65" applyNumberFormat="1" applyFont="1" applyFill="1" applyBorder="1">
      <alignment horizontal="right" vertical="top"/>
    </xf>
    <xf numFmtId="170" fontId="27" fillId="34" borderId="0" xfId="0" applyNumberFormat="1" applyFont="1" applyFill="1">
      <alignment horizontal="left" vertical="top" wrapText="1"/>
    </xf>
    <xf numFmtId="0" fontId="27" fillId="34" borderId="26" xfId="0" applyFont="1" applyFill="1" applyBorder="1" applyAlignment="1">
      <alignment horizontal="center" vertical="top" wrapText="1"/>
    </xf>
    <xf numFmtId="0" fontId="28" fillId="34" borderId="26" xfId="0" applyFont="1" applyFill="1" applyBorder="1" applyAlignment="1">
      <alignment horizontal="center" vertical="top" wrapText="1"/>
    </xf>
    <xf numFmtId="170" fontId="28" fillId="34" borderId="26" xfId="0" applyNumberFormat="1" applyFont="1" applyFill="1" applyBorder="1" applyAlignment="1">
      <alignment horizontal="right" vertical="top" wrapText="1"/>
    </xf>
    <xf numFmtId="0" fontId="27" fillId="34" borderId="0" xfId="0" applyFont="1" applyFill="1" applyAlignment="1"/>
    <xf numFmtId="170" fontId="27" fillId="34" borderId="0" xfId="0" applyNumberFormat="1" applyFont="1" applyFill="1" applyAlignment="1">
      <alignment horizontal="right" vertical="top" wrapText="1"/>
    </xf>
    <xf numFmtId="0" fontId="28" fillId="0" borderId="26" xfId="0" applyFont="1" applyBorder="1" applyAlignment="1">
      <alignment horizontal="left" vertical="center" wrapText="1"/>
    </xf>
    <xf numFmtId="0" fontId="27" fillId="0" borderId="0" xfId="69" applyFont="1" applyAlignment="1">
      <alignment horizontal="right"/>
    </xf>
    <xf numFmtId="167" fontId="27" fillId="34" borderId="0" xfId="68" applyNumberFormat="1" applyFont="1" applyFill="1" applyAlignment="1">
      <alignment horizontal="right"/>
    </xf>
    <xf numFmtId="0" fontId="28" fillId="0" borderId="26" xfId="71" applyFont="1" applyBorder="1" applyAlignment="1">
      <alignment vertical="top" wrapText="1"/>
    </xf>
    <xf numFmtId="0" fontId="28" fillId="0" borderId="0" xfId="0" applyFont="1" applyAlignment="1"/>
    <xf numFmtId="0" fontId="58" fillId="0" borderId="0" xfId="69" applyFont="1" applyAlignment="1">
      <alignment horizontal="left" vertical="top" wrapText="1"/>
    </xf>
    <xf numFmtId="0" fontId="28" fillId="34" borderId="0" xfId="0" applyFont="1" applyFill="1">
      <alignment horizontal="left" vertical="top" wrapText="1"/>
    </xf>
    <xf numFmtId="49" fontId="28" fillId="0" borderId="26" xfId="50" applyNumberFormat="1" applyFont="1" applyBorder="1" applyAlignment="1">
      <alignment vertical="top" wrapText="1"/>
    </xf>
    <xf numFmtId="0" fontId="28" fillId="0" borderId="26" xfId="50" applyFont="1" applyBorder="1" applyAlignment="1">
      <alignment vertical="top" wrapText="1"/>
    </xf>
    <xf numFmtId="171" fontId="28" fillId="0" borderId="26" xfId="0" applyNumberFormat="1" applyFont="1" applyBorder="1" applyAlignment="1">
      <alignment vertical="center"/>
    </xf>
    <xf numFmtId="0" fontId="28" fillId="0" borderId="26" xfId="0" applyFont="1" applyBorder="1" applyAlignment="1">
      <alignment vertical="center"/>
    </xf>
    <xf numFmtId="0" fontId="28" fillId="0" borderId="26" xfId="50" applyFont="1" applyBorder="1" applyAlignment="1">
      <alignment horizontal="center" vertical="center" wrapText="1"/>
    </xf>
    <xf numFmtId="0" fontId="28" fillId="0" borderId="26" xfId="72" applyFont="1" applyBorder="1" applyAlignment="1">
      <alignment horizontal="left" vertical="top" wrapText="1"/>
    </xf>
    <xf numFmtId="0" fontId="27" fillId="0" borderId="26" xfId="72" applyFont="1" applyBorder="1" applyAlignment="1">
      <alignment horizontal="left" vertical="top" wrapText="1"/>
    </xf>
    <xf numFmtId="0" fontId="28" fillId="0" borderId="26" xfId="68" applyFont="1" applyBorder="1" applyAlignment="1">
      <alignment horizontal="center" vertical="center"/>
    </xf>
    <xf numFmtId="49" fontId="28" fillId="0" borderId="26" xfId="50" applyNumberFormat="1" applyFont="1" applyBorder="1" applyAlignment="1">
      <alignment horizontal="center" vertical="center" wrapText="1"/>
    </xf>
    <xf numFmtId="0" fontId="58" fillId="0" borderId="26" xfId="0" applyFont="1" applyBorder="1" applyAlignment="1">
      <alignment horizontal="center" vertical="center" wrapText="1"/>
    </xf>
    <xf numFmtId="0" fontId="58" fillId="0" borderId="26" xfId="0" applyFont="1" applyBorder="1">
      <alignment horizontal="left" vertical="top" wrapText="1"/>
    </xf>
    <xf numFmtId="49" fontId="27" fillId="0" borderId="26" xfId="50" applyNumberFormat="1" applyFont="1" applyBorder="1" applyAlignment="1">
      <alignment vertical="top" wrapText="1"/>
    </xf>
    <xf numFmtId="49" fontId="27" fillId="0" borderId="26" xfId="50" applyNumberFormat="1" applyFont="1" applyBorder="1" applyAlignment="1">
      <alignment horizontal="center" vertical="center" wrapText="1"/>
    </xf>
    <xf numFmtId="0" fontId="27" fillId="0" borderId="26" xfId="50" applyFont="1" applyBorder="1" applyAlignment="1">
      <alignment horizontal="center" vertical="center" wrapText="1"/>
    </xf>
    <xf numFmtId="0" fontId="27" fillId="0" borderId="26" xfId="50" applyFont="1" applyBorder="1" applyAlignment="1">
      <alignment vertical="center" wrapText="1"/>
    </xf>
    <xf numFmtId="0" fontId="27" fillId="0" borderId="26" xfId="0" applyFont="1" applyBorder="1" applyAlignment="1">
      <alignment vertical="center"/>
    </xf>
    <xf numFmtId="166" fontId="28" fillId="0" borderId="26" xfId="0" applyNumberFormat="1" applyFont="1" applyBorder="1" applyAlignment="1">
      <alignment horizontal="right" vertical="center"/>
    </xf>
    <xf numFmtId="0" fontId="27" fillId="0" borderId="26" xfId="50" applyFont="1" applyBorder="1" applyAlignment="1">
      <alignment vertical="top" wrapText="1"/>
    </xf>
    <xf numFmtId="0" fontId="27" fillId="0" borderId="26" xfId="0" applyFont="1" applyBorder="1" applyAlignment="1">
      <alignment horizontal="right" vertical="center"/>
    </xf>
    <xf numFmtId="0" fontId="37" fillId="0" borderId="26" xfId="50" applyFont="1" applyBorder="1" applyAlignment="1">
      <alignment horizontal="center" vertical="center" wrapText="1"/>
    </xf>
    <xf numFmtId="0" fontId="36" fillId="0" borderId="26" xfId="0" applyFont="1" applyBorder="1" applyAlignment="1">
      <alignment vertical="top" wrapText="1"/>
    </xf>
    <xf numFmtId="166" fontId="27" fillId="0" borderId="26" xfId="0" applyNumberFormat="1" applyFont="1" applyBorder="1" applyAlignment="1">
      <alignment horizontal="right" vertical="center"/>
    </xf>
    <xf numFmtId="0" fontId="27" fillId="0" borderId="26" xfId="0" applyFont="1" applyBorder="1" applyAlignment="1">
      <alignment horizontal="left" vertical="center" indent="2"/>
    </xf>
    <xf numFmtId="0" fontId="27" fillId="0" borderId="26" xfId="0" applyFont="1" applyBorder="1" applyAlignment="1">
      <alignment horizontal="left" vertical="center" wrapText="1" indent="2"/>
    </xf>
    <xf numFmtId="49" fontId="27" fillId="0" borderId="26" xfId="0" applyNumberFormat="1" applyFont="1" applyBorder="1" applyAlignment="1">
      <alignment horizontal="left" vertical="center" wrapText="1" indent="2"/>
    </xf>
    <xf numFmtId="49" fontId="27" fillId="0" borderId="26" xfId="0" applyNumberFormat="1" applyFont="1" applyBorder="1" applyAlignment="1">
      <alignment horizontal="center" vertical="center" wrapText="1"/>
    </xf>
    <xf numFmtId="166" fontId="27" fillId="0" borderId="26" xfId="65" applyFont="1" applyFill="1" applyBorder="1">
      <alignment horizontal="right" vertical="top"/>
    </xf>
    <xf numFmtId="0" fontId="28" fillId="0" borderId="26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8" fillId="0" borderId="0" xfId="0" applyFont="1">
      <alignment horizontal="left" vertical="top" wrapText="1"/>
    </xf>
    <xf numFmtId="0" fontId="27" fillId="34" borderId="0" xfId="68" applyFont="1" applyFill="1" applyAlignment="1">
      <alignment horizontal="right"/>
    </xf>
    <xf numFmtId="0" fontId="28" fillId="34" borderId="0" xfId="68" applyFont="1" applyFill="1" applyAlignment="1">
      <alignment horizontal="center" vertical="center" wrapText="1"/>
    </xf>
    <xf numFmtId="0" fontId="28" fillId="0" borderId="26" xfId="69" applyFont="1" applyBorder="1" applyAlignment="1">
      <alignment horizontal="center" vertical="center" wrapText="1"/>
    </xf>
    <xf numFmtId="0" fontId="28" fillId="34" borderId="26" xfId="68" applyFont="1" applyFill="1" applyBorder="1" applyAlignment="1">
      <alignment horizontal="center" vertical="center" wrapText="1"/>
    </xf>
    <xf numFmtId="0" fontId="28" fillId="0" borderId="26" xfId="0" applyFont="1" applyBorder="1">
      <alignment horizontal="left" vertical="top" wrapText="1"/>
    </xf>
    <xf numFmtId="0" fontId="28" fillId="0" borderId="0" xfId="69" applyFont="1" applyAlignment="1">
      <alignment horizontal="center" vertical="center" wrapText="1"/>
    </xf>
    <xf numFmtId="0" fontId="28" fillId="34" borderId="13" xfId="68" applyFont="1" applyFill="1" applyBorder="1" applyAlignment="1">
      <alignment horizontal="left"/>
    </xf>
    <xf numFmtId="0" fontId="28" fillId="34" borderId="25" xfId="68" applyFont="1" applyFill="1" applyBorder="1" applyAlignment="1">
      <alignment horizontal="left"/>
    </xf>
    <xf numFmtId="0" fontId="28" fillId="34" borderId="18" xfId="68" applyFont="1" applyFill="1" applyBorder="1" applyAlignment="1">
      <alignment horizontal="left"/>
    </xf>
    <xf numFmtId="0" fontId="28" fillId="0" borderId="13" xfId="69" applyFont="1" applyBorder="1" applyAlignment="1">
      <alignment horizontal="left" vertical="top" wrapText="1"/>
    </xf>
    <xf numFmtId="0" fontId="28" fillId="0" borderId="25" xfId="69" applyFont="1" applyBorder="1" applyAlignment="1">
      <alignment horizontal="left" vertical="top" wrapText="1"/>
    </xf>
    <xf numFmtId="0" fontId="28" fillId="0" borderId="18" xfId="69" applyFont="1" applyBorder="1" applyAlignment="1">
      <alignment horizontal="left" vertical="top" wrapText="1"/>
    </xf>
    <xf numFmtId="170" fontId="28" fillId="0" borderId="0" xfId="69" applyNumberFormat="1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7" fillId="34" borderId="0" xfId="50" applyFont="1" applyFill="1" applyAlignment="1">
      <alignment horizontal="right" vertical="center"/>
    </xf>
    <xf numFmtId="0" fontId="27" fillId="0" borderId="0" xfId="44" applyFont="1" applyAlignment="1">
      <alignment horizontal="right" vertical="center"/>
    </xf>
    <xf numFmtId="0" fontId="28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right" wrapText="1"/>
    </xf>
    <xf numFmtId="0" fontId="27" fillId="34" borderId="0" xfId="44" applyFont="1" applyFill="1" applyAlignment="1">
      <alignment horizontal="right" vertical="center"/>
    </xf>
    <xf numFmtId="167" fontId="27" fillId="0" borderId="0" xfId="0" applyNumberFormat="1" applyFont="1" applyAlignment="1">
      <alignment horizontal="right" vertical="center" wrapText="1"/>
    </xf>
    <xf numFmtId="49" fontId="29" fillId="0" borderId="14" xfId="0" applyNumberFormat="1" applyFont="1" applyBorder="1" applyAlignment="1">
      <alignment horizontal="center" vertical="center" wrapText="1"/>
    </xf>
    <xf numFmtId="49" fontId="29" fillId="0" borderId="27" xfId="0" applyNumberFormat="1" applyFont="1" applyBorder="1" applyAlignment="1">
      <alignment horizontal="center" vertical="center" wrapText="1"/>
    </xf>
    <xf numFmtId="49" fontId="29" fillId="0" borderId="15" xfId="0" applyNumberFormat="1" applyFont="1" applyBorder="1" applyAlignment="1">
      <alignment horizontal="center" vertical="center" wrapText="1"/>
    </xf>
    <xf numFmtId="49" fontId="29" fillId="0" borderId="22" xfId="0" applyNumberFormat="1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167" fontId="28" fillId="0" borderId="13" xfId="0" applyNumberFormat="1" applyFont="1" applyBorder="1" applyAlignment="1">
      <alignment horizontal="center" vertical="center" wrapText="1"/>
    </xf>
    <xf numFmtId="167" fontId="28" fillId="0" borderId="25" xfId="0" applyNumberFormat="1" applyFont="1" applyBorder="1" applyAlignment="1">
      <alignment horizontal="center" vertical="center" wrapText="1"/>
    </xf>
    <xf numFmtId="167" fontId="28" fillId="0" borderId="18" xfId="0" applyNumberFormat="1" applyFont="1" applyBorder="1" applyAlignment="1">
      <alignment horizontal="center" vertical="center" wrapText="1"/>
    </xf>
    <xf numFmtId="167" fontId="29" fillId="0" borderId="27" xfId="0" applyNumberFormat="1" applyFont="1" applyBorder="1" applyAlignment="1">
      <alignment horizontal="center" vertical="center" wrapText="1"/>
    </xf>
    <xf numFmtId="167" fontId="29" fillId="0" borderId="22" xfId="0" applyNumberFormat="1" applyFont="1" applyBorder="1" applyAlignment="1">
      <alignment horizontal="center" vertical="center" wrapText="1"/>
    </xf>
    <xf numFmtId="167" fontId="29" fillId="0" borderId="13" xfId="0" applyNumberFormat="1" applyFont="1" applyBorder="1" applyAlignment="1">
      <alignment horizontal="center" vertical="center" wrapText="1"/>
    </xf>
    <xf numFmtId="167" fontId="29" fillId="0" borderId="25" xfId="0" applyNumberFormat="1" applyFont="1" applyBorder="1" applyAlignment="1">
      <alignment horizontal="center" vertical="center" wrapText="1"/>
    </xf>
    <xf numFmtId="167" fontId="29" fillId="0" borderId="18" xfId="0" applyNumberFormat="1" applyFont="1" applyBorder="1" applyAlignment="1">
      <alignment horizontal="center" vertical="center" wrapText="1"/>
    </xf>
    <xf numFmtId="166" fontId="28" fillId="0" borderId="26" xfId="0" applyNumberFormat="1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top" wrapText="1"/>
    </xf>
    <xf numFmtId="0" fontId="28" fillId="0" borderId="18" xfId="0" applyFont="1" applyBorder="1" applyAlignment="1">
      <alignment horizontal="center" vertical="top" wrapText="1"/>
    </xf>
    <xf numFmtId="0" fontId="27" fillId="34" borderId="0" xfId="44" applyFont="1" applyFill="1" applyAlignment="1">
      <alignment horizontal="right"/>
    </xf>
    <xf numFmtId="0" fontId="27" fillId="33" borderId="0" xfId="44" applyFont="1" applyFill="1" applyAlignment="1">
      <alignment horizontal="right"/>
    </xf>
    <xf numFmtId="0" fontId="28" fillId="33" borderId="0" xfId="0" applyFont="1" applyFill="1" applyAlignment="1">
      <alignment horizontal="center" vertical="center" wrapText="1"/>
    </xf>
    <xf numFmtId="0" fontId="37" fillId="0" borderId="0" xfId="0" applyFont="1" applyAlignment="1">
      <alignment horizontal="right" vertical="top" wrapText="1"/>
    </xf>
    <xf numFmtId="0" fontId="27" fillId="34" borderId="14" xfId="0" applyFont="1" applyFill="1" applyBorder="1" applyAlignment="1">
      <alignment horizontal="center" vertical="top" wrapText="1"/>
    </xf>
    <xf numFmtId="0" fontId="27" fillId="34" borderId="27" xfId="0" applyFont="1" applyFill="1" applyBorder="1" applyAlignment="1">
      <alignment horizontal="center" vertical="top" wrapText="1"/>
    </xf>
    <xf numFmtId="0" fontId="28" fillId="34" borderId="26" xfId="0" applyFont="1" applyFill="1" applyBorder="1" applyAlignment="1">
      <alignment horizontal="center" vertical="center" wrapText="1"/>
    </xf>
    <xf numFmtId="0" fontId="28" fillId="34" borderId="26" xfId="55" applyFont="1" applyFill="1" applyBorder="1" applyAlignment="1">
      <alignment horizontal="center" vertical="center" wrapText="1"/>
    </xf>
    <xf numFmtId="170" fontId="28" fillId="34" borderId="26" xfId="0" applyNumberFormat="1" applyFont="1" applyFill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left" vertical="top"/>
    </xf>
    <xf numFmtId="0" fontId="28" fillId="34" borderId="26" xfId="0" applyFont="1" applyFill="1" applyBorder="1" applyAlignment="1">
      <alignment horizontal="left" vertical="top"/>
    </xf>
    <xf numFmtId="0" fontId="28" fillId="33" borderId="0" xfId="0" applyFont="1" applyFill="1" applyAlignment="1">
      <alignment horizontal="center" vertical="top" wrapText="1"/>
    </xf>
    <xf numFmtId="0" fontId="27" fillId="0" borderId="10" xfId="0" applyFont="1" applyBorder="1" applyAlignment="1">
      <alignment horizontal="right" vertical="top" wrapText="1"/>
    </xf>
    <xf numFmtId="0" fontId="28" fillId="34" borderId="26" xfId="0" applyFont="1" applyFill="1" applyBorder="1">
      <alignment horizontal="left" vertical="top" wrapText="1"/>
    </xf>
  </cellXfs>
  <cellStyles count="115">
    <cellStyle name="20% - Accent1" xfId="20" builtinId="30" customBuiltin="1"/>
    <cellStyle name="20% - Accent1 2" xfId="92"/>
    <cellStyle name="20% - Accent2" xfId="24" builtinId="34" customBuiltin="1"/>
    <cellStyle name="20% - Accent2 2" xfId="96"/>
    <cellStyle name="20% - Accent3" xfId="28" builtinId="38" customBuiltin="1"/>
    <cellStyle name="20% - Accent3 2" xfId="100"/>
    <cellStyle name="20% - Accent4" xfId="32" builtinId="42" customBuiltin="1"/>
    <cellStyle name="20% - Accent4 2" xfId="104"/>
    <cellStyle name="20% - Accent5" xfId="36" builtinId="46" customBuiltin="1"/>
    <cellStyle name="20% - Accent5 2" xfId="108"/>
    <cellStyle name="20% - Accent6" xfId="40" builtinId="50" customBuiltin="1"/>
    <cellStyle name="20% - Accent6 2" xfId="112"/>
    <cellStyle name="40% - Accent1" xfId="21" builtinId="31" customBuiltin="1"/>
    <cellStyle name="40% - Accent1 2" xfId="93"/>
    <cellStyle name="40% - Accent2" xfId="25" builtinId="35" customBuiltin="1"/>
    <cellStyle name="40% - Accent2 2" xfId="97"/>
    <cellStyle name="40% - Accent3" xfId="29" builtinId="39" customBuiltin="1"/>
    <cellStyle name="40% - Accent3 2" xfId="101"/>
    <cellStyle name="40% - Accent4" xfId="33" builtinId="43" customBuiltin="1"/>
    <cellStyle name="40% - Accent4 2" xfId="105"/>
    <cellStyle name="40% - Accent5" xfId="37" builtinId="47" customBuiltin="1"/>
    <cellStyle name="40% - Accent5 2" xfId="109"/>
    <cellStyle name="40% - Accent6" xfId="41" builtinId="51" customBuiltin="1"/>
    <cellStyle name="40% - Accent6 2" xfId="113"/>
    <cellStyle name="60% - Accent1" xfId="22" builtinId="32" customBuiltin="1"/>
    <cellStyle name="60% - Accent1 2" xfId="94"/>
    <cellStyle name="60% - Accent2" xfId="26" builtinId="36" customBuiltin="1"/>
    <cellStyle name="60% - Accent2 2" xfId="98"/>
    <cellStyle name="60% - Accent3" xfId="30" builtinId="40" customBuiltin="1"/>
    <cellStyle name="60% - Accent3 2" xfId="102"/>
    <cellStyle name="60% - Accent4" xfId="34" builtinId="44" customBuiltin="1"/>
    <cellStyle name="60% - Accent4 2" xfId="106"/>
    <cellStyle name="60% - Accent5" xfId="38" builtinId="48" customBuiltin="1"/>
    <cellStyle name="60% - Accent5 2" xfId="110"/>
    <cellStyle name="60% - Accent6" xfId="42" builtinId="52" customBuiltin="1"/>
    <cellStyle name="60% - Accent6 2" xfId="114"/>
    <cellStyle name="Accent1" xfId="19" builtinId="29" customBuiltin="1"/>
    <cellStyle name="Accent1 2" xfId="91"/>
    <cellStyle name="Accent2" xfId="23" builtinId="33" customBuiltin="1"/>
    <cellStyle name="Accent2 2" xfId="95"/>
    <cellStyle name="Accent3" xfId="27" builtinId="37" customBuiltin="1"/>
    <cellStyle name="Accent3 2" xfId="99"/>
    <cellStyle name="Accent4" xfId="31" builtinId="41" customBuiltin="1"/>
    <cellStyle name="Accent4 2" xfId="103"/>
    <cellStyle name="Accent5" xfId="35" builtinId="45" customBuiltin="1"/>
    <cellStyle name="Accent5 2" xfId="107"/>
    <cellStyle name="Accent6" xfId="39" builtinId="49" customBuiltin="1"/>
    <cellStyle name="Accent6 2" xfId="111"/>
    <cellStyle name="Bad" xfId="8" builtinId="27" customBuiltin="1"/>
    <cellStyle name="Bad 2" xfId="80"/>
    <cellStyle name="Calculation" xfId="12" builtinId="22" customBuiltin="1"/>
    <cellStyle name="Calculation 2" xfId="84"/>
    <cellStyle name="Check Cell" xfId="14" builtinId="23" customBuiltin="1"/>
    <cellStyle name="Check Cell 2" xfId="86"/>
    <cellStyle name="Comma" xfId="1" builtinId="3" customBuiltin="1"/>
    <cellStyle name="Comma 15" xfId="57"/>
    <cellStyle name="Comma 19" xfId="62"/>
    <cellStyle name="Comma 4 2" xfId="59"/>
    <cellStyle name="Explanatory Text" xfId="17" builtinId="53" customBuiltin="1"/>
    <cellStyle name="Explanatory Text 2" xfId="89"/>
    <cellStyle name="Good" xfId="7" builtinId="26" customBuiltin="1"/>
    <cellStyle name="Good 2" xfId="79"/>
    <cellStyle name="Heading 1" xfId="3" builtinId="16" customBuiltin="1"/>
    <cellStyle name="Heading 1 2" xfId="75"/>
    <cellStyle name="Heading 2" xfId="4" builtinId="17" customBuiltin="1"/>
    <cellStyle name="Heading 2 2" xfId="76"/>
    <cellStyle name="Heading 3" xfId="5" builtinId="18" customBuiltin="1"/>
    <cellStyle name="Heading 3 2" xfId="77"/>
    <cellStyle name="Heading 4" xfId="6" builtinId="19" customBuiltin="1"/>
    <cellStyle name="Heading 4 2" xfId="78"/>
    <cellStyle name="Input" xfId="10" builtinId="20" customBuiltin="1"/>
    <cellStyle name="Input 2" xfId="82"/>
    <cellStyle name="Linked Cell" xfId="13" builtinId="24" customBuiltin="1"/>
    <cellStyle name="Linked Cell 2" xfId="85"/>
    <cellStyle name="Neutral" xfId="9" builtinId="28" customBuiltin="1"/>
    <cellStyle name="Neutral 2" xfId="81"/>
    <cellStyle name="Neutral 3" xfId="64"/>
    <cellStyle name="Normal" xfId="0" builtinId="0" customBuiltin="1"/>
    <cellStyle name="Normal 11 2" xfId="58"/>
    <cellStyle name="Normal 12" xfId="53"/>
    <cellStyle name="Normal 12 3" xfId="60"/>
    <cellStyle name="Normal 12 3 2" xfId="63"/>
    <cellStyle name="Normal 13" xfId="72"/>
    <cellStyle name="Normal 14" xfId="68"/>
    <cellStyle name="Normal 17" xfId="70"/>
    <cellStyle name="Normal 17 2" xfId="73"/>
    <cellStyle name="Normal 2" xfId="43"/>
    <cellStyle name="Normal 2 2" xfId="51"/>
    <cellStyle name="Normal 2 3" xfId="44"/>
    <cellStyle name="Normal 2 3 2 2" xfId="56"/>
    <cellStyle name="Normal 2 5 3" xfId="61"/>
    <cellStyle name="Normal 2_IV-ՀՐԱՏԱՊ ՓՈՒԼԵՐՈՎ" xfId="45"/>
    <cellStyle name="Normal 3" xfId="69"/>
    <cellStyle name="Normal 5" xfId="55"/>
    <cellStyle name="Normal 5 2" xfId="46"/>
    <cellStyle name="Normal 5 3" xfId="54"/>
    <cellStyle name="Normal 6 2" xfId="47"/>
    <cellStyle name="Normal 8" xfId="50"/>
    <cellStyle name="Normal 8 6" xfId="71"/>
    <cellStyle name="Note" xfId="16" builtinId="10" customBuiltin="1"/>
    <cellStyle name="Note 2" xfId="88"/>
    <cellStyle name="Output" xfId="11" builtinId="21" customBuiltin="1"/>
    <cellStyle name="Output 2" xfId="83"/>
    <cellStyle name="SN_241" xfId="48"/>
    <cellStyle name="SN_b" xfId="65"/>
    <cellStyle name="SN_it" xfId="67"/>
    <cellStyle name="SN10_bold" xfId="66"/>
    <cellStyle name="Title" xfId="2" builtinId="15" customBuiltin="1"/>
    <cellStyle name="Title 2" xfId="74"/>
    <cellStyle name="Total" xfId="18" builtinId="25" customBuiltin="1"/>
    <cellStyle name="Total 2" xfId="90"/>
    <cellStyle name="Warning Text" xfId="15" builtinId="11" customBuiltin="1"/>
    <cellStyle name="Warning Text 2" xfId="87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7" zoomScaleNormal="100" zoomScaleSheetLayoutView="100" workbookViewId="0">
      <selection activeCell="I16" sqref="I16:I17"/>
    </sheetView>
  </sheetViews>
  <sheetFormatPr defaultRowHeight="17.25" x14ac:dyDescent="0.3"/>
  <cols>
    <col min="1" max="1" width="9.140625" style="20"/>
    <col min="2" max="2" width="12.140625" style="20" customWidth="1"/>
    <col min="3" max="3" width="15.85546875" style="20" customWidth="1"/>
    <col min="4" max="4" width="53.42578125" style="20" customWidth="1"/>
    <col min="5" max="5" width="46.7109375" style="20" customWidth="1"/>
    <col min="6" max="6" width="53.28515625" style="20" customWidth="1"/>
    <col min="7" max="7" width="19.42578125" style="20" customWidth="1"/>
    <col min="8" max="8" width="15.42578125" style="20" customWidth="1"/>
    <col min="9" max="9" width="19.85546875" style="21" customWidth="1"/>
    <col min="10" max="10" width="18.42578125" style="22" customWidth="1"/>
    <col min="11" max="11" width="18.85546875" style="20" bestFit="1" customWidth="1"/>
    <col min="12" max="12" width="16.140625" style="20" bestFit="1" customWidth="1"/>
    <col min="13" max="13" width="12.85546875" style="20" bestFit="1" customWidth="1"/>
    <col min="14" max="14" width="14.28515625" style="20" bestFit="1" customWidth="1"/>
    <col min="15" max="15" width="10.85546875" style="20" bestFit="1" customWidth="1"/>
    <col min="16" max="16384" width="9.140625" style="20"/>
  </cols>
  <sheetData>
    <row r="1" spans="1:10" x14ac:dyDescent="0.3">
      <c r="I1" s="139" t="s">
        <v>79</v>
      </c>
    </row>
    <row r="2" spans="1:10" x14ac:dyDescent="0.3">
      <c r="D2" s="23" t="s">
        <v>81</v>
      </c>
      <c r="F2" s="174" t="s">
        <v>82</v>
      </c>
      <c r="G2" s="174"/>
      <c r="H2" s="174"/>
      <c r="I2" s="174"/>
    </row>
    <row r="3" spans="1:10" x14ac:dyDescent="0.3">
      <c r="F3" s="174" t="s">
        <v>83</v>
      </c>
      <c r="G3" s="174"/>
      <c r="H3" s="174"/>
      <c r="I3" s="174"/>
    </row>
    <row r="4" spans="1:10" x14ac:dyDescent="0.3">
      <c r="F4" s="24"/>
      <c r="G4" s="24"/>
      <c r="H4" s="24"/>
    </row>
    <row r="5" spans="1:10" ht="77.25" customHeight="1" x14ac:dyDescent="0.3">
      <c r="A5" s="175" t="s">
        <v>205</v>
      </c>
      <c r="B5" s="175"/>
      <c r="C5" s="175"/>
      <c r="D5" s="175"/>
      <c r="E5" s="175"/>
      <c r="F5" s="175"/>
      <c r="G5" s="175"/>
      <c r="H5" s="175"/>
      <c r="I5" s="175"/>
    </row>
    <row r="6" spans="1:10" ht="13.5" customHeight="1" x14ac:dyDescent="0.3">
      <c r="I6" s="138" t="s">
        <v>174</v>
      </c>
    </row>
    <row r="7" spans="1:10" s="42" customFormat="1" ht="77.25" customHeight="1" x14ac:dyDescent="0.3">
      <c r="A7" s="176" t="s">
        <v>84</v>
      </c>
      <c r="B7" s="176" t="s">
        <v>7</v>
      </c>
      <c r="C7" s="176"/>
      <c r="D7" s="176" t="s">
        <v>85</v>
      </c>
      <c r="E7" s="176" t="s">
        <v>86</v>
      </c>
      <c r="F7" s="176" t="s">
        <v>87</v>
      </c>
      <c r="G7" s="177" t="s">
        <v>109</v>
      </c>
      <c r="H7" s="177"/>
      <c r="I7" s="177"/>
      <c r="J7" s="77"/>
    </row>
    <row r="8" spans="1:10" s="42" customFormat="1" ht="25.5" customHeight="1" x14ac:dyDescent="0.3">
      <c r="A8" s="176"/>
      <c r="B8" s="176"/>
      <c r="C8" s="176"/>
      <c r="D8" s="176"/>
      <c r="E8" s="176"/>
      <c r="F8" s="176"/>
      <c r="G8" s="176" t="s">
        <v>43</v>
      </c>
      <c r="H8" s="176" t="s">
        <v>44</v>
      </c>
      <c r="I8" s="176" t="s">
        <v>38</v>
      </c>
      <c r="J8" s="77"/>
    </row>
    <row r="9" spans="1:10" s="42" customFormat="1" ht="26.25" customHeight="1" x14ac:dyDescent="0.3">
      <c r="A9" s="176"/>
      <c r="B9" s="69" t="s">
        <v>1</v>
      </c>
      <c r="C9" s="69" t="s">
        <v>2</v>
      </c>
      <c r="D9" s="176"/>
      <c r="E9" s="176"/>
      <c r="F9" s="176"/>
      <c r="G9" s="176"/>
      <c r="H9" s="176"/>
      <c r="I9" s="176"/>
      <c r="J9" s="77"/>
    </row>
    <row r="10" spans="1:10" s="42" customFormat="1" ht="21.75" customHeight="1" x14ac:dyDescent="0.3">
      <c r="A10" s="180" t="s">
        <v>88</v>
      </c>
      <c r="B10" s="181"/>
      <c r="C10" s="181"/>
      <c r="D10" s="181"/>
      <c r="E10" s="181"/>
      <c r="F10" s="182"/>
      <c r="G10" s="70">
        <f>+G11+G15+G18</f>
        <v>0</v>
      </c>
      <c r="H10" s="70">
        <f t="shared" ref="H10:I10" si="0">+H11+H15+H18</f>
        <v>0</v>
      </c>
      <c r="I10" s="70">
        <f t="shared" si="0"/>
        <v>0</v>
      </c>
      <c r="J10" s="77"/>
    </row>
    <row r="11" spans="1:10" s="42" customFormat="1" ht="21.75" customHeight="1" x14ac:dyDescent="0.3">
      <c r="A11" s="183" t="s">
        <v>5</v>
      </c>
      <c r="B11" s="184"/>
      <c r="C11" s="184"/>
      <c r="D11" s="184"/>
      <c r="E11" s="184"/>
      <c r="F11" s="185"/>
      <c r="G11" s="71">
        <v>327992.39999999997</v>
      </c>
      <c r="H11" s="71">
        <v>546654</v>
      </c>
      <c r="I11" s="71">
        <v>546654</v>
      </c>
      <c r="J11" s="77"/>
    </row>
    <row r="12" spans="1:10" s="42" customFormat="1" ht="48.75" customHeight="1" x14ac:dyDescent="0.3">
      <c r="A12" s="78"/>
      <c r="B12" s="99" t="s">
        <v>178</v>
      </c>
      <c r="C12" s="100"/>
      <c r="D12" s="101" t="s">
        <v>92</v>
      </c>
      <c r="E12" s="101" t="s">
        <v>93</v>
      </c>
      <c r="F12" s="101" t="s">
        <v>94</v>
      </c>
      <c r="G12" s="71">
        <v>327992.39999999997</v>
      </c>
      <c r="H12" s="71">
        <v>546654</v>
      </c>
      <c r="I12" s="71">
        <v>546654</v>
      </c>
      <c r="J12" s="79"/>
    </row>
    <row r="13" spans="1:10" s="42" customFormat="1" ht="69" x14ac:dyDescent="0.3">
      <c r="A13" s="69"/>
      <c r="B13" s="69"/>
      <c r="C13" s="75" t="s">
        <v>176</v>
      </c>
      <c r="D13" s="37" t="s">
        <v>78</v>
      </c>
      <c r="E13" s="37" t="s">
        <v>95</v>
      </c>
      <c r="F13" s="37" t="s">
        <v>96</v>
      </c>
      <c r="G13" s="71">
        <v>206605.19999999998</v>
      </c>
      <c r="H13" s="71">
        <v>344341.99999999994</v>
      </c>
      <c r="I13" s="71">
        <v>344341.99999999994</v>
      </c>
      <c r="J13" s="77"/>
    </row>
    <row r="14" spans="1:10" s="42" customFormat="1" ht="51.75" x14ac:dyDescent="0.3">
      <c r="A14" s="73"/>
      <c r="B14" s="73"/>
      <c r="C14" s="75" t="s">
        <v>177</v>
      </c>
      <c r="D14" s="37" t="s">
        <v>142</v>
      </c>
      <c r="E14" s="37" t="s">
        <v>112</v>
      </c>
      <c r="F14" s="37" t="s">
        <v>96</v>
      </c>
      <c r="G14" s="71">
        <v>121387.2</v>
      </c>
      <c r="H14" s="71">
        <v>202312</v>
      </c>
      <c r="I14" s="71">
        <v>202312</v>
      </c>
      <c r="J14" s="77"/>
    </row>
    <row r="15" spans="1:10" s="42" customFormat="1" ht="17.25" customHeight="1" x14ac:dyDescent="0.3">
      <c r="A15" s="178" t="s">
        <v>148</v>
      </c>
      <c r="B15" s="178"/>
      <c r="C15" s="178"/>
      <c r="D15" s="178"/>
      <c r="E15" s="178"/>
      <c r="F15" s="178"/>
      <c r="G15" s="74">
        <v>-327992.39999999997</v>
      </c>
      <c r="H15" s="74">
        <v>-546654</v>
      </c>
      <c r="I15" s="74">
        <v>-546654</v>
      </c>
      <c r="J15" s="77"/>
    </row>
    <row r="16" spans="1:10" s="42" customFormat="1" ht="103.5" x14ac:dyDescent="0.3">
      <c r="A16" s="37"/>
      <c r="B16" s="75" t="s">
        <v>149</v>
      </c>
      <c r="C16" s="37"/>
      <c r="D16" s="37" t="s">
        <v>150</v>
      </c>
      <c r="E16" s="37" t="s">
        <v>151</v>
      </c>
      <c r="F16" s="37" t="s">
        <v>152</v>
      </c>
      <c r="G16" s="74">
        <v>-327992.39999999997</v>
      </c>
      <c r="H16" s="74">
        <v>-546654</v>
      </c>
      <c r="I16" s="74">
        <v>-546654</v>
      </c>
      <c r="J16" s="77"/>
    </row>
    <row r="17" spans="1:10" s="42" customFormat="1" ht="34.5" x14ac:dyDescent="0.3">
      <c r="A17" s="80"/>
      <c r="B17" s="76"/>
      <c r="C17" s="75" t="s">
        <v>153</v>
      </c>
      <c r="D17" s="37" t="s">
        <v>154</v>
      </c>
      <c r="E17" s="37" t="s">
        <v>155</v>
      </c>
      <c r="F17" s="37" t="s">
        <v>156</v>
      </c>
      <c r="G17" s="74">
        <v>-327992.39999999997</v>
      </c>
      <c r="H17" s="74">
        <v>-546654</v>
      </c>
      <c r="I17" s="74">
        <v>-546654</v>
      </c>
      <c r="J17" s="77"/>
    </row>
    <row r="18" spans="1:10" s="42" customFormat="1" x14ac:dyDescent="0.3">
      <c r="A18" s="178" t="s">
        <v>182</v>
      </c>
      <c r="B18" s="178"/>
      <c r="C18" s="178"/>
      <c r="D18" s="178"/>
      <c r="E18" s="178"/>
      <c r="F18" s="178"/>
      <c r="G18" s="38">
        <f>G19</f>
        <v>0</v>
      </c>
      <c r="H18" s="38">
        <f t="shared" ref="H18:I18" si="1">H19</f>
        <v>0</v>
      </c>
      <c r="I18" s="38">
        <f t="shared" si="1"/>
        <v>0</v>
      </c>
      <c r="J18" s="77"/>
    </row>
    <row r="19" spans="1:10" s="42" customFormat="1" ht="69" x14ac:dyDescent="0.3">
      <c r="A19" s="37"/>
      <c r="B19" s="75" t="s">
        <v>183</v>
      </c>
      <c r="C19" s="37"/>
      <c r="D19" s="37" t="s">
        <v>184</v>
      </c>
      <c r="E19" s="37" t="s">
        <v>185</v>
      </c>
      <c r="F19" s="37" t="s">
        <v>186</v>
      </c>
      <c r="G19" s="38">
        <f>G20+G21</f>
        <v>0</v>
      </c>
      <c r="H19" s="38">
        <f t="shared" ref="H19:I19" si="2">H20+H21</f>
        <v>0</v>
      </c>
      <c r="I19" s="38">
        <f t="shared" si="2"/>
        <v>0</v>
      </c>
      <c r="J19" s="77"/>
    </row>
    <row r="20" spans="1:10" s="42" customFormat="1" ht="103.5" x14ac:dyDescent="0.3">
      <c r="A20" s="37"/>
      <c r="B20" s="37"/>
      <c r="C20" s="75" t="s">
        <v>187</v>
      </c>
      <c r="D20" s="37" t="s">
        <v>184</v>
      </c>
      <c r="E20" s="37" t="s">
        <v>188</v>
      </c>
      <c r="F20" s="37" t="s">
        <v>189</v>
      </c>
      <c r="G20" s="38">
        <f>'2.'!H72</f>
        <v>327992.39999999997</v>
      </c>
      <c r="H20" s="38">
        <f>'2.'!I72</f>
        <v>546654</v>
      </c>
      <c r="I20" s="38">
        <f>'2.'!J72</f>
        <v>546654</v>
      </c>
      <c r="J20" s="77"/>
    </row>
    <row r="21" spans="1:10" s="42" customFormat="1" ht="103.5" x14ac:dyDescent="0.3">
      <c r="A21" s="37"/>
      <c r="B21" s="37"/>
      <c r="C21" s="75" t="s">
        <v>187</v>
      </c>
      <c r="D21" s="37" t="s">
        <v>184</v>
      </c>
      <c r="E21" s="37" t="s">
        <v>188</v>
      </c>
      <c r="F21" s="37" t="s">
        <v>189</v>
      </c>
      <c r="G21" s="38">
        <f>'2.'!H80</f>
        <v>-327992.39999999997</v>
      </c>
      <c r="H21" s="38">
        <f>'2.'!I80</f>
        <v>-546654</v>
      </c>
      <c r="I21" s="38">
        <f>'2.'!J80</f>
        <v>-546654</v>
      </c>
      <c r="J21" s="77"/>
    </row>
    <row r="22" spans="1:10" ht="18" customHeight="1" x14ac:dyDescent="0.3"/>
    <row r="23" spans="1:10" ht="18" customHeight="1" x14ac:dyDescent="0.3"/>
    <row r="24" spans="1:10" ht="18" customHeight="1" x14ac:dyDescent="0.3"/>
    <row r="25" spans="1:10" ht="18" customHeight="1" x14ac:dyDescent="0.3"/>
    <row r="26" spans="1:10" x14ac:dyDescent="0.3">
      <c r="D26" s="81" t="s">
        <v>89</v>
      </c>
      <c r="E26" s="82"/>
      <c r="F26" s="26"/>
    </row>
    <row r="27" spans="1:10" x14ac:dyDescent="0.3">
      <c r="D27" s="81" t="s">
        <v>90</v>
      </c>
      <c r="E27" s="27" t="s">
        <v>91</v>
      </c>
      <c r="F27" s="26"/>
    </row>
    <row r="28" spans="1:10" x14ac:dyDescent="0.3">
      <c r="D28" s="179"/>
      <c r="E28" s="179"/>
      <c r="F28" s="28"/>
    </row>
  </sheetData>
  <mergeCells count="17">
    <mergeCell ref="A15:F15"/>
    <mergeCell ref="D28:E28"/>
    <mergeCell ref="G8:G9"/>
    <mergeCell ref="H8:H9"/>
    <mergeCell ref="I8:I9"/>
    <mergeCell ref="A10:F10"/>
    <mergeCell ref="A11:F11"/>
    <mergeCell ref="A18:F18"/>
    <mergeCell ref="F2:I2"/>
    <mergeCell ref="F3:I3"/>
    <mergeCell ref="A7:A9"/>
    <mergeCell ref="B7:C8"/>
    <mergeCell ref="D7:D9"/>
    <mergeCell ref="E7:E9"/>
    <mergeCell ref="F7:F9"/>
    <mergeCell ref="G7:I7"/>
    <mergeCell ref="A5:I5"/>
  </mergeCells>
  <pageMargins left="0.45" right="0" top="0.25" bottom="0.2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J91"/>
  <sheetViews>
    <sheetView topLeftCell="A19" zoomScaleNormal="100" zoomScaleSheetLayoutView="90" workbookViewId="0">
      <selection activeCell="J31" sqref="J31"/>
    </sheetView>
  </sheetViews>
  <sheetFormatPr defaultColWidth="8" defaultRowHeight="16.5" customHeight="1" x14ac:dyDescent="0.3"/>
  <cols>
    <col min="1" max="1" width="8" style="67"/>
    <col min="2" max="2" width="8.85546875" style="67" customWidth="1"/>
    <col min="3" max="3" width="8.140625" style="67" customWidth="1"/>
    <col min="4" max="4" width="8" style="67"/>
    <col min="5" max="5" width="11.140625" style="67" customWidth="1"/>
    <col min="6" max="6" width="15.42578125" style="67" customWidth="1"/>
    <col min="7" max="7" width="65.85546875" style="67" customWidth="1"/>
    <col min="8" max="8" width="15.85546875" style="67" customWidth="1"/>
    <col min="9" max="9" width="16.5703125" style="67" customWidth="1"/>
    <col min="10" max="10" width="17.7109375" style="67" customWidth="1"/>
    <col min="11" max="11" width="8" style="67"/>
    <col min="12" max="12" width="21.140625" style="67" bestFit="1" customWidth="1"/>
    <col min="13" max="13" width="23" style="67" customWidth="1"/>
    <col min="14" max="14" width="25" style="67" customWidth="1"/>
    <col min="15" max="16384" width="8" style="67"/>
  </cols>
  <sheetData>
    <row r="1" spans="2:10" s="5" customFormat="1" ht="21" customHeight="1" x14ac:dyDescent="0.25">
      <c r="B1" s="189" t="s">
        <v>33</v>
      </c>
      <c r="C1" s="189"/>
      <c r="D1" s="189"/>
      <c r="E1" s="189"/>
      <c r="F1" s="189"/>
      <c r="G1" s="189"/>
      <c r="H1" s="189"/>
      <c r="I1" s="189"/>
      <c r="J1" s="189"/>
    </row>
    <row r="2" spans="2:10" s="45" customFormat="1" ht="13.5" customHeight="1" x14ac:dyDescent="0.25">
      <c r="B2" s="190" t="s">
        <v>101</v>
      </c>
      <c r="C2" s="190"/>
      <c r="D2" s="190"/>
      <c r="E2" s="190"/>
      <c r="F2" s="190"/>
      <c r="G2" s="190"/>
      <c r="H2" s="190"/>
      <c r="I2" s="190"/>
      <c r="J2" s="190"/>
    </row>
    <row r="3" spans="2:10" s="45" customFormat="1" ht="13.5" customHeight="1" x14ac:dyDescent="0.25">
      <c r="B3" s="190" t="s">
        <v>0</v>
      </c>
      <c r="C3" s="190"/>
      <c r="D3" s="190"/>
      <c r="E3" s="190"/>
      <c r="F3" s="190"/>
      <c r="G3" s="190"/>
      <c r="H3" s="190"/>
      <c r="I3" s="190"/>
      <c r="J3" s="190"/>
    </row>
    <row r="4" spans="2:10" s="45" customFormat="1" ht="52.5" customHeight="1" x14ac:dyDescent="0.25">
      <c r="B4" s="187" t="s">
        <v>103</v>
      </c>
      <c r="C4" s="187"/>
      <c r="D4" s="187"/>
      <c r="E4" s="187"/>
      <c r="F4" s="187"/>
      <c r="G4" s="187"/>
      <c r="H4" s="187"/>
      <c r="I4" s="187"/>
      <c r="J4" s="187"/>
    </row>
    <row r="5" spans="2:10" s="46" customFormat="1" ht="36" customHeight="1" x14ac:dyDescent="0.3">
      <c r="H5" s="195" t="s">
        <v>179</v>
      </c>
      <c r="I5" s="195"/>
      <c r="J5" s="195"/>
    </row>
    <row r="6" spans="2:10" s="46" customFormat="1" ht="57.75" customHeight="1" x14ac:dyDescent="0.25">
      <c r="B6" s="191" t="s">
        <v>6</v>
      </c>
      <c r="C6" s="192"/>
      <c r="D6" s="193"/>
      <c r="E6" s="191" t="s">
        <v>7</v>
      </c>
      <c r="F6" s="193"/>
      <c r="G6" s="191" t="s">
        <v>8</v>
      </c>
      <c r="H6" s="188" t="s">
        <v>3</v>
      </c>
      <c r="I6" s="188"/>
      <c r="J6" s="188"/>
    </row>
    <row r="7" spans="2:10" s="46" customFormat="1" ht="43.5" customHeight="1" x14ac:dyDescent="0.25">
      <c r="B7" s="102" t="s">
        <v>9</v>
      </c>
      <c r="C7" s="102" t="s">
        <v>10</v>
      </c>
      <c r="D7" s="102" t="s">
        <v>11</v>
      </c>
      <c r="E7" s="102" t="s">
        <v>12</v>
      </c>
      <c r="F7" s="102" t="s">
        <v>13</v>
      </c>
      <c r="G7" s="194"/>
      <c r="H7" s="72" t="s">
        <v>43</v>
      </c>
      <c r="I7" s="72" t="s">
        <v>45</v>
      </c>
      <c r="J7" s="72" t="s">
        <v>18</v>
      </c>
    </row>
    <row r="8" spans="2:10" s="46" customFormat="1" ht="16.5" customHeight="1" x14ac:dyDescent="0.25">
      <c r="B8" s="103"/>
      <c r="C8" s="103"/>
      <c r="D8" s="103"/>
      <c r="E8" s="103"/>
      <c r="F8" s="104"/>
      <c r="G8" s="47" t="s">
        <v>14</v>
      </c>
      <c r="H8" s="70">
        <f>H10+H40+H60</f>
        <v>0</v>
      </c>
      <c r="I8" s="70">
        <f t="shared" ref="I8:J8" si="0">I10+I40+I60</f>
        <v>0</v>
      </c>
      <c r="J8" s="70">
        <f t="shared" si="0"/>
        <v>0</v>
      </c>
    </row>
    <row r="9" spans="2:10" s="46" customFormat="1" ht="16.5" customHeight="1" x14ac:dyDescent="0.25">
      <c r="B9" s="48"/>
      <c r="C9" s="48"/>
      <c r="D9" s="48"/>
      <c r="E9" s="48"/>
      <c r="F9" s="49"/>
      <c r="G9" s="50" t="s">
        <v>15</v>
      </c>
      <c r="H9" s="51"/>
      <c r="I9" s="52"/>
      <c r="J9" s="52"/>
    </row>
    <row r="10" spans="2:10" s="46" customFormat="1" ht="39" customHeight="1" x14ac:dyDescent="0.25">
      <c r="B10" s="48"/>
      <c r="C10" s="48"/>
      <c r="D10" s="48"/>
      <c r="E10" s="48"/>
      <c r="F10" s="49"/>
      <c r="G10" s="53" t="s">
        <v>5</v>
      </c>
      <c r="H10" s="54">
        <v>327992.39999999997</v>
      </c>
      <c r="I10" s="54">
        <v>546654</v>
      </c>
      <c r="J10" s="54">
        <v>546654</v>
      </c>
    </row>
    <row r="11" spans="2:10" s="46" customFormat="1" ht="20.25" customHeight="1" x14ac:dyDescent="0.25">
      <c r="B11" s="48"/>
      <c r="C11" s="48"/>
      <c r="D11" s="48"/>
      <c r="E11" s="48"/>
      <c r="F11" s="49"/>
      <c r="G11" s="50" t="s">
        <v>15</v>
      </c>
      <c r="H11" s="51"/>
      <c r="I11" s="52"/>
      <c r="J11" s="52"/>
    </row>
    <row r="12" spans="2:10" s="46" customFormat="1" ht="34.5" x14ac:dyDescent="0.25">
      <c r="B12" s="35" t="s">
        <v>66</v>
      </c>
      <c r="C12" s="35"/>
      <c r="D12" s="35"/>
      <c r="E12" s="55"/>
      <c r="F12" s="56"/>
      <c r="G12" s="36" t="s">
        <v>70</v>
      </c>
      <c r="H12" s="54">
        <v>327992.39999999997</v>
      </c>
      <c r="I12" s="54">
        <v>546654</v>
      </c>
      <c r="J12" s="54">
        <v>546654</v>
      </c>
    </row>
    <row r="13" spans="2:10" s="46" customFormat="1" ht="21.75" customHeight="1" x14ac:dyDescent="0.25">
      <c r="B13" s="35"/>
      <c r="C13" s="35"/>
      <c r="D13" s="35"/>
      <c r="E13" s="55"/>
      <c r="F13" s="56"/>
      <c r="G13" s="17" t="s">
        <v>15</v>
      </c>
      <c r="H13" s="51"/>
      <c r="I13" s="52"/>
      <c r="J13" s="54"/>
    </row>
    <row r="14" spans="2:10" s="46" customFormat="1" ht="22.5" customHeight="1" x14ac:dyDescent="0.25">
      <c r="B14" s="35"/>
      <c r="C14" s="35" t="s">
        <v>67</v>
      </c>
      <c r="D14" s="35"/>
      <c r="E14" s="55"/>
      <c r="F14" s="56"/>
      <c r="G14" s="36" t="s">
        <v>71</v>
      </c>
      <c r="H14" s="54">
        <v>327992.39999999997</v>
      </c>
      <c r="I14" s="54">
        <v>546654</v>
      </c>
      <c r="J14" s="54">
        <v>546654</v>
      </c>
    </row>
    <row r="15" spans="2:10" s="46" customFormat="1" ht="16.5" customHeight="1" x14ac:dyDescent="0.25">
      <c r="B15" s="35"/>
      <c r="C15" s="35"/>
      <c r="D15" s="35"/>
      <c r="E15" s="55"/>
      <c r="F15" s="56"/>
      <c r="G15" s="17" t="s">
        <v>15</v>
      </c>
      <c r="H15" s="51"/>
      <c r="I15" s="52"/>
      <c r="J15" s="54"/>
    </row>
    <row r="16" spans="2:10" s="57" customFormat="1" ht="21.75" customHeight="1" x14ac:dyDescent="0.25">
      <c r="B16" s="35"/>
      <c r="C16" s="35"/>
      <c r="D16" s="35" t="s">
        <v>68</v>
      </c>
      <c r="E16" s="55"/>
      <c r="F16" s="55"/>
      <c r="G16" s="36" t="s">
        <v>71</v>
      </c>
      <c r="H16" s="54">
        <v>327992.39999999997</v>
      </c>
      <c r="I16" s="54">
        <v>546654</v>
      </c>
      <c r="J16" s="54">
        <v>546654</v>
      </c>
    </row>
    <row r="17" spans="2:10" s="57" customFormat="1" ht="20.25" customHeight="1" x14ac:dyDescent="0.25">
      <c r="B17" s="55"/>
      <c r="C17" s="55"/>
      <c r="D17" s="55"/>
      <c r="E17" s="55"/>
      <c r="F17" s="55"/>
      <c r="G17" s="17" t="s">
        <v>15</v>
      </c>
      <c r="H17" s="41"/>
      <c r="I17" s="41"/>
      <c r="J17" s="54"/>
    </row>
    <row r="18" spans="2:10" s="57" customFormat="1" ht="36" customHeight="1" x14ac:dyDescent="0.25">
      <c r="B18" s="55"/>
      <c r="C18" s="55"/>
      <c r="D18" s="55"/>
      <c r="E18" s="55"/>
      <c r="F18" s="55"/>
      <c r="G18" s="105" t="s">
        <v>5</v>
      </c>
      <c r="H18" s="54">
        <v>327992.39999999997</v>
      </c>
      <c r="I18" s="54">
        <v>546654</v>
      </c>
      <c r="J18" s="54">
        <v>546654</v>
      </c>
    </row>
    <row r="19" spans="2:10" s="57" customFormat="1" ht="20.25" customHeight="1" x14ac:dyDescent="0.25">
      <c r="B19" s="55"/>
      <c r="C19" s="55"/>
      <c r="D19" s="55"/>
      <c r="E19" s="55"/>
      <c r="F19" s="55"/>
      <c r="G19" s="50" t="s">
        <v>15</v>
      </c>
      <c r="H19" s="41"/>
      <c r="I19" s="41"/>
      <c r="J19" s="54"/>
    </row>
    <row r="20" spans="2:10" s="57" customFormat="1" ht="21.75" customHeight="1" x14ac:dyDescent="0.25">
      <c r="B20" s="58"/>
      <c r="C20" s="58"/>
      <c r="D20" s="58"/>
      <c r="E20" s="58">
        <v>1072</v>
      </c>
      <c r="F20" s="58"/>
      <c r="G20" s="37" t="s">
        <v>69</v>
      </c>
      <c r="H20" s="54">
        <v>327992.39999999997</v>
      </c>
      <c r="I20" s="54">
        <v>546654</v>
      </c>
      <c r="J20" s="54">
        <v>546654</v>
      </c>
    </row>
    <row r="21" spans="2:10" s="57" customFormat="1" ht="16.5" customHeight="1" x14ac:dyDescent="0.25">
      <c r="B21" s="59"/>
      <c r="C21" s="59"/>
      <c r="D21" s="59"/>
      <c r="E21" s="59"/>
      <c r="F21" s="59"/>
      <c r="G21" s="16" t="s">
        <v>15</v>
      </c>
      <c r="H21" s="41"/>
      <c r="I21" s="60"/>
      <c r="J21" s="61"/>
    </row>
    <row r="22" spans="2:10" s="62" customFormat="1" ht="39" customHeight="1" x14ac:dyDescent="0.25">
      <c r="B22" s="6"/>
      <c r="C22" s="6"/>
      <c r="D22" s="6"/>
      <c r="E22" s="6"/>
      <c r="F22" s="37" t="s">
        <v>62</v>
      </c>
      <c r="G22" s="37" t="s">
        <v>63</v>
      </c>
      <c r="H22" s="54">
        <v>206605.19999999998</v>
      </c>
      <c r="I22" s="54">
        <v>344341.99999999994</v>
      </c>
      <c r="J22" s="54">
        <v>344341.99999999994</v>
      </c>
    </row>
    <row r="23" spans="2:10" s="62" customFormat="1" ht="17.25" x14ac:dyDescent="0.25">
      <c r="B23" s="6"/>
      <c r="C23" s="6"/>
      <c r="D23" s="6"/>
      <c r="E23" s="6"/>
      <c r="F23" s="6"/>
      <c r="G23" s="6" t="s">
        <v>16</v>
      </c>
      <c r="H23" s="63"/>
      <c r="I23" s="63"/>
      <c r="J23" s="63"/>
    </row>
    <row r="24" spans="2:10" s="62" customFormat="1" ht="34.5" x14ac:dyDescent="0.25">
      <c r="B24" s="6"/>
      <c r="C24" s="6"/>
      <c r="D24" s="6"/>
      <c r="E24" s="6"/>
      <c r="F24" s="6"/>
      <c r="G24" s="64" t="s">
        <v>147</v>
      </c>
      <c r="H24" s="61">
        <v>206605.19999999998</v>
      </c>
      <c r="I24" s="61">
        <v>344341.99999999994</v>
      </c>
      <c r="J24" s="61">
        <v>344341.99999999994</v>
      </c>
    </row>
    <row r="25" spans="2:10" s="62" customFormat="1" ht="34.5" x14ac:dyDescent="0.25">
      <c r="B25" s="6"/>
      <c r="C25" s="6"/>
      <c r="D25" s="6"/>
      <c r="E25" s="6"/>
      <c r="F25" s="6"/>
      <c r="G25" s="6" t="s">
        <v>17</v>
      </c>
      <c r="H25" s="6"/>
      <c r="I25" s="6"/>
      <c r="J25" s="6"/>
    </row>
    <row r="26" spans="2:10" s="62" customFormat="1" ht="17.25" x14ac:dyDescent="0.25">
      <c r="B26" s="6"/>
      <c r="C26" s="6"/>
      <c r="D26" s="6"/>
      <c r="E26" s="6"/>
      <c r="F26" s="6"/>
      <c r="G26" s="6" t="s">
        <v>14</v>
      </c>
      <c r="H26" s="61">
        <v>206605.19999999998</v>
      </c>
      <c r="I26" s="61">
        <v>344341.99999999994</v>
      </c>
      <c r="J26" s="61">
        <v>344341.99999999994</v>
      </c>
    </row>
    <row r="27" spans="2:10" s="62" customFormat="1" ht="17.25" x14ac:dyDescent="0.25">
      <c r="B27" s="6"/>
      <c r="C27" s="6"/>
      <c r="D27" s="6"/>
      <c r="E27" s="6"/>
      <c r="F27" s="6"/>
      <c r="G27" s="6" t="s">
        <v>31</v>
      </c>
      <c r="H27" s="61">
        <v>206605.19999999998</v>
      </c>
      <c r="I27" s="61">
        <v>344341.99999999994</v>
      </c>
      <c r="J27" s="61">
        <v>344341.99999999994</v>
      </c>
    </row>
    <row r="28" spans="2:10" s="62" customFormat="1" ht="17.25" x14ac:dyDescent="0.25">
      <c r="B28" s="6"/>
      <c r="C28" s="6"/>
      <c r="D28" s="6"/>
      <c r="E28" s="6"/>
      <c r="F28" s="6"/>
      <c r="G28" s="6" t="s">
        <v>32</v>
      </c>
      <c r="H28" s="61">
        <v>206605.19999999998</v>
      </c>
      <c r="I28" s="61">
        <v>344341.99999999994</v>
      </c>
      <c r="J28" s="61">
        <v>344341.99999999994</v>
      </c>
    </row>
    <row r="29" spans="2:10" s="62" customFormat="1" ht="17.25" x14ac:dyDescent="0.25">
      <c r="B29" s="6"/>
      <c r="C29" s="6"/>
      <c r="D29" s="6"/>
      <c r="E29" s="6"/>
      <c r="F29" s="6"/>
      <c r="G29" s="6" t="s">
        <v>34</v>
      </c>
      <c r="H29" s="61">
        <v>206605.19999999998</v>
      </c>
      <c r="I29" s="61">
        <v>344341.99999999994</v>
      </c>
      <c r="J29" s="61">
        <v>344341.99999999994</v>
      </c>
    </row>
    <row r="30" spans="2:10" s="62" customFormat="1" ht="17.25" x14ac:dyDescent="0.25">
      <c r="B30" s="6"/>
      <c r="C30" s="6"/>
      <c r="D30" s="6"/>
      <c r="E30" s="6"/>
      <c r="F30" s="6"/>
      <c r="G30" s="6" t="s">
        <v>65</v>
      </c>
      <c r="H30" s="61">
        <v>206605.19999999998</v>
      </c>
      <c r="I30" s="61">
        <v>344341.99999999994</v>
      </c>
      <c r="J30" s="61">
        <v>344341.99999999994</v>
      </c>
    </row>
    <row r="31" spans="2:10" s="62" customFormat="1" ht="34.5" x14ac:dyDescent="0.25">
      <c r="B31" s="6"/>
      <c r="C31" s="6"/>
      <c r="D31" s="6"/>
      <c r="E31" s="6"/>
      <c r="F31" s="37">
        <v>31013</v>
      </c>
      <c r="G31" s="37" t="s">
        <v>111</v>
      </c>
      <c r="H31" s="54">
        <v>121387.2</v>
      </c>
      <c r="I31" s="54">
        <v>202312</v>
      </c>
      <c r="J31" s="54">
        <v>202312</v>
      </c>
    </row>
    <row r="32" spans="2:10" s="62" customFormat="1" ht="17.25" x14ac:dyDescent="0.25">
      <c r="B32" s="6"/>
      <c r="C32" s="6"/>
      <c r="D32" s="6"/>
      <c r="E32" s="6"/>
      <c r="F32" s="6"/>
      <c r="G32" s="6" t="s">
        <v>16</v>
      </c>
      <c r="H32" s="61"/>
      <c r="I32" s="61"/>
      <c r="J32" s="61"/>
    </row>
    <row r="33" spans="2:10" s="62" customFormat="1" ht="34.5" x14ac:dyDescent="0.25">
      <c r="B33" s="6"/>
      <c r="C33" s="6"/>
      <c r="D33" s="6"/>
      <c r="E33" s="6"/>
      <c r="F33" s="6"/>
      <c r="G33" s="65" t="s">
        <v>5</v>
      </c>
      <c r="H33" s="61">
        <v>121387.2</v>
      </c>
      <c r="I33" s="61">
        <v>202312</v>
      </c>
      <c r="J33" s="61">
        <v>202312</v>
      </c>
    </row>
    <row r="34" spans="2:10" s="62" customFormat="1" ht="34.5" x14ac:dyDescent="0.25">
      <c r="B34" s="6"/>
      <c r="C34" s="6"/>
      <c r="D34" s="6"/>
      <c r="E34" s="6"/>
      <c r="F34" s="6"/>
      <c r="G34" s="6" t="s">
        <v>17</v>
      </c>
      <c r="H34" s="61"/>
      <c r="I34" s="61"/>
      <c r="J34" s="61"/>
    </row>
    <row r="35" spans="2:10" s="62" customFormat="1" ht="17.25" x14ac:dyDescent="0.25">
      <c r="B35" s="6"/>
      <c r="C35" s="6"/>
      <c r="D35" s="6"/>
      <c r="E35" s="6"/>
      <c r="F35" s="6"/>
      <c r="G35" s="6" t="s">
        <v>14</v>
      </c>
      <c r="H35" s="61">
        <v>121387.2</v>
      </c>
      <c r="I35" s="61">
        <v>202312</v>
      </c>
      <c r="J35" s="61">
        <v>202312</v>
      </c>
    </row>
    <row r="36" spans="2:10" s="62" customFormat="1" ht="17.25" x14ac:dyDescent="0.25">
      <c r="B36" s="6"/>
      <c r="C36" s="6"/>
      <c r="D36" s="6"/>
      <c r="E36" s="6"/>
      <c r="F36" s="6"/>
      <c r="G36" s="6" t="s">
        <v>31</v>
      </c>
      <c r="H36" s="61">
        <v>121387.2</v>
      </c>
      <c r="I36" s="61">
        <v>202312</v>
      </c>
      <c r="J36" s="61">
        <v>202312</v>
      </c>
    </row>
    <row r="37" spans="2:10" s="62" customFormat="1" ht="17.25" x14ac:dyDescent="0.25">
      <c r="B37" s="6"/>
      <c r="C37" s="6"/>
      <c r="D37" s="6"/>
      <c r="E37" s="6"/>
      <c r="F37" s="6"/>
      <c r="G37" s="6" t="s">
        <v>32</v>
      </c>
      <c r="H37" s="61">
        <v>121387.2</v>
      </c>
      <c r="I37" s="61">
        <v>202312</v>
      </c>
      <c r="J37" s="61">
        <v>202312</v>
      </c>
    </row>
    <row r="38" spans="2:10" s="62" customFormat="1" ht="17.25" x14ac:dyDescent="0.25">
      <c r="B38" s="6"/>
      <c r="C38" s="6"/>
      <c r="D38" s="6"/>
      <c r="E38" s="6"/>
      <c r="F38" s="6"/>
      <c r="G38" s="6" t="s">
        <v>34</v>
      </c>
      <c r="H38" s="61">
        <v>121387.2</v>
      </c>
      <c r="I38" s="61">
        <v>202312</v>
      </c>
      <c r="J38" s="61">
        <v>202312</v>
      </c>
    </row>
    <row r="39" spans="2:10" s="62" customFormat="1" ht="21" customHeight="1" x14ac:dyDescent="0.25">
      <c r="B39" s="6"/>
      <c r="C39" s="6"/>
      <c r="D39" s="6"/>
      <c r="E39" s="6"/>
      <c r="F39" s="6"/>
      <c r="G39" s="6" t="s">
        <v>35</v>
      </c>
      <c r="H39" s="61">
        <v>121387.2</v>
      </c>
      <c r="I39" s="61">
        <v>202312</v>
      </c>
      <c r="J39" s="61">
        <v>202312</v>
      </c>
    </row>
    <row r="40" spans="2:10" s="62" customFormat="1" ht="16.5" customHeight="1" x14ac:dyDescent="0.25">
      <c r="B40" s="6"/>
      <c r="C40" s="6"/>
      <c r="D40" s="6"/>
      <c r="E40" s="6"/>
      <c r="F40" s="6"/>
      <c r="G40" s="47" t="s">
        <v>157</v>
      </c>
      <c r="H40" s="54">
        <v>-327992.39999999997</v>
      </c>
      <c r="I40" s="54">
        <v>-546654</v>
      </c>
      <c r="J40" s="54">
        <v>-546654</v>
      </c>
    </row>
    <row r="41" spans="2:10" s="62" customFormat="1" ht="15.75" customHeight="1" x14ac:dyDescent="0.25">
      <c r="B41" s="6"/>
      <c r="C41" s="6"/>
      <c r="D41" s="6"/>
      <c r="E41" s="6"/>
      <c r="F41" s="6"/>
      <c r="G41" s="6" t="s">
        <v>15</v>
      </c>
      <c r="H41" s="61"/>
      <c r="I41" s="61"/>
      <c r="J41" s="61"/>
    </row>
    <row r="42" spans="2:10" ht="16.5" customHeight="1" x14ac:dyDescent="0.3">
      <c r="B42" s="37" t="s">
        <v>68</v>
      </c>
      <c r="C42" s="6"/>
      <c r="D42" s="6"/>
      <c r="E42" s="6"/>
      <c r="F42" s="6"/>
      <c r="G42" s="37" t="s">
        <v>164</v>
      </c>
      <c r="H42" s="66">
        <v>-327992.39999999997</v>
      </c>
      <c r="I42" s="66">
        <v>-546654</v>
      </c>
      <c r="J42" s="66">
        <v>-546654</v>
      </c>
    </row>
    <row r="43" spans="2:10" ht="16.5" customHeight="1" x14ac:dyDescent="0.3">
      <c r="B43" s="6"/>
      <c r="C43" s="6"/>
      <c r="D43" s="6"/>
      <c r="E43" s="6"/>
      <c r="F43" s="6"/>
      <c r="G43" s="6" t="s">
        <v>15</v>
      </c>
      <c r="H43" s="66"/>
      <c r="I43" s="66"/>
      <c r="J43" s="66"/>
    </row>
    <row r="44" spans="2:10" ht="16.5" customHeight="1" x14ac:dyDescent="0.3">
      <c r="B44" s="6"/>
      <c r="C44" s="37" t="s">
        <v>165</v>
      </c>
      <c r="D44" s="6"/>
      <c r="E44" s="6"/>
      <c r="F44" s="6"/>
      <c r="G44" s="37" t="s">
        <v>166</v>
      </c>
      <c r="H44" s="66">
        <v>-327992.39999999997</v>
      </c>
      <c r="I44" s="66">
        <v>-546654</v>
      </c>
      <c r="J44" s="66">
        <v>-546654</v>
      </c>
    </row>
    <row r="45" spans="2:10" ht="16.5" customHeight="1" x14ac:dyDescent="0.3">
      <c r="B45" s="6"/>
      <c r="C45" s="6"/>
      <c r="D45" s="6"/>
      <c r="E45" s="6"/>
      <c r="F45" s="6"/>
      <c r="G45" s="6" t="s">
        <v>15</v>
      </c>
      <c r="H45" s="66"/>
      <c r="I45" s="66"/>
      <c r="J45" s="66"/>
    </row>
    <row r="46" spans="2:10" ht="16.5" customHeight="1" x14ac:dyDescent="0.3">
      <c r="B46" s="29"/>
      <c r="C46" s="6"/>
      <c r="D46" s="37" t="s">
        <v>68</v>
      </c>
      <c r="E46" s="6"/>
      <c r="F46" s="6"/>
      <c r="G46" s="37" t="s">
        <v>166</v>
      </c>
      <c r="H46" s="66">
        <v>-327992.39999999997</v>
      </c>
      <c r="I46" s="66">
        <v>-546654</v>
      </c>
      <c r="J46" s="66">
        <v>-546654</v>
      </c>
    </row>
    <row r="47" spans="2:10" ht="16.5" customHeight="1" x14ac:dyDescent="0.3">
      <c r="B47" s="30"/>
      <c r="C47" s="6"/>
      <c r="D47" s="6"/>
      <c r="E47" s="6"/>
      <c r="F47" s="6"/>
      <c r="G47" s="6" t="s">
        <v>15</v>
      </c>
      <c r="H47" s="66"/>
      <c r="I47" s="66"/>
      <c r="J47" s="66"/>
    </row>
    <row r="48" spans="2:10" ht="16.5" customHeight="1" x14ac:dyDescent="0.3">
      <c r="B48" s="30"/>
      <c r="C48" s="31"/>
      <c r="D48" s="31"/>
      <c r="E48" s="6"/>
      <c r="F48" s="6"/>
      <c r="G48" s="37" t="s">
        <v>157</v>
      </c>
      <c r="H48" s="66">
        <v>-327992.39999999997</v>
      </c>
      <c r="I48" s="66">
        <v>-546654</v>
      </c>
      <c r="J48" s="66">
        <v>-546654</v>
      </c>
    </row>
    <row r="49" spans="2:10" ht="16.5" customHeight="1" x14ac:dyDescent="0.3">
      <c r="B49" s="30"/>
      <c r="C49" s="30"/>
      <c r="D49" s="31"/>
      <c r="E49" s="6"/>
      <c r="F49" s="6"/>
      <c r="G49" s="6" t="s">
        <v>15</v>
      </c>
      <c r="H49" s="66"/>
      <c r="I49" s="66"/>
      <c r="J49" s="66"/>
    </row>
    <row r="50" spans="2:10" s="141" customFormat="1" ht="16.5" customHeight="1" x14ac:dyDescent="0.3">
      <c r="B50" s="29"/>
      <c r="C50" s="29"/>
      <c r="D50" s="140"/>
      <c r="E50" s="37" t="s">
        <v>158</v>
      </c>
      <c r="F50" s="37"/>
      <c r="G50" s="37" t="s">
        <v>159</v>
      </c>
      <c r="H50" s="66">
        <v>-327992.39999999997</v>
      </c>
      <c r="I50" s="66">
        <v>-546654</v>
      </c>
      <c r="J50" s="66">
        <v>-546654</v>
      </c>
    </row>
    <row r="51" spans="2:10" ht="16.5" customHeight="1" x14ac:dyDescent="0.3">
      <c r="B51" s="30"/>
      <c r="C51" s="30"/>
      <c r="D51" s="30"/>
      <c r="E51" s="6"/>
      <c r="F51" s="6"/>
      <c r="G51" s="6" t="s">
        <v>15</v>
      </c>
      <c r="H51" s="66"/>
      <c r="I51" s="66"/>
      <c r="J51" s="66"/>
    </row>
    <row r="52" spans="2:10" s="141" customFormat="1" ht="16.5" customHeight="1" x14ac:dyDescent="0.3">
      <c r="B52" s="29"/>
      <c r="C52" s="29"/>
      <c r="D52" s="29"/>
      <c r="E52" s="29"/>
      <c r="F52" s="37" t="s">
        <v>160</v>
      </c>
      <c r="G52" s="37" t="s">
        <v>161</v>
      </c>
      <c r="H52" s="66">
        <v>-327992.39999999997</v>
      </c>
      <c r="I52" s="66">
        <v>-546654</v>
      </c>
      <c r="J52" s="66">
        <v>-546654</v>
      </c>
    </row>
    <row r="53" spans="2:10" ht="16.5" customHeight="1" x14ac:dyDescent="0.3">
      <c r="B53" s="30"/>
      <c r="C53" s="31"/>
      <c r="D53" s="31"/>
      <c r="E53" s="30"/>
      <c r="F53" s="6"/>
      <c r="G53" s="6" t="s">
        <v>16</v>
      </c>
      <c r="H53" s="68"/>
      <c r="I53" s="68"/>
      <c r="J53" s="68"/>
    </row>
    <row r="54" spans="2:10" ht="16.5" customHeight="1" x14ac:dyDescent="0.3">
      <c r="B54" s="30"/>
      <c r="C54" s="31"/>
      <c r="D54" s="31"/>
      <c r="E54" s="30"/>
      <c r="F54" s="6"/>
      <c r="G54" s="65" t="s">
        <v>157</v>
      </c>
      <c r="H54" s="68">
        <v>-327992.39999999997</v>
      </c>
      <c r="I54" s="68">
        <v>-546654</v>
      </c>
      <c r="J54" s="68">
        <v>-546654</v>
      </c>
    </row>
    <row r="55" spans="2:10" ht="16.5" customHeight="1" x14ac:dyDescent="0.3">
      <c r="B55" s="32"/>
      <c r="C55" s="33"/>
      <c r="D55" s="34"/>
      <c r="E55" s="34"/>
      <c r="F55" s="6"/>
      <c r="G55" s="6" t="s">
        <v>17</v>
      </c>
      <c r="H55" s="68"/>
      <c r="I55" s="68"/>
      <c r="J55" s="68"/>
    </row>
    <row r="56" spans="2:10" ht="16.5" customHeight="1" x14ac:dyDescent="0.3">
      <c r="B56" s="32"/>
      <c r="C56" s="33"/>
      <c r="D56" s="34"/>
      <c r="E56" s="34"/>
      <c r="F56" s="6"/>
      <c r="G56" s="6" t="s">
        <v>14</v>
      </c>
      <c r="H56" s="68">
        <v>-327992.39999999997</v>
      </c>
      <c r="I56" s="68">
        <v>-546654</v>
      </c>
      <c r="J56" s="68">
        <v>-546654</v>
      </c>
    </row>
    <row r="57" spans="2:10" ht="16.5" customHeight="1" x14ac:dyDescent="0.3">
      <c r="B57" s="32"/>
      <c r="C57" s="33"/>
      <c r="D57" s="34"/>
      <c r="E57" s="34"/>
      <c r="F57" s="6"/>
      <c r="G57" s="6" t="s">
        <v>104</v>
      </c>
      <c r="H57" s="68">
        <v>-327992.39999999997</v>
      </c>
      <c r="I57" s="68">
        <v>-546654</v>
      </c>
      <c r="J57" s="68">
        <v>-546654</v>
      </c>
    </row>
    <row r="58" spans="2:10" ht="16.5" customHeight="1" x14ac:dyDescent="0.3">
      <c r="B58" s="32"/>
      <c r="C58" s="33"/>
      <c r="D58" s="34"/>
      <c r="E58" s="34"/>
      <c r="F58" s="6"/>
      <c r="G58" s="6" t="s">
        <v>162</v>
      </c>
      <c r="H58" s="68">
        <v>-327992.39999999997</v>
      </c>
      <c r="I58" s="68">
        <v>-546654</v>
      </c>
      <c r="J58" s="68">
        <v>-546654</v>
      </c>
    </row>
    <row r="59" spans="2:10" ht="16.5" customHeight="1" x14ac:dyDescent="0.3">
      <c r="B59" s="32"/>
      <c r="C59" s="33"/>
      <c r="D59" s="34"/>
      <c r="E59" s="34"/>
      <c r="F59" s="6"/>
      <c r="G59" s="6" t="s">
        <v>163</v>
      </c>
      <c r="H59" s="68">
        <v>-327992.39999999997</v>
      </c>
      <c r="I59" s="68">
        <v>-546654</v>
      </c>
      <c r="J59" s="68">
        <v>-546654</v>
      </c>
    </row>
    <row r="60" spans="2:10" ht="16.5" customHeight="1" x14ac:dyDescent="0.3">
      <c r="B60" s="144"/>
      <c r="C60" s="145"/>
      <c r="D60" s="145"/>
      <c r="E60" s="144"/>
      <c r="F60" s="145"/>
      <c r="G60" s="37" t="s">
        <v>182</v>
      </c>
      <c r="H60" s="146">
        <v>0</v>
      </c>
      <c r="I60" s="146">
        <v>0</v>
      </c>
      <c r="J60" s="146">
        <v>0</v>
      </c>
    </row>
    <row r="61" spans="2:10" ht="16.5" customHeight="1" x14ac:dyDescent="0.3">
      <c r="B61" s="144"/>
      <c r="C61" s="145"/>
      <c r="D61" s="145"/>
      <c r="E61" s="144"/>
      <c r="F61" s="145"/>
      <c r="G61" s="6" t="s">
        <v>15</v>
      </c>
      <c r="H61" s="147"/>
      <c r="I61" s="147"/>
      <c r="J61" s="147"/>
    </row>
    <row r="62" spans="2:10" ht="16.5" customHeight="1" x14ac:dyDescent="0.3">
      <c r="B62" s="144" t="s">
        <v>190</v>
      </c>
      <c r="C62" s="145"/>
      <c r="D62" s="145"/>
      <c r="E62" s="144"/>
      <c r="F62" s="148"/>
      <c r="G62" s="149" t="s">
        <v>191</v>
      </c>
      <c r="H62" s="146">
        <v>0</v>
      </c>
      <c r="I62" s="146">
        <v>0</v>
      </c>
      <c r="J62" s="146">
        <v>0</v>
      </c>
    </row>
    <row r="63" spans="2:10" ht="16.5" customHeight="1" x14ac:dyDescent="0.3">
      <c r="B63" s="144"/>
      <c r="C63" s="144"/>
      <c r="D63" s="145"/>
      <c r="E63" s="144"/>
      <c r="F63" s="148"/>
      <c r="G63" s="150" t="s">
        <v>15</v>
      </c>
      <c r="H63" s="147"/>
      <c r="I63" s="147"/>
      <c r="J63" s="147"/>
    </row>
    <row r="64" spans="2:10" ht="16.5" customHeight="1" x14ac:dyDescent="0.3">
      <c r="B64" s="144"/>
      <c r="C64" s="144" t="s">
        <v>68</v>
      </c>
      <c r="D64" s="145"/>
      <c r="E64" s="144"/>
      <c r="F64" s="148"/>
      <c r="G64" s="149" t="s">
        <v>192</v>
      </c>
      <c r="H64" s="146">
        <v>0</v>
      </c>
      <c r="I64" s="146">
        <v>0</v>
      </c>
      <c r="J64" s="146">
        <v>0</v>
      </c>
    </row>
    <row r="65" spans="2:10" ht="16.5" customHeight="1" x14ac:dyDescent="0.3">
      <c r="B65" s="144"/>
      <c r="C65" s="144"/>
      <c r="D65" s="144"/>
      <c r="E65" s="144"/>
      <c r="F65" s="148"/>
      <c r="G65" s="150" t="s">
        <v>15</v>
      </c>
      <c r="H65" s="147"/>
      <c r="I65" s="147"/>
      <c r="J65" s="147"/>
    </row>
    <row r="66" spans="2:10" ht="16.5" customHeight="1" x14ac:dyDescent="0.3">
      <c r="B66" s="144"/>
      <c r="C66" s="144"/>
      <c r="D66" s="144" t="s">
        <v>68</v>
      </c>
      <c r="E66" s="144"/>
      <c r="F66" s="148"/>
      <c r="G66" s="149" t="s">
        <v>184</v>
      </c>
      <c r="H66" s="146">
        <v>0</v>
      </c>
      <c r="I66" s="146">
        <v>0</v>
      </c>
      <c r="J66" s="146">
        <v>0</v>
      </c>
    </row>
    <row r="67" spans="2:10" ht="16.5" customHeight="1" x14ac:dyDescent="0.3">
      <c r="B67" s="144"/>
      <c r="C67" s="145"/>
      <c r="D67" s="145"/>
      <c r="E67" s="144"/>
      <c r="F67" s="148"/>
      <c r="G67" s="150" t="s">
        <v>15</v>
      </c>
      <c r="H67" s="147"/>
      <c r="I67" s="147"/>
      <c r="J67" s="147"/>
    </row>
    <row r="68" spans="2:10" ht="16.5" customHeight="1" x14ac:dyDescent="0.3">
      <c r="B68" s="144"/>
      <c r="C68" s="145"/>
      <c r="D68" s="145"/>
      <c r="E68" s="151"/>
      <c r="F68" s="148"/>
      <c r="G68" s="37" t="s">
        <v>182</v>
      </c>
      <c r="H68" s="146">
        <v>0</v>
      </c>
      <c r="I68" s="146">
        <v>0</v>
      </c>
      <c r="J68" s="146">
        <v>0</v>
      </c>
    </row>
    <row r="69" spans="2:10" ht="16.5" customHeight="1" x14ac:dyDescent="0.3">
      <c r="B69" s="144"/>
      <c r="C69" s="144"/>
      <c r="D69" s="145"/>
      <c r="E69" s="152"/>
      <c r="F69" s="148"/>
      <c r="G69" s="150" t="s">
        <v>15</v>
      </c>
      <c r="H69" s="147"/>
      <c r="I69" s="147"/>
      <c r="J69" s="147"/>
    </row>
    <row r="70" spans="2:10" ht="16.5" customHeight="1" x14ac:dyDescent="0.3">
      <c r="B70" s="144"/>
      <c r="C70" s="144"/>
      <c r="D70" s="145"/>
      <c r="E70" s="152" t="s">
        <v>183</v>
      </c>
      <c r="F70" s="153"/>
      <c r="G70" s="154" t="s">
        <v>184</v>
      </c>
      <c r="H70" s="146">
        <f>H72+H80</f>
        <v>0</v>
      </c>
      <c r="I70" s="146">
        <f t="shared" ref="I70:J70" si="1">I72+I80</f>
        <v>0</v>
      </c>
      <c r="J70" s="146">
        <f t="shared" si="1"/>
        <v>0</v>
      </c>
    </row>
    <row r="71" spans="2:10" ht="16.5" customHeight="1" x14ac:dyDescent="0.3">
      <c r="B71" s="155"/>
      <c r="C71" s="155"/>
      <c r="D71" s="155"/>
      <c r="E71" s="156"/>
      <c r="F71" s="157"/>
      <c r="G71" s="158" t="s">
        <v>15</v>
      </c>
      <c r="H71" s="159"/>
      <c r="I71" s="159"/>
      <c r="J71" s="159"/>
    </row>
    <row r="72" spans="2:10" ht="16.5" customHeight="1" x14ac:dyDescent="0.3">
      <c r="B72" s="144"/>
      <c r="C72" s="144"/>
      <c r="D72" s="144"/>
      <c r="E72" s="152"/>
      <c r="F72" s="148">
        <v>11001</v>
      </c>
      <c r="G72" s="154" t="s">
        <v>184</v>
      </c>
      <c r="H72" s="160">
        <f>H74</f>
        <v>327992.39999999997</v>
      </c>
      <c r="I72" s="160">
        <f t="shared" ref="I72:J72" si="2">I74</f>
        <v>546654</v>
      </c>
      <c r="J72" s="160">
        <f t="shared" si="2"/>
        <v>546654</v>
      </c>
    </row>
    <row r="73" spans="2:10" ht="16.5" customHeight="1" x14ac:dyDescent="0.3">
      <c r="B73" s="155"/>
      <c r="C73" s="161"/>
      <c r="D73" s="161"/>
      <c r="E73" s="156"/>
      <c r="F73" s="157"/>
      <c r="G73" s="158" t="s">
        <v>193</v>
      </c>
      <c r="H73" s="162"/>
      <c r="I73" s="162"/>
      <c r="J73" s="162"/>
    </row>
    <row r="74" spans="2:10" ht="16.5" customHeight="1" x14ac:dyDescent="0.3">
      <c r="B74" s="155"/>
      <c r="C74" s="161"/>
      <c r="D74" s="161"/>
      <c r="E74" s="156"/>
      <c r="F74" s="163"/>
      <c r="G74" s="164" t="s">
        <v>182</v>
      </c>
      <c r="H74" s="165">
        <f>H77</f>
        <v>327992.39999999997</v>
      </c>
      <c r="I74" s="165">
        <f t="shared" ref="I74:J74" si="3">I77</f>
        <v>546654</v>
      </c>
      <c r="J74" s="165">
        <f t="shared" si="3"/>
        <v>546654</v>
      </c>
    </row>
    <row r="75" spans="2:10" ht="16.5" customHeight="1" x14ac:dyDescent="0.3">
      <c r="B75" s="166"/>
      <c r="C75" s="167"/>
      <c r="D75" s="168"/>
      <c r="E75" s="169"/>
      <c r="F75" s="169"/>
      <c r="G75" s="158" t="s">
        <v>194</v>
      </c>
      <c r="H75" s="162"/>
      <c r="I75" s="162"/>
      <c r="J75" s="162"/>
    </row>
    <row r="76" spans="2:10" ht="16.5" customHeight="1" x14ac:dyDescent="0.3">
      <c r="B76" s="166"/>
      <c r="C76" s="167"/>
      <c r="D76" s="168"/>
      <c r="E76" s="169"/>
      <c r="F76" s="169"/>
      <c r="G76" s="158" t="s">
        <v>14</v>
      </c>
      <c r="H76" s="165">
        <f>H78</f>
        <v>327992.39999999997</v>
      </c>
      <c r="I76" s="165">
        <f t="shared" ref="I76:J76" si="4">I78</f>
        <v>546654</v>
      </c>
      <c r="J76" s="165">
        <f t="shared" si="4"/>
        <v>546654</v>
      </c>
    </row>
    <row r="77" spans="2:10" ht="16.5" customHeight="1" x14ac:dyDescent="0.3">
      <c r="B77" s="166"/>
      <c r="C77" s="167"/>
      <c r="D77" s="168"/>
      <c r="E77" s="169"/>
      <c r="F77" s="169"/>
      <c r="G77" s="158" t="s">
        <v>195</v>
      </c>
      <c r="H77" s="165">
        <f>H79</f>
        <v>327992.39999999997</v>
      </c>
      <c r="I77" s="165">
        <f t="shared" ref="I77:J77" si="5">I79</f>
        <v>546654</v>
      </c>
      <c r="J77" s="165">
        <f t="shared" si="5"/>
        <v>546654</v>
      </c>
    </row>
    <row r="78" spans="2:10" ht="18" customHeight="1" x14ac:dyDescent="0.3">
      <c r="B78" s="166"/>
      <c r="C78" s="167"/>
      <c r="D78" s="168"/>
      <c r="E78" s="169"/>
      <c r="F78" s="169"/>
      <c r="G78" s="158" t="s">
        <v>196</v>
      </c>
      <c r="H78" s="165">
        <f>H79</f>
        <v>327992.39999999997</v>
      </c>
      <c r="I78" s="165">
        <f t="shared" ref="I78:J78" si="6">I79</f>
        <v>546654</v>
      </c>
      <c r="J78" s="165">
        <f t="shared" si="6"/>
        <v>546654</v>
      </c>
    </row>
    <row r="79" spans="2:10" ht="16.5" customHeight="1" x14ac:dyDescent="0.3">
      <c r="B79" s="166"/>
      <c r="C79" s="167"/>
      <c r="D79" s="168"/>
      <c r="E79" s="169"/>
      <c r="F79" s="169"/>
      <c r="G79" s="158" t="s">
        <v>197</v>
      </c>
      <c r="H79" s="170">
        <f>-H87</f>
        <v>327992.39999999997</v>
      </c>
      <c r="I79" s="170">
        <f t="shared" ref="I79:J79" si="7">-I87</f>
        <v>546654</v>
      </c>
      <c r="J79" s="170">
        <f t="shared" si="7"/>
        <v>546654</v>
      </c>
    </row>
    <row r="80" spans="2:10" ht="16.5" customHeight="1" x14ac:dyDescent="0.3">
      <c r="B80" s="39"/>
      <c r="C80" s="39"/>
      <c r="D80" s="39"/>
      <c r="E80" s="171"/>
      <c r="F80" s="148">
        <v>11001</v>
      </c>
      <c r="G80" s="154" t="s">
        <v>184</v>
      </c>
      <c r="H80" s="38">
        <f>H87</f>
        <v>-327992.39999999997</v>
      </c>
      <c r="I80" s="38">
        <f t="shared" ref="I80:J80" si="8">I87</f>
        <v>-546654</v>
      </c>
      <c r="J80" s="38">
        <f t="shared" si="8"/>
        <v>-546654</v>
      </c>
    </row>
    <row r="81" spans="2:10" ht="16.5" customHeight="1" x14ac:dyDescent="0.3">
      <c r="B81" s="40"/>
      <c r="C81" s="40"/>
      <c r="D81" s="40"/>
      <c r="E81" s="172"/>
      <c r="F81" s="157"/>
      <c r="G81" s="158" t="s">
        <v>193</v>
      </c>
      <c r="H81" s="170"/>
      <c r="I81" s="170"/>
      <c r="J81" s="170"/>
    </row>
    <row r="82" spans="2:10" ht="16.5" customHeight="1" x14ac:dyDescent="0.3">
      <c r="B82" s="40"/>
      <c r="C82" s="40"/>
      <c r="D82" s="40"/>
      <c r="E82" s="172"/>
      <c r="F82" s="163"/>
      <c r="G82" s="164" t="s">
        <v>182</v>
      </c>
      <c r="H82" s="170">
        <f>H87</f>
        <v>-327992.39999999997</v>
      </c>
      <c r="I82" s="170">
        <f t="shared" ref="I82:J82" si="9">I87</f>
        <v>-546654</v>
      </c>
      <c r="J82" s="170">
        <f t="shared" si="9"/>
        <v>-546654</v>
      </c>
    </row>
    <row r="83" spans="2:10" ht="16.5" customHeight="1" x14ac:dyDescent="0.3">
      <c r="B83" s="40"/>
      <c r="C83" s="40"/>
      <c r="D83" s="40"/>
      <c r="E83" s="172"/>
      <c r="F83" s="169"/>
      <c r="G83" s="158" t="s">
        <v>194</v>
      </c>
      <c r="H83" s="170"/>
      <c r="I83" s="170"/>
      <c r="J83" s="170"/>
    </row>
    <row r="84" spans="2:10" ht="16.5" customHeight="1" x14ac:dyDescent="0.3">
      <c r="B84" s="40"/>
      <c r="C84" s="40"/>
      <c r="D84" s="40"/>
      <c r="E84" s="40"/>
      <c r="F84" s="168"/>
      <c r="G84" s="158" t="s">
        <v>14</v>
      </c>
      <c r="H84" s="170">
        <f>H87</f>
        <v>-327992.39999999997</v>
      </c>
      <c r="I84" s="170">
        <f t="shared" ref="I84:J84" si="10">I87</f>
        <v>-546654</v>
      </c>
      <c r="J84" s="170">
        <f t="shared" si="10"/>
        <v>-546654</v>
      </c>
    </row>
    <row r="85" spans="2:10" ht="16.5" customHeight="1" x14ac:dyDescent="0.3">
      <c r="B85" s="40"/>
      <c r="C85" s="40"/>
      <c r="D85" s="40"/>
      <c r="E85" s="40"/>
      <c r="F85" s="168"/>
      <c r="G85" s="158" t="s">
        <v>195</v>
      </c>
      <c r="H85" s="170">
        <f>H87</f>
        <v>-327992.39999999997</v>
      </c>
      <c r="I85" s="170">
        <f t="shared" ref="I85:J85" si="11">I87</f>
        <v>-546654</v>
      </c>
      <c r="J85" s="170">
        <f t="shared" si="11"/>
        <v>-546654</v>
      </c>
    </row>
    <row r="86" spans="2:10" ht="18.75" customHeight="1" x14ac:dyDescent="0.3">
      <c r="B86" s="40"/>
      <c r="C86" s="40"/>
      <c r="D86" s="40"/>
      <c r="E86" s="40"/>
      <c r="F86" s="168"/>
      <c r="G86" s="158" t="s">
        <v>196</v>
      </c>
      <c r="H86" s="170">
        <f>H87</f>
        <v>-327992.39999999997</v>
      </c>
      <c r="I86" s="170">
        <f t="shared" ref="I86:J86" si="12">I87</f>
        <v>-546654</v>
      </c>
      <c r="J86" s="170">
        <f t="shared" si="12"/>
        <v>-546654</v>
      </c>
    </row>
    <row r="87" spans="2:10" ht="16.5" customHeight="1" x14ac:dyDescent="0.3">
      <c r="B87" s="40"/>
      <c r="C87" s="40"/>
      <c r="D87" s="40"/>
      <c r="E87" s="40"/>
      <c r="F87" s="168"/>
      <c r="G87" s="158" t="s">
        <v>197</v>
      </c>
      <c r="H87" s="170">
        <f>-H20</f>
        <v>-327992.39999999997</v>
      </c>
      <c r="I87" s="170">
        <f t="shared" ref="I87:J87" si="13">-I20</f>
        <v>-546654</v>
      </c>
      <c r="J87" s="170">
        <f t="shared" si="13"/>
        <v>-546654</v>
      </c>
    </row>
    <row r="90" spans="2:10" ht="16.5" customHeight="1" x14ac:dyDescent="0.3">
      <c r="G90" s="81" t="s">
        <v>89</v>
      </c>
      <c r="H90" s="46"/>
    </row>
    <row r="91" spans="2:10" ht="16.5" customHeight="1" x14ac:dyDescent="0.3">
      <c r="G91" s="81" t="s">
        <v>90</v>
      </c>
      <c r="H91" s="186" t="s">
        <v>91</v>
      </c>
      <c r="I91" s="186"/>
    </row>
  </sheetData>
  <mergeCells count="10">
    <mergeCell ref="H91:I91"/>
    <mergeCell ref="B4:J4"/>
    <mergeCell ref="H6:J6"/>
    <mergeCell ref="B1:J1"/>
    <mergeCell ref="B2:J2"/>
    <mergeCell ref="B3:J3"/>
    <mergeCell ref="B6:D6"/>
    <mergeCell ref="E6:F6"/>
    <mergeCell ref="G6:G7"/>
    <mergeCell ref="H5:J5"/>
  </mergeCells>
  <pageMargins left="0.15748031496062992" right="0.23622047244094491" top="0.15748031496062992" bottom="0.15748031496062992" header="0.15748031496062992" footer="0.15748031496062992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33" zoomScaleNormal="100" zoomScaleSheetLayoutView="90" workbookViewId="0">
      <selection activeCell="F50" sqref="F50"/>
    </sheetView>
  </sheetViews>
  <sheetFormatPr defaultColWidth="8" defaultRowHeight="11.25" customHeight="1" x14ac:dyDescent="0.25"/>
  <cols>
    <col min="1" max="1" width="7.85546875" style="46" customWidth="1"/>
    <col min="2" max="2" width="8.7109375" style="46" customWidth="1"/>
    <col min="3" max="3" width="84.42578125" style="46" customWidth="1"/>
    <col min="4" max="4" width="19.28515625" style="46" customWidth="1"/>
    <col min="5" max="5" width="24.85546875" style="46" customWidth="1"/>
    <col min="6" max="6" width="22.140625" style="46" customWidth="1"/>
    <col min="7" max="7" width="18.7109375" style="46" customWidth="1"/>
    <col min="8" max="8" width="19.140625" style="46" customWidth="1"/>
    <col min="9" max="16384" width="8" style="46"/>
  </cols>
  <sheetData>
    <row r="1" spans="1:9" s="62" customFormat="1" ht="18.75" customHeight="1" x14ac:dyDescent="0.25">
      <c r="A1" s="196" t="s">
        <v>37</v>
      </c>
      <c r="B1" s="196"/>
      <c r="C1" s="196"/>
      <c r="D1" s="196"/>
      <c r="E1" s="196"/>
      <c r="F1" s="196"/>
      <c r="G1" s="196"/>
      <c r="H1" s="196"/>
    </row>
    <row r="2" spans="1:9" s="1" customFormat="1" ht="19.5" customHeight="1" x14ac:dyDescent="0.25">
      <c r="A2" s="190" t="s">
        <v>101</v>
      </c>
      <c r="B2" s="190"/>
      <c r="C2" s="190"/>
      <c r="D2" s="190"/>
      <c r="E2" s="190"/>
      <c r="F2" s="190"/>
      <c r="G2" s="190"/>
      <c r="H2" s="190"/>
      <c r="I2" s="83"/>
    </row>
    <row r="3" spans="1:9" s="1" customFormat="1" ht="17.25" customHeight="1" x14ac:dyDescent="0.25">
      <c r="A3" s="190" t="s">
        <v>0</v>
      </c>
      <c r="B3" s="190"/>
      <c r="C3" s="190"/>
      <c r="D3" s="190"/>
      <c r="E3" s="190"/>
      <c r="F3" s="190"/>
      <c r="G3" s="190"/>
      <c r="H3" s="190"/>
      <c r="I3" s="83"/>
    </row>
    <row r="4" spans="1:9" s="1" customFormat="1" ht="52.5" customHeight="1" x14ac:dyDescent="0.25">
      <c r="A4" s="187" t="s">
        <v>102</v>
      </c>
      <c r="B4" s="187"/>
      <c r="C4" s="187"/>
      <c r="D4" s="187"/>
      <c r="E4" s="187"/>
      <c r="F4" s="187"/>
      <c r="G4" s="187"/>
      <c r="H4" s="187"/>
      <c r="I4" s="84"/>
    </row>
    <row r="5" spans="1:9" s="1" customFormat="1" ht="17.25" customHeight="1" x14ac:dyDescent="0.25">
      <c r="A5" s="85"/>
      <c r="B5" s="85"/>
      <c r="C5" s="44"/>
      <c r="D5" s="86"/>
      <c r="E5" s="86"/>
      <c r="F5" s="86"/>
      <c r="G5" s="197" t="s">
        <v>179</v>
      </c>
      <c r="H5" s="197"/>
    </row>
    <row r="6" spans="1:9" s="1" customFormat="1" ht="36.75" customHeight="1" x14ac:dyDescent="0.25">
      <c r="A6" s="198" t="s">
        <v>20</v>
      </c>
      <c r="B6" s="199"/>
      <c r="C6" s="202" t="s">
        <v>21</v>
      </c>
      <c r="D6" s="205" t="s">
        <v>110</v>
      </c>
      <c r="E6" s="206"/>
      <c r="F6" s="206"/>
      <c r="G6" s="206"/>
      <c r="H6" s="207"/>
    </row>
    <row r="7" spans="1:9" s="2" customFormat="1" ht="17.25" x14ac:dyDescent="0.25">
      <c r="A7" s="200"/>
      <c r="B7" s="201"/>
      <c r="C7" s="203"/>
      <c r="D7" s="208" t="s">
        <v>22</v>
      </c>
      <c r="E7" s="210" t="s">
        <v>4</v>
      </c>
      <c r="F7" s="211"/>
      <c r="G7" s="211"/>
      <c r="H7" s="212"/>
    </row>
    <row r="8" spans="1:9" s="2" customFormat="1" ht="96" customHeight="1" x14ac:dyDescent="0.25">
      <c r="A8" s="8" t="s">
        <v>1</v>
      </c>
      <c r="B8" s="8" t="s">
        <v>2</v>
      </c>
      <c r="C8" s="204"/>
      <c r="D8" s="209"/>
      <c r="E8" s="87" t="s">
        <v>23</v>
      </c>
      <c r="F8" s="87" t="s">
        <v>24</v>
      </c>
      <c r="G8" s="87" t="s">
        <v>25</v>
      </c>
      <c r="H8" s="87" t="s">
        <v>26</v>
      </c>
    </row>
    <row r="9" spans="1:9" s="2" customFormat="1" ht="30.75" customHeight="1" x14ac:dyDescent="0.25">
      <c r="A9" s="8"/>
      <c r="B9" s="8"/>
      <c r="C9" s="9" t="s">
        <v>27</v>
      </c>
      <c r="D9" s="7">
        <v>546654</v>
      </c>
      <c r="E9" s="7">
        <v>202312</v>
      </c>
      <c r="F9" s="7">
        <v>344341.99999999994</v>
      </c>
      <c r="G9" s="7">
        <f t="shared" ref="G9:H9" si="0">G11</f>
        <v>0</v>
      </c>
      <c r="H9" s="7">
        <f t="shared" si="0"/>
        <v>0</v>
      </c>
    </row>
    <row r="10" spans="1:9" s="1" customFormat="1" ht="17.25" customHeight="1" x14ac:dyDescent="0.25">
      <c r="A10" s="8"/>
      <c r="B10" s="8"/>
      <c r="C10" s="9" t="s">
        <v>28</v>
      </c>
      <c r="D10" s="88"/>
      <c r="E10" s="11"/>
      <c r="F10" s="12"/>
      <c r="G10" s="11"/>
      <c r="H10" s="10"/>
    </row>
    <row r="11" spans="1:9" s="3" customFormat="1" ht="51.75" customHeight="1" x14ac:dyDescent="0.25">
      <c r="A11" s="13"/>
      <c r="B11" s="14"/>
      <c r="C11" s="14" t="s">
        <v>29</v>
      </c>
      <c r="D11" s="7">
        <v>546654</v>
      </c>
      <c r="E11" s="7">
        <v>202312</v>
      </c>
      <c r="F11" s="7">
        <v>344341.99999999994</v>
      </c>
      <c r="G11" s="7">
        <f t="shared" ref="G11:H11" si="1">G13</f>
        <v>0</v>
      </c>
      <c r="H11" s="7">
        <f t="shared" si="1"/>
        <v>0</v>
      </c>
    </row>
    <row r="12" spans="1:9" s="3" customFormat="1" ht="17.25" customHeight="1" x14ac:dyDescent="0.25">
      <c r="A12" s="13"/>
      <c r="B12" s="13"/>
      <c r="C12" s="13" t="s">
        <v>30</v>
      </c>
      <c r="D12" s="88"/>
      <c r="E12" s="15"/>
      <c r="F12" s="10"/>
      <c r="G12" s="15"/>
      <c r="H12" s="10"/>
    </row>
    <row r="13" spans="1:9" ht="21.75" customHeight="1" x14ac:dyDescent="0.25">
      <c r="A13" s="72" t="s">
        <v>61</v>
      </c>
      <c r="B13" s="72" t="s">
        <v>62</v>
      </c>
      <c r="C13" s="37" t="s">
        <v>63</v>
      </c>
      <c r="D13" s="88">
        <v>344341.99999999994</v>
      </c>
      <c r="E13" s="88">
        <v>0</v>
      </c>
      <c r="F13" s="88">
        <v>344341.99999999994</v>
      </c>
      <c r="G13" s="88">
        <f>SUM(G15:G39)</f>
        <v>0</v>
      </c>
      <c r="H13" s="88">
        <f>SUM(H15:H39)</f>
        <v>0</v>
      </c>
    </row>
    <row r="14" spans="1:9" ht="20.25" customHeight="1" x14ac:dyDescent="0.25">
      <c r="A14" s="13"/>
      <c r="B14" s="13"/>
      <c r="C14" s="6" t="s">
        <v>4</v>
      </c>
      <c r="D14" s="89"/>
      <c r="E14" s="89"/>
      <c r="F14" s="89"/>
      <c r="G14" s="89"/>
      <c r="H14" s="89"/>
    </row>
    <row r="15" spans="1:9" ht="34.5" x14ac:dyDescent="0.25">
      <c r="A15" s="13"/>
      <c r="B15" s="90"/>
      <c r="C15" s="91" t="s">
        <v>113</v>
      </c>
      <c r="D15" s="106">
        <v>22287.7</v>
      </c>
      <c r="E15" s="106">
        <v>0</v>
      </c>
      <c r="F15" s="106">
        <v>22287.7</v>
      </c>
      <c r="G15" s="92">
        <v>0</v>
      </c>
      <c r="H15" s="92">
        <v>0</v>
      </c>
    </row>
    <row r="16" spans="1:9" ht="34.5" x14ac:dyDescent="0.25">
      <c r="A16" s="13"/>
      <c r="B16" s="90"/>
      <c r="C16" s="91" t="s">
        <v>114</v>
      </c>
      <c r="D16" s="106">
        <v>15767.5</v>
      </c>
      <c r="E16" s="106">
        <v>0</v>
      </c>
      <c r="F16" s="106">
        <v>15767.5</v>
      </c>
      <c r="G16" s="92">
        <v>0</v>
      </c>
      <c r="H16" s="92">
        <v>0</v>
      </c>
    </row>
    <row r="17" spans="1:8" ht="41.25" customHeight="1" x14ac:dyDescent="0.25">
      <c r="A17" s="13"/>
      <c r="B17" s="90"/>
      <c r="C17" s="91" t="s">
        <v>115</v>
      </c>
      <c r="D17" s="106">
        <v>8308.1</v>
      </c>
      <c r="E17" s="106">
        <v>0</v>
      </c>
      <c r="F17" s="106">
        <v>8308.1</v>
      </c>
      <c r="G17" s="92">
        <v>0</v>
      </c>
      <c r="H17" s="92">
        <v>0</v>
      </c>
    </row>
    <row r="18" spans="1:8" ht="51.75" x14ac:dyDescent="0.25">
      <c r="A18" s="13"/>
      <c r="B18" s="90"/>
      <c r="C18" s="91" t="s">
        <v>116</v>
      </c>
      <c r="D18" s="106">
        <v>7865.1</v>
      </c>
      <c r="E18" s="106">
        <v>0</v>
      </c>
      <c r="F18" s="106">
        <v>7865.1</v>
      </c>
      <c r="G18" s="92">
        <v>0</v>
      </c>
      <c r="H18" s="92">
        <v>0</v>
      </c>
    </row>
    <row r="19" spans="1:8" ht="34.5" x14ac:dyDescent="0.25">
      <c r="A19" s="13"/>
      <c r="B19" s="90"/>
      <c r="C19" s="91" t="s">
        <v>117</v>
      </c>
      <c r="D19" s="106">
        <v>12694.5</v>
      </c>
      <c r="E19" s="106">
        <v>0</v>
      </c>
      <c r="F19" s="106">
        <v>12694.5</v>
      </c>
      <c r="G19" s="92">
        <v>0</v>
      </c>
      <c r="H19" s="92">
        <v>0</v>
      </c>
    </row>
    <row r="20" spans="1:8" ht="34.5" x14ac:dyDescent="0.25">
      <c r="A20" s="13"/>
      <c r="B20" s="90"/>
      <c r="C20" s="91" t="s">
        <v>118</v>
      </c>
      <c r="D20" s="106">
        <v>25821.599999999999</v>
      </c>
      <c r="E20" s="106">
        <v>0</v>
      </c>
      <c r="F20" s="106">
        <v>25821.599999999999</v>
      </c>
      <c r="G20" s="92">
        <v>0</v>
      </c>
      <c r="H20" s="92">
        <v>0</v>
      </c>
    </row>
    <row r="21" spans="1:8" ht="34.5" x14ac:dyDescent="0.25">
      <c r="A21" s="13"/>
      <c r="B21" s="90"/>
      <c r="C21" s="91" t="s">
        <v>119</v>
      </c>
      <c r="D21" s="106">
        <v>19754.5</v>
      </c>
      <c r="E21" s="106">
        <v>0</v>
      </c>
      <c r="F21" s="106">
        <v>19754.5</v>
      </c>
      <c r="G21" s="92">
        <v>0</v>
      </c>
      <c r="H21" s="92">
        <v>0</v>
      </c>
    </row>
    <row r="22" spans="1:8" ht="34.5" x14ac:dyDescent="0.25">
      <c r="A22" s="13"/>
      <c r="B22" s="90"/>
      <c r="C22" s="91" t="s">
        <v>120</v>
      </c>
      <c r="D22" s="106">
        <v>15834.5</v>
      </c>
      <c r="E22" s="106">
        <v>0</v>
      </c>
      <c r="F22" s="106">
        <v>15834.5</v>
      </c>
      <c r="G22" s="92">
        <v>0</v>
      </c>
      <c r="H22" s="92">
        <v>0</v>
      </c>
    </row>
    <row r="23" spans="1:8" ht="34.5" x14ac:dyDescent="0.25">
      <c r="A23" s="13"/>
      <c r="B23" s="90"/>
      <c r="C23" s="91" t="s">
        <v>121</v>
      </c>
      <c r="D23" s="106">
        <v>18869.5</v>
      </c>
      <c r="E23" s="106">
        <v>0</v>
      </c>
      <c r="F23" s="106">
        <v>18869.5</v>
      </c>
      <c r="G23" s="92">
        <v>0</v>
      </c>
      <c r="H23" s="92">
        <v>0</v>
      </c>
    </row>
    <row r="24" spans="1:8" ht="34.5" x14ac:dyDescent="0.25">
      <c r="A24" s="13"/>
      <c r="B24" s="90"/>
      <c r="C24" s="93" t="s">
        <v>122</v>
      </c>
      <c r="D24" s="106">
        <v>15292.5</v>
      </c>
      <c r="E24" s="106">
        <v>0</v>
      </c>
      <c r="F24" s="106">
        <v>15292.5</v>
      </c>
      <c r="G24" s="92">
        <v>0</v>
      </c>
      <c r="H24" s="92">
        <v>0</v>
      </c>
    </row>
    <row r="25" spans="1:8" ht="34.5" x14ac:dyDescent="0.25">
      <c r="A25" s="13"/>
      <c r="B25" s="90"/>
      <c r="C25" s="93" t="s">
        <v>123</v>
      </c>
      <c r="D25" s="106">
        <v>11218.5</v>
      </c>
      <c r="E25" s="106">
        <v>0</v>
      </c>
      <c r="F25" s="106">
        <v>11218.5</v>
      </c>
      <c r="G25" s="92">
        <v>0</v>
      </c>
      <c r="H25" s="92">
        <v>0</v>
      </c>
    </row>
    <row r="26" spans="1:8" ht="34.5" x14ac:dyDescent="0.25">
      <c r="A26" s="13"/>
      <c r="B26" s="90"/>
      <c r="C26" s="93" t="s">
        <v>124</v>
      </c>
      <c r="D26" s="106">
        <v>9888.7999999999993</v>
      </c>
      <c r="E26" s="106">
        <v>0</v>
      </c>
      <c r="F26" s="106">
        <v>9888.7999999999993</v>
      </c>
      <c r="G26" s="92">
        <v>0</v>
      </c>
      <c r="H26" s="92">
        <v>0</v>
      </c>
    </row>
    <row r="27" spans="1:8" ht="34.5" x14ac:dyDescent="0.25">
      <c r="A27" s="13"/>
      <c r="B27" s="90"/>
      <c r="C27" s="93" t="s">
        <v>125</v>
      </c>
      <c r="D27" s="106">
        <v>16851.400000000001</v>
      </c>
      <c r="E27" s="106">
        <v>0</v>
      </c>
      <c r="F27" s="106">
        <v>16851.400000000001</v>
      </c>
      <c r="G27" s="92">
        <v>0</v>
      </c>
      <c r="H27" s="92">
        <v>0</v>
      </c>
    </row>
    <row r="28" spans="1:8" ht="51.75" x14ac:dyDescent="0.25">
      <c r="A28" s="13"/>
      <c r="B28" s="90"/>
      <c r="C28" s="93" t="s">
        <v>126</v>
      </c>
      <c r="D28" s="106">
        <v>16548.400000000001</v>
      </c>
      <c r="E28" s="106">
        <v>0</v>
      </c>
      <c r="F28" s="106">
        <v>16548.400000000001</v>
      </c>
      <c r="G28" s="92">
        <v>0</v>
      </c>
      <c r="H28" s="92">
        <v>0</v>
      </c>
    </row>
    <row r="29" spans="1:8" ht="51.75" x14ac:dyDescent="0.25">
      <c r="A29" s="13"/>
      <c r="B29" s="90"/>
      <c r="C29" s="93" t="s">
        <v>127</v>
      </c>
      <c r="D29" s="106">
        <v>22333.4</v>
      </c>
      <c r="E29" s="106">
        <v>0</v>
      </c>
      <c r="F29" s="106">
        <v>22333.4</v>
      </c>
      <c r="G29" s="92">
        <v>0</v>
      </c>
      <c r="H29" s="92">
        <v>0</v>
      </c>
    </row>
    <row r="30" spans="1:8" ht="34.5" x14ac:dyDescent="0.25">
      <c r="A30" s="13"/>
      <c r="B30" s="90"/>
      <c r="C30" s="93" t="s">
        <v>128</v>
      </c>
      <c r="D30" s="106">
        <v>9642.4</v>
      </c>
      <c r="E30" s="106">
        <v>0</v>
      </c>
      <c r="F30" s="106">
        <v>9642.4</v>
      </c>
      <c r="G30" s="92">
        <v>0</v>
      </c>
      <c r="H30" s="92">
        <v>0</v>
      </c>
    </row>
    <row r="31" spans="1:8" ht="34.5" x14ac:dyDescent="0.25">
      <c r="A31" s="13"/>
      <c r="B31" s="90"/>
      <c r="C31" s="93" t="s">
        <v>129</v>
      </c>
      <c r="D31" s="106">
        <v>21257.5</v>
      </c>
      <c r="E31" s="106">
        <v>0</v>
      </c>
      <c r="F31" s="106">
        <v>21257.5</v>
      </c>
      <c r="G31" s="92">
        <v>0</v>
      </c>
      <c r="H31" s="92">
        <v>0</v>
      </c>
    </row>
    <row r="32" spans="1:8" ht="34.5" x14ac:dyDescent="0.25">
      <c r="A32" s="13"/>
      <c r="B32" s="90"/>
      <c r="C32" s="93" t="s">
        <v>130</v>
      </c>
      <c r="D32" s="106">
        <v>8871.4</v>
      </c>
      <c r="E32" s="106">
        <v>0</v>
      </c>
      <c r="F32" s="106">
        <v>8871.4</v>
      </c>
      <c r="G32" s="92">
        <v>0</v>
      </c>
      <c r="H32" s="92">
        <v>0</v>
      </c>
    </row>
    <row r="33" spans="1:8" ht="34.5" x14ac:dyDescent="0.25">
      <c r="A33" s="13"/>
      <c r="B33" s="90"/>
      <c r="C33" s="93" t="s">
        <v>131</v>
      </c>
      <c r="D33" s="106">
        <v>7588.8</v>
      </c>
      <c r="E33" s="106">
        <v>0</v>
      </c>
      <c r="F33" s="106">
        <v>7588.8</v>
      </c>
      <c r="G33" s="92">
        <v>0</v>
      </c>
      <c r="H33" s="92">
        <v>0</v>
      </c>
    </row>
    <row r="34" spans="1:8" ht="34.5" x14ac:dyDescent="0.25">
      <c r="A34" s="13"/>
      <c r="B34" s="13"/>
      <c r="C34" s="93" t="s">
        <v>132</v>
      </c>
      <c r="D34" s="106">
        <v>1945.8</v>
      </c>
      <c r="E34" s="106">
        <v>0</v>
      </c>
      <c r="F34" s="106">
        <v>1945.8</v>
      </c>
      <c r="G34" s="92">
        <v>0</v>
      </c>
      <c r="H34" s="92">
        <v>0</v>
      </c>
    </row>
    <row r="35" spans="1:8" ht="34.5" x14ac:dyDescent="0.25">
      <c r="A35" s="6"/>
      <c r="B35" s="6"/>
      <c r="C35" s="93" t="s">
        <v>133</v>
      </c>
      <c r="D35" s="106">
        <v>20309</v>
      </c>
      <c r="E35" s="106">
        <v>0</v>
      </c>
      <c r="F35" s="106">
        <v>20309</v>
      </c>
      <c r="G35" s="92">
        <v>0</v>
      </c>
      <c r="H35" s="92">
        <v>0</v>
      </c>
    </row>
    <row r="36" spans="1:8" ht="34.5" x14ac:dyDescent="0.25">
      <c r="A36" s="6"/>
      <c r="B36" s="6"/>
      <c r="C36" s="93" t="s">
        <v>134</v>
      </c>
      <c r="D36" s="106">
        <v>13358.8</v>
      </c>
      <c r="E36" s="106">
        <v>0</v>
      </c>
      <c r="F36" s="106">
        <v>13358.8</v>
      </c>
      <c r="G36" s="92">
        <v>0</v>
      </c>
      <c r="H36" s="92">
        <v>0</v>
      </c>
    </row>
    <row r="37" spans="1:8" ht="34.5" x14ac:dyDescent="0.25">
      <c r="A37" s="6"/>
      <c r="B37" s="6"/>
      <c r="C37" s="93" t="s">
        <v>135</v>
      </c>
      <c r="D37" s="106">
        <v>5049.6000000000004</v>
      </c>
      <c r="E37" s="106">
        <v>0</v>
      </c>
      <c r="F37" s="106">
        <v>5049.6000000000004</v>
      </c>
      <c r="G37" s="92">
        <v>0</v>
      </c>
      <c r="H37" s="92">
        <v>0</v>
      </c>
    </row>
    <row r="38" spans="1:8" ht="34.5" x14ac:dyDescent="0.25">
      <c r="A38" s="6"/>
      <c r="B38" s="6"/>
      <c r="C38" s="93" t="s">
        <v>136</v>
      </c>
      <c r="D38" s="106">
        <v>11249.4</v>
      </c>
      <c r="E38" s="106">
        <v>0</v>
      </c>
      <c r="F38" s="106">
        <v>11249.4</v>
      </c>
      <c r="G38" s="92">
        <v>0</v>
      </c>
      <c r="H38" s="92">
        <v>0</v>
      </c>
    </row>
    <row r="39" spans="1:8" ht="34.5" x14ac:dyDescent="0.25">
      <c r="A39" s="6"/>
      <c r="B39" s="6"/>
      <c r="C39" s="93" t="s">
        <v>137</v>
      </c>
      <c r="D39" s="106">
        <v>5733.3</v>
      </c>
      <c r="E39" s="106">
        <v>0</v>
      </c>
      <c r="F39" s="106">
        <v>5733.3</v>
      </c>
      <c r="G39" s="92">
        <v>0</v>
      </c>
      <c r="H39" s="92">
        <v>0</v>
      </c>
    </row>
    <row r="40" spans="1:8" ht="17.25" x14ac:dyDescent="0.25">
      <c r="A40" s="72">
        <v>1072</v>
      </c>
      <c r="B40" s="72">
        <v>31013</v>
      </c>
      <c r="C40" s="37" t="s">
        <v>111</v>
      </c>
      <c r="D40" s="88">
        <v>202312</v>
      </c>
      <c r="E40" s="88">
        <v>202312</v>
      </c>
      <c r="F40" s="88">
        <v>0</v>
      </c>
      <c r="G40" s="88">
        <f t="shared" ref="G40:H40" si="2">SUM(G42:G45)</f>
        <v>0</v>
      </c>
      <c r="H40" s="88">
        <f t="shared" si="2"/>
        <v>0</v>
      </c>
    </row>
    <row r="41" spans="1:8" ht="17.25" x14ac:dyDescent="0.25">
      <c r="A41" s="72"/>
      <c r="B41" s="72"/>
      <c r="C41" s="37" t="s">
        <v>4</v>
      </c>
      <c r="D41" s="88"/>
      <c r="E41" s="88"/>
      <c r="F41" s="88"/>
      <c r="G41" s="88"/>
      <c r="H41" s="88"/>
    </row>
    <row r="42" spans="1:8" ht="36" customHeight="1" x14ac:dyDescent="0.25">
      <c r="A42" s="6"/>
      <c r="B42" s="6"/>
      <c r="C42" s="64" t="s">
        <v>99</v>
      </c>
      <c r="D42" s="106">
        <v>13319.8</v>
      </c>
      <c r="E42" s="106">
        <v>13319.8</v>
      </c>
      <c r="F42" s="106">
        <v>0</v>
      </c>
      <c r="G42" s="92">
        <v>0</v>
      </c>
      <c r="H42" s="92">
        <v>0</v>
      </c>
    </row>
    <row r="43" spans="1:8" ht="51" customHeight="1" x14ac:dyDescent="0.25">
      <c r="A43" s="6"/>
      <c r="B43" s="6"/>
      <c r="C43" s="64" t="s">
        <v>98</v>
      </c>
      <c r="D43" s="106">
        <v>162876.6</v>
      </c>
      <c r="E43" s="106">
        <v>162876.6</v>
      </c>
      <c r="F43" s="106">
        <v>0</v>
      </c>
      <c r="G43" s="92">
        <v>0</v>
      </c>
      <c r="H43" s="92">
        <v>0</v>
      </c>
    </row>
    <row r="44" spans="1:8" ht="53.25" customHeight="1" x14ac:dyDescent="0.25">
      <c r="A44" s="6"/>
      <c r="B44" s="6"/>
      <c r="C44" s="64" t="s">
        <v>97</v>
      </c>
      <c r="D44" s="106">
        <v>8497</v>
      </c>
      <c r="E44" s="106">
        <v>8497</v>
      </c>
      <c r="F44" s="106">
        <v>0</v>
      </c>
      <c r="G44" s="92">
        <v>0</v>
      </c>
      <c r="H44" s="92">
        <v>0</v>
      </c>
    </row>
    <row r="45" spans="1:8" ht="41.25" customHeight="1" x14ac:dyDescent="0.25">
      <c r="A45" s="6"/>
      <c r="B45" s="6"/>
      <c r="C45" s="93" t="s">
        <v>100</v>
      </c>
      <c r="D45" s="106">
        <v>17618.599999999999</v>
      </c>
      <c r="E45" s="106">
        <v>17618.599999999999</v>
      </c>
      <c r="F45" s="106">
        <v>0</v>
      </c>
      <c r="G45" s="92">
        <v>0</v>
      </c>
      <c r="H45" s="92">
        <v>0</v>
      </c>
    </row>
    <row r="46" spans="1:8" ht="17.25" x14ac:dyDescent="0.25">
      <c r="C46" s="94"/>
      <c r="D46" s="95"/>
      <c r="E46" s="95"/>
      <c r="F46" s="95"/>
      <c r="G46" s="95"/>
      <c r="H46" s="95"/>
    </row>
    <row r="48" spans="1:8" ht="21.75" customHeight="1" x14ac:dyDescent="0.3">
      <c r="C48" s="25" t="s">
        <v>89</v>
      </c>
      <c r="D48" s="26"/>
    </row>
    <row r="49" spans="3:5" ht="19.5" customHeight="1" x14ac:dyDescent="0.3">
      <c r="C49" s="25" t="s">
        <v>90</v>
      </c>
      <c r="D49" s="186" t="s">
        <v>91</v>
      </c>
      <c r="E49" s="186"/>
    </row>
  </sheetData>
  <mergeCells count="11">
    <mergeCell ref="D49:E49"/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19685039370078741" bottom="0.19685039370078741" header="0.19685039370078741" footer="0.19685039370078741"/>
  <pageSetup scale="68" orientation="landscape" r:id="rId1"/>
  <rowBreaks count="1" manualBreakCount="1">
    <brk id="19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55"/>
  <sheetViews>
    <sheetView topLeftCell="A40" zoomScaleNormal="100" zoomScaleSheetLayoutView="90" workbookViewId="0">
      <selection activeCell="A4" sqref="A4:F4"/>
    </sheetView>
  </sheetViews>
  <sheetFormatPr defaultColWidth="8" defaultRowHeight="17.25" customHeight="1" x14ac:dyDescent="0.25"/>
  <cols>
    <col min="1" max="1" width="12.85546875" style="2" customWidth="1"/>
    <col min="2" max="2" width="13.140625" style="2" customWidth="1"/>
    <col min="3" max="3" width="82.7109375" style="1" customWidth="1"/>
    <col min="4" max="4" width="16.28515625" style="1" customWidth="1"/>
    <col min="5" max="5" width="18.42578125" style="4" customWidth="1"/>
    <col min="6" max="6" width="17.85546875" style="4" customWidth="1"/>
    <col min="7" max="7" width="18.28515625" style="4" bestFit="1" customWidth="1"/>
    <col min="8" max="8" width="18.7109375" style="4" bestFit="1" customWidth="1"/>
    <col min="9" max="9" width="16.42578125" style="1" customWidth="1"/>
    <col min="10" max="10" width="17.28515625" style="1" bestFit="1" customWidth="1"/>
    <col min="11" max="16384" width="8" style="1"/>
  </cols>
  <sheetData>
    <row r="1" spans="1:11" s="19" customFormat="1" ht="21" customHeight="1" x14ac:dyDescent="0.3">
      <c r="A1" s="216" t="s">
        <v>36</v>
      </c>
      <c r="B1" s="216"/>
      <c r="C1" s="216"/>
      <c r="D1" s="216"/>
      <c r="E1" s="216"/>
      <c r="F1" s="216"/>
      <c r="G1" s="18"/>
      <c r="H1" s="18"/>
    </row>
    <row r="2" spans="1:11" s="45" customFormat="1" ht="16.5" customHeight="1" x14ac:dyDescent="0.3">
      <c r="A2" s="217" t="s">
        <v>101</v>
      </c>
      <c r="B2" s="217"/>
      <c r="C2" s="217"/>
      <c r="D2" s="217"/>
      <c r="E2" s="217"/>
      <c r="F2" s="217"/>
      <c r="G2" s="108"/>
      <c r="H2" s="108"/>
    </row>
    <row r="3" spans="1:11" s="45" customFormat="1" ht="16.5" customHeight="1" x14ac:dyDescent="0.3">
      <c r="A3" s="217" t="s">
        <v>0</v>
      </c>
      <c r="B3" s="217"/>
      <c r="C3" s="217"/>
      <c r="D3" s="217"/>
      <c r="E3" s="217"/>
      <c r="F3" s="217"/>
      <c r="G3" s="108"/>
      <c r="H3" s="108"/>
    </row>
    <row r="4" spans="1:11" s="45" customFormat="1" ht="52.5" customHeight="1" x14ac:dyDescent="0.25">
      <c r="A4" s="218" t="s">
        <v>106</v>
      </c>
      <c r="B4" s="218"/>
      <c r="C4" s="218"/>
      <c r="D4" s="218"/>
      <c r="E4" s="218"/>
      <c r="F4" s="218"/>
      <c r="G4" s="108"/>
      <c r="H4" s="108"/>
    </row>
    <row r="6" spans="1:11" s="46" customFormat="1" x14ac:dyDescent="0.25">
      <c r="A6" s="219" t="s">
        <v>174</v>
      </c>
      <c r="B6" s="219"/>
      <c r="C6" s="219"/>
      <c r="D6" s="219"/>
      <c r="E6" s="219"/>
      <c r="F6" s="219"/>
    </row>
    <row r="7" spans="1:11" s="46" customFormat="1" ht="44.25" customHeight="1" x14ac:dyDescent="0.25">
      <c r="A7" s="188" t="s">
        <v>46</v>
      </c>
      <c r="B7" s="188"/>
      <c r="C7" s="188" t="s">
        <v>47</v>
      </c>
      <c r="D7" s="214" t="s">
        <v>105</v>
      </c>
      <c r="E7" s="214"/>
      <c r="F7" s="215"/>
    </row>
    <row r="8" spans="1:11" s="46" customFormat="1" ht="30" customHeight="1" x14ac:dyDescent="0.25">
      <c r="A8" s="188"/>
      <c r="B8" s="188"/>
      <c r="C8" s="188"/>
      <c r="D8" s="213" t="s">
        <v>43</v>
      </c>
      <c r="E8" s="213" t="s">
        <v>44</v>
      </c>
      <c r="F8" s="213" t="s">
        <v>38</v>
      </c>
    </row>
    <row r="9" spans="1:11" s="46" customFormat="1" ht="31.5" customHeight="1" x14ac:dyDescent="0.25">
      <c r="A9" s="72" t="s">
        <v>12</v>
      </c>
      <c r="B9" s="72" t="s">
        <v>13</v>
      </c>
      <c r="C9" s="188"/>
      <c r="D9" s="213"/>
      <c r="E9" s="213"/>
      <c r="F9" s="213"/>
      <c r="H9" s="109"/>
      <c r="I9" s="109"/>
      <c r="J9" s="109"/>
      <c r="K9" s="109"/>
    </row>
    <row r="10" spans="1:11" s="46" customFormat="1" ht="16.5" customHeight="1" x14ac:dyDescent="0.25">
      <c r="A10" s="13"/>
      <c r="B10" s="13"/>
      <c r="C10" s="72" t="s">
        <v>39</v>
      </c>
      <c r="D10" s="110">
        <f t="shared" ref="D10:F10" si="0">D12</f>
        <v>327992.39999999997</v>
      </c>
      <c r="E10" s="110">
        <f t="shared" si="0"/>
        <v>546654</v>
      </c>
      <c r="F10" s="110">
        <f t="shared" si="0"/>
        <v>546654</v>
      </c>
    </row>
    <row r="11" spans="1:11" s="46" customFormat="1" x14ac:dyDescent="0.25">
      <c r="A11" s="13"/>
      <c r="B11" s="13"/>
      <c r="C11" s="6" t="s">
        <v>15</v>
      </c>
      <c r="D11" s="111"/>
      <c r="E11" s="111"/>
      <c r="F11" s="111"/>
    </row>
    <row r="12" spans="1:11" s="46" customFormat="1" ht="34.5" x14ac:dyDescent="0.25">
      <c r="A12" s="13"/>
      <c r="B12" s="13"/>
      <c r="C12" s="112" t="s">
        <v>40</v>
      </c>
      <c r="D12" s="97">
        <f>D14+D43</f>
        <v>327992.39999999997</v>
      </c>
      <c r="E12" s="97">
        <f t="shared" ref="E12:F12" si="1">E14+E43</f>
        <v>546654</v>
      </c>
      <c r="F12" s="97">
        <f t="shared" si="1"/>
        <v>546654</v>
      </c>
      <c r="G12" s="109"/>
    </row>
    <row r="13" spans="1:11" s="46" customFormat="1" x14ac:dyDescent="0.25">
      <c r="A13" s="13"/>
      <c r="B13" s="13"/>
      <c r="C13" s="6" t="s">
        <v>48</v>
      </c>
      <c r="D13" s="111"/>
      <c r="E13" s="111"/>
      <c r="F13" s="111"/>
    </row>
    <row r="14" spans="1:11" ht="18.75" customHeight="1" x14ac:dyDescent="0.25">
      <c r="A14" s="113" t="s">
        <v>61</v>
      </c>
      <c r="B14" s="113" t="s">
        <v>62</v>
      </c>
      <c r="C14" s="113" t="s">
        <v>63</v>
      </c>
      <c r="D14" s="71">
        <f>+D16</f>
        <v>206605.19999999998</v>
      </c>
      <c r="E14" s="71">
        <f>+E16</f>
        <v>344341.99999999994</v>
      </c>
      <c r="F14" s="71">
        <f>+F16</f>
        <v>344341.99999999994</v>
      </c>
      <c r="H14" s="1"/>
    </row>
    <row r="15" spans="1:11" ht="17.25" customHeight="1" x14ac:dyDescent="0.25">
      <c r="A15" s="13"/>
      <c r="B15" s="13"/>
      <c r="C15" s="114" t="s">
        <v>16</v>
      </c>
      <c r="D15" s="111"/>
      <c r="E15" s="111"/>
      <c r="F15" s="111"/>
      <c r="H15" s="1"/>
    </row>
    <row r="16" spans="1:11" ht="34.5" x14ac:dyDescent="0.25">
      <c r="A16" s="13"/>
      <c r="B16" s="13"/>
      <c r="C16" s="115" t="s">
        <v>72</v>
      </c>
      <c r="D16" s="122">
        <f>SUM(D18:D42)</f>
        <v>206605.19999999998</v>
      </c>
      <c r="E16" s="122">
        <f>SUM(E18:E42)</f>
        <v>344341.99999999994</v>
      </c>
      <c r="F16" s="122">
        <f>SUM(F18:F42)</f>
        <v>344341.99999999994</v>
      </c>
      <c r="H16" s="1"/>
    </row>
    <row r="17" spans="1:8" ht="17.25" customHeight="1" x14ac:dyDescent="0.25">
      <c r="A17" s="13"/>
      <c r="B17" s="13"/>
      <c r="C17" s="114" t="s">
        <v>64</v>
      </c>
      <c r="D17" s="116"/>
      <c r="E17" s="116"/>
      <c r="F17" s="116"/>
      <c r="H17" s="1"/>
    </row>
    <row r="18" spans="1:8" ht="34.5" x14ac:dyDescent="0.25">
      <c r="A18" s="13"/>
      <c r="B18" s="13"/>
      <c r="C18" s="91" t="s">
        <v>113</v>
      </c>
      <c r="D18" s="107">
        <v>13372.6</v>
      </c>
      <c r="E18" s="107">
        <v>22287.7</v>
      </c>
      <c r="F18" s="107">
        <f t="shared" ref="F18:F36" si="2">E18</f>
        <v>22287.7</v>
      </c>
      <c r="H18" s="1"/>
    </row>
    <row r="19" spans="1:8" ht="34.5" x14ac:dyDescent="0.25">
      <c r="A19" s="13"/>
      <c r="B19" s="13"/>
      <c r="C19" s="91" t="s">
        <v>114</v>
      </c>
      <c r="D19" s="107">
        <v>9460.5</v>
      </c>
      <c r="E19" s="107">
        <v>15767.5</v>
      </c>
      <c r="F19" s="107">
        <f t="shared" si="2"/>
        <v>15767.5</v>
      </c>
      <c r="H19" s="1"/>
    </row>
    <row r="20" spans="1:8" ht="34.5" x14ac:dyDescent="0.25">
      <c r="A20" s="13"/>
      <c r="B20" s="13"/>
      <c r="C20" s="91" t="s">
        <v>115</v>
      </c>
      <c r="D20" s="107">
        <v>4984.8</v>
      </c>
      <c r="E20" s="107">
        <v>8308.1</v>
      </c>
      <c r="F20" s="107">
        <f t="shared" si="2"/>
        <v>8308.1</v>
      </c>
      <c r="H20" s="1"/>
    </row>
    <row r="21" spans="1:8" ht="51.75" x14ac:dyDescent="0.25">
      <c r="A21" s="13"/>
      <c r="B21" s="13"/>
      <c r="C21" s="91" t="s">
        <v>116</v>
      </c>
      <c r="D21" s="107">
        <v>4719.1000000000004</v>
      </c>
      <c r="E21" s="107">
        <v>7865.1</v>
      </c>
      <c r="F21" s="107">
        <f t="shared" si="2"/>
        <v>7865.1</v>
      </c>
      <c r="H21" s="1"/>
    </row>
    <row r="22" spans="1:8" ht="34.5" x14ac:dyDescent="0.25">
      <c r="A22" s="13"/>
      <c r="B22" s="13"/>
      <c r="C22" s="91" t="s">
        <v>117</v>
      </c>
      <c r="D22" s="107">
        <v>7616.7</v>
      </c>
      <c r="E22" s="107">
        <v>12694.5</v>
      </c>
      <c r="F22" s="107">
        <f t="shared" si="2"/>
        <v>12694.5</v>
      </c>
      <c r="H22" s="1"/>
    </row>
    <row r="23" spans="1:8" ht="34.5" x14ac:dyDescent="0.25">
      <c r="A23" s="13"/>
      <c r="B23" s="13"/>
      <c r="C23" s="91" t="s">
        <v>118</v>
      </c>
      <c r="D23" s="107">
        <v>15492.8</v>
      </c>
      <c r="E23" s="107">
        <v>25821.599999999999</v>
      </c>
      <c r="F23" s="107">
        <f t="shared" si="2"/>
        <v>25821.599999999999</v>
      </c>
      <c r="H23" s="1"/>
    </row>
    <row r="24" spans="1:8" ht="34.5" x14ac:dyDescent="0.25">
      <c r="A24" s="13"/>
      <c r="B24" s="13"/>
      <c r="C24" s="91" t="s">
        <v>119</v>
      </c>
      <c r="D24" s="107">
        <v>11852.7</v>
      </c>
      <c r="E24" s="107">
        <v>19754.5</v>
      </c>
      <c r="F24" s="107">
        <f t="shared" si="2"/>
        <v>19754.5</v>
      </c>
      <c r="H24" s="1"/>
    </row>
    <row r="25" spans="1:8" ht="43.5" customHeight="1" x14ac:dyDescent="0.25">
      <c r="A25" s="13"/>
      <c r="B25" s="13"/>
      <c r="C25" s="91" t="s">
        <v>120</v>
      </c>
      <c r="D25" s="107">
        <v>9500.7000000000007</v>
      </c>
      <c r="E25" s="107">
        <v>15834.5</v>
      </c>
      <c r="F25" s="107">
        <f t="shared" si="2"/>
        <v>15834.5</v>
      </c>
      <c r="H25" s="1"/>
    </row>
    <row r="26" spans="1:8" ht="34.5" x14ac:dyDescent="0.25">
      <c r="A26" s="13"/>
      <c r="B26" s="13"/>
      <c r="C26" s="91" t="s">
        <v>121</v>
      </c>
      <c r="D26" s="107">
        <v>11321.8</v>
      </c>
      <c r="E26" s="107">
        <v>18869.5</v>
      </c>
      <c r="F26" s="107">
        <f t="shared" si="2"/>
        <v>18869.5</v>
      </c>
      <c r="H26" s="1"/>
    </row>
    <row r="27" spans="1:8" ht="34.5" x14ac:dyDescent="0.25">
      <c r="A27" s="13"/>
      <c r="B27" s="13"/>
      <c r="C27" s="93" t="s">
        <v>122</v>
      </c>
      <c r="D27" s="107">
        <v>9175.5</v>
      </c>
      <c r="E27" s="107">
        <v>15292.5</v>
      </c>
      <c r="F27" s="107">
        <f t="shared" si="2"/>
        <v>15292.5</v>
      </c>
      <c r="H27" s="1"/>
    </row>
    <row r="28" spans="1:8" ht="34.5" x14ac:dyDescent="0.25">
      <c r="A28" s="13"/>
      <c r="B28" s="13"/>
      <c r="C28" s="93" t="s">
        <v>123</v>
      </c>
      <c r="D28" s="107">
        <v>6731.2</v>
      </c>
      <c r="E28" s="107">
        <v>11218.5</v>
      </c>
      <c r="F28" s="107">
        <f t="shared" si="2"/>
        <v>11218.5</v>
      </c>
      <c r="H28" s="1"/>
    </row>
    <row r="29" spans="1:8" ht="34.5" x14ac:dyDescent="0.25">
      <c r="A29" s="13"/>
      <c r="B29" s="13"/>
      <c r="C29" s="93" t="s">
        <v>124</v>
      </c>
      <c r="D29" s="107">
        <v>5933.3</v>
      </c>
      <c r="E29" s="107">
        <v>9888.7999999999993</v>
      </c>
      <c r="F29" s="107">
        <f t="shared" si="2"/>
        <v>9888.7999999999993</v>
      </c>
      <c r="H29" s="1"/>
    </row>
    <row r="30" spans="1:8" ht="34.5" x14ac:dyDescent="0.25">
      <c r="A30" s="13"/>
      <c r="B30" s="13"/>
      <c r="C30" s="93" t="s">
        <v>125</v>
      </c>
      <c r="D30" s="107">
        <v>10110.9</v>
      </c>
      <c r="E30" s="107">
        <v>16851.400000000001</v>
      </c>
      <c r="F30" s="107">
        <f t="shared" si="2"/>
        <v>16851.400000000001</v>
      </c>
      <c r="H30" s="1"/>
    </row>
    <row r="31" spans="1:8" ht="51.75" x14ac:dyDescent="0.25">
      <c r="A31" s="13"/>
      <c r="B31" s="13"/>
      <c r="C31" s="93" t="s">
        <v>126</v>
      </c>
      <c r="D31" s="107">
        <v>9929.1</v>
      </c>
      <c r="E31" s="107">
        <v>16548.400000000001</v>
      </c>
      <c r="F31" s="107">
        <f t="shared" si="2"/>
        <v>16548.400000000001</v>
      </c>
      <c r="H31" s="1"/>
    </row>
    <row r="32" spans="1:8" ht="51.75" x14ac:dyDescent="0.25">
      <c r="A32" s="13"/>
      <c r="B32" s="13"/>
      <c r="C32" s="93" t="s">
        <v>127</v>
      </c>
      <c r="D32" s="107">
        <v>13400</v>
      </c>
      <c r="E32" s="107">
        <v>22333.4</v>
      </c>
      <c r="F32" s="107">
        <f t="shared" si="2"/>
        <v>22333.4</v>
      </c>
      <c r="H32" s="1"/>
    </row>
    <row r="33" spans="1:8" ht="34.5" x14ac:dyDescent="0.25">
      <c r="A33" s="13"/>
      <c r="B33" s="13"/>
      <c r="C33" s="93" t="s">
        <v>128</v>
      </c>
      <c r="D33" s="107">
        <v>5785.4</v>
      </c>
      <c r="E33" s="107">
        <v>9642.4</v>
      </c>
      <c r="F33" s="107">
        <f t="shared" si="2"/>
        <v>9642.4</v>
      </c>
      <c r="H33" s="1"/>
    </row>
    <row r="34" spans="1:8" ht="34.5" x14ac:dyDescent="0.25">
      <c r="A34" s="13"/>
      <c r="B34" s="13"/>
      <c r="C34" s="93" t="s">
        <v>129</v>
      </c>
      <c r="D34" s="107">
        <v>12754.5</v>
      </c>
      <c r="E34" s="107">
        <v>21257.5</v>
      </c>
      <c r="F34" s="107">
        <f t="shared" si="2"/>
        <v>21257.5</v>
      </c>
      <c r="H34" s="1"/>
    </row>
    <row r="35" spans="1:8" ht="34.5" x14ac:dyDescent="0.25">
      <c r="A35" s="13"/>
      <c r="B35" s="13"/>
      <c r="C35" s="93" t="s">
        <v>130</v>
      </c>
      <c r="D35" s="107">
        <v>5322.9</v>
      </c>
      <c r="E35" s="107">
        <v>8871.4</v>
      </c>
      <c r="F35" s="107">
        <f t="shared" si="2"/>
        <v>8871.4</v>
      </c>
      <c r="H35" s="1"/>
    </row>
    <row r="36" spans="1:8" ht="34.5" x14ac:dyDescent="0.25">
      <c r="A36" s="13"/>
      <c r="B36" s="13"/>
      <c r="C36" s="93" t="s">
        <v>131</v>
      </c>
      <c r="D36" s="107">
        <v>4553.2</v>
      </c>
      <c r="E36" s="107">
        <v>7588.8</v>
      </c>
      <c r="F36" s="107">
        <f t="shared" si="2"/>
        <v>7588.8</v>
      </c>
      <c r="H36" s="1"/>
    </row>
    <row r="37" spans="1:8" ht="34.5" x14ac:dyDescent="0.25">
      <c r="A37" s="13"/>
      <c r="B37" s="13"/>
      <c r="C37" s="93" t="s">
        <v>132</v>
      </c>
      <c r="D37" s="107">
        <v>1167.5</v>
      </c>
      <c r="E37" s="107">
        <v>1945.8</v>
      </c>
      <c r="F37" s="107">
        <f>+E37</f>
        <v>1945.8</v>
      </c>
      <c r="H37" s="1"/>
    </row>
    <row r="38" spans="1:8" ht="34.5" x14ac:dyDescent="0.25">
      <c r="A38" s="13"/>
      <c r="B38" s="13"/>
      <c r="C38" s="93" t="s">
        <v>133</v>
      </c>
      <c r="D38" s="107">
        <v>12185.4</v>
      </c>
      <c r="E38" s="107">
        <v>20309</v>
      </c>
      <c r="F38" s="107">
        <f t="shared" ref="F38:F42" si="3">+E38</f>
        <v>20309</v>
      </c>
      <c r="H38" s="1"/>
    </row>
    <row r="39" spans="1:8" ht="34.5" x14ac:dyDescent="0.25">
      <c r="A39" s="13"/>
      <c r="B39" s="13"/>
      <c r="C39" s="93" t="s">
        <v>134</v>
      </c>
      <c r="D39" s="107">
        <v>8015.3</v>
      </c>
      <c r="E39" s="107">
        <v>13358.8</v>
      </c>
      <c r="F39" s="107">
        <f t="shared" si="3"/>
        <v>13358.8</v>
      </c>
      <c r="H39" s="1"/>
    </row>
    <row r="40" spans="1:8" ht="34.5" x14ac:dyDescent="0.25">
      <c r="A40" s="13"/>
      <c r="B40" s="13"/>
      <c r="C40" s="93" t="s">
        <v>135</v>
      </c>
      <c r="D40" s="107">
        <v>3029.8</v>
      </c>
      <c r="E40" s="107">
        <v>5049.6000000000004</v>
      </c>
      <c r="F40" s="107">
        <f t="shared" si="3"/>
        <v>5049.6000000000004</v>
      </c>
      <c r="H40" s="1"/>
    </row>
    <row r="41" spans="1:8" ht="34.5" x14ac:dyDescent="0.25">
      <c r="A41" s="13"/>
      <c r="B41" s="13"/>
      <c r="C41" s="93" t="s">
        <v>136</v>
      </c>
      <c r="D41" s="107">
        <v>6749.6</v>
      </c>
      <c r="E41" s="107">
        <v>11249.4</v>
      </c>
      <c r="F41" s="107">
        <f>+E41</f>
        <v>11249.4</v>
      </c>
      <c r="H41" s="1"/>
    </row>
    <row r="42" spans="1:8" ht="41.25" customHeight="1" x14ac:dyDescent="0.25">
      <c r="A42" s="13"/>
      <c r="B42" s="13"/>
      <c r="C42" s="93" t="s">
        <v>137</v>
      </c>
      <c r="D42" s="107">
        <v>3439.9</v>
      </c>
      <c r="E42" s="107">
        <v>5733.3</v>
      </c>
      <c r="F42" s="107">
        <f t="shared" si="3"/>
        <v>5733.3</v>
      </c>
      <c r="H42" s="1"/>
    </row>
    <row r="43" spans="1:8" ht="36" customHeight="1" x14ac:dyDescent="0.25">
      <c r="A43" s="72">
        <v>1072</v>
      </c>
      <c r="B43" s="72">
        <v>31013</v>
      </c>
      <c r="C43" s="37" t="s">
        <v>111</v>
      </c>
      <c r="D43" s="117">
        <f>D47+D48+D49+D50</f>
        <v>121387.2</v>
      </c>
      <c r="E43" s="117">
        <f>E47+E48+E49+E50</f>
        <v>202312</v>
      </c>
      <c r="F43" s="117">
        <f>F47+F48+F49+F50</f>
        <v>202312</v>
      </c>
      <c r="H43" s="1"/>
    </row>
    <row r="44" spans="1:8" x14ac:dyDescent="0.25">
      <c r="A44" s="72"/>
      <c r="B44" s="72"/>
      <c r="C44" s="114" t="s">
        <v>16</v>
      </c>
      <c r="D44" s="117"/>
      <c r="E44" s="117"/>
      <c r="F44" s="117"/>
      <c r="H44" s="1"/>
    </row>
    <row r="45" spans="1:8" ht="34.5" x14ac:dyDescent="0.25">
      <c r="A45" s="72"/>
      <c r="B45" s="72"/>
      <c r="C45" s="115" t="s">
        <v>147</v>
      </c>
      <c r="D45" s="117">
        <f>D47+D48+D49+D50</f>
        <v>121387.2</v>
      </c>
      <c r="E45" s="117">
        <f>E47+E48+E49+E50</f>
        <v>202312</v>
      </c>
      <c r="F45" s="117">
        <f>F47+F48+F49+F50</f>
        <v>202312</v>
      </c>
      <c r="H45" s="1"/>
    </row>
    <row r="46" spans="1:8" x14ac:dyDescent="0.25">
      <c r="A46" s="72"/>
      <c r="B46" s="72"/>
      <c r="C46" s="114" t="s">
        <v>64</v>
      </c>
      <c r="D46" s="117"/>
      <c r="E46" s="117"/>
      <c r="F46" s="117"/>
      <c r="H46" s="1"/>
    </row>
    <row r="47" spans="1:8" ht="51.75" x14ac:dyDescent="0.25">
      <c r="A47" s="13"/>
      <c r="B47" s="13"/>
      <c r="C47" s="64" t="s">
        <v>99</v>
      </c>
      <c r="D47" s="118">
        <v>7991.9</v>
      </c>
      <c r="E47" s="118">
        <v>13319.8</v>
      </c>
      <c r="F47" s="118">
        <v>13319.8</v>
      </c>
      <c r="H47" s="1"/>
    </row>
    <row r="48" spans="1:8" ht="55.5" customHeight="1" x14ac:dyDescent="0.25">
      <c r="A48" s="13"/>
      <c r="B48" s="13"/>
      <c r="C48" s="64" t="s">
        <v>98</v>
      </c>
      <c r="D48" s="118">
        <v>97726</v>
      </c>
      <c r="E48" s="118">
        <v>162876.6</v>
      </c>
      <c r="F48" s="118">
        <v>162876.6</v>
      </c>
      <c r="H48" s="1"/>
    </row>
    <row r="49" spans="1:8" ht="54" customHeight="1" x14ac:dyDescent="0.25">
      <c r="A49" s="13"/>
      <c r="B49" s="13"/>
      <c r="C49" s="64" t="s">
        <v>97</v>
      </c>
      <c r="D49" s="118">
        <v>5098.3</v>
      </c>
      <c r="E49" s="118">
        <v>8497</v>
      </c>
      <c r="F49" s="118">
        <v>8497</v>
      </c>
      <c r="H49" s="1"/>
    </row>
    <row r="50" spans="1:8" ht="43.5" customHeight="1" x14ac:dyDescent="0.25">
      <c r="A50" s="13"/>
      <c r="B50" s="13"/>
      <c r="C50" s="93" t="s">
        <v>100</v>
      </c>
      <c r="D50" s="118">
        <v>10571</v>
      </c>
      <c r="E50" s="118">
        <v>17618.599999999999</v>
      </c>
      <c r="F50" s="118">
        <v>17618.599999999999</v>
      </c>
      <c r="H50" s="1"/>
    </row>
    <row r="51" spans="1:8" ht="50.25" customHeight="1" x14ac:dyDescent="0.25">
      <c r="C51" s="119"/>
      <c r="D51" s="120"/>
      <c r="E51" s="120"/>
      <c r="F51" s="120"/>
    </row>
    <row r="54" spans="1:8" ht="17.25" customHeight="1" x14ac:dyDescent="0.3">
      <c r="C54" s="25" t="s">
        <v>89</v>
      </c>
      <c r="D54" s="46"/>
    </row>
    <row r="55" spans="1:8" ht="17.25" customHeight="1" x14ac:dyDescent="0.3">
      <c r="C55" s="25" t="s">
        <v>181</v>
      </c>
      <c r="D55" s="43"/>
    </row>
  </sheetData>
  <mergeCells count="11">
    <mergeCell ref="A1:F1"/>
    <mergeCell ref="A2:F2"/>
    <mergeCell ref="A3:F3"/>
    <mergeCell ref="A4:F4"/>
    <mergeCell ref="A6:F6"/>
    <mergeCell ref="D8:D9"/>
    <mergeCell ref="E8:E9"/>
    <mergeCell ref="F8:F9"/>
    <mergeCell ref="A7:B8"/>
    <mergeCell ref="C7:C9"/>
    <mergeCell ref="D7:F7"/>
  </mergeCells>
  <pageMargins left="0.19685039370078741" right="0.19685039370078741" top="0.15748031496062992" bottom="0.15748031496062992" header="0.15748031496062992" footer="0.15748031496062992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H19"/>
  <sheetViews>
    <sheetView zoomScaleNormal="100" workbookViewId="0">
      <selection activeCell="C19" sqref="C19"/>
    </sheetView>
  </sheetViews>
  <sheetFormatPr defaultRowHeight="17.25" x14ac:dyDescent="0.25"/>
  <cols>
    <col min="1" max="1" width="12" style="126" customWidth="1"/>
    <col min="2" max="2" width="15.85546875" style="127" customWidth="1"/>
    <col min="3" max="3" width="66.7109375" style="62" customWidth="1"/>
    <col min="4" max="4" width="30" style="136" customWidth="1"/>
    <col min="5" max="5" width="15.42578125" style="62" customWidth="1"/>
    <col min="6" max="6" width="18.28515625" style="62" customWidth="1"/>
    <col min="7" max="16384" width="9.140625" style="62"/>
  </cols>
  <sheetData>
    <row r="1" spans="1:8" s="19" customFormat="1" ht="21" customHeight="1" x14ac:dyDescent="0.3">
      <c r="A1" s="216" t="s">
        <v>60</v>
      </c>
      <c r="B1" s="216"/>
      <c r="C1" s="216"/>
      <c r="D1" s="216"/>
      <c r="E1" s="123"/>
      <c r="F1" s="123"/>
      <c r="G1" s="18"/>
      <c r="H1" s="18"/>
    </row>
    <row r="2" spans="1:8" s="45" customFormat="1" ht="16.5" customHeight="1" x14ac:dyDescent="0.3">
      <c r="A2" s="217" t="s">
        <v>101</v>
      </c>
      <c r="B2" s="217"/>
      <c r="C2" s="217"/>
      <c r="D2" s="217"/>
      <c r="E2" s="124"/>
      <c r="F2" s="124"/>
      <c r="G2" s="108"/>
      <c r="H2" s="108"/>
    </row>
    <row r="3" spans="1:8" s="45" customFormat="1" ht="16.5" customHeight="1" x14ac:dyDescent="0.3">
      <c r="A3" s="217" t="s">
        <v>0</v>
      </c>
      <c r="B3" s="217"/>
      <c r="C3" s="217"/>
      <c r="D3" s="217"/>
      <c r="E3" s="124"/>
      <c r="F3" s="124"/>
      <c r="G3" s="108"/>
      <c r="H3" s="108"/>
    </row>
    <row r="4" spans="1:8" s="45" customFormat="1" ht="16.5" customHeight="1" x14ac:dyDescent="0.3">
      <c r="A4" s="121"/>
      <c r="B4" s="121"/>
      <c r="C4" s="121"/>
      <c r="D4" s="121"/>
      <c r="E4" s="124"/>
      <c r="F4" s="124"/>
      <c r="G4" s="108"/>
      <c r="H4" s="108"/>
    </row>
    <row r="5" spans="1:8" s="45" customFormat="1" ht="52.5" customHeight="1" x14ac:dyDescent="0.25">
      <c r="A5" s="218" t="s">
        <v>138</v>
      </c>
      <c r="B5" s="218"/>
      <c r="C5" s="218"/>
      <c r="D5" s="218"/>
      <c r="E5" s="125"/>
      <c r="F5" s="125"/>
      <c r="G5" s="108"/>
      <c r="H5" s="108"/>
    </row>
    <row r="6" spans="1:8" x14ac:dyDescent="0.25">
      <c r="C6" s="127"/>
      <c r="D6" s="128" t="s">
        <v>175</v>
      </c>
    </row>
    <row r="7" spans="1:8" ht="25.5" customHeight="1" x14ac:dyDescent="0.25">
      <c r="A7" s="222" t="s">
        <v>7</v>
      </c>
      <c r="B7" s="222"/>
      <c r="C7" s="223" t="s">
        <v>73</v>
      </c>
      <c r="D7" s="224" t="s">
        <v>80</v>
      </c>
    </row>
    <row r="8" spans="1:8" ht="48.75" customHeight="1" x14ac:dyDescent="0.25">
      <c r="A8" s="35" t="s">
        <v>12</v>
      </c>
      <c r="B8" s="35" t="s">
        <v>13</v>
      </c>
      <c r="C8" s="223"/>
      <c r="D8" s="224"/>
    </row>
    <row r="9" spans="1:8" ht="21" customHeight="1" x14ac:dyDescent="0.25">
      <c r="A9" s="220"/>
      <c r="B9" s="221"/>
      <c r="C9" s="36" t="s">
        <v>14</v>
      </c>
      <c r="D9" s="130">
        <f>+D11</f>
        <v>546654</v>
      </c>
      <c r="E9" s="131"/>
      <c r="F9" s="131"/>
    </row>
    <row r="10" spans="1:8" ht="15.75" customHeight="1" x14ac:dyDescent="0.25">
      <c r="A10" s="129"/>
      <c r="B10" s="132"/>
      <c r="C10" s="17" t="s">
        <v>4</v>
      </c>
      <c r="D10" s="130"/>
    </row>
    <row r="11" spans="1:8" ht="25.5" customHeight="1" x14ac:dyDescent="0.25">
      <c r="A11" s="35">
        <v>1072</v>
      </c>
      <c r="B11" s="133"/>
      <c r="C11" s="37" t="s">
        <v>69</v>
      </c>
      <c r="D11" s="134">
        <f>+D12+D13</f>
        <v>546654</v>
      </c>
    </row>
    <row r="12" spans="1:8" s="135" customFormat="1" ht="39" customHeight="1" x14ac:dyDescent="0.3">
      <c r="A12" s="129"/>
      <c r="B12" s="133">
        <v>31010</v>
      </c>
      <c r="C12" s="137" t="s">
        <v>78</v>
      </c>
      <c r="D12" s="134">
        <f>'2.'!J24</f>
        <v>344341.99999999994</v>
      </c>
    </row>
    <row r="13" spans="1:8" ht="32.25" customHeight="1" x14ac:dyDescent="0.25">
      <c r="A13" s="129"/>
      <c r="B13" s="72">
        <v>31013</v>
      </c>
      <c r="C13" s="137" t="s">
        <v>142</v>
      </c>
      <c r="D13" s="134">
        <f>'2.'!J31</f>
        <v>202312</v>
      </c>
    </row>
    <row r="16" spans="1:8" x14ac:dyDescent="0.25">
      <c r="C16" s="143"/>
    </row>
    <row r="17" spans="3:5" x14ac:dyDescent="0.3">
      <c r="C17" s="81" t="s">
        <v>89</v>
      </c>
      <c r="D17" s="26"/>
      <c r="E17" s="46"/>
    </row>
    <row r="18" spans="3:5" x14ac:dyDescent="0.3">
      <c r="C18" s="81" t="s">
        <v>90</v>
      </c>
      <c r="D18" s="186" t="s">
        <v>91</v>
      </c>
      <c r="E18" s="186"/>
    </row>
    <row r="19" spans="3:5" x14ac:dyDescent="0.25">
      <c r="C19" s="143"/>
    </row>
  </sheetData>
  <mergeCells count="9">
    <mergeCell ref="D18:E18"/>
    <mergeCell ref="A9:B9"/>
    <mergeCell ref="A1:D1"/>
    <mergeCell ref="A2:D2"/>
    <mergeCell ref="A3:D3"/>
    <mergeCell ref="A5:D5"/>
    <mergeCell ref="A7:B7"/>
    <mergeCell ref="C7:C8"/>
    <mergeCell ref="D7:D8"/>
  </mergeCells>
  <pageMargins left="0.7" right="0.7" top="0.75" bottom="0.75" header="0.3" footer="0.3"/>
  <pageSetup paperSize="9" scale="81" orientation="portrait" verticalDpi="0" r:id="rId1"/>
  <colBreaks count="1" manualBreakCount="1">
    <brk id="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40"/>
  <sheetViews>
    <sheetView tabSelected="1" topLeftCell="A28" zoomScaleNormal="100" zoomScaleSheetLayoutView="100" workbookViewId="0">
      <selection activeCell="I22" sqref="I22"/>
    </sheetView>
  </sheetViews>
  <sheetFormatPr defaultRowHeight="17.25" x14ac:dyDescent="0.25"/>
  <cols>
    <col min="1" max="1" width="11.85546875" style="46" customWidth="1"/>
    <col min="2" max="2" width="10.85546875" style="46" customWidth="1"/>
    <col min="3" max="3" width="12" style="46" customWidth="1"/>
    <col min="4" max="4" width="16.140625" style="46" customWidth="1"/>
    <col min="5" max="5" width="9.5703125" style="46" customWidth="1"/>
    <col min="6" max="6" width="11.42578125" style="46" customWidth="1"/>
    <col min="7" max="7" width="11.140625" style="46" customWidth="1"/>
    <col min="8" max="8" width="18.140625" style="46" customWidth="1"/>
    <col min="9" max="9" width="51.42578125" style="46" customWidth="1"/>
    <col min="10" max="10" width="16.5703125" style="46" customWidth="1"/>
    <col min="11" max="11" width="16" style="46" customWidth="1"/>
    <col min="12" max="12" width="16.42578125" style="46" customWidth="1"/>
    <col min="13" max="16384" width="9.140625" style="46"/>
  </cols>
  <sheetData>
    <row r="1" spans="1:12" s="1" customFormat="1" ht="17.25" customHeight="1" x14ac:dyDescent="0.3">
      <c r="A1" s="217" t="s">
        <v>41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</row>
    <row r="2" spans="1:12" s="45" customFormat="1" ht="16.5" customHeight="1" x14ac:dyDescent="0.3">
      <c r="A2" s="217" t="s">
        <v>101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</row>
    <row r="3" spans="1:12" s="45" customFormat="1" ht="16.5" customHeight="1" x14ac:dyDescent="0.3">
      <c r="A3" s="217" t="s">
        <v>0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</row>
    <row r="5" spans="1:12" s="57" customFormat="1" ht="57.75" customHeight="1" x14ac:dyDescent="0.25">
      <c r="A5" s="229" t="s">
        <v>206</v>
      </c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</row>
    <row r="6" spans="1:12" x14ac:dyDescent="0.25">
      <c r="K6" s="230" t="s">
        <v>175</v>
      </c>
      <c r="L6" s="230"/>
    </row>
    <row r="7" spans="1:12" ht="54.75" customHeight="1" x14ac:dyDescent="0.25">
      <c r="A7" s="188" t="s">
        <v>140</v>
      </c>
      <c r="B7" s="188" t="s">
        <v>49</v>
      </c>
      <c r="C7" s="188"/>
      <c r="D7" s="188" t="s">
        <v>50</v>
      </c>
      <c r="E7" s="188"/>
      <c r="F7" s="188"/>
      <c r="G7" s="188"/>
      <c r="H7" s="188" t="s">
        <v>51</v>
      </c>
      <c r="I7" s="188" t="s">
        <v>52</v>
      </c>
      <c r="J7" s="225" t="s">
        <v>3</v>
      </c>
      <c r="K7" s="225"/>
      <c r="L7" s="226"/>
    </row>
    <row r="8" spans="1:12" ht="62.25" customHeight="1" x14ac:dyDescent="0.25">
      <c r="A8" s="188"/>
      <c r="B8" s="72" t="s">
        <v>53</v>
      </c>
      <c r="C8" s="72" t="s">
        <v>54</v>
      </c>
      <c r="D8" s="72" t="s">
        <v>53</v>
      </c>
      <c r="E8" s="72" t="s">
        <v>54</v>
      </c>
      <c r="F8" s="72" t="s">
        <v>146</v>
      </c>
      <c r="G8" s="72" t="s">
        <v>55</v>
      </c>
      <c r="H8" s="188"/>
      <c r="I8" s="188"/>
      <c r="J8" s="72" t="s">
        <v>56</v>
      </c>
      <c r="K8" s="72" t="s">
        <v>57</v>
      </c>
      <c r="L8" s="72" t="s">
        <v>19</v>
      </c>
    </row>
    <row r="9" spans="1:12" x14ac:dyDescent="0.25">
      <c r="A9" s="228" t="s">
        <v>58</v>
      </c>
      <c r="B9" s="228"/>
      <c r="C9" s="228"/>
      <c r="D9" s="228"/>
      <c r="E9" s="228"/>
      <c r="F9" s="228"/>
      <c r="G9" s="228"/>
      <c r="H9" s="228"/>
      <c r="I9" s="228"/>
      <c r="J9" s="96">
        <f>J10+J23+J29</f>
        <v>0</v>
      </c>
      <c r="K9" s="96">
        <f t="shared" ref="K9:L9" si="0">K10+K23+K29</f>
        <v>0</v>
      </c>
      <c r="L9" s="96">
        <f t="shared" si="0"/>
        <v>0</v>
      </c>
    </row>
    <row r="10" spans="1:12" ht="27.75" customHeight="1" x14ac:dyDescent="0.25">
      <c r="A10" s="228" t="s">
        <v>59</v>
      </c>
      <c r="B10" s="228"/>
      <c r="C10" s="228"/>
      <c r="D10" s="228"/>
      <c r="E10" s="228"/>
      <c r="F10" s="228"/>
      <c r="G10" s="228"/>
      <c r="H10" s="228"/>
      <c r="I10" s="228"/>
      <c r="J10" s="96">
        <v>327992.39999999997</v>
      </c>
      <c r="K10" s="96">
        <v>546654</v>
      </c>
      <c r="L10" s="96">
        <v>546654</v>
      </c>
    </row>
    <row r="11" spans="1:12" ht="21.75" customHeight="1" x14ac:dyDescent="0.25">
      <c r="A11" s="17"/>
      <c r="B11" s="36" t="s">
        <v>74</v>
      </c>
      <c r="C11" s="231" t="s">
        <v>75</v>
      </c>
      <c r="D11" s="231"/>
      <c r="E11" s="231"/>
      <c r="F11" s="231"/>
      <c r="G11" s="231"/>
      <c r="H11" s="231"/>
      <c r="I11" s="231"/>
      <c r="J11" s="96">
        <v>327992.39999999997</v>
      </c>
      <c r="K11" s="96">
        <v>546654</v>
      </c>
      <c r="L11" s="96">
        <v>546654</v>
      </c>
    </row>
    <row r="12" spans="1:12" x14ac:dyDescent="0.25">
      <c r="A12" s="6"/>
      <c r="B12" s="6"/>
      <c r="C12" s="6"/>
      <c r="D12" s="37" t="s">
        <v>76</v>
      </c>
      <c r="E12" s="178" t="s">
        <v>63</v>
      </c>
      <c r="F12" s="178"/>
      <c r="G12" s="178"/>
      <c r="H12" s="178"/>
      <c r="I12" s="178"/>
      <c r="J12" s="97">
        <v>206605.19999999998</v>
      </c>
      <c r="K12" s="97">
        <v>344341.99999999994</v>
      </c>
      <c r="L12" s="97">
        <v>344341.99999999994</v>
      </c>
    </row>
    <row r="13" spans="1:12" ht="27" customHeight="1" x14ac:dyDescent="0.25">
      <c r="A13" s="6"/>
      <c r="B13" s="6"/>
      <c r="C13" s="6"/>
      <c r="D13" s="6"/>
      <c r="E13" s="6"/>
      <c r="F13" s="178" t="s">
        <v>77</v>
      </c>
      <c r="G13" s="178"/>
      <c r="H13" s="178"/>
      <c r="I13" s="178"/>
      <c r="J13" s="178"/>
      <c r="K13" s="178"/>
      <c r="L13" s="178"/>
    </row>
    <row r="14" spans="1:12" ht="30" customHeight="1" x14ac:dyDescent="0.25">
      <c r="A14" s="6"/>
      <c r="B14" s="6"/>
      <c r="C14" s="6"/>
      <c r="D14" s="6"/>
      <c r="E14" s="6"/>
      <c r="F14" s="6"/>
      <c r="G14" s="178" t="s">
        <v>42</v>
      </c>
      <c r="H14" s="178"/>
      <c r="I14" s="178"/>
      <c r="J14" s="178"/>
      <c r="K14" s="178"/>
      <c r="L14" s="178"/>
    </row>
    <row r="15" spans="1:12" ht="30" customHeight="1" x14ac:dyDescent="0.25">
      <c r="A15" s="6"/>
      <c r="B15" s="6"/>
      <c r="C15" s="6"/>
      <c r="D15" s="6"/>
      <c r="E15" s="6"/>
      <c r="F15" s="6"/>
      <c r="G15" s="6"/>
      <c r="H15" s="178" t="s">
        <v>108</v>
      </c>
      <c r="I15" s="178"/>
      <c r="J15" s="178"/>
      <c r="K15" s="178"/>
      <c r="L15" s="178"/>
    </row>
    <row r="16" spans="1:12" ht="31.5" customHeight="1" x14ac:dyDescent="0.25">
      <c r="A16" s="6"/>
      <c r="B16" s="6"/>
      <c r="C16" s="6"/>
      <c r="D16" s="6"/>
      <c r="E16" s="6"/>
      <c r="F16" s="6"/>
      <c r="G16" s="6"/>
      <c r="H16" s="37"/>
      <c r="I16" s="17" t="s">
        <v>139</v>
      </c>
      <c r="J16" s="98"/>
      <c r="K16" s="98"/>
      <c r="L16" s="98">
        <v>25</v>
      </c>
    </row>
    <row r="17" spans="1:12" ht="30" customHeight="1" x14ac:dyDescent="0.25">
      <c r="A17" s="6"/>
      <c r="B17" s="6"/>
      <c r="C17" s="6"/>
      <c r="D17" s="37" t="s">
        <v>141</v>
      </c>
      <c r="E17" s="178" t="s">
        <v>142</v>
      </c>
      <c r="F17" s="178"/>
      <c r="G17" s="178"/>
      <c r="H17" s="178"/>
      <c r="I17" s="178"/>
      <c r="J17" s="97">
        <f>'2.'!H31</f>
        <v>121387.2</v>
      </c>
      <c r="K17" s="97">
        <f>'2.'!I31</f>
        <v>202312</v>
      </c>
      <c r="L17" s="97">
        <f>'2.'!J31</f>
        <v>202312</v>
      </c>
    </row>
    <row r="18" spans="1:12" ht="23.25" customHeight="1" x14ac:dyDescent="0.25">
      <c r="A18" s="6"/>
      <c r="B18" s="6"/>
      <c r="C18" s="6"/>
      <c r="D18" s="6"/>
      <c r="E18" s="6"/>
      <c r="F18" s="178" t="s">
        <v>143</v>
      </c>
      <c r="G18" s="178"/>
      <c r="H18" s="178"/>
      <c r="I18" s="178"/>
      <c r="J18" s="178"/>
      <c r="K18" s="178"/>
      <c r="L18" s="178"/>
    </row>
    <row r="19" spans="1:12" ht="18" customHeight="1" x14ac:dyDescent="0.25">
      <c r="A19" s="6"/>
      <c r="B19" s="6"/>
      <c r="C19" s="6"/>
      <c r="D19" s="6"/>
      <c r="E19" s="6"/>
      <c r="F19" s="6"/>
      <c r="G19" s="178" t="s">
        <v>42</v>
      </c>
      <c r="H19" s="178"/>
      <c r="I19" s="178"/>
      <c r="J19" s="178"/>
      <c r="K19" s="178"/>
      <c r="L19" s="178"/>
    </row>
    <row r="20" spans="1:12" ht="21" customHeight="1" x14ac:dyDescent="0.25">
      <c r="A20" s="6"/>
      <c r="B20" s="6"/>
      <c r="C20" s="6"/>
      <c r="D20" s="6"/>
      <c r="E20" s="6"/>
      <c r="F20" s="6"/>
      <c r="G20" s="6"/>
      <c r="H20" s="178" t="s">
        <v>144</v>
      </c>
      <c r="I20" s="178"/>
      <c r="J20" s="178"/>
      <c r="K20" s="178"/>
      <c r="L20" s="178"/>
    </row>
    <row r="21" spans="1:12" ht="30" customHeight="1" x14ac:dyDescent="0.25">
      <c r="A21" s="6"/>
      <c r="B21" s="6"/>
      <c r="C21" s="6"/>
      <c r="D21" s="6"/>
      <c r="E21" s="6"/>
      <c r="F21" s="6"/>
      <c r="G21" s="6"/>
      <c r="H21" s="6"/>
      <c r="I21" s="17" t="s">
        <v>145</v>
      </c>
      <c r="J21" s="98"/>
      <c r="K21" s="6"/>
      <c r="L21" s="98">
        <v>2</v>
      </c>
    </row>
    <row r="22" spans="1:12" ht="25.5" customHeight="1" x14ac:dyDescent="0.25">
      <c r="A22" s="6"/>
      <c r="B22" s="6"/>
      <c r="C22" s="6"/>
      <c r="D22" s="6"/>
      <c r="E22" s="6"/>
      <c r="F22" s="6"/>
      <c r="G22" s="6"/>
      <c r="H22" s="6"/>
      <c r="I22" s="17" t="s">
        <v>107</v>
      </c>
      <c r="J22" s="98"/>
      <c r="K22" s="6"/>
      <c r="L22" s="98">
        <v>2</v>
      </c>
    </row>
    <row r="23" spans="1:12" x14ac:dyDescent="0.25">
      <c r="A23" s="227" t="s">
        <v>167</v>
      </c>
      <c r="B23" s="227"/>
      <c r="C23" s="227"/>
      <c r="D23" s="227"/>
      <c r="E23" s="227"/>
      <c r="F23" s="227"/>
      <c r="G23" s="227"/>
      <c r="H23" s="227"/>
      <c r="I23" s="227"/>
      <c r="J23" s="38">
        <v>-327992.39999999997</v>
      </c>
      <c r="K23" s="38">
        <v>-546654</v>
      </c>
      <c r="L23" s="38">
        <v>-546654</v>
      </c>
    </row>
    <row r="24" spans="1:12" ht="17.25" customHeight="1" x14ac:dyDescent="0.25">
      <c r="A24" s="6"/>
      <c r="B24" s="37" t="s">
        <v>168</v>
      </c>
      <c r="C24" s="178" t="s">
        <v>169</v>
      </c>
      <c r="D24" s="178"/>
      <c r="E24" s="178"/>
      <c r="F24" s="178"/>
      <c r="G24" s="178"/>
      <c r="H24" s="178"/>
      <c r="I24" s="178"/>
      <c r="J24" s="38">
        <v>-327992.39999999997</v>
      </c>
      <c r="K24" s="38">
        <v>-546654</v>
      </c>
      <c r="L24" s="38">
        <v>-546654</v>
      </c>
    </row>
    <row r="25" spans="1:12" ht="17.25" customHeight="1" x14ac:dyDescent="0.3">
      <c r="A25" s="39"/>
      <c r="B25" s="37"/>
      <c r="C25" s="37"/>
      <c r="D25" s="37" t="s">
        <v>170</v>
      </c>
      <c r="E25" s="178" t="s">
        <v>154</v>
      </c>
      <c r="F25" s="178"/>
      <c r="G25" s="178"/>
      <c r="H25" s="178"/>
      <c r="I25" s="178"/>
      <c r="J25" s="97">
        <v>-327992.39999999997</v>
      </c>
      <c r="K25" s="97">
        <v>-546654</v>
      </c>
      <c r="L25" s="97">
        <v>-546654</v>
      </c>
    </row>
    <row r="26" spans="1:12" ht="17.25" customHeight="1" x14ac:dyDescent="0.3">
      <c r="A26" s="39"/>
      <c r="B26" s="37"/>
      <c r="C26" s="37"/>
      <c r="D26" s="6"/>
      <c r="E26" s="6"/>
      <c r="F26" s="178" t="s">
        <v>171</v>
      </c>
      <c r="G26" s="178"/>
      <c r="H26" s="178"/>
      <c r="I26" s="178"/>
      <c r="J26" s="178"/>
      <c r="K26" s="178"/>
      <c r="L26" s="178"/>
    </row>
    <row r="27" spans="1:12" ht="17.25" customHeight="1" x14ac:dyDescent="0.3">
      <c r="A27" s="39"/>
      <c r="B27" s="39"/>
      <c r="C27" s="39"/>
      <c r="D27" s="6"/>
      <c r="E27" s="6"/>
      <c r="F27" s="6"/>
      <c r="G27" s="178" t="s">
        <v>172</v>
      </c>
      <c r="H27" s="178"/>
      <c r="I27" s="178"/>
      <c r="J27" s="178"/>
      <c r="K27" s="178"/>
      <c r="L27" s="178"/>
    </row>
    <row r="28" spans="1:12" ht="21" customHeight="1" x14ac:dyDescent="0.3">
      <c r="A28" s="40"/>
      <c r="B28" s="40"/>
      <c r="C28" s="40"/>
      <c r="D28" s="6"/>
      <c r="E28" s="6"/>
      <c r="F28" s="6"/>
      <c r="G28" s="6"/>
      <c r="H28" s="178" t="s">
        <v>173</v>
      </c>
      <c r="I28" s="178"/>
      <c r="J28" s="178"/>
      <c r="K28" s="178"/>
      <c r="L28" s="178"/>
    </row>
    <row r="29" spans="1:12" x14ac:dyDescent="0.25">
      <c r="A29" s="227" t="s">
        <v>198</v>
      </c>
      <c r="B29" s="227"/>
      <c r="C29" s="227"/>
      <c r="D29" s="227"/>
      <c r="E29" s="227"/>
      <c r="F29" s="227"/>
      <c r="G29" s="227"/>
      <c r="H29" s="227"/>
      <c r="I29" s="227"/>
      <c r="J29" s="38">
        <f t="shared" ref="J29:L29" si="1">J31+J35</f>
        <v>0</v>
      </c>
      <c r="K29" s="38">
        <f t="shared" si="1"/>
        <v>0</v>
      </c>
      <c r="L29" s="38">
        <f t="shared" si="1"/>
        <v>0</v>
      </c>
    </row>
    <row r="30" spans="1:12" x14ac:dyDescent="0.25">
      <c r="A30" s="37"/>
      <c r="B30" s="37" t="s">
        <v>199</v>
      </c>
      <c r="C30" s="178" t="s">
        <v>200</v>
      </c>
      <c r="D30" s="178"/>
      <c r="E30" s="178"/>
      <c r="F30" s="178"/>
      <c r="G30" s="178"/>
      <c r="H30" s="178"/>
      <c r="I30" s="178"/>
      <c r="J30" s="38">
        <v>0</v>
      </c>
      <c r="K30" s="38">
        <v>0</v>
      </c>
      <c r="L30" s="38">
        <v>0</v>
      </c>
    </row>
    <row r="31" spans="1:12" x14ac:dyDescent="0.25">
      <c r="A31" s="37"/>
      <c r="B31" s="37"/>
      <c r="C31" s="37"/>
      <c r="D31" s="37" t="s">
        <v>201</v>
      </c>
      <c r="E31" s="178" t="s">
        <v>184</v>
      </c>
      <c r="F31" s="178"/>
      <c r="G31" s="178"/>
      <c r="H31" s="178"/>
      <c r="I31" s="178"/>
      <c r="J31" s="38">
        <f>-J35</f>
        <v>327992.39999999997</v>
      </c>
      <c r="K31" s="38">
        <f t="shared" ref="K31:L31" si="2">-K35</f>
        <v>546654</v>
      </c>
      <c r="L31" s="38">
        <f t="shared" si="2"/>
        <v>546654</v>
      </c>
    </row>
    <row r="32" spans="1:12" x14ac:dyDescent="0.25">
      <c r="A32" s="37"/>
      <c r="B32" s="37"/>
      <c r="C32" s="37"/>
      <c r="D32" s="37"/>
      <c r="E32" s="37"/>
      <c r="F32" s="178" t="s">
        <v>202</v>
      </c>
      <c r="G32" s="178"/>
      <c r="H32" s="178"/>
      <c r="I32" s="178"/>
      <c r="J32" s="178"/>
      <c r="K32" s="178"/>
      <c r="L32" s="178"/>
    </row>
    <row r="33" spans="1:12" x14ac:dyDescent="0.25">
      <c r="A33" s="37"/>
      <c r="B33" s="37"/>
      <c r="C33" s="37"/>
      <c r="D33" s="37"/>
      <c r="E33" s="37"/>
      <c r="F33" s="37"/>
      <c r="G33" s="178" t="s">
        <v>203</v>
      </c>
      <c r="H33" s="178"/>
      <c r="I33" s="178"/>
      <c r="J33" s="178"/>
      <c r="K33" s="178"/>
      <c r="L33" s="178"/>
    </row>
    <row r="34" spans="1:12" x14ac:dyDescent="0.25">
      <c r="A34" s="37"/>
      <c r="B34" s="37"/>
      <c r="C34" s="37"/>
      <c r="D34" s="37"/>
      <c r="E34" s="37"/>
      <c r="F34" s="37"/>
      <c r="G34" s="37"/>
      <c r="H34" s="178" t="s">
        <v>204</v>
      </c>
      <c r="I34" s="178"/>
      <c r="J34" s="178"/>
      <c r="K34" s="178"/>
      <c r="L34" s="178"/>
    </row>
    <row r="35" spans="1:12" x14ac:dyDescent="0.25">
      <c r="A35" s="37"/>
      <c r="B35" s="37"/>
      <c r="C35" s="37"/>
      <c r="D35" s="37" t="s">
        <v>201</v>
      </c>
      <c r="E35" s="178" t="s">
        <v>184</v>
      </c>
      <c r="F35" s="178"/>
      <c r="G35" s="178"/>
      <c r="H35" s="178"/>
      <c r="I35" s="178"/>
      <c r="J35" s="38">
        <f>'2.'!H80</f>
        <v>-327992.39999999997</v>
      </c>
      <c r="K35" s="38">
        <f>'2.'!I80</f>
        <v>-546654</v>
      </c>
      <c r="L35" s="38">
        <f>'2.'!J80</f>
        <v>-546654</v>
      </c>
    </row>
    <row r="36" spans="1:12" x14ac:dyDescent="0.25">
      <c r="A36" s="37"/>
      <c r="B36" s="37"/>
      <c r="C36" s="37"/>
      <c r="D36" s="37"/>
      <c r="E36" s="37"/>
      <c r="F36" s="178" t="s">
        <v>202</v>
      </c>
      <c r="G36" s="178"/>
      <c r="H36" s="178"/>
      <c r="I36" s="178"/>
      <c r="J36" s="178"/>
      <c r="K36" s="178"/>
      <c r="L36" s="178"/>
    </row>
    <row r="37" spans="1:12" x14ac:dyDescent="0.25">
      <c r="A37" s="37"/>
      <c r="B37" s="37"/>
      <c r="C37" s="37"/>
      <c r="D37" s="37"/>
      <c r="E37" s="37"/>
      <c r="F37" s="37"/>
      <c r="G37" s="178" t="s">
        <v>203</v>
      </c>
      <c r="H37" s="178"/>
      <c r="I37" s="178"/>
      <c r="J37" s="178"/>
      <c r="K37" s="178"/>
      <c r="L37" s="178"/>
    </row>
    <row r="38" spans="1:12" x14ac:dyDescent="0.25">
      <c r="A38" s="37"/>
      <c r="B38" s="37"/>
      <c r="C38" s="37"/>
      <c r="D38" s="37"/>
      <c r="E38" s="37"/>
      <c r="F38" s="37"/>
      <c r="G38" s="37"/>
      <c r="H38" s="178" t="s">
        <v>204</v>
      </c>
      <c r="I38" s="178"/>
      <c r="J38" s="178"/>
      <c r="K38" s="178"/>
      <c r="L38" s="178"/>
    </row>
    <row r="39" spans="1:12" x14ac:dyDescent="0.25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</row>
    <row r="40" spans="1:12" ht="51.75" customHeight="1" x14ac:dyDescent="0.25">
      <c r="I40" s="142" t="s">
        <v>180</v>
      </c>
      <c r="J40" s="186" t="s">
        <v>91</v>
      </c>
      <c r="K40" s="186"/>
      <c r="L40" s="186"/>
    </row>
  </sheetData>
  <mergeCells count="39">
    <mergeCell ref="G37:L37"/>
    <mergeCell ref="H38:L38"/>
    <mergeCell ref="E31:I31"/>
    <mergeCell ref="F32:L32"/>
    <mergeCell ref="G33:L33"/>
    <mergeCell ref="H34:L34"/>
    <mergeCell ref="E35:I35"/>
    <mergeCell ref="G19:L19"/>
    <mergeCell ref="H20:L20"/>
    <mergeCell ref="J40:L40"/>
    <mergeCell ref="H28:L28"/>
    <mergeCell ref="C11:I11"/>
    <mergeCell ref="E12:I12"/>
    <mergeCell ref="F13:L13"/>
    <mergeCell ref="G14:L14"/>
    <mergeCell ref="H15:L15"/>
    <mergeCell ref="F26:L26"/>
    <mergeCell ref="G27:L27"/>
    <mergeCell ref="C24:I24"/>
    <mergeCell ref="A29:I29"/>
    <mergeCell ref="C30:I30"/>
    <mergeCell ref="E25:I25"/>
    <mergeCell ref="F36:L36"/>
    <mergeCell ref="J7:L7"/>
    <mergeCell ref="A23:I23"/>
    <mergeCell ref="A1:L1"/>
    <mergeCell ref="A9:I9"/>
    <mergeCell ref="A10:I10"/>
    <mergeCell ref="A3:L3"/>
    <mergeCell ref="A5:L5"/>
    <mergeCell ref="A2:L2"/>
    <mergeCell ref="A7:A8"/>
    <mergeCell ref="B7:C7"/>
    <mergeCell ref="D7:G7"/>
    <mergeCell ref="H7:H8"/>
    <mergeCell ref="I7:I8"/>
    <mergeCell ref="K6:L6"/>
    <mergeCell ref="E17:I17"/>
    <mergeCell ref="F18:L18"/>
  </mergeCells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2.</vt:lpstr>
      <vt:lpstr>3.</vt:lpstr>
      <vt:lpstr>4</vt:lpstr>
      <vt:lpstr>5</vt:lpstr>
      <vt:lpstr>6</vt:lpstr>
      <vt:lpstr>'1'!Print_Area</vt:lpstr>
      <vt:lpstr>'3.'!Print_Area</vt:lpstr>
      <vt:lpstr>'4'!Print_Area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https://mul2-mta.gov.am/tasks/1788053/oneclick?token=5f5bebf1e4f5985eb2643aecaded81ab</cp:keywords>
  <cp:lastModifiedBy>Arpine Martirosyan</cp:lastModifiedBy>
  <cp:lastPrinted>2026-04-15T08:22:12Z</cp:lastPrinted>
  <dcterms:created xsi:type="dcterms:W3CDTF">2021-01-22T11:42:14Z</dcterms:created>
  <dcterms:modified xsi:type="dcterms:W3CDTF">2026-04-17T07:43:10Z</dcterms:modified>
</cp:coreProperties>
</file>