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60917e3a8916b01879c32e162e61c041ac5d205161289baa4ff74196c6558376\Նախագիծ-ՀՏԶՀ-Գյումրի-ՃԴ\"/>
    </mc:Choice>
  </mc:AlternateContent>
  <bookViews>
    <workbookView xWindow="0" yWindow="0" windowWidth="28800" windowHeight="11880" firstSheet="2" activeTab="11"/>
  </bookViews>
  <sheets>
    <sheet name=".." sheetId="27" state="hidden" r:id="rId1"/>
    <sheet name="..." sheetId="28" state="hidden" r:id="rId2"/>
    <sheet name="1" sheetId="38" r:id="rId3"/>
    <sheet name="2" sheetId="40" r:id="rId4"/>
    <sheet name="3" sheetId="39" r:id="rId5"/>
    <sheet name="4" sheetId="33" r:id="rId6"/>
    <sheet name="5" sheetId="3" r:id="rId7"/>
    <sheet name="6" sheetId="21" r:id="rId8"/>
    <sheet name="7" sheetId="37" r:id="rId9"/>
    <sheet name="8." sheetId="31" r:id="rId10"/>
    <sheet name="9" sheetId="32" r:id="rId11"/>
    <sheet name="10" sheetId="41" r:id="rId12"/>
    <sheet name="8" sheetId="34" state="hidden" r:id="rId13"/>
  </sheets>
  <externalReferences>
    <externalReference r:id="rId14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EUR">'[1]1. 2060-Ն 28.12.2024 արտ'!$W$2</definedName>
    <definedName name="fff">#REF!</definedName>
    <definedName name="Functional1">#REF!</definedName>
    <definedName name="ggg">#REF!</definedName>
    <definedName name="h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'...'!$B$1:$D$12</definedName>
    <definedName name="_xlnm.Print_Area" localSheetId="2">'1'!$A$1:$D$20</definedName>
    <definedName name="_xlnm.Print_Area" localSheetId="6">'5'!$A$1:$I$191</definedName>
    <definedName name="_xlnm.Print_Area" localSheetId="7">'6'!$A$1:$L$105</definedName>
    <definedName name="_xlnm.Print_Area" localSheetId="8">'7'!$A$1:$L$63</definedName>
    <definedName name="_xlnm.Print_Area" localSheetId="12">'8'!$A$1:$J$97</definedName>
    <definedName name="_xlnm.Print_Area" localSheetId="9">'8.'!$A$1:$L$106</definedName>
    <definedName name="program">#REF!,#REF!,#REF!,#REF!,#REF!,#REF!,#REF!,#REF!,#REF!,#REF!,#REF!,#REF!,#REF!,#REF!,#REF!,#REF!,#REF!,#REF!,#REF!,#REF!</definedName>
    <definedName name="USD">'[1]1. 2060-Ն 28.12.2024 արտ'!$W$1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41" l="1"/>
  <c r="K21" i="31"/>
  <c r="L21" i="31"/>
  <c r="J21" i="31"/>
  <c r="K16" i="32"/>
  <c r="L16" i="32"/>
  <c r="J16" i="32"/>
  <c r="K31" i="31"/>
  <c r="K26" i="32" s="1"/>
  <c r="L27" i="31"/>
  <c r="K27" i="31"/>
  <c r="J17" i="31"/>
  <c r="K17" i="31" s="1"/>
  <c r="L17" i="31" s="1"/>
  <c r="L20" i="32"/>
  <c r="L25" i="31"/>
  <c r="J80" i="32"/>
  <c r="J79" i="32" s="1"/>
  <c r="L31" i="31"/>
  <c r="L26" i="32" s="1"/>
  <c r="J31" i="31"/>
  <c r="J26" i="32" s="1"/>
  <c r="L80" i="32" l="1"/>
  <c r="L79" i="32" s="1"/>
  <c r="K80" i="32"/>
  <c r="K79" i="32" s="1"/>
  <c r="Q37" i="21"/>
  <c r="J97" i="31"/>
  <c r="J93" i="31" s="1"/>
  <c r="J91" i="31" l="1"/>
  <c r="J91" i="32"/>
  <c r="J95" i="32" s="1"/>
  <c r="J27" i="31" l="1"/>
  <c r="J89" i="32"/>
  <c r="J90" i="32"/>
  <c r="K44" i="31" l="1"/>
  <c r="L44" i="31"/>
  <c r="J31" i="32" l="1"/>
  <c r="J44" i="31"/>
  <c r="K31" i="32"/>
  <c r="L31" i="32"/>
  <c r="L22" i="32" l="1"/>
  <c r="J85" i="32"/>
  <c r="J84" i="32" s="1"/>
  <c r="J78" i="32" s="1"/>
  <c r="K39" i="31"/>
  <c r="K38" i="31" s="1"/>
  <c r="K85" i="32"/>
  <c r="K84" i="32" s="1"/>
  <c r="K78" i="32" s="1"/>
  <c r="J39" i="31"/>
  <c r="J38" i="31" s="1"/>
  <c r="L85" i="32"/>
  <c r="L84" i="32" s="1"/>
  <c r="L78" i="32" s="1"/>
  <c r="L39" i="31"/>
  <c r="L38" i="31" s="1"/>
  <c r="H9" i="41" l="1"/>
  <c r="K22" i="32"/>
  <c r="R37" i="21"/>
  <c r="P37" i="21"/>
  <c r="J72" i="31"/>
  <c r="J59" i="32"/>
  <c r="K72" i="31"/>
  <c r="K59" i="32"/>
  <c r="L59" i="32"/>
  <c r="L72" i="31"/>
  <c r="K97" i="31" l="1"/>
  <c r="K93" i="31" s="1"/>
  <c r="K91" i="31" l="1"/>
  <c r="K91" i="32"/>
  <c r="I9" i="41"/>
  <c r="K87" i="31"/>
  <c r="L97" i="31" l="1"/>
  <c r="L93" i="31" s="1"/>
  <c r="K95" i="32"/>
  <c r="K90" i="32" s="1"/>
  <c r="K86" i="31"/>
  <c r="K74" i="32"/>
  <c r="K73" i="32" s="1"/>
  <c r="J87" i="31"/>
  <c r="K89" i="32" l="1"/>
  <c r="L91" i="31"/>
  <c r="L91" i="32"/>
  <c r="J74" i="32"/>
  <c r="J73" i="32" s="1"/>
  <c r="J86" i="31"/>
  <c r="L87" i="31"/>
  <c r="L95" i="32" l="1"/>
  <c r="L90" i="32" s="1"/>
  <c r="L86" i="31"/>
  <c r="L74" i="32"/>
  <c r="L73" i="32" s="1"/>
  <c r="G97" i="34"/>
  <c r="H97" i="34" s="1"/>
  <c r="G88" i="34"/>
  <c r="H88" i="34" s="1"/>
  <c r="F62" i="34"/>
  <c r="E62" i="34"/>
  <c r="F60" i="34"/>
  <c r="D60" i="34"/>
  <c r="F45" i="34"/>
  <c r="E45" i="34"/>
  <c r="L89" i="32" l="1"/>
  <c r="J22" i="32"/>
  <c r="L80" i="31"/>
  <c r="L43" i="31" s="1"/>
  <c r="L67" i="32"/>
  <c r="L30" i="32" s="1"/>
  <c r="K80" i="31"/>
  <c r="K43" i="31" s="1"/>
  <c r="K67" i="32"/>
  <c r="K30" i="32" s="1"/>
  <c r="J80" i="31"/>
  <c r="J43" i="31" s="1"/>
  <c r="J67" i="32"/>
  <c r="J30" i="32" s="1"/>
  <c r="G95" i="34"/>
  <c r="G94" i="34" s="1"/>
  <c r="G93" i="34" s="1"/>
  <c r="G91" i="34" s="1"/>
  <c r="G89" i="34" s="1"/>
  <c r="G96" i="34"/>
  <c r="H95" i="34"/>
  <c r="H94" i="34" s="1"/>
  <c r="H93" i="34" s="1"/>
  <c r="H91" i="34" s="1"/>
  <c r="H89" i="34" s="1"/>
  <c r="H96" i="34"/>
  <c r="I97" i="34"/>
  <c r="I96" i="34" s="1"/>
  <c r="H87" i="34"/>
  <c r="H86" i="34" s="1"/>
  <c r="H85" i="34" s="1"/>
  <c r="H83" i="34" s="1"/>
  <c r="H81" i="34" s="1"/>
  <c r="I88" i="34"/>
  <c r="G87" i="34"/>
  <c r="G86" i="34" s="1"/>
  <c r="G85" i="34" s="1"/>
  <c r="G83" i="34" s="1"/>
  <c r="G81" i="34" s="1"/>
  <c r="G79" i="34" l="1"/>
  <c r="G75" i="34" s="1"/>
  <c r="G73" i="34" s="1"/>
  <c r="G71" i="34" s="1"/>
  <c r="H79" i="34"/>
  <c r="H75" i="34" s="1"/>
  <c r="H73" i="34" s="1"/>
  <c r="H71" i="34" s="1"/>
  <c r="G77" i="34" l="1"/>
  <c r="H77" i="34"/>
  <c r="G70" i="34" l="1"/>
  <c r="G69" i="34" s="1"/>
  <c r="G68" i="34" s="1"/>
  <c r="G67" i="34" s="1"/>
  <c r="G66" i="34" s="1"/>
  <c r="G64" i="34" s="1"/>
  <c r="G62" i="34" s="1"/>
  <c r="G60" i="34" s="1"/>
  <c r="G58" i="34" s="1"/>
  <c r="G56" i="34" s="1"/>
  <c r="G54" i="34" s="1"/>
  <c r="H70" i="34"/>
  <c r="H69" i="34" s="1"/>
  <c r="H68" i="34" s="1"/>
  <c r="H67" i="34" s="1"/>
  <c r="H66" i="34" s="1"/>
  <c r="H64" i="34" s="1"/>
  <c r="H62" i="34" s="1"/>
  <c r="H60" i="34" s="1"/>
  <c r="H58" i="34" s="1"/>
  <c r="H56" i="34" s="1"/>
  <c r="H54" i="34" s="1"/>
  <c r="I70" i="34"/>
  <c r="I69" i="34" s="1"/>
  <c r="I68" i="34" s="1"/>
  <c r="I67" i="34" s="1"/>
  <c r="I66" i="34" s="1"/>
  <c r="I64" i="34" s="1"/>
  <c r="I62" i="34" s="1"/>
  <c r="I60" i="34" s="1"/>
  <c r="I58" i="34" s="1"/>
  <c r="I56" i="34" s="1"/>
  <c r="I54" i="34" s="1"/>
  <c r="J70" i="34"/>
  <c r="J69" i="34" s="1"/>
  <c r="J68" i="34" s="1"/>
  <c r="J67" i="34" s="1"/>
  <c r="J66" i="34" s="1"/>
  <c r="J64" i="34" s="1"/>
  <c r="J62" i="34" s="1"/>
  <c r="J60" i="34" s="1"/>
  <c r="J58" i="34" s="1"/>
  <c r="J56" i="34" s="1"/>
  <c r="J54" i="34" s="1"/>
  <c r="J53" i="34"/>
  <c r="J52" i="34" s="1"/>
  <c r="J51" i="34" s="1"/>
  <c r="J50" i="34" s="1"/>
  <c r="J49" i="34" s="1"/>
  <c r="J47" i="34" s="1"/>
  <c r="J45" i="34" s="1"/>
  <c r="J43" i="34" s="1"/>
  <c r="H53" i="34"/>
  <c r="H52" i="34" s="1"/>
  <c r="H51" i="34" s="1"/>
  <c r="H50" i="34" s="1"/>
  <c r="H49" i="34" s="1"/>
  <c r="H47" i="34" s="1"/>
  <c r="H45" i="34" s="1"/>
  <c r="H43" i="34" s="1"/>
  <c r="G53" i="34"/>
  <c r="G52" i="34" s="1"/>
  <c r="G51" i="34" s="1"/>
  <c r="G50" i="34" s="1"/>
  <c r="G49" i="34" s="1"/>
  <c r="G47" i="34" s="1"/>
  <c r="G45" i="34" s="1"/>
  <c r="G43" i="34" s="1"/>
  <c r="G39" i="34" l="1"/>
  <c r="G37" i="34" s="1"/>
  <c r="G35" i="34" s="1"/>
  <c r="G33" i="34" s="1"/>
  <c r="G32" i="34" s="1"/>
  <c r="G41" i="34"/>
  <c r="H41" i="34"/>
  <c r="H39" i="34"/>
  <c r="H37" i="34" s="1"/>
  <c r="H35" i="34" s="1"/>
  <c r="H33" i="34" s="1"/>
  <c r="H32" i="34" s="1"/>
  <c r="H31" i="34" l="1"/>
  <c r="H30" i="34" s="1"/>
  <c r="H29" i="34" s="1"/>
  <c r="H27" i="34" s="1"/>
  <c r="H25" i="34" s="1"/>
  <c r="H23" i="34" s="1"/>
  <c r="H21" i="34" s="1"/>
  <c r="H19" i="34" s="1"/>
  <c r="H17" i="34" s="1"/>
  <c r="H15" i="34" s="1"/>
  <c r="H13" i="34" s="1"/>
  <c r="H11" i="34" s="1"/>
  <c r="G31" i="34"/>
  <c r="G30" i="34" s="1"/>
  <c r="G29" i="34" s="1"/>
  <c r="G27" i="34" s="1"/>
  <c r="G25" i="34" s="1"/>
  <c r="G23" i="34" s="1"/>
  <c r="G21" i="34" s="1"/>
  <c r="G19" i="34" s="1"/>
  <c r="G17" i="34" s="1"/>
  <c r="G15" i="34" s="1"/>
  <c r="G13" i="34" s="1"/>
  <c r="G11" i="34" s="1"/>
  <c r="J88" i="34" l="1"/>
  <c r="J87" i="34" s="1"/>
  <c r="J86" i="34" s="1"/>
  <c r="J85" i="34" s="1"/>
  <c r="J83" i="34" s="1"/>
  <c r="J81" i="34" s="1"/>
  <c r="F81" i="34"/>
  <c r="E81" i="34"/>
  <c r="I87" i="34"/>
  <c r="I86" i="34" s="1"/>
  <c r="I85" i="34" s="1"/>
  <c r="I83" i="34" s="1"/>
  <c r="I81" i="34" s="1"/>
  <c r="F91" i="34" l="1"/>
  <c r="F77" i="34" s="1"/>
  <c r="I53" i="34" l="1"/>
  <c r="I52" i="34" s="1"/>
  <c r="I51" i="34" s="1"/>
  <c r="I50" i="34" s="1"/>
  <c r="I49" i="34" s="1"/>
  <c r="I47" i="34" s="1"/>
  <c r="I45" i="34" s="1"/>
  <c r="I43" i="34" s="1"/>
  <c r="J97" i="34" l="1"/>
  <c r="I95" i="34"/>
  <c r="I94" i="34" s="1"/>
  <c r="I93" i="34" s="1"/>
  <c r="I91" i="34" s="1"/>
  <c r="I89" i="34" s="1"/>
  <c r="I79" i="34" s="1"/>
  <c r="F89" i="34"/>
  <c r="E89" i="34"/>
  <c r="I77" i="34" l="1"/>
  <c r="J96" i="34"/>
  <c r="J95" i="34" s="1"/>
  <c r="J94" i="34" s="1"/>
  <c r="J93" i="34" s="1"/>
  <c r="J91" i="34" s="1"/>
  <c r="J89" i="34" s="1"/>
  <c r="J79" i="34" s="1"/>
  <c r="I75" i="34"/>
  <c r="I73" i="34" s="1"/>
  <c r="I71" i="34" s="1"/>
  <c r="I41" i="34" l="1"/>
  <c r="I39" i="34"/>
  <c r="I37" i="34" s="1"/>
  <c r="I35" i="34" s="1"/>
  <c r="I33" i="34" s="1"/>
  <c r="I32" i="34" s="1"/>
  <c r="J75" i="34" l="1"/>
  <c r="J73" i="34" s="1"/>
  <c r="J71" i="34" s="1"/>
  <c r="J77" i="34"/>
  <c r="J41" i="34" l="1"/>
  <c r="J39" i="34"/>
  <c r="J37" i="34" s="1"/>
  <c r="J35" i="34" s="1"/>
  <c r="J33" i="34" s="1"/>
  <c r="J32" i="34" s="1"/>
  <c r="I31" i="34" l="1"/>
  <c r="I30" i="34" s="1"/>
  <c r="I29" i="34" s="1"/>
  <c r="I27" i="34" s="1"/>
  <c r="I25" i="34" s="1"/>
  <c r="I23" i="34" s="1"/>
  <c r="I21" i="34" s="1"/>
  <c r="I19" i="34" s="1"/>
  <c r="I17" i="34" s="1"/>
  <c r="I15" i="34" s="1"/>
  <c r="I13" i="34" s="1"/>
  <c r="I11" i="34" s="1"/>
  <c r="J31" i="34"/>
  <c r="J30" i="34" s="1"/>
  <c r="J29" i="34" s="1"/>
  <c r="J27" i="34" s="1"/>
  <c r="J25" i="34" s="1"/>
  <c r="J23" i="34" s="1"/>
  <c r="J21" i="34" s="1"/>
  <c r="J19" i="34" s="1"/>
  <c r="J17" i="34" s="1"/>
  <c r="J15" i="34" s="1"/>
  <c r="J13" i="34" s="1"/>
  <c r="J11" i="34" s="1"/>
  <c r="C12" i="28" l="1"/>
  <c r="C10" i="28" s="1"/>
  <c r="D12" i="28" l="1"/>
  <c r="D10" i="28" s="1"/>
  <c r="C10" i="27" s="1"/>
  <c r="C11" i="27" l="1"/>
  <c r="C12" i="27" s="1"/>
</calcChain>
</file>

<file path=xl/sharedStrings.xml><?xml version="1.0" encoding="utf-8"?>
<sst xmlns="http://schemas.openxmlformats.org/spreadsheetml/2006/main" count="1134" uniqueCount="349">
  <si>
    <t xml:space="preserve">                   -ի N        -Ն որոշման</t>
  </si>
  <si>
    <t>Ծրագիր</t>
  </si>
  <si>
    <t>Միջոցառում</t>
  </si>
  <si>
    <t>Ցուցանիշների փոփոխությունը (ավելացումները նշված են դրական նշանով, իսկ նվազեցումները՝ փակագծերում)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</si>
  <si>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</si>
  <si>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</si>
  <si>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</si>
  <si>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</si>
  <si>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</si>
  <si>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</si>
  <si>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</si>
  <si>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</si>
  <si>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</si>
  <si>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</si>
  <si>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</si>
  <si>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</si>
  <si>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</si>
  <si>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</si>
  <si>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 xml:space="preserve"> Տարի </t>
  </si>
  <si>
    <t xml:space="preserve"> Ոռոգման համակարգի առողջացում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</si>
  <si>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</si>
  <si>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</si>
  <si>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</si>
  <si>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</si>
  <si>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</si>
  <si>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</si>
  <si>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>ՀՀ ՏԱՐԱԾՔԱՅԻՆ ԿԱՌԱՎԱՐՄԱՆ ԵՎ ԵՆԹԱԿԱՌՈՒՑՎԱԾՔՆԵՐԻ ՆԱԽԱՐԱՐՈՒԹՅՈՒՆ</t>
  </si>
  <si>
    <t xml:space="preserve"> ՈՉ ՖԻՆԱՆՍԱԿԱՆ ԱԿՏԻՎՆԵՐԻ ԳԾՈՎ ԾԱԽՍԵՐ</t>
  </si>
  <si>
    <t xml:space="preserve"> ՀԻՄՆԱԿԱՆ ՄԻՋՈՑՆԵՐ</t>
  </si>
  <si>
    <t xml:space="preserve"> ՀՀ  տարածքային կառավարման և ենթակառուցվածքների նախարարության ջրային կոմիտե</t>
  </si>
  <si>
    <t xml:space="preserve"> ԸՆԴԱՄԵՆԸ</t>
  </si>
  <si>
    <t xml:space="preserve"> ԸՆԹԱՑԻԿ ԾԱԽՍԵՐ</t>
  </si>
  <si>
    <t xml:space="preserve"> Ջրամատակարարում</t>
  </si>
  <si>
    <t xml:space="preserve"> ԱՅԼ  ԾԱԽՍԵՐ</t>
  </si>
  <si>
    <t>______________ ի    ___Ն որոշման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</si>
  <si>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</si>
  <si>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</si>
  <si>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Համաֆինան սավորում</t>
  </si>
  <si>
    <t xml:space="preserve"> Ջրամատակարարաման և ջրահեռացման բարելավում</t>
  </si>
  <si>
    <t xml:space="preserve"> ԲՆԱԿԱՐԱՆԱՅԻՆ ՇԻՆԱՐԱՐՈՒԹՅՈՒՆ ԵՎ ԿՈՄՈՒՆԱԼ ԾԱՌԱՅՈՒԹՅՈՒՆՆԵՐ</t>
  </si>
  <si>
    <t>01</t>
  </si>
  <si>
    <t xml:space="preserve"> 1072</t>
  </si>
  <si>
    <t>Ցուցանիշների փոփոխությունը 
(ավելացումները նշված են դրական նշանով, իսկ նվազեցումները` փակագծերում)</t>
  </si>
  <si>
    <t>Վարկային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</si>
  <si>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</si>
  <si>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</si>
  <si>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Տարի</t>
  </si>
  <si>
    <t>Ցուցանիշների փոփոխությունը
 (ավելացումները նշված են դրական նշանով, իսկ նվազեցումները՝ փակագծերում)</t>
  </si>
  <si>
    <t xml:space="preserve"> Տնտեսական հարաբերություններ (այլ դասերին չպատկանող)</t>
  </si>
  <si>
    <t xml:space="preserve"> - Այլ կապիտալ դրամաշնորհներ</t>
  </si>
  <si>
    <t xml:space="preserve"> ՀՀ  տարածքային կառավարման և ենթակառուցվածքների նախարարություն</t>
  </si>
  <si>
    <t>Հավելված N 6</t>
  </si>
  <si>
    <t xml:space="preserve"> Այլ ծախսեր</t>
  </si>
  <si>
    <t xml:space="preserve">                                                              Հավելված N 1</t>
  </si>
  <si>
    <t>հազար դրամներով</t>
  </si>
  <si>
    <t xml:space="preserve">
Ցուցանիշների փոփոխությունը 
(նվազեցումները նշված են փակագծերում)
</t>
  </si>
  <si>
    <t>1. Եկամուտների գծով</t>
  </si>
  <si>
    <t>2. Ծախսերի գծով</t>
  </si>
  <si>
    <t>3. Դեֆիցիտը (պակասուրդը)</t>
  </si>
  <si>
    <t xml:space="preserve">                                                              Հավելված N 2</t>
  </si>
  <si>
    <t>Ցուցանիշների փոփոխությունը 
(նվազեցումները նշված են փակագծերում)</t>
  </si>
  <si>
    <t xml:space="preserve">Պաշտոնական դրամաշնորհներ </t>
  </si>
  <si>
    <t xml:space="preserve">Եկամտատեսակ
</t>
  </si>
  <si>
    <t>ՊԵՏԱԿԱՆ ԲՅՈՒՋԵԻ ԵԿԱՄՈՒՏՆԵՐ</t>
  </si>
  <si>
    <t>Ինն ամիս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</si>
  <si>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</si>
  <si>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</si>
  <si>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</si>
  <si>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</si>
  <si>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</si>
  <si>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</si>
  <si>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</si>
  <si>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</si>
  <si>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</si>
  <si>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</si>
  <si>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</si>
  <si>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ԸՆԴԱՄԵՆԸ </t>
  </si>
  <si>
    <t xml:space="preserve"> ՀՀ տարածքային կառավարման և ենթակառուցվածքների նախարարություն </t>
  </si>
  <si>
    <t xml:space="preserve"> ԲՍԿ </t>
  </si>
  <si>
    <t xml:space="preserve">Դասիչը </t>
  </si>
  <si>
    <t xml:space="preserve">Անվանումը </t>
  </si>
  <si>
    <t xml:space="preserve">Նկարագրությունը 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</si>
  <si>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</si>
  <si>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</si>
  <si>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</si>
  <si>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</si>
  <si>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</si>
  <si>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Ինն ամիս</t>
  </si>
  <si>
    <t>ԸՆԴԱՄԵՆԸ</t>
  </si>
  <si>
    <t xml:space="preserve">«ՀԱՅԱՍՏԱՆԻ ՀԱՆՐԱՊԵՏՈՒԹՅԱՆ 2025 ԹՎԱԿԱՆԻ ՊԵՏԱԿԱՆ ԲՅՈՒՋԵԻ
ՄԱՍԻՆ» ՕՐԵՆՔԻ N 2 ՀՈԴՎԱԾԻ ԱՂՅՈՒՍԱԿՈՒՄ ԿԱՏԱՐՎՈՂ ՓՈՓՈԽՈՒԹՅՈՒՆՆԵՐԸ </t>
  </si>
  <si>
    <t xml:space="preserve">«ՀԱՅԱՍՏԱՆԻ ՀԱՆՐԱՊԵՏՈՒԹՅԱՆ 2025 ԹՎԱԿԱՆԻ ՊԵՏԱԿԱՆ ԲՅՈՒՋԵԻ
ՄԱՍԻՆ» ՕՐԵՆՔԻ N 6 ՀՈԴՎԱԾԻ ԱՂՅՈՒՍԱԿՈՒՄ ԵՎ ՀԱՅԱՍՏԱՆԻ ՀԱՆՐԱՊԵՏՈՒԹՅԱՆ ԿԱՌԱՎԱՐՈՒԹՅԱՆ 2024 ԹՎԱԿԱՆԻ ԴԵԿՏԵՄԲԵՐԻ 27-Ի N 2060-Ն ՈՐՈՇՄԱՆ N 2 ՀԱՎԵԼՎԱԾՈՒՄ ԿԱՏԱՐՎՈՂ ՓՈՓՈԽՈՒԹՅՈՒՆՆԵՐԸ </t>
  </si>
  <si>
    <t xml:space="preserve"> 01</t>
  </si>
  <si>
    <t xml:space="preserve"> 03</t>
  </si>
  <si>
    <t xml:space="preserve"> 06</t>
  </si>
  <si>
    <t xml:space="preserve"> Պահուստային միջոցներ</t>
  </si>
  <si>
    <t xml:space="preserve"> ՀՀ կառավարություն</t>
  </si>
  <si>
    <t xml:space="preserve"> ՀՀ կառավարության պահուստային ֆոնդ</t>
  </si>
  <si>
    <t xml:space="preserve"> 11001</t>
  </si>
  <si>
    <t xml:space="preserve"> 1139</t>
  </si>
  <si>
    <t xml:space="preserve"> ՀՀ կառավարության և համայնքների պահուստային ֆոնդ</t>
  </si>
  <si>
    <t xml:space="preserve"> ՀԻՄՆԱԿԱՆ ԲԱԺԻՆՆԵՐԻՆ ՉԴԱՍՎՈՂ ՊԱՀՈՒՍՏԱՅԻՆ ՖՈՆԴԵՐ</t>
  </si>
  <si>
    <t xml:space="preserve"> 11</t>
  </si>
  <si>
    <t xml:space="preserve"> ՀԱՅԱՍՏԱՆԻ ՀԱՆՐԱՊԵՏՈՒԹՅԱՆ ԿԱՌԱՎԱՐՈՒԹՅԱՆ ՊԱՀՈՒՍՏԱՅԻՆ ՖՈՆԴԻՑ ԿԱՏԱՐՎՈՂ ՀԱՏԿԱՑՈՒՄԸ</t>
  </si>
  <si>
    <t>Առաջին եռամսյակ</t>
  </si>
  <si>
    <t>Առաջին կիսամյակ</t>
  </si>
  <si>
    <t xml:space="preserve">ՀՀ կառավարության  2026 թվականի </t>
  </si>
  <si>
    <t>ԴՐԱՄԱՇՆՈՐՀՆԵՐ</t>
  </si>
  <si>
    <t xml:space="preserve">Կապիտալ դրամաշնորհներ պետական հատվածի այլ մակարդակներին </t>
  </si>
  <si>
    <t>ՀՀ կառավարության 2026 թվականի</t>
  </si>
  <si>
    <t xml:space="preserve"> 09</t>
  </si>
  <si>
    <t>Հավելված  N 8</t>
  </si>
  <si>
    <t>Հավելված N 3</t>
  </si>
  <si>
    <t>Հավելված N 2</t>
  </si>
  <si>
    <t xml:space="preserve"> ՀԱՅԱՍՏԱՆԻ ՀԱՆՐԱՊԵՏՈՒԹՅԱՆ ԿԱՌԱՎԱՐՈՒԹՅԱՆ 2025 ԹՎԱԿԱՆԻ ԴԵԿՏԵՄԲԵՐԻ 25-Ի N 1910-Ն ՈՐՈՇՄԱՆ N 3 ԵՎ N 4 ՀԱՎԵԼՎԱԾՆԵՐՈՒՄ ԿԱՏԱՐՎՈՂ ՓՈՓՈԽՈՒԹՅՈՒՆՆԵՐԸ ԵՎ ԼՐԱՑՈՒՄՆԵՐԸ</t>
  </si>
  <si>
    <t>ՀԱՅԱՍՏԱՆԻ ՀԱՆՐԱՊԵՏՈՒԹՅԱՆ ԿԱՌԱՎԱՐՈՒԹՅԱՆ 2025 ԹՎԱԿԱՆԻ ԴԵԿՏԵՄԲԵՐԻ 25-Ի N 1910-Ն ՈՐՈՇՄԱՆ N 9 ՀԱՎԵԼՎԱԾՈՒՄ ԿԱՏԱՐՎՈՂ ՓՈՓՈԽՈՒԹՅՈՒՆՆԵՐԸ ԵՎ ԼՐԱՑՈՒՄՆԵՐԸ</t>
  </si>
  <si>
    <t>ՀԱՅԱՍՏԱՆԻ ՀԱՆՐԱՊԵՏՈՒԹՅԱՆ ԿԱՌԱՎԱՐՈՒԹՅԱՆ 2025 ԹՎԱԿԱՆԻ ԴԵԿՏԵՄԲԵՐԻ 25-Ի N 1910-Ն ՈՐՈՇՄԱՆ N 9.1 ՀԱՎԵԼՎԱԾՈՒՄ ԿԱՏԱՐՎՈՂ ՓՈՓՈԽՈՒԹՅՈՒՆՆԵՐԸ ԵՎ ԼՐԱՑՈՒՄՆԵՐԸ</t>
  </si>
  <si>
    <t xml:space="preserve"> 05</t>
  </si>
  <si>
    <t xml:space="preserve"> ՀՀ տարածքային կառավարման և ենթակառուցվածքների նախարարություն</t>
  </si>
  <si>
    <t xml:space="preserve">    ՀԱՅԱՍՏԱՆԻ ՀԱՆՐԱՊԵՏՈՒԹՅԱՆ   ՎԱՐՉԱՊԵՏԻ ԱՇԽԱՏԱԿԱԶՄԻ    ՂԵԿԱՎԱՐ՝</t>
  </si>
  <si>
    <t>Ա.ՀԱՐՈՒԹՅՈՒՆՅԱՆ</t>
  </si>
  <si>
    <t>«ՀԱՅԱUՏԱՆԻ ՀԱՆՐԱՊԵՏՈՒԹՅԱՆ 2026 ԹՎԱԿԱՆԻ ՊԵՏԱԿԱՆ ԲՅՈՒՋԵԻ ՄԱUԻՆ» OՐԵՆՔԻ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 ԵՎ ԼՐԱՑՈՒՄՆԵՐԸ</t>
  </si>
  <si>
    <t>Տրանսֆերտների տրամադրում</t>
  </si>
  <si>
    <t xml:space="preserve"> ԱՅԼ ՀԻՄՆԱԿԱՆ ՄԻՋՈՑՆԵՐ</t>
  </si>
  <si>
    <t xml:space="preserve"> - Նախագծահետազոտական ծախսեր</t>
  </si>
  <si>
    <t xml:space="preserve"> Տրանսպորտ</t>
  </si>
  <si>
    <t xml:space="preserve"> Ճանապարհային տրանսպորտ</t>
  </si>
  <si>
    <t xml:space="preserve"> Ընդամենը </t>
  </si>
  <si>
    <t>Դրամաշնորհային միջոցներ</t>
  </si>
  <si>
    <t>Համաֆինանսավորում</t>
  </si>
  <si>
    <t xml:space="preserve"> Տրանսֆերտների տրամադրում </t>
  </si>
  <si>
    <t>Հավելված N 7</t>
  </si>
  <si>
    <t/>
  </si>
  <si>
    <t>1157</t>
  </si>
  <si>
    <t>Քաղաքային զարգացում</t>
  </si>
  <si>
    <t>Քաղաքային ենթակառուցվածքների զարգացում</t>
  </si>
  <si>
    <t>Քաղաքային ենթակառուցվածքների արդիականացում և բարելավում</t>
  </si>
  <si>
    <t>1157 - 12016</t>
  </si>
  <si>
    <t>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</si>
  <si>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>Գյումրու ճանապարհների վերակառուցմանը և փողոցային լուսավորության արդիականացմանը խորհրդատվական աջակցություն</t>
  </si>
  <si>
    <t>1157 - 12017</t>
  </si>
  <si>
    <t>Վերակառուցման և զարգացման եվրոպական բանկի աջակցությամբ իրականացվող Գյումրու քաղաքային ճանապարհների  ծրագիր</t>
  </si>
  <si>
    <t>Գյումրու Անի և Ավստրիական թաղամասերի փողոցների (ներառյալ հետիոտնային անցումների ցանցը և ջրահեռացման համակարգը) հիմնանորոգում</t>
  </si>
  <si>
    <t>1157 - 12018</t>
  </si>
  <si>
    <t>Վերակառուցման և զարգացման եվրոպական բանկի աջակցությամբ իրականացվող Գյումրու քաղաքային ճանապարհների դրամաշնորհային ծրագիր (Տրանշ Ա, Բ, Գ)</t>
  </si>
  <si>
    <t>1157 - 12031</t>
  </si>
  <si>
    <t xml:space="preserve">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ծրագրի շրջանակներում ճանապարհների վերակառուցման և փողոցների լուսավորության արդիականացում	</t>
  </si>
  <si>
    <t>Գյումրու ճանապարհների վերակառուցման և փողոցների լուսավորության արդիականացման աշխատանքներ</t>
  </si>
  <si>
    <t>1157 - 12032</t>
  </si>
  <si>
    <t>Վերակառուցման և զարգացման եվրոպական բանկի աջակցությամբ իրականացվող Գյումրու քաղաքային ճանապարհների տեխնիկական համագործակցության վարկային ծրագիր</t>
  </si>
  <si>
    <t xml:space="preserve"> 12016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</si>
  <si>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</si>
  <si>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12017</t>
  </si>
  <si>
    <t xml:space="preserve"> Վերակառուցման և զարգացման եվրոպական բանկի աջակցությամբ իրականացվող Գյումրու քաղաքային ճանապարհների  ծրագիր</t>
  </si>
  <si>
    <t xml:space="preserve"> - Շենքերի և շինությունների կապիտալ վերանորոգում</t>
  </si>
  <si>
    <t xml:space="preserve"> 12018</t>
  </si>
  <si>
    <t xml:space="preserve"> Վերակառուցման և զարգացման եվրոպական բանկի աջակցությամբ իրականացվող Գյումրու քաղաքային ճանապարհների դրամաշնորհային ծրագիր (Տրանշ Ա, Բ, Գ)</t>
  </si>
  <si>
    <t xml:space="preserve"> 12031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</si>
  <si>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դրամաշնորհային ծրագրի շրջանակներում ճանապարհների վերակառուցման և փողոցների լուսավորության արդիականացում	</t>
  </si>
  <si>
    <t xml:space="preserve"> - Ոչ նյութական հիմնական միջոցներ</t>
  </si>
  <si>
    <t xml:space="preserve"> 12032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</si>
  <si>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վարկային ծրագիր</t>
  </si>
  <si>
    <t xml:space="preserve"> 1157 </t>
  </si>
  <si>
    <t xml:space="preserve"> Քաղաքային զարգացում </t>
  </si>
  <si>
    <t xml:space="preserve"> 1157 - 12016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</si>
  <si>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</si>
  <si>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Շահառուների ընտրության չափորոշիչները`  ՀՀ բնակչություն </t>
  </si>
  <si>
    <t>Գյումրի քաղաքի շարժականության ակտիվների կառավարման և բարելավման պլանի մշակման խորհրդատվական ծառայություն` տոկոս</t>
  </si>
  <si>
    <t>Ընտրված փողոցների համար կազմակերպվող մրցութային և գնման փաթեթների թիվը` հատ</t>
  </si>
  <si>
    <t xml:space="preserve"> 1157 - 12017 </t>
  </si>
  <si>
    <t xml:space="preserve"> Գյումրու Անի և Ավստրիական թաղամասերի փողոցների (ներառյալ հետիոտնային անցումների ցանցը և ջրահեռացման համակարգը) հիմնանորոգում </t>
  </si>
  <si>
    <t xml:space="preserve"> Շահառուների ընտրության չափորոշիչները`  Ընտրությունը կատարվել է իրագործելիության ուսումնասիրությունների հիման վրա </t>
  </si>
  <si>
    <t>Գյումրի քաղաքի հարակից մայթերով (միջինում 5մ լայնությամբ) հիմնանորոգման ենթակա փողոցներ` մ</t>
  </si>
  <si>
    <t>Գյումրի քաղաքի հարակից մայթերով (միջինում 6մ լայնությամբ) հիմնանորոգման ենթակա փողոցներ` մ</t>
  </si>
  <si>
    <t>Գյումրի քաղաքի հարակից մայթերով (միջինում 14-20մ լայնությամբ) հիմնանորոգման ենթակա փողոցներ` մ</t>
  </si>
  <si>
    <t>Գյումրի քաղաքի փողոցների անձրևաջրերի հեռացման համակարգի հիմնանորոգում` փողոցներ, հատ</t>
  </si>
  <si>
    <t>Գյումրի քաղաքի հարակից մայթերով (միջինում 8-10մ լայնությամբ) հիմնանորոգման ենթակա փողոցներ` մ</t>
  </si>
  <si>
    <t xml:space="preserve"> 1157 - 12018 </t>
  </si>
  <si>
    <t>Գյումրի քաղաքի հարակից մայթերով (միջինում 5մ լայնությամբ) հիմնանորոգման ենթակա փողոցներ` մետր</t>
  </si>
  <si>
    <t>Գյումրի քաղաքի հարակից մայթերով (միջինում 6մ լայնությամբ) հիմնանորոգման ենթակա փողոցներ` մետր</t>
  </si>
  <si>
    <t>Գյումրի քաղաքի հարակից մայթերով (միջինում 14-20մ լայնությամբ) հիմնանորոգման ենթակա փողոցներ` մետր</t>
  </si>
  <si>
    <t>Գյումրի քաղաքի փողոցների անձրևաջրերի հեռացման համակարգի հիմնանորոգում փողոցներ` հատ</t>
  </si>
  <si>
    <t>Գյումրի քաղաքի հարակից մայթերով (միջինում 8-10մ լայնությամբ) հիմնանորոգման ենթակա փողոցներ` մետր</t>
  </si>
  <si>
    <t xml:space="preserve"> 1157 - 12031 </t>
  </si>
  <si>
    <t xml:space="preserve"> Գյումրու ճանապարհների վերակառուցման և փողոցների լուսավորության արդիականացման աշխատանքներ </t>
  </si>
  <si>
    <t>Ընտրված փողոցների շին աշխատանքների տեխնիկական և հեղինակային հսկողություն, հատ</t>
  </si>
  <si>
    <t>Ընտրված փողոցների մշակվող նախագծանախահաշվային փաստաթղթերի պայմանագրի կատարման մաս, տոկոս</t>
  </si>
  <si>
    <t>Քաղաքային շարժականության ակտիվների կառավարման Համակարգչային ծրագրաշար, հատ</t>
  </si>
  <si>
    <t xml:space="preserve"> 1157 - 12032 </t>
  </si>
  <si>
    <t>Մեկնարկի հաշվետվություն</t>
  </si>
  <si>
    <t>Ճանապարհային անվտանգության աուդիտի հաշվետվություն</t>
  </si>
  <si>
    <t xml:space="preserve">Բնապահպանական և սոցիալական ազդեցությունների գնահատման հաշվետվություն </t>
  </si>
  <si>
    <t xml:space="preserve">Գյումրի քաղաքի շարժականության ակտիվների կառավարման և բարելավման պլանի միջանկյալ հաշվետվություն </t>
  </si>
  <si>
    <t xml:space="preserve">Ընտրված փողոցների մշակվող նախագծանախահաշվային փաստաթղթեր </t>
  </si>
  <si>
    <t xml:space="preserve"> 12001</t>
  </si>
  <si>
    <t xml:space="preserve"> 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</si>
  <si>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1072</t>
  </si>
  <si>
    <t>Ջրամատակարարաման և ջրահեռացման բարելավում</t>
  </si>
  <si>
    <t>Ջրամատակարարման ծառայությունների հասանելիության և մատչելիության ապահովում</t>
  </si>
  <si>
    <t>Խմելու ջրի մատակարարման և ջրահեռացման համակարգի բարելավում, կորուստների կրճատում</t>
  </si>
  <si>
    <t>1072 - 12001</t>
  </si>
  <si>
    <t>Գերմանիայի զարգացման և Եվրոպական միության հարևանության ներդրումային բանկի աջակցությամբ իրականացվող ջրամատակարարման և ջրահեռացման ենթակառուցվածքների դրամաշնորհային ծրագիր` երրորդ փուլ</t>
  </si>
  <si>
    <t>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</t>
  </si>
  <si>
    <t xml:space="preserve"> 1072 </t>
  </si>
  <si>
    <t xml:space="preserve"> Ջրամատակարարաման և ջրահեռացման բարելավում </t>
  </si>
  <si>
    <t xml:space="preserve"> 1072 - 12001 </t>
  </si>
  <si>
    <t xml:space="preserve"> 579 գյուղական բնակավայրերից ընտրված որոշ համայնքների ջրամատակարարման և ջրահեռացման համակարգերի հատվածների հրատապ վերականգնման աշխատանքների իրականացում ինչպես նաև՛ Արմավիրի կեղտաջրերի մաքրման կայանի կառուցում </t>
  </si>
  <si>
    <t xml:space="preserve"> Շահառուների ընտրության չափորոշիչները`  Մասնագիտացված միավոր </t>
  </si>
  <si>
    <t>Հավելված N 1</t>
  </si>
  <si>
    <t>1.  Եկամուտների գծով</t>
  </si>
  <si>
    <t>2.  Ծախսերի գծով</t>
  </si>
  <si>
    <t xml:space="preserve">       ՀԱՅԱՍՏԱՆԻ ՀԱՆՐԱՊԵՏՈՒԹՅԱՆ              ՎԱՐՉԱՊԵՏԻ ԱՇԽԱՏԱԿԱԶՄԻ ՂԵԿԱՎԱՐ</t>
  </si>
  <si>
    <t xml:space="preserve"> Ա. ՀԱՐՈՒԹՅՈՒՆՅԱՆ</t>
  </si>
  <si>
    <t>Պետական բյուջեի դեֆիցիտի ֆինանսավորման աղբյուրներն ու դրանց տարրերի անվանումները</t>
  </si>
  <si>
    <t>այդ թվում՝</t>
  </si>
  <si>
    <t>Բ. Արտաքին աղբյուրներ - ընդամենը</t>
  </si>
  <si>
    <t xml:space="preserve"> այդ թվում</t>
  </si>
  <si>
    <t>1. Փոխառու զուտ միջոցներ</t>
  </si>
  <si>
    <t>1.1. Վարկերի և փոխատվությունների ստացում</t>
  </si>
  <si>
    <t>որից`</t>
  </si>
  <si>
    <t>նպատակային վարկերի գծով</t>
  </si>
  <si>
    <t xml:space="preserve">       ՀԱՅԱՍՏԱՆԻ ՀԱՆՐԱՊԵՏՈՒԹՅԱՆ                   ՎԱՐՉԱՊԵՏԻ ԱՇԽԱՏԱԿԱԶՄԻ ՂԵԿԱՎԱՐ</t>
  </si>
  <si>
    <t xml:space="preserve">«ՀԱՅԱUՏԱՆԻ ՀԱՆՐԱՊԵՏՈՒԹՅԱՆ 2026 ԹՎԱԿԱՆԻ ՊԵՏԱԿԱՆ ԲՅՈՒՋԵԻ ՄԱUԻՆ» ՕՐԵՆՔԻ 3-ՐԴ ՀՈԴՎԱԾԻ ԱՂՅՈՒՍԱԿՈՒՄ,  N 3 ՀԱՎԵԼՎԱԾԻ N 1 ԱՂՅՈՒՍԱԿՈՒՄ  ԵՎ ՀԱՅԱՍՏԱՆԻ ՀԱՆՐԱՊԵՏՈՒԹՅԱՆ ԿԱՌԱՎԱՐՈՒԹՅԱՆ 2025 ԹՎԱԿԱՆԻ ԴԵԿՏԵՄԲԵՐԻ 25-Ի N 1910-Ն ՈՐՈՇՄԱՆ N 1 ՀԱՎԵԼՎԱԾԻ N 1 ԱՂՅՈՒՍԱԿՈՒՄ ԿԱՏԱՐՎՈՂ ՓՈՓՈԽՈՒԹՅՈՒՆՆԵՐԸ </t>
  </si>
  <si>
    <t>Եկամտատեսակ</t>
  </si>
  <si>
    <t xml:space="preserve">ՊԵՏԱԿԱՆ ԲՅՈՒՋԵԻ  ԵԿԱՄՈՒՏՆԵՐ </t>
  </si>
  <si>
    <t>Պաշտոնական դրամաշնորհներ</t>
  </si>
  <si>
    <t>Ճանապարհային ցանցի բարելավում</t>
  </si>
  <si>
    <t>Ճանապարհային ցանցի բարելավում և անվտանգ երթևեկության ապահովում</t>
  </si>
  <si>
    <t>Ճանապարհների ծածկի որակի և փոխադրումների արդյունավետության բարելավում, ճանապարհների վիճակով պայմանավորված պատահարների նվազում</t>
  </si>
  <si>
    <t>1049 - 21006</t>
  </si>
  <si>
    <t>Ասիական զարգացման բանկի աջակցությամբ իրականացվող Հյուսիս-հարավ միջանցքի զարգացման վարկային ծրագիր, Տրանշ 2</t>
  </si>
  <si>
    <t>Աշտարակ-Թալին 29+600կմ-71+500կմ հատվածի կառուցում</t>
  </si>
  <si>
    <t>Հանրության կողմից անմիջականորեն օգտագործվող ակտիվների հետ կապված միջոցառումներ</t>
  </si>
  <si>
    <t xml:space="preserve"> 21006</t>
  </si>
  <si>
    <t xml:space="preserve"> Ասիական զարգացման բանկի աջակցությամբ իրականացվող Հյուսիս-հարավ միջանցքի զարգացման վարկային ծրագիր, Տրանշ 2</t>
  </si>
  <si>
    <t xml:space="preserve"> 1049</t>
  </si>
  <si>
    <t xml:space="preserve"> Ճանապարհային ցանցի բարելավում</t>
  </si>
  <si>
    <t xml:space="preserve"> 1232</t>
  </si>
  <si>
    <t xml:space="preserve"> Էներգաարդյունավետության ծրագիր</t>
  </si>
  <si>
    <t xml:space="preserve"> 12003</t>
  </si>
  <si>
    <t xml:space="preserve"> Եվրոպական ներդրումային բանկի աջակցությամբ իրականացվող Երևանի էներգաարդյունավետության ծրագրի երկրորդ փուլ (մանկապարտեզների և այլ հանրային շենքերի էներգարդյունավետվության բարելավում)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</si>
  <si>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</si>
  <si>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</si>
  <si>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1232</t>
  </si>
  <si>
    <t>Էներգաարդյունավետության ծրագիր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</si>
  <si>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</si>
  <si>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</si>
  <si>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1232 - 12003</t>
  </si>
  <si>
    <t>Եվրոպական ներդրումային բանկի աջակցությամբ իրականացվող Երևանի էներգաարդյունավետության ծրագրի երկրորդ փուլ (մանկապարտեզների և այլ հանրային շենքերի էներգարդյունավետվության բարելավում)</t>
  </si>
  <si>
    <t>Էներգաարդյունավետության և էներգախնայողությանն ուղղված միջոցառումների իրականացում հանրային (այդ թվում` մանկապարտեզների) շենքերում</t>
  </si>
  <si>
    <t>«ՀԱՅԱՍՏԱՆԻ ՀԱՆՐԱՊԵՏՈՒԹՅԱՆ 2026 ԹՎԱԿԱՆԻ ՊԵՏԱԿԱՆ ԲՅՈՒՋԵԻ ՄԱՍԻՆ»
ՕՐԵՆՔԻ 6-ՐԴ ՀՈԴՎԱԾԻ ԱՂՅՈՒՍԱԿՈՒՄ ԵՎ ՀԱՅԱՍՏԱՆԻ ՀԱՆՐԱՊԵՏՈՒԹՅԱՆ ԿԱՌԱՎԱՐՈՒԹՅԱՆ 2025 ԹՎԱԿԱՆԻ ԴԵԿՏԵՄԲԵՐԻ 25-Ի N 1910-Ն ՈՐՈՇՄԱՆ N 2 ՀԱՎԵԼՎԱԾՈՒՄ ԿԱՏԱՐՎՈՂ ՓՈՓՈԽՈՒԹՅՈՒՆՆԵՐԸ</t>
  </si>
  <si>
    <t>ՀՀ կառավարության  2026 թվականի</t>
  </si>
  <si>
    <t xml:space="preserve">«ՀԱՅԱՍՏԱՆԻ ՀԱՆՐԱՊԵՏՈՒԹՅԱՆ 2026 ԹՎԱԿԱՆԻ ՊԵՏԱԿԱՆ ԲՅՈՒՋԵԻ ՄԱՍԻՆ» ՕՐԵՆՔԻ 2-ՐԴ ՀՈԴՎԱԾԻ ԱՂՅՈՒՍԱԿՈՒՄ ԿԱՏԱՐՎՈՂ ՓՈՓՈԽՈՒԹՅՈՒՆՆԵՐԸ </t>
  </si>
  <si>
    <t xml:space="preserve"> 1049 </t>
  </si>
  <si>
    <t xml:space="preserve"> Ճանապարհային ցանցի բարելավում </t>
  </si>
  <si>
    <t xml:space="preserve"> 1049 - 21006 </t>
  </si>
  <si>
    <t xml:space="preserve"> Աշտարակ-Թալին 29+600կմ-71+500կմ հատվածի կառուցում </t>
  </si>
  <si>
    <t xml:space="preserve"> Հանրության կողմից անմիջականորեն օգտագործվող ակտիվների հետ կապված միջոցառումներ </t>
  </si>
  <si>
    <t xml:space="preserve"> 1232 </t>
  </si>
  <si>
    <t xml:space="preserve"> Էներգաարդյունավետության ծրագիր </t>
  </si>
  <si>
    <t xml:space="preserve"> Էներգաարդյունավետության և էներգախնայողությանն ուղղված միջոցառումների իրականացում հանրային (այդ թվում` մանկապարտեզների) շենքերում </t>
  </si>
  <si>
    <t xml:space="preserve"> Շահառուների ընտրության չափորոշիչները` Երևան քաղաքի հանրային (այդ թվում` մանկապարտեզների) շենքերի օգտվողներ </t>
  </si>
  <si>
    <t xml:space="preserve"> 1232 - 12003 </t>
  </si>
  <si>
    <t xml:space="preserve"> Միջոցառումն իրականացնողի անվանումը`  Մասնագիտացված միավոր </t>
  </si>
  <si>
    <t xml:space="preserve">                                                              Հավելված N4</t>
  </si>
  <si>
    <t>Հավելված N 5</t>
  </si>
  <si>
    <t>Հավելված N 8</t>
  </si>
  <si>
    <t>Հավելված N 9</t>
  </si>
  <si>
    <t xml:space="preserve">Գյումրու Անի և Ավստրիական թաղամասերի փողոցների (ներառյալ հետիոտնային անցումների ցանցը և ջրահեռացման համակարգը) հիմնանորոգում </t>
  </si>
  <si>
    <t>«ՀԱՅԱUՏԱՆԻ ՀԱՆՐԱՊԵՏՈՒԹՅԱՆ 2026 ԹՎԱԿԱՆԻ ՊԵՏԱԿԱՆ ԲՅՈՒՋԵԻ ՄԱUԻՆ» OՐԵՆՔԻ N 1 ՀԱՎԵԼՎԱԾԻ N 5 ԱՂՅՈՒՍԱԿՈՒՄ  ԵՎ ՀԱՅԱՍՏԱՆԻ ՀԱՆՐԱՊԵՏՈՒԹՅԱՆ ԿԱՌԱՎԱՐՈՒԹՅԱՆ 2025 ԹՎԱԿԱՆԻ ԴԵԿՏԵՄԲԵՐԻ 25-Ի N 1910-Ն ՈՐՈՇՄԱՆ N 5 ՀԱՎԵԼՎԱԾԻ N 4 ԱՂՅՈՒՍԱԿՈՒՄ ԿԱՏԱՐՎՈՂ ՓՈՓՈԽՈՒԹՅՈՒՆՆԵՐԸ ԵՎ ԼՐԱՑՈՒՄՆԵՐԸ</t>
  </si>
  <si>
    <t>«ՀԱՅԱUՏԱՆԻ ՀԱՆՐԱՊԵՏՈՒԹՅԱՆ 2026 ԹՎԱԿԱՆԻ ՊԵՏԱԿԱՆ ԲՅՈՒՋԵԻ ՄԱUԻՆ» OՐԵՆՔԻ N 1 ՀԱՎԵԼՎԱԾԻ N 4 ԱՂՅՈՒՍԱԿՈՒՄ  ԵՎ ՀԱՅԱՍՏԱՆԻ ՀԱՆՐԱՊԵՏՈՒԹՅԱՆ ԿԱՌԱՎԱՐՈՒԹՅԱՆ 2025 ԹՎԱԿԱՆԻ ԴԵԿՏԵՄԲԵՐԻ 25-Ի N 1910-Ն ՈՐՈՇՄԱՆ N 5 ՀԱՎԵԼՎԱԾԻ N 3 ԱՂՅՈՒՍԱԿՈՒՄ ԿԱՏԱՐՎՈՂ ՓՈՓՈԽՈՒԹՅՈՒՆԸ ԵՎ ԼՐԱՑՈՒՄԸ</t>
  </si>
  <si>
    <t xml:space="preserve"> 21009</t>
  </si>
  <si>
    <t xml:space="preserve"> Եվրոպական ներդրումային բանկի աջակցությամբ իրականացվող Հյուսիս-հարավ միջանցքի զարգացման վարկային ծրագիր, Տրանշ 3</t>
  </si>
  <si>
    <t>1049 - 21009</t>
  </si>
  <si>
    <t>Եվրոպական ներդրումային բանկի աջակցությամբ իրականացվող Հյուսիս-հարավ միջանցքի զարգացման վարկային ծրագիր, Տրանշ 3</t>
  </si>
  <si>
    <t>Լանջիկ-Գյումրի 27.47 կմ երկարությամբ ճանապարհային հատվածի կառուցում</t>
  </si>
  <si>
    <t xml:space="preserve"> 1049 - 21009 </t>
  </si>
  <si>
    <t xml:space="preserve"> Լանջիկ-Գյումրի 27.47 կմ երկարությամբ ճանապարհային հատվածի կառուցում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</si>
  <si>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</si>
  <si>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</si>
  <si>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</si>
  <si>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</si>
  <si>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</si>
  <si>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</si>
  <si>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</si>
  <si>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</si>
  <si>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</si>
  <si>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</si>
  <si>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</si>
  <si>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այդ թվում` ըստ կատարողների</t>
  </si>
  <si>
    <t>այդ թվում` բյուջետային ծախսերի տնտեսագիտական դասակարգման հոդվածների</t>
  </si>
  <si>
    <t>ԸՆԹԱՑԻԿ ԾԱԽՍԵՐ</t>
  </si>
  <si>
    <t>ԱՅԼ ԾԱԽՍԵՐ</t>
  </si>
  <si>
    <t>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</si>
  <si>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</si>
  <si>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</si>
  <si>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</si>
  <si>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</si>
  <si>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</si>
  <si>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</si>
  <si>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</si>
  <si>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 xml:space="preserve"> ՀՀ կառավարության 2026 թվականի</t>
  </si>
  <si>
    <t>N ------------ -Ն որոշման</t>
  </si>
  <si>
    <t>ՀԱՅԱՍՏԱՆԻ ՀԱՆՐԱՊԵՏՈՒԹՅԱՆ 2026 ԹՎԱԿԱՆԻ ՊԵՏԱԿԱՆ ԲՅՈՒՋԵՈՎ ՆԱԽԱՏԵՍՎԱԾ՝ ՀԱՅԱՍՏԱՆԻ ՀԱՆՐԱՊԵՏՈՒԹՅԱՆ
ԿԱՌԱՎԱՐՈՒԹՅԱՆ ՊԱՀՈՒՍՏԱՅԻՆ ՖՈՆԴԻՑ ՀԱՏԿԱՑՈՒՄՆԵՐ ԿԱՏԱՐԵԼՈՒ ՎԵՐԱԲԵՐՅԱԼ</t>
  </si>
  <si>
    <t xml:space="preserve">Գործառական դասիչը 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</si>
  <si>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</si>
  <si>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</si>
  <si>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
(ավելացումները նշված են դրական նշանով, իսկ նվազեցումները` փակագծերում)</t>
  </si>
  <si>
    <t>Բաժին</t>
  </si>
  <si>
    <t>Խումբ</t>
  </si>
  <si>
    <t>Դաս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</si>
  <si>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</si>
  <si>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</si>
  <si>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</si>
  <si>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Հավելված N 10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</si>
  <si>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</si>
  <si>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</si>
  <si>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</si>
  <si>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</si>
  <si>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1004 - 12002</t>
  </si>
  <si>
    <t>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</si>
  <si>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>Գերմանիայի զարգացման բանկի աջակցությամբ իրականացվող Ախուրյան գետի ջրային ռեսուրսների ինտեգրված կառավարման փուլ 1 ծրագիր</t>
  </si>
  <si>
    <t>1049 - 21026</t>
  </si>
  <si>
    <t>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t>
  </si>
  <si>
    <t>Սիսիան-Քաջարան ճանապարհահատվածի հյուսիսային  շուրջ 27.1 կմ հատվածի  կառուցման աշխատանքներ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</si>
  <si>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</si>
  <si>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</si>
  <si>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21026</t>
  </si>
  <si>
    <t xml:space="preserve"> Ասիական Զարգացման Բանկի աջակցությամբ իրականացվող «Դիմակայուն և ներառական ճանապարհային հատվածի բարելավման ծրագիր», Սիսիան-Քաջարան Հյուսիսային հատվածի կառուցում</t>
  </si>
  <si>
    <t xml:space="preserve"> Սիսիան-Քաջարան ճանապարհահատվածի հյուսիսային  շուրջ 27.1 կմ հատվածի  կառուցման աշխատանքներ </t>
  </si>
  <si>
    <t xml:space="preserve"> Միջոցառումն իրականացնողի անվանումը`  Մասնագիտացված միավոր  </t>
  </si>
  <si>
    <t>1049-21026</t>
  </si>
  <si>
    <t xml:space="preserve"> 1004 </t>
  </si>
  <si>
    <t xml:space="preserve"> Ոռոգման համակարգի առողջացում </t>
  </si>
  <si>
    <t xml:space="preserve"> 1004 - 12002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</si>
  <si>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</si>
  <si>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Շահառուների ընտրության չափորոշիչները`  Տրանսֆերտների տրամադրում </t>
  </si>
  <si>
    <t>ՀՕՏԾ-ի գնահատման, չափագրման և իրականացման խորհրդատուի պայմանագիր, քանակ,հատ</t>
  </si>
  <si>
    <t>Պայմանագրերի քանակը, հատ այդ թվում՛</t>
  </si>
  <si>
    <t>ՀՕՏԾ նախագծում, հատ</t>
  </si>
  <si>
    <t>ՀՕՏԾ գնահատում, հատ</t>
  </si>
  <si>
    <t>1049 - 11007</t>
  </si>
  <si>
    <t>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</si>
  <si>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>Խորհրդատվական ծառայություններ և պահպանման ծախսեր</t>
  </si>
  <si>
    <t xml:space="preserve"> 11007</t>
  </si>
  <si>
    <t xml:space="preserve"> Ասիական զարգացման բանկի աջակցությամբ իրականացվող Հայաստան-Վրաստան սահմանային տարածաշրջանային ճանապարհի (Մ6 Վանաձոր-Բագրատաշեն) բարելավման ծրագրի համակարգում և կառավարում</t>
  </si>
  <si>
    <t xml:space="preserve"> 1049 - 11007 </t>
  </si>
  <si>
    <t xml:space="preserve"> Խորհրդատվական ծառայություններ և պահպանման ծախսեր </t>
  </si>
  <si>
    <t xml:space="preserve"> Ծառայությունը մատուցողի անվանումը` Մասնագիտացված միավոր </t>
  </si>
  <si>
    <t xml:space="preserve">    ՀԱՅԱՍՏԱՆԻ ՀԱՆՐԱՊԵՏՈՒԹՅԱՆ   ՎԱՐՉԱՊԵՏԻ ԱՇԽԱՏԱԿԱԶՄԻ    ՂԵԿԱՎԱՐ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</si>
</sst>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դ_ր_._-;\-* #,##0.00\ _դ_ր_._-;_-* &quot;-&quot;??\ _դ_ր_.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\ _դ_ր_._-;\-* #,##0.0\ _դ_ր_._-;_-* &quot;-&quot;??\ _դ_ր_._-;_-@_-"/>
    <numFmt numFmtId="169" formatCode="_-* #,##0.00_р_._-;\-* #,##0.00_р_._-;_-* &quot;-&quot;??_р_._-;_-@_-"/>
    <numFmt numFmtId="170" formatCode="_(* #,##0.000_);_(* \(#,##0.000\);_(* &quot;-&quot;??_);_(@_)"/>
    <numFmt numFmtId="171" formatCode="##,##0;\(##,##0\);\-"/>
    <numFmt numFmtId="172" formatCode="#,##0.0"/>
    <numFmt numFmtId="173" formatCode="_(* #,##0.0_);_(* \(#,##0.0\);_(* &quot;-&quot;?_);_(@_)"/>
  </numFmts>
  <fonts count="69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b/>
      <sz val="12"/>
      <color theme="1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GHEA Grapalat"/>
      <family val="3"/>
    </font>
    <font>
      <b/>
      <sz val="11"/>
      <color rgb="FFFA7D00"/>
      <name val="Calibri"/>
      <family val="2"/>
      <scheme val="minor"/>
    </font>
    <font>
      <b/>
      <sz val="12"/>
      <color rgb="FFFA7D00"/>
      <name val="GHEA Grapalat"/>
      <family val="3"/>
    </font>
    <font>
      <sz val="12"/>
      <color theme="1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b/>
      <sz val="11"/>
      <color theme="1"/>
      <name val="GHEA Grapalat"/>
      <family val="3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Times New Roman"/>
      <family val="1"/>
    </font>
    <font>
      <i/>
      <sz val="8"/>
      <name val="GHEA Grapalat"/>
      <family val="2"/>
    </font>
    <font>
      <sz val="12"/>
      <color rgb="FF000000"/>
      <name val="GHEA Grapalat"/>
      <family val="3"/>
    </font>
    <font>
      <sz val="11"/>
      <name val="Calibri"/>
      <family val="2"/>
      <charset val="1"/>
      <scheme val="minor"/>
    </font>
    <font>
      <b/>
      <sz val="11"/>
      <name val="Calibri"/>
      <family val="2"/>
      <charset val="1"/>
      <scheme val="minor"/>
    </font>
    <font>
      <b/>
      <sz val="12"/>
      <color rgb="FF000000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sz val="11"/>
      <name val="GHEA Grapalat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37">
    <xf numFmtId="0" fontId="0" fillId="0" borderId="0">
      <alignment horizontal="left" vertical="top" wrapText="1"/>
    </xf>
    <xf numFmtId="164" fontId="20" fillId="0" borderId="0" applyFont="0" applyFill="0" applyBorder="0" applyAlignment="0" applyProtection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20" fillId="0" borderId="0">
      <alignment horizontal="left" vertical="top" wrapText="1"/>
    </xf>
    <xf numFmtId="0" fontId="21" fillId="0" borderId="0"/>
    <xf numFmtId="0" fontId="22" fillId="0" borderId="0"/>
    <xf numFmtId="0" fontId="23" fillId="0" borderId="0"/>
    <xf numFmtId="0" fontId="22" fillId="0" borderId="0"/>
    <xf numFmtId="0" fontId="24" fillId="0" borderId="0"/>
    <xf numFmtId="165" fontId="20" fillId="0" borderId="0" applyFill="0" applyBorder="0" applyProtection="0">
      <alignment horizontal="right" vertical="top"/>
    </xf>
    <xf numFmtId="0" fontId="22" fillId="0" borderId="0"/>
    <xf numFmtId="0" fontId="20" fillId="0" borderId="0">
      <alignment horizontal="left" vertical="top" wrapText="1"/>
    </xf>
    <xf numFmtId="0" fontId="23" fillId="0" borderId="0"/>
    <xf numFmtId="0" fontId="23" fillId="0" borderId="0"/>
    <xf numFmtId="0" fontId="20" fillId="0" borderId="0">
      <alignment horizontal="left" vertical="top" wrapText="1"/>
    </xf>
    <xf numFmtId="0" fontId="24" fillId="0" borderId="0"/>
    <xf numFmtId="0" fontId="21" fillId="0" borderId="0"/>
    <xf numFmtId="0" fontId="24" fillId="0" borderId="0"/>
    <xf numFmtId="43" fontId="24" fillId="0" borderId="0" applyFont="0" applyFill="0" applyBorder="0" applyAlignment="0" applyProtection="0"/>
    <xf numFmtId="165" fontId="33" fillId="0" borderId="0" applyFill="0" applyBorder="0" applyProtection="0">
      <alignment horizontal="right" vertical="top"/>
    </xf>
    <xf numFmtId="0" fontId="31" fillId="0" borderId="0"/>
    <xf numFmtId="43" fontId="31" fillId="0" borderId="0" applyFont="0" applyFill="0" applyBorder="0" applyAlignment="0" applyProtection="0"/>
    <xf numFmtId="0" fontId="20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5" fillId="6" borderId="4" applyNumberFormat="0" applyAlignment="0" applyProtection="0"/>
    <xf numFmtId="43" fontId="20" fillId="0" borderId="0" applyFont="0" applyFill="0" applyBorder="0" applyAlignment="0" applyProtection="0"/>
    <xf numFmtId="0" fontId="20" fillId="0" borderId="0">
      <alignment horizontal="left" vertical="top" wrapText="1"/>
    </xf>
    <xf numFmtId="0" fontId="24" fillId="0" borderId="0"/>
    <xf numFmtId="0" fontId="45" fillId="0" borderId="0" applyNumberFormat="0" applyFill="0" applyBorder="0" applyAlignment="0" applyProtection="0"/>
    <xf numFmtId="0" fontId="46" fillId="0" borderId="1" applyNumberFormat="0" applyFill="0" applyAlignment="0" applyProtection="0"/>
    <xf numFmtId="0" fontId="47" fillId="0" borderId="2" applyNumberFormat="0" applyFill="0" applyAlignment="0" applyProtection="0"/>
    <xf numFmtId="0" fontId="48" fillId="0" borderId="3" applyNumberFormat="0" applyFill="0" applyAlignment="0" applyProtection="0"/>
    <xf numFmtId="0" fontId="48" fillId="0" borderId="0" applyNumberFormat="0" applyFill="0" applyBorder="0" applyAlignment="0" applyProtection="0"/>
    <xf numFmtId="0" fontId="49" fillId="2" borderId="0" applyNumberFormat="0" applyBorder="0" applyAlignment="0" applyProtection="0"/>
    <xf numFmtId="0" fontId="50" fillId="3" borderId="0" applyNumberFormat="0" applyBorder="0" applyAlignment="0" applyProtection="0"/>
    <xf numFmtId="0" fontId="51" fillId="4" borderId="0" applyNumberFormat="0" applyBorder="0" applyAlignment="0" applyProtection="0"/>
    <xf numFmtId="0" fontId="52" fillId="5" borderId="4" applyNumberFormat="0" applyAlignment="0" applyProtection="0"/>
    <xf numFmtId="0" fontId="53" fillId="6" borderId="5" applyNumberFormat="0" applyAlignment="0" applyProtection="0"/>
    <xf numFmtId="0" fontId="54" fillId="0" borderId="6" applyNumberFormat="0" applyFill="0" applyAlignment="0" applyProtection="0"/>
    <xf numFmtId="0" fontId="55" fillId="7" borderId="7" applyNumberFormat="0" applyAlignment="0" applyProtection="0"/>
    <xf numFmtId="0" fontId="56" fillId="0" borderId="0" applyNumberFormat="0" applyFill="0" applyBorder="0" applyAlignment="0" applyProtection="0"/>
    <xf numFmtId="0" fontId="44" fillId="8" borderId="8" applyNumberFormat="0" applyFont="0" applyAlignment="0" applyProtection="0"/>
    <xf numFmtId="0" fontId="57" fillId="0" borderId="0" applyNumberFormat="0" applyFill="0" applyBorder="0" applyAlignment="0" applyProtection="0"/>
    <xf numFmtId="0" fontId="58" fillId="0" borderId="9" applyNumberFormat="0" applyFill="0" applyAlignment="0" applyProtection="0"/>
    <xf numFmtId="0" fontId="59" fillId="9" borderId="0" applyNumberFormat="0" applyBorder="0" applyAlignment="0" applyProtection="0"/>
    <xf numFmtId="0" fontId="44" fillId="10" borderId="0" applyNumberFormat="0" applyBorder="0" applyAlignment="0" applyProtection="0"/>
    <xf numFmtId="0" fontId="44" fillId="11" borderId="0" applyNumberFormat="0" applyBorder="0" applyAlignment="0" applyProtection="0"/>
    <xf numFmtId="0" fontId="44" fillId="12" borderId="0" applyNumberFormat="0" applyBorder="0" applyAlignment="0" applyProtection="0"/>
    <xf numFmtId="0" fontId="59" fillId="13" borderId="0" applyNumberFormat="0" applyBorder="0" applyAlignment="0" applyProtection="0"/>
    <xf numFmtId="0" fontId="44" fillId="14" borderId="0" applyNumberFormat="0" applyBorder="0" applyAlignment="0" applyProtection="0"/>
    <xf numFmtId="0" fontId="44" fillId="15" borderId="0" applyNumberFormat="0" applyBorder="0" applyAlignment="0" applyProtection="0"/>
    <xf numFmtId="0" fontId="44" fillId="16" borderId="0" applyNumberFormat="0" applyBorder="0" applyAlignment="0" applyProtection="0"/>
    <xf numFmtId="0" fontId="59" fillId="17" borderId="0" applyNumberFormat="0" applyBorder="0" applyAlignment="0" applyProtection="0"/>
    <xf numFmtId="0" fontId="44" fillId="18" borderId="0" applyNumberFormat="0" applyBorder="0" applyAlignment="0" applyProtection="0"/>
    <xf numFmtId="0" fontId="44" fillId="19" borderId="0" applyNumberFormat="0" applyBorder="0" applyAlignment="0" applyProtection="0"/>
    <xf numFmtId="0" fontId="44" fillId="20" borderId="0" applyNumberFormat="0" applyBorder="0" applyAlignment="0" applyProtection="0"/>
    <xf numFmtId="0" fontId="59" fillId="21" borderId="0" applyNumberFormat="0" applyBorder="0" applyAlignment="0" applyProtection="0"/>
    <xf numFmtId="0" fontId="44" fillId="22" borderId="0" applyNumberFormat="0" applyBorder="0" applyAlignment="0" applyProtection="0"/>
    <xf numFmtId="0" fontId="44" fillId="23" borderId="0" applyNumberFormat="0" applyBorder="0" applyAlignment="0" applyProtection="0"/>
    <xf numFmtId="0" fontId="44" fillId="24" borderId="0" applyNumberFormat="0" applyBorder="0" applyAlignment="0" applyProtection="0"/>
    <xf numFmtId="0" fontId="59" fillId="25" borderId="0" applyNumberFormat="0" applyBorder="0" applyAlignment="0" applyProtection="0"/>
    <xf numFmtId="0" fontId="44" fillId="26" borderId="0" applyNumberFormat="0" applyBorder="0" applyAlignment="0" applyProtection="0"/>
    <xf numFmtId="0" fontId="44" fillId="27" borderId="0" applyNumberFormat="0" applyBorder="0" applyAlignment="0" applyProtection="0"/>
    <xf numFmtId="0" fontId="44" fillId="28" borderId="0" applyNumberFormat="0" applyBorder="0" applyAlignment="0" applyProtection="0"/>
    <xf numFmtId="0" fontId="59" fillId="29" borderId="0" applyNumberFormat="0" applyBorder="0" applyAlignment="0" applyProtection="0"/>
    <xf numFmtId="0" fontId="44" fillId="3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60" fillId="0" borderId="0"/>
    <xf numFmtId="0" fontId="21" fillId="0" borderId="0"/>
    <xf numFmtId="169" fontId="21" fillId="0" borderId="0" applyFont="0" applyFill="0" applyBorder="0" applyAlignment="0" applyProtection="0"/>
    <xf numFmtId="0" fontId="3" fillId="0" borderId="0"/>
    <xf numFmtId="0" fontId="2" fillId="0" borderId="0"/>
    <xf numFmtId="165" fontId="61" fillId="0" borderId="0" applyFill="0" applyBorder="0" applyProtection="0">
      <alignment horizontal="right" vertical="top"/>
    </xf>
    <xf numFmtId="0" fontId="21" fillId="0" borderId="0"/>
    <xf numFmtId="0" fontId="31" fillId="0" borderId="0">
      <alignment vertical="center"/>
    </xf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57">
    <xf numFmtId="0" fontId="0" fillId="0" borderId="0" xfId="0">
      <alignment horizontal="left" vertical="top" wrapText="1"/>
    </xf>
    <xf numFmtId="0" fontId="26" fillId="0" borderId="0" xfId="0" applyFont="1" applyAlignment="1">
      <alignment vertical="center" wrapText="1"/>
    </xf>
    <xf numFmtId="0" fontId="32" fillId="0" borderId="0" xfId="63" applyFont="1"/>
    <xf numFmtId="0" fontId="32" fillId="0" borderId="0" xfId="63" applyFont="1" applyAlignment="1">
      <alignment horizontal="right"/>
    </xf>
    <xf numFmtId="0" fontId="32" fillId="0" borderId="0" xfId="63" applyFont="1" applyAlignment="1">
      <alignment horizontal="center" vertical="center"/>
    </xf>
    <xf numFmtId="0" fontId="36" fillId="0" borderId="0" xfId="66" applyFont="1" applyFill="1" applyBorder="1"/>
    <xf numFmtId="0" fontId="30" fillId="0" borderId="0" xfId="63" applyFont="1" applyAlignment="1">
      <alignment vertical="center" wrapText="1"/>
    </xf>
    <xf numFmtId="167" fontId="32" fillId="0" borderId="0" xfId="63" applyNumberFormat="1" applyFont="1"/>
    <xf numFmtId="0" fontId="26" fillId="0" borderId="0" xfId="63" applyFont="1" applyAlignment="1">
      <alignment horizontal="left" vertical="top" wrapText="1"/>
    </xf>
    <xf numFmtId="0" fontId="26" fillId="0" borderId="0" xfId="63" applyFont="1" applyAlignment="1">
      <alignment vertical="center" wrapText="1"/>
    </xf>
    <xf numFmtId="0" fontId="37" fillId="0" borderId="0" xfId="63" applyFont="1" applyAlignment="1">
      <alignment horizontal="left" vertical="top" wrapText="1"/>
    </xf>
    <xf numFmtId="0" fontId="29" fillId="0" borderId="0" xfId="63" applyFont="1" applyAlignment="1">
      <alignment horizontal="center" vertical="top" wrapText="1"/>
    </xf>
    <xf numFmtId="0" fontId="26" fillId="0" borderId="0" xfId="63" applyFont="1" applyAlignment="1">
      <alignment horizontal="center" vertical="top" wrapText="1"/>
    </xf>
    <xf numFmtId="43" fontId="37" fillId="0" borderId="0" xfId="63" applyNumberFormat="1" applyFont="1" applyAlignment="1">
      <alignment horizontal="left" vertical="top" wrapText="1"/>
    </xf>
    <xf numFmtId="43" fontId="37" fillId="0" borderId="0" xfId="64" applyFont="1" applyAlignment="1">
      <alignment horizontal="left" vertical="top" wrapText="1"/>
    </xf>
    <xf numFmtId="0" fontId="34" fillId="0" borderId="0" xfId="63" applyFont="1"/>
    <xf numFmtId="167" fontId="34" fillId="0" borderId="0" xfId="58" applyNumberFormat="1" applyFont="1" applyFill="1" applyAlignment="1">
      <alignment horizontal="right"/>
    </xf>
    <xf numFmtId="0" fontId="34" fillId="0" borderId="0" xfId="63" applyFont="1" applyAlignment="1">
      <alignment horizontal="center" vertical="center"/>
    </xf>
    <xf numFmtId="165" fontId="27" fillId="0" borderId="21" xfId="49" applyFont="1" applyFill="1" applyBorder="1" applyAlignment="1">
      <alignment horizontal="right" vertical="center"/>
    </xf>
    <xf numFmtId="0" fontId="30" fillId="0" borderId="0" xfId="63" applyFont="1"/>
    <xf numFmtId="0" fontId="30" fillId="0" borderId="0" xfId="63" applyFont="1" applyAlignment="1">
      <alignment vertical="center"/>
    </xf>
    <xf numFmtId="0" fontId="34" fillId="0" borderId="26" xfId="63" applyFont="1" applyBorder="1" applyAlignment="1">
      <alignment vertical="center"/>
    </xf>
    <xf numFmtId="167" fontId="34" fillId="0" borderId="27" xfId="64" applyNumberFormat="1" applyFont="1" applyFill="1" applyBorder="1" applyAlignment="1">
      <alignment horizontal="right" vertical="center"/>
    </xf>
    <xf numFmtId="0" fontId="34" fillId="0" borderId="29" xfId="63" applyFont="1" applyBorder="1" applyAlignment="1">
      <alignment vertical="center"/>
    </xf>
    <xf numFmtId="167" fontId="34" fillId="0" borderId="36" xfId="64" applyNumberFormat="1" applyFont="1" applyFill="1" applyBorder="1" applyAlignment="1">
      <alignment horizontal="right" vertical="center"/>
    </xf>
    <xf numFmtId="164" fontId="37" fillId="0" borderId="0" xfId="1" applyFont="1" applyAlignment="1">
      <alignment horizontal="left" vertical="top" wrapText="1"/>
    </xf>
    <xf numFmtId="43" fontId="34" fillId="0" borderId="0" xfId="63" applyNumberFormat="1" applyFont="1" applyAlignment="1">
      <alignment horizontal="center" vertical="center"/>
    </xf>
    <xf numFmtId="0" fontId="26" fillId="0" borderId="21" xfId="63" applyFont="1" applyBorder="1" applyAlignment="1">
      <alignment horizontal="left" vertical="top" wrapText="1"/>
    </xf>
    <xf numFmtId="167" fontId="27" fillId="0" borderId="21" xfId="64" applyNumberFormat="1" applyFont="1" applyBorder="1" applyAlignment="1">
      <alignment horizontal="right" vertical="top"/>
    </xf>
    <xf numFmtId="0" fontId="38" fillId="0" borderId="0" xfId="63" applyFont="1" applyAlignment="1">
      <alignment horizontal="left" vertical="top" wrapText="1"/>
    </xf>
    <xf numFmtId="0" fontId="26" fillId="0" borderId="0" xfId="0" applyFont="1">
      <alignment horizontal="left" vertical="top" wrapText="1"/>
    </xf>
    <xf numFmtId="0" fontId="26" fillId="0" borderId="21" xfId="0" applyFont="1" applyBorder="1">
      <alignment horizontal="left" vertical="top" wrapText="1"/>
    </xf>
    <xf numFmtId="0" fontId="27" fillId="0" borderId="0" xfId="0" applyFont="1">
      <alignment horizontal="left" vertical="top" wrapText="1"/>
    </xf>
    <xf numFmtId="0" fontId="26" fillId="0" borderId="26" xfId="0" applyFont="1" applyBorder="1">
      <alignment horizontal="left" vertical="top" wrapText="1"/>
    </xf>
    <xf numFmtId="0" fontId="32" fillId="0" borderId="21" xfId="0" applyFont="1" applyBorder="1">
      <alignment horizontal="left" vertical="top" wrapText="1"/>
    </xf>
    <xf numFmtId="0" fontId="26" fillId="0" borderId="42" xfId="0" applyFont="1" applyBorder="1" applyAlignment="1">
      <alignment horizontal="center" vertical="top" wrapText="1"/>
    </xf>
    <xf numFmtId="0" fontId="26" fillId="0" borderId="11" xfId="0" applyFont="1" applyBorder="1" applyAlignment="1">
      <alignment horizontal="center" vertical="top" wrapText="1"/>
    </xf>
    <xf numFmtId="0" fontId="26" fillId="0" borderId="34" xfId="0" applyFont="1" applyBorder="1">
      <alignment horizontal="left" vertical="top" wrapText="1"/>
    </xf>
    <xf numFmtId="0" fontId="26" fillId="0" borderId="22" xfId="0" applyFont="1" applyBorder="1">
      <alignment horizontal="left" vertical="top" wrapText="1"/>
    </xf>
    <xf numFmtId="0" fontId="26" fillId="0" borderId="14" xfId="0" applyFont="1" applyBorder="1">
      <alignment horizontal="left" vertical="top" wrapText="1"/>
    </xf>
    <xf numFmtId="0" fontId="26" fillId="0" borderId="42" xfId="0" applyFont="1" applyBorder="1">
      <alignment horizontal="left" vertical="top" wrapText="1"/>
    </xf>
    <xf numFmtId="0" fontId="26" fillId="0" borderId="11" xfId="0" applyFont="1" applyBorder="1">
      <alignment horizontal="left" vertical="top" wrapText="1"/>
    </xf>
    <xf numFmtId="0" fontId="26" fillId="0" borderId="12" xfId="0" applyFont="1" applyBorder="1">
      <alignment horizontal="left" vertical="top" wrapText="1"/>
    </xf>
    <xf numFmtId="0" fontId="26" fillId="0" borderId="13" xfId="0" applyFont="1" applyBorder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49" fontId="27" fillId="0" borderId="42" xfId="0" applyNumberFormat="1" applyFont="1" applyBorder="1">
      <alignment horizontal="left" vertical="top" wrapText="1"/>
    </xf>
    <xf numFmtId="49" fontId="27" fillId="0" borderId="13" xfId="0" applyNumberFormat="1" applyFont="1" applyBorder="1" applyAlignment="1">
      <alignment horizontal="left" vertical="center" wrapText="1"/>
    </xf>
    <xf numFmtId="49" fontId="27" fillId="0" borderId="11" xfId="0" applyNumberFormat="1" applyFont="1" applyBorder="1">
      <alignment horizontal="left" vertical="top" wrapText="1"/>
    </xf>
    <xf numFmtId="0" fontId="27" fillId="0" borderId="11" xfId="0" applyFont="1" applyBorder="1">
      <alignment horizontal="left" vertical="top" wrapText="1"/>
    </xf>
    <xf numFmtId="0" fontId="27" fillId="0" borderId="19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left" vertical="center" wrapText="1"/>
    </xf>
    <xf numFmtId="0" fontId="26" fillId="0" borderId="43" xfId="0" applyFont="1" applyBorder="1">
      <alignment horizontal="left" vertical="top" wrapText="1"/>
    </xf>
    <xf numFmtId="0" fontId="26" fillId="0" borderId="16" xfId="0" applyFont="1" applyBorder="1">
      <alignment horizontal="left" vertical="top" wrapText="1"/>
    </xf>
    <xf numFmtId="0" fontId="26" fillId="0" borderId="14" xfId="0" applyFont="1" applyBorder="1" applyAlignment="1">
      <alignment horizontal="left" vertical="center" wrapText="1"/>
    </xf>
    <xf numFmtId="49" fontId="27" fillId="0" borderId="11" xfId="0" applyNumberFormat="1" applyFont="1" applyBorder="1" applyAlignment="1">
      <alignment horizontal="center" vertical="center" wrapText="1"/>
    </xf>
    <xf numFmtId="0" fontId="26" fillId="0" borderId="18" xfId="0" applyFont="1" applyBorder="1">
      <alignment horizontal="left" vertical="top" wrapText="1"/>
    </xf>
    <xf numFmtId="0" fontId="26" fillId="0" borderId="0" xfId="0" applyFont="1" applyAlignment="1"/>
    <xf numFmtId="0" fontId="27" fillId="0" borderId="22" xfId="0" applyFont="1" applyBorder="1" applyAlignment="1">
      <alignment horizontal="left" vertical="center" wrapText="1"/>
    </xf>
    <xf numFmtId="0" fontId="26" fillId="0" borderId="21" xfId="63" applyFont="1" applyBorder="1" applyAlignment="1">
      <alignment horizontal="center" vertical="center" wrapText="1"/>
    </xf>
    <xf numFmtId="0" fontId="28" fillId="0" borderId="21" xfId="0" applyFont="1" applyBorder="1" applyAlignment="1">
      <alignment horizontal="left" vertical="center" wrapText="1"/>
    </xf>
    <xf numFmtId="0" fontId="26" fillId="0" borderId="21" xfId="0" applyFont="1" applyBorder="1" applyAlignment="1">
      <alignment horizontal="left" vertical="center" wrapText="1"/>
    </xf>
    <xf numFmtId="0" fontId="27" fillId="0" borderId="47" xfId="0" applyFont="1" applyBorder="1" applyAlignment="1">
      <alignment horizontal="left" vertical="center" wrapText="1"/>
    </xf>
    <xf numFmtId="0" fontId="25" fillId="0" borderId="40" xfId="48" applyFont="1" applyBorder="1" applyAlignment="1">
      <alignment horizontal="center" vertical="center" wrapText="1"/>
    </xf>
    <xf numFmtId="167" fontId="34" fillId="0" borderId="40" xfId="64" applyNumberFormat="1" applyFont="1" applyFill="1" applyBorder="1" applyAlignment="1">
      <alignment horizontal="right" vertical="center"/>
    </xf>
    <xf numFmtId="0" fontId="26" fillId="0" borderId="27" xfId="48" applyFont="1" applyBorder="1" applyAlignment="1">
      <alignment horizontal="center" vertical="center" wrapText="1"/>
    </xf>
    <xf numFmtId="0" fontId="27" fillId="0" borderId="26" xfId="63" applyFont="1" applyBorder="1" applyAlignment="1">
      <alignment horizontal="center" vertical="center" wrapText="1"/>
    </xf>
    <xf numFmtId="167" fontId="27" fillId="0" borderId="27" xfId="64" applyNumberFormat="1" applyFont="1" applyBorder="1" applyAlignment="1">
      <alignment horizontal="right" vertical="top"/>
    </xf>
    <xf numFmtId="0" fontId="26" fillId="0" borderId="26" xfId="63" applyFont="1" applyBorder="1" applyAlignment="1">
      <alignment horizontal="left" vertical="top" wrapText="1"/>
    </xf>
    <xf numFmtId="0" fontId="26" fillId="0" borderId="27" xfId="63" applyFont="1" applyBorder="1" applyAlignment="1">
      <alignment horizontal="left" vertical="top" wrapText="1"/>
    </xf>
    <xf numFmtId="0" fontId="26" fillId="0" borderId="29" xfId="63" applyFont="1" applyBorder="1" applyAlignment="1">
      <alignment horizontal="left" vertical="center" wrapText="1"/>
    </xf>
    <xf numFmtId="167" fontId="26" fillId="0" borderId="28" xfId="67" applyNumberFormat="1" applyFont="1" applyFill="1" applyBorder="1" applyAlignment="1">
      <alignment horizontal="center" vertical="center" wrapText="1"/>
    </xf>
    <xf numFmtId="167" fontId="26" fillId="0" borderId="36" xfId="67" applyNumberFormat="1" applyFont="1" applyFill="1" applyBorder="1" applyAlignment="1">
      <alignment horizontal="center" vertical="center" wrapText="1"/>
    </xf>
    <xf numFmtId="0" fontId="26" fillId="0" borderId="28" xfId="0" applyFont="1" applyBorder="1">
      <alignment horizontal="left" vertical="top" wrapText="1"/>
    </xf>
    <xf numFmtId="164" fontId="32" fillId="0" borderId="0" xfId="1" applyFont="1" applyAlignment="1"/>
    <xf numFmtId="0" fontId="30" fillId="0" borderId="0" xfId="63" applyFont="1" applyAlignment="1">
      <alignment horizontal="right" vertical="center"/>
    </xf>
    <xf numFmtId="0" fontId="39" fillId="0" borderId="0" xfId="63" applyFont="1" applyAlignment="1">
      <alignment horizontal="right" vertical="center"/>
    </xf>
    <xf numFmtId="165" fontId="26" fillId="33" borderId="21" xfId="49" applyFont="1" applyFill="1" applyBorder="1">
      <alignment horizontal="right" vertical="top"/>
    </xf>
    <xf numFmtId="0" fontId="26" fillId="33" borderId="21" xfId="0" applyFont="1" applyFill="1" applyBorder="1" applyAlignment="1">
      <alignment horizontal="center" vertical="center" wrapText="1"/>
    </xf>
    <xf numFmtId="165" fontId="26" fillId="0" borderId="21" xfId="49" applyFont="1" applyBorder="1">
      <alignment horizontal="right" vertical="top"/>
    </xf>
    <xf numFmtId="0" fontId="26" fillId="33" borderId="21" xfId="0" applyFont="1" applyFill="1" applyBorder="1">
      <alignment horizontal="left" vertical="top" wrapText="1"/>
    </xf>
    <xf numFmtId="0" fontId="27" fillId="33" borderId="0" xfId="0" applyFont="1" applyFill="1" applyAlignment="1">
      <alignment horizontal="center" vertical="center" wrapText="1"/>
    </xf>
    <xf numFmtId="0" fontId="26" fillId="33" borderId="26" xfId="0" applyFont="1" applyFill="1" applyBorder="1" applyAlignment="1">
      <alignment horizontal="center" vertical="center" wrapText="1"/>
    </xf>
    <xf numFmtId="0" fontId="26" fillId="33" borderId="27" xfId="0" applyFont="1" applyFill="1" applyBorder="1">
      <alignment horizontal="left" vertical="top" wrapText="1"/>
    </xf>
    <xf numFmtId="165" fontId="26" fillId="0" borderId="27" xfId="49" applyFont="1" applyBorder="1">
      <alignment horizontal="right" vertical="top"/>
    </xf>
    <xf numFmtId="0" fontId="26" fillId="0" borderId="27" xfId="0" applyFont="1" applyBorder="1">
      <alignment horizontal="left" vertical="top" wrapText="1"/>
    </xf>
    <xf numFmtId="165" fontId="26" fillId="33" borderId="27" xfId="49" applyFont="1" applyFill="1" applyBorder="1">
      <alignment horizontal="right" vertical="top"/>
    </xf>
    <xf numFmtId="0" fontId="26" fillId="33" borderId="29" xfId="0" applyFont="1" applyFill="1" applyBorder="1" applyAlignment="1">
      <alignment horizontal="center" vertical="center" wrapText="1"/>
    </xf>
    <xf numFmtId="0" fontId="26" fillId="33" borderId="28" xfId="0" applyFont="1" applyFill="1" applyBorder="1" applyAlignment="1">
      <alignment horizontal="center" vertical="center" wrapText="1"/>
    </xf>
    <xf numFmtId="165" fontId="27" fillId="0" borderId="21" xfId="59" applyFont="1" applyFill="1" applyBorder="1" applyAlignment="1">
      <alignment horizontal="right" vertical="center"/>
    </xf>
    <xf numFmtId="164" fontId="41" fillId="0" borderId="0" xfId="1" applyFont="1" applyFill="1" applyAlignment="1">
      <alignment vertical="center" wrapText="1"/>
    </xf>
    <xf numFmtId="0" fontId="34" fillId="0" borderId="39" xfId="63" applyFont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top" wrapText="1"/>
    </xf>
    <xf numFmtId="0" fontId="27" fillId="0" borderId="0" xfId="0" applyFont="1" applyAlignment="1"/>
    <xf numFmtId="0" fontId="27" fillId="0" borderId="18" xfId="0" applyFont="1" applyBorder="1" applyAlignment="1">
      <alignment horizontal="center" vertical="center" wrapText="1"/>
    </xf>
    <xf numFmtId="0" fontId="30" fillId="0" borderId="21" xfId="0" applyFont="1" applyBorder="1">
      <alignment horizontal="left" vertical="top" wrapText="1"/>
    </xf>
    <xf numFmtId="167" fontId="27" fillId="0" borderId="21" xfId="59" applyNumberFormat="1" applyFont="1" applyFill="1" applyBorder="1" applyAlignment="1">
      <alignment horizontal="right" vertical="center"/>
    </xf>
    <xf numFmtId="0" fontId="27" fillId="34" borderId="0" xfId="44" applyFont="1" applyFill="1" applyAlignment="1">
      <alignment vertical="center"/>
    </xf>
    <xf numFmtId="0" fontId="26" fillId="34" borderId="0" xfId="0" applyFont="1" applyFill="1" applyAlignment="1">
      <alignment vertical="center" wrapText="1"/>
    </xf>
    <xf numFmtId="0" fontId="27" fillId="34" borderId="0" xfId="44" applyFont="1" applyFill="1" applyAlignment="1">
      <alignment horizontal="right" vertical="center"/>
    </xf>
    <xf numFmtId="0" fontId="27" fillId="0" borderId="13" xfId="0" applyFont="1" applyBorder="1">
      <alignment horizontal="left" vertical="top" wrapText="1"/>
    </xf>
    <xf numFmtId="165" fontId="27" fillId="0" borderId="21" xfId="49" applyFont="1" applyFill="1" applyBorder="1">
      <alignment horizontal="right" vertical="top"/>
    </xf>
    <xf numFmtId="165" fontId="27" fillId="0" borderId="27" xfId="49" applyFont="1" applyFill="1" applyBorder="1">
      <alignment horizontal="right" vertical="top"/>
    </xf>
    <xf numFmtId="0" fontId="26" fillId="34" borderId="42" xfId="0" applyFont="1" applyFill="1" applyBorder="1">
      <alignment horizontal="left" vertical="top" wrapText="1"/>
    </xf>
    <xf numFmtId="0" fontId="26" fillId="34" borderId="11" xfId="0" applyFont="1" applyFill="1" applyBorder="1">
      <alignment horizontal="left" vertical="top" wrapText="1"/>
    </xf>
    <xf numFmtId="0" fontId="26" fillId="34" borderId="12" xfId="0" applyFont="1" applyFill="1" applyBorder="1">
      <alignment horizontal="left" vertical="top" wrapText="1"/>
    </xf>
    <xf numFmtId="0" fontId="26" fillId="34" borderId="13" xfId="0" applyFont="1" applyFill="1" applyBorder="1">
      <alignment horizontal="left" vertical="top" wrapText="1"/>
    </xf>
    <xf numFmtId="0" fontId="26" fillId="33" borderId="26" xfId="0" applyFont="1" applyFill="1" applyBorder="1">
      <alignment horizontal="left" vertical="top" wrapText="1"/>
    </xf>
    <xf numFmtId="0" fontId="27" fillId="33" borderId="21" xfId="0" applyFont="1" applyFill="1" applyBorder="1">
      <alignment horizontal="left" vertical="top" wrapText="1"/>
    </xf>
    <xf numFmtId="0" fontId="26" fillId="33" borderId="0" xfId="0" applyFont="1" applyFill="1" applyAlignment="1"/>
    <xf numFmtId="0" fontId="27" fillId="33" borderId="26" xfId="0" applyFont="1" applyFill="1" applyBorder="1">
      <alignment horizontal="left" vertical="top" wrapText="1"/>
    </xf>
    <xf numFmtId="0" fontId="26" fillId="33" borderId="50" xfId="0" applyFont="1" applyFill="1" applyBorder="1">
      <alignment horizontal="left" vertical="top" wrapText="1"/>
    </xf>
    <xf numFmtId="0" fontId="26" fillId="33" borderId="15" xfId="0" applyFont="1" applyFill="1" applyBorder="1">
      <alignment horizontal="left" vertical="top" wrapText="1"/>
    </xf>
    <xf numFmtId="0" fontId="40" fillId="33" borderId="21" xfId="0" applyFont="1" applyFill="1" applyBorder="1">
      <alignment horizontal="left" vertical="top" wrapText="1"/>
    </xf>
    <xf numFmtId="0" fontId="26" fillId="33" borderId="17" xfId="0" applyFont="1" applyFill="1" applyBorder="1">
      <alignment horizontal="left" vertical="top" wrapText="1"/>
    </xf>
    <xf numFmtId="0" fontId="28" fillId="33" borderId="21" xfId="0" applyFont="1" applyFill="1" applyBorder="1">
      <alignment horizontal="left" vertical="top" wrapText="1"/>
    </xf>
    <xf numFmtId="0" fontId="26" fillId="33" borderId="21" xfId="43" applyFont="1" applyFill="1" applyBorder="1">
      <alignment horizontal="left" vertical="top" wrapText="1"/>
    </xf>
    <xf numFmtId="0" fontId="27" fillId="34" borderId="12" xfId="0" applyFont="1" applyFill="1" applyBorder="1">
      <alignment horizontal="left" vertical="top" wrapText="1"/>
    </xf>
    <xf numFmtId="0" fontId="26" fillId="33" borderId="0" xfId="0" applyFont="1" applyFill="1">
      <alignment horizontal="left" vertical="top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1" xfId="0" applyFont="1" applyFill="1" applyBorder="1" applyAlignment="1">
      <alignment horizontal="center" vertical="center" wrapText="1"/>
    </xf>
    <xf numFmtId="165" fontId="27" fillId="33" borderId="21" xfId="59" applyFont="1" applyFill="1" applyBorder="1">
      <alignment horizontal="right" vertical="top"/>
    </xf>
    <xf numFmtId="165" fontId="27" fillId="33" borderId="27" xfId="59" applyFont="1" applyFill="1" applyBorder="1">
      <alignment horizontal="right" vertical="top"/>
    </xf>
    <xf numFmtId="164" fontId="41" fillId="0" borderId="0" xfId="1" applyFont="1" applyFill="1">
      <alignment horizontal="left" vertical="top" wrapText="1"/>
    </xf>
    <xf numFmtId="164" fontId="41" fillId="0" borderId="0" xfId="1" applyFont="1" applyFill="1" applyBorder="1">
      <alignment horizontal="left" vertical="top" wrapText="1"/>
    </xf>
    <xf numFmtId="164" fontId="43" fillId="0" borderId="0" xfId="1" applyFont="1" applyFill="1">
      <alignment horizontal="left" vertical="top" wrapText="1"/>
    </xf>
    <xf numFmtId="165" fontId="27" fillId="0" borderId="21" xfId="59" applyFont="1" applyFill="1" applyBorder="1">
      <alignment horizontal="right" vertical="top"/>
    </xf>
    <xf numFmtId="0" fontId="26" fillId="0" borderId="0" xfId="0" applyFont="1" applyAlignment="1">
      <alignment horizontal="right" vertical="center"/>
    </xf>
    <xf numFmtId="167" fontId="32" fillId="0" borderId="0" xfId="58" applyNumberFormat="1" applyFont="1" applyFill="1" applyAlignment="1">
      <alignment horizontal="right"/>
    </xf>
    <xf numFmtId="166" fontId="37" fillId="0" borderId="0" xfId="63" applyNumberFormat="1" applyFont="1" applyAlignment="1">
      <alignment horizontal="left" vertical="top" wrapText="1"/>
    </xf>
    <xf numFmtId="167" fontId="26" fillId="0" borderId="0" xfId="1" applyNumberFormat="1" applyFont="1" applyFill="1" applyBorder="1" applyAlignment="1">
      <alignment horizontal="right" vertical="center"/>
    </xf>
    <xf numFmtId="165" fontId="27" fillId="33" borderId="27" xfId="49" applyFont="1" applyFill="1" applyBorder="1">
      <alignment horizontal="right" vertical="top"/>
    </xf>
    <xf numFmtId="0" fontId="27" fillId="33" borderId="27" xfId="0" applyFont="1" applyFill="1" applyBorder="1">
      <alignment horizontal="left" vertical="top" wrapText="1"/>
    </xf>
    <xf numFmtId="165" fontId="26" fillId="33" borderId="21" xfId="0" applyNumberFormat="1" applyFont="1" applyFill="1" applyBorder="1" applyAlignment="1">
      <alignment horizontal="right" vertical="top" wrapText="1"/>
    </xf>
    <xf numFmtId="0" fontId="26" fillId="33" borderId="34" xfId="0" applyFont="1" applyFill="1" applyBorder="1" applyAlignment="1">
      <alignment horizontal="center" vertical="center" wrapText="1"/>
    </xf>
    <xf numFmtId="0" fontId="26" fillId="33" borderId="22" xfId="0" applyFont="1" applyFill="1" applyBorder="1" applyAlignment="1">
      <alignment horizontal="center" vertical="center" wrapText="1"/>
    </xf>
    <xf numFmtId="0" fontId="26" fillId="33" borderId="50" xfId="0" applyFont="1" applyFill="1" applyBorder="1" applyAlignment="1">
      <alignment horizontal="center" vertical="center" wrapText="1"/>
    </xf>
    <xf numFmtId="0" fontId="26" fillId="33" borderId="15" xfId="0" applyFont="1" applyFill="1" applyBorder="1" applyAlignment="1">
      <alignment horizontal="center" vertical="center" wrapText="1"/>
    </xf>
    <xf numFmtId="0" fontId="26" fillId="0" borderId="15" xfId="0" applyFont="1" applyBorder="1">
      <alignment horizontal="left" vertical="top" wrapText="1"/>
    </xf>
    <xf numFmtId="0" fontId="32" fillId="0" borderId="28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0" fontId="27" fillId="0" borderId="21" xfId="0" applyFont="1" applyBorder="1" applyAlignment="1">
      <alignment horizontal="center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21" xfId="0" applyFont="1" applyBorder="1">
      <alignment horizontal="left" vertical="top" wrapText="1"/>
    </xf>
    <xf numFmtId="0" fontId="27" fillId="0" borderId="27" xfId="0" applyFont="1" applyBorder="1">
      <alignment horizontal="left" vertical="top" wrapText="1"/>
    </xf>
    <xf numFmtId="165" fontId="26" fillId="33" borderId="27" xfId="49" applyFont="1" applyFill="1" applyBorder="1" applyAlignment="1">
      <alignment horizontal="right" vertical="center"/>
    </xf>
    <xf numFmtId="165" fontId="27" fillId="33" borderId="21" xfId="49" applyFont="1" applyFill="1" applyBorder="1" applyAlignment="1">
      <alignment horizontal="right" vertical="center"/>
    </xf>
    <xf numFmtId="165" fontId="27" fillId="33" borderId="27" xfId="49" applyFont="1" applyFill="1" applyBorder="1" applyAlignment="1">
      <alignment horizontal="right" vertical="center"/>
    </xf>
    <xf numFmtId="165" fontId="26" fillId="33" borderId="21" xfId="49" applyFont="1" applyFill="1" applyBorder="1" applyAlignment="1">
      <alignment horizontal="right" vertical="center"/>
    </xf>
    <xf numFmtId="165" fontId="27" fillId="0" borderId="21" xfId="49" applyFont="1" applyBorder="1">
      <alignment horizontal="right" vertical="top"/>
    </xf>
    <xf numFmtId="165" fontId="27" fillId="0" borderId="27" xfId="49" applyFont="1" applyBorder="1">
      <alignment horizontal="right" vertical="top"/>
    </xf>
    <xf numFmtId="165" fontId="26" fillId="33" borderId="15" xfId="49" applyFont="1" applyFill="1" applyBorder="1" applyAlignment="1">
      <alignment horizontal="right" vertical="center"/>
    </xf>
    <xf numFmtId="165" fontId="26" fillId="33" borderId="51" xfId="49" applyFont="1" applyFill="1" applyBorder="1" applyAlignment="1">
      <alignment horizontal="right" vertical="center"/>
    </xf>
    <xf numFmtId="165" fontId="26" fillId="33" borderId="28" xfId="49" applyFont="1" applyFill="1" applyBorder="1" applyAlignment="1">
      <alignment horizontal="right" vertical="center"/>
    </xf>
    <xf numFmtId="165" fontId="26" fillId="33" borderId="36" xfId="49" applyFont="1" applyFill="1" applyBorder="1" applyAlignment="1">
      <alignment horizontal="right" vertical="center"/>
    </xf>
    <xf numFmtId="0" fontId="26" fillId="0" borderId="41" xfId="0" applyFont="1" applyBorder="1">
      <alignment horizontal="left" vertical="top" wrapText="1"/>
    </xf>
    <xf numFmtId="0" fontId="27" fillId="0" borderId="18" xfId="0" applyFont="1" applyBorder="1">
      <alignment horizontal="left" vertical="top" wrapText="1"/>
    </xf>
    <xf numFmtId="165" fontId="27" fillId="0" borderId="22" xfId="49" applyFont="1" applyBorder="1" applyAlignment="1">
      <alignment horizontal="right" vertical="center"/>
    </xf>
    <xf numFmtId="165" fontId="27" fillId="0" borderId="35" xfId="49" applyFont="1" applyBorder="1" applyAlignment="1">
      <alignment horizontal="right" vertical="center"/>
    </xf>
    <xf numFmtId="165" fontId="27" fillId="33" borderId="21" xfId="59" applyFont="1" applyFill="1" applyBorder="1" applyAlignment="1">
      <alignment horizontal="right" vertical="center"/>
    </xf>
    <xf numFmtId="165" fontId="27" fillId="33" borderId="27" xfId="59" applyFont="1" applyFill="1" applyBorder="1" applyAlignment="1">
      <alignment horizontal="right" vertical="center"/>
    </xf>
    <xf numFmtId="165" fontId="27" fillId="33" borderId="21" xfId="49" applyFont="1" applyFill="1" applyBorder="1">
      <alignment horizontal="right" vertical="top"/>
    </xf>
    <xf numFmtId="0" fontId="26" fillId="35" borderId="22" xfId="0" applyFont="1" applyFill="1" applyBorder="1" applyAlignment="1">
      <alignment horizontal="center" vertical="center" wrapText="1"/>
    </xf>
    <xf numFmtId="0" fontId="32" fillId="35" borderId="22" xfId="0" applyFont="1" applyFill="1" applyBorder="1" applyAlignment="1">
      <alignment horizontal="left" vertical="center" wrapText="1"/>
    </xf>
    <xf numFmtId="165" fontId="26" fillId="35" borderId="22" xfId="49" applyFont="1" applyFill="1" applyBorder="1" applyAlignment="1">
      <alignment horizontal="right" vertical="center"/>
    </xf>
    <xf numFmtId="165" fontId="26" fillId="35" borderId="35" xfId="49" applyFont="1" applyFill="1" applyBorder="1" applyAlignment="1">
      <alignment horizontal="right" vertical="center"/>
    </xf>
    <xf numFmtId="0" fontId="26" fillId="0" borderId="53" xfId="0" applyFont="1" applyBorder="1">
      <alignment horizontal="left" vertical="top" wrapText="1"/>
    </xf>
    <xf numFmtId="0" fontId="26" fillId="0" borderId="53" xfId="0" applyFont="1" applyBorder="1" applyAlignment="1">
      <alignment horizontal="left" vertical="center" wrapText="1"/>
    </xf>
    <xf numFmtId="165" fontId="26" fillId="33" borderId="27" xfId="0" applyNumberFormat="1" applyFont="1" applyFill="1" applyBorder="1" applyAlignment="1">
      <alignment horizontal="right" vertical="top" wrapText="1"/>
    </xf>
    <xf numFmtId="0" fontId="27" fillId="0" borderId="21" xfId="0" applyFont="1" applyBorder="1" applyAlignment="1">
      <alignment horizontal="left" vertical="center"/>
    </xf>
    <xf numFmtId="0" fontId="26" fillId="0" borderId="0" xfId="0" applyFont="1" applyAlignment="1">
      <alignment horizontal="right" vertical="top"/>
    </xf>
    <xf numFmtId="165" fontId="27" fillId="0" borderId="0" xfId="59" applyFont="1" applyFill="1" applyBorder="1">
      <alignment horizontal="right" vertical="top"/>
    </xf>
    <xf numFmtId="0" fontId="30" fillId="0" borderId="0" xfId="0" applyFont="1" applyAlignment="1"/>
    <xf numFmtId="0" fontId="30" fillId="0" borderId="21" xfId="0" applyFont="1" applyBorder="1" applyAlignment="1">
      <alignment horizontal="center" vertical="center" wrapText="1"/>
    </xf>
    <xf numFmtId="0" fontId="42" fillId="0" borderId="0" xfId="55" applyFont="1" applyAlignment="1">
      <alignment vertical="center" wrapText="1"/>
    </xf>
    <xf numFmtId="0" fontId="27" fillId="0" borderId="0" xfId="55" applyFont="1" applyAlignment="1">
      <alignment vertical="center" wrapText="1"/>
    </xf>
    <xf numFmtId="0" fontId="30" fillId="0" borderId="21" xfId="0" applyFont="1" applyBorder="1" applyAlignment="1">
      <alignment horizontal="left" vertical="center" wrapText="1"/>
    </xf>
    <xf numFmtId="0" fontId="26" fillId="0" borderId="0" xfId="55" applyFont="1" applyAlignment="1">
      <alignment vertical="center" wrapText="1"/>
    </xf>
    <xf numFmtId="0" fontId="28" fillId="0" borderId="21" xfId="0" applyFont="1" applyBorder="1">
      <alignment horizontal="left" vertical="top" wrapText="1"/>
    </xf>
    <xf numFmtId="0" fontId="27" fillId="0" borderId="0" xfId="55" applyFont="1" applyAlignment="1">
      <alignment horizontal="center" vertical="center" wrapText="1"/>
    </xf>
    <xf numFmtId="0" fontId="27" fillId="0" borderId="0" xfId="51" applyFont="1" applyAlignment="1">
      <alignment horizontal="right" vertical="center"/>
    </xf>
    <xf numFmtId="49" fontId="27" fillId="0" borderId="0" xfId="55" applyNumberFormat="1" applyFont="1" applyAlignment="1">
      <alignment horizontal="center" vertical="center" wrapText="1"/>
    </xf>
    <xf numFmtId="0" fontId="27" fillId="0" borderId="0" xfId="51" applyFont="1" applyAlignment="1">
      <alignment horizontal="right" wrapText="1"/>
    </xf>
    <xf numFmtId="167" fontId="30" fillId="0" borderId="21" xfId="0" applyNumberFormat="1" applyFont="1" applyBorder="1" applyAlignment="1">
      <alignment horizontal="right" vertical="center" wrapText="1"/>
    </xf>
    <xf numFmtId="167" fontId="30" fillId="0" borderId="21" xfId="0" applyNumberFormat="1" applyFont="1" applyBorder="1" applyAlignment="1">
      <alignment horizontal="left" vertical="center" wrapText="1"/>
    </xf>
    <xf numFmtId="165" fontId="27" fillId="0" borderId="0" xfId="49" applyFont="1" applyFill="1" applyBorder="1" applyAlignment="1">
      <alignment horizontal="right" vertical="center"/>
    </xf>
    <xf numFmtId="165" fontId="27" fillId="0" borderId="0" xfId="49" applyFont="1" applyFill="1" applyBorder="1">
      <alignment horizontal="right" vertical="top"/>
    </xf>
    <xf numFmtId="168" fontId="27" fillId="0" borderId="0" xfId="1" applyNumberFormat="1" applyFont="1" applyFill="1" applyAlignment="1">
      <alignment vertical="center" wrapText="1"/>
    </xf>
    <xf numFmtId="167" fontId="27" fillId="0" borderId="21" xfId="58" applyNumberFormat="1" applyFont="1" applyFill="1" applyBorder="1" applyAlignment="1">
      <alignment horizontal="center" vertical="center" wrapText="1"/>
    </xf>
    <xf numFmtId="167" fontId="27" fillId="0" borderId="21" xfId="58" applyNumberFormat="1" applyFont="1" applyFill="1" applyBorder="1" applyAlignment="1">
      <alignment horizontal="center" vertical="center"/>
    </xf>
    <xf numFmtId="0" fontId="26" fillId="0" borderId="0" xfId="51" applyFont="1" applyAlignment="1">
      <alignment horizontal="right" vertical="center"/>
    </xf>
    <xf numFmtId="0" fontId="26" fillId="0" borderId="21" xfId="0" applyFont="1" applyBorder="1" applyAlignment="1">
      <alignment horizontal="right" vertical="top" wrapText="1"/>
    </xf>
    <xf numFmtId="0" fontId="27" fillId="0" borderId="21" xfId="55" applyFont="1" applyBorder="1" applyAlignment="1">
      <alignment horizontal="center" vertical="center" wrapText="1"/>
    </xf>
    <xf numFmtId="165" fontId="27" fillId="0" borderId="0" xfId="59" applyFont="1" applyFill="1" applyBorder="1" applyAlignment="1">
      <alignment horizontal="right" vertical="center"/>
    </xf>
    <xf numFmtId="165" fontId="28" fillId="0" borderId="21" xfId="115" applyFont="1" applyBorder="1">
      <alignment horizontal="right" vertical="top"/>
    </xf>
    <xf numFmtId="0" fontId="30" fillId="0" borderId="0" xfId="0" applyFont="1" applyAlignment="1">
      <alignment horizontal="center" vertical="center" wrapText="1"/>
    </xf>
    <xf numFmtId="165" fontId="26" fillId="0" borderId="21" xfId="49" applyFont="1" applyFill="1" applyBorder="1">
      <alignment horizontal="right" vertical="top"/>
    </xf>
    <xf numFmtId="165" fontId="28" fillId="0" borderId="21" xfId="115" applyFont="1" applyFill="1" applyBorder="1">
      <alignment horizontal="right" vertical="top"/>
    </xf>
    <xf numFmtId="165" fontId="26" fillId="0" borderId="21" xfId="115" applyFont="1" applyFill="1" applyBorder="1">
      <alignment horizontal="right" vertical="top"/>
    </xf>
    <xf numFmtId="0" fontId="26" fillId="0" borderId="0" xfId="0" applyFont="1" applyAlignment="1">
      <alignment horizontal="right"/>
    </xf>
    <xf numFmtId="166" fontId="27" fillId="0" borderId="21" xfId="55" applyNumberFormat="1" applyFont="1" applyBorder="1" applyAlignment="1">
      <alignment vertical="center" wrapText="1"/>
    </xf>
    <xf numFmtId="0" fontId="63" fillId="0" borderId="0" xfId="0" applyFont="1" applyAlignment="1"/>
    <xf numFmtId="0" fontId="26" fillId="36" borderId="21" xfId="0" applyFont="1" applyFill="1" applyBorder="1" applyAlignment="1">
      <alignment vertical="center" wrapText="1"/>
    </xf>
    <xf numFmtId="0" fontId="26" fillId="36" borderId="21" xfId="0" applyFont="1" applyFill="1" applyBorder="1" applyAlignment="1">
      <alignment horizontal="center" vertical="center" wrapText="1"/>
    </xf>
    <xf numFmtId="43" fontId="63" fillId="0" borderId="0" xfId="64" applyFont="1"/>
    <xf numFmtId="0" fontId="26" fillId="0" borderId="21" xfId="0" applyFont="1" applyBorder="1" applyAlignment="1">
      <alignment vertical="center" wrapText="1"/>
    </xf>
    <xf numFmtId="166" fontId="26" fillId="0" borderId="21" xfId="0" applyNumberFormat="1" applyFont="1" applyBorder="1" applyAlignment="1">
      <alignment horizontal="center" vertical="center" wrapText="1"/>
    </xf>
    <xf numFmtId="172" fontId="63" fillId="0" borderId="0" xfId="0" applyNumberFormat="1" applyFont="1" applyAlignment="1"/>
    <xf numFmtId="0" fontId="64" fillId="0" borderId="0" xfId="0" applyFont="1" applyAlignment="1"/>
    <xf numFmtId="0" fontId="32" fillId="0" borderId="0" xfId="0" applyFont="1" applyAlignment="1"/>
    <xf numFmtId="43" fontId="26" fillId="0" borderId="0" xfId="58" applyFont="1" applyFill="1" applyAlignment="1">
      <alignment horizontal="center" wrapText="1"/>
    </xf>
    <xf numFmtId="43" fontId="26" fillId="0" borderId="21" xfId="58" applyFont="1" applyFill="1" applyBorder="1" applyAlignment="1">
      <alignment vertical="center" wrapText="1"/>
    </xf>
    <xf numFmtId="167" fontId="26" fillId="0" borderId="21" xfId="58" applyNumberFormat="1" applyFont="1" applyFill="1" applyBorder="1" applyAlignment="1">
      <alignment horizontal="left" vertical="center"/>
    </xf>
    <xf numFmtId="43" fontId="27" fillId="0" borderId="21" xfId="58" applyFont="1" applyFill="1" applyBorder="1" applyAlignment="1">
      <alignment vertical="center" wrapText="1"/>
    </xf>
    <xf numFmtId="43" fontId="27" fillId="0" borderId="0" xfId="58" applyFont="1" applyFill="1" applyBorder="1"/>
    <xf numFmtId="43" fontId="27" fillId="0" borderId="0" xfId="58" applyFont="1" applyFill="1"/>
    <xf numFmtId="43" fontId="26" fillId="0" borderId="0" xfId="58" applyFont="1" applyFill="1"/>
    <xf numFmtId="167" fontId="26" fillId="0" borderId="21" xfId="58" applyNumberFormat="1" applyFont="1" applyFill="1" applyBorder="1" applyAlignment="1">
      <alignment horizontal="left" vertical="center" wrapText="1"/>
    </xf>
    <xf numFmtId="49" fontId="27" fillId="0" borderId="21" xfId="117" applyNumberFormat="1" applyFont="1" applyBorder="1" applyAlignment="1">
      <alignment horizontal="left" vertical="center" wrapText="1"/>
    </xf>
    <xf numFmtId="166" fontId="27" fillId="0" borderId="21" xfId="0" applyNumberFormat="1" applyFont="1" applyBorder="1" applyAlignment="1">
      <alignment horizontal="center" vertical="center"/>
    </xf>
    <xf numFmtId="49" fontId="26" fillId="0" borderId="21" xfId="117" applyNumberFormat="1" applyFont="1" applyBorder="1" applyAlignment="1">
      <alignment horizontal="left" vertical="center" wrapText="1"/>
    </xf>
    <xf numFmtId="172" fontId="26" fillId="0" borderId="21" xfId="0" applyNumberFormat="1" applyFont="1" applyBorder="1" applyAlignment="1">
      <alignment horizontal="center" vertical="center"/>
    </xf>
    <xf numFmtId="49" fontId="26" fillId="0" borderId="21" xfId="117" applyNumberFormat="1" applyFont="1" applyBorder="1" applyAlignment="1">
      <alignment horizontal="left" vertical="center" wrapText="1" indent="1"/>
    </xf>
    <xf numFmtId="166" fontId="26" fillId="0" borderId="21" xfId="0" applyNumberFormat="1" applyFont="1" applyBorder="1" applyAlignment="1">
      <alignment horizontal="center" vertical="center"/>
    </xf>
    <xf numFmtId="172" fontId="26" fillId="0" borderId="0" xfId="0" applyNumberFormat="1" applyFont="1" applyAlignment="1">
      <alignment horizontal="center" vertical="center"/>
    </xf>
    <xf numFmtId="166" fontId="27" fillId="0" borderId="21" xfId="55" applyNumberFormat="1" applyFont="1" applyBorder="1" applyAlignment="1">
      <alignment horizontal="center" vertical="center" wrapText="1"/>
    </xf>
    <xf numFmtId="165" fontId="26" fillId="0" borderId="21" xfId="49" applyFont="1" applyFill="1" applyBorder="1" applyAlignment="1">
      <alignment horizontal="right" vertical="center"/>
    </xf>
    <xf numFmtId="164" fontId="26" fillId="0" borderId="21" xfId="1" applyFont="1" applyBorder="1" applyAlignment="1">
      <alignment horizontal="left" vertical="center" wrapText="1"/>
    </xf>
    <xf numFmtId="167" fontId="27" fillId="0" borderId="21" xfId="58" applyNumberFormat="1" applyFont="1" applyFill="1" applyBorder="1" applyAlignment="1">
      <alignment vertical="center" wrapText="1"/>
    </xf>
    <xf numFmtId="167" fontId="26" fillId="0" borderId="21" xfId="58" applyNumberFormat="1" applyFont="1" applyFill="1" applyBorder="1" applyAlignment="1">
      <alignment vertical="center" wrapText="1"/>
    </xf>
    <xf numFmtId="164" fontId="27" fillId="0" borderId="21" xfId="1" applyFont="1" applyBorder="1" applyAlignment="1">
      <alignment horizontal="left" vertical="center" wrapText="1"/>
    </xf>
    <xf numFmtId="0" fontId="27" fillId="0" borderId="21" xfId="116" applyFont="1" applyBorder="1" applyAlignment="1">
      <alignment horizontal="center" vertical="center" wrapText="1"/>
    </xf>
    <xf numFmtId="49" fontId="26" fillId="0" borderId="0" xfId="117" applyNumberFormat="1" applyFont="1" applyAlignment="1">
      <alignment horizontal="left" vertical="center" wrapText="1" indent="1"/>
    </xf>
    <xf numFmtId="172" fontId="27" fillId="0" borderId="0" xfId="0" applyNumberFormat="1" applyFont="1" applyAlignment="1">
      <alignment vertical="center" wrapText="1"/>
    </xf>
    <xf numFmtId="167" fontId="27" fillId="33" borderId="21" xfId="54" applyNumberFormat="1" applyFont="1" applyFill="1" applyBorder="1" applyAlignment="1">
      <alignment horizontal="center" vertical="center"/>
    </xf>
    <xf numFmtId="43" fontId="27" fillId="0" borderId="21" xfId="58" applyFont="1" applyFill="1" applyBorder="1" applyAlignment="1">
      <alignment horizontal="left" wrapText="1"/>
    </xf>
    <xf numFmtId="0" fontId="30" fillId="0" borderId="0" xfId="0" applyFont="1" applyAlignment="1">
      <alignment vertical="center" wrapText="1"/>
    </xf>
    <xf numFmtId="0" fontId="26" fillId="0" borderId="0" xfId="51" applyFont="1" applyAlignment="1">
      <alignment vertical="top"/>
    </xf>
    <xf numFmtId="0" fontId="32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7" fillId="0" borderId="0" xfId="0" applyFont="1" applyAlignment="1">
      <alignment horizontal="right" vertical="top"/>
    </xf>
    <xf numFmtId="0" fontId="27" fillId="0" borderId="0" xfId="0" applyFont="1" applyAlignment="1">
      <alignment horizontal="left" vertical="center" wrapText="1"/>
    </xf>
    <xf numFmtId="165" fontId="43" fillId="0" borderId="0" xfId="0" applyNumberFormat="1" applyFont="1" applyAlignment="1">
      <alignment horizontal="center" vertical="center" wrapText="1"/>
    </xf>
    <xf numFmtId="0" fontId="27" fillId="0" borderId="0" xfId="0" applyFont="1" applyAlignment="1">
      <alignment horizontal="center" vertical="top" wrapText="1"/>
    </xf>
    <xf numFmtId="0" fontId="26" fillId="0" borderId="0" xfId="0" applyFont="1" applyAlignment="1">
      <alignment vertical="center"/>
    </xf>
    <xf numFmtId="164" fontId="26" fillId="0" borderId="21" xfId="1" applyFont="1" applyFill="1" applyBorder="1" applyAlignment="1">
      <alignment horizontal="left" vertical="center" wrapText="1"/>
    </xf>
    <xf numFmtId="168" fontId="26" fillId="0" borderId="21" xfId="1" applyNumberFormat="1" applyFont="1" applyFill="1" applyBorder="1" applyAlignment="1">
      <alignment horizontal="right" vertical="center" wrapText="1"/>
    </xf>
    <xf numFmtId="164" fontId="26" fillId="0" borderId="21" xfId="1" applyFont="1" applyFill="1" applyBorder="1" applyAlignment="1">
      <alignment horizontal="right" vertical="center" wrapText="1"/>
    </xf>
    <xf numFmtId="168" fontId="27" fillId="0" borderId="21" xfId="1" applyNumberFormat="1" applyFont="1" applyFill="1" applyBorder="1" applyAlignment="1">
      <alignment horizontal="right" vertical="center" wrapText="1"/>
    </xf>
    <xf numFmtId="165" fontId="27" fillId="0" borderId="21" xfId="0" applyNumberFormat="1" applyFont="1" applyBorder="1" applyAlignment="1">
      <alignment vertical="center"/>
    </xf>
    <xf numFmtId="165" fontId="26" fillId="0" borderId="21" xfId="0" applyNumberFormat="1" applyFont="1" applyBorder="1" applyAlignment="1">
      <alignment vertical="center"/>
    </xf>
    <xf numFmtId="0" fontId="26" fillId="0" borderId="21" xfId="55" applyFont="1" applyBorder="1" applyAlignment="1">
      <alignment horizontal="center" vertical="center" wrapText="1"/>
    </xf>
    <xf numFmtId="0" fontId="27" fillId="0" borderId="21" xfId="55" applyFont="1" applyBorder="1" applyAlignment="1">
      <alignment vertical="center" wrapText="1"/>
    </xf>
    <xf numFmtId="171" fontId="26" fillId="0" borderId="21" xfId="59" applyNumberFormat="1" applyFont="1" applyFill="1" applyBorder="1">
      <alignment horizontal="right" vertical="top"/>
    </xf>
    <xf numFmtId="165" fontId="26" fillId="0" borderId="21" xfId="59" applyFont="1" applyFill="1" applyBorder="1">
      <alignment horizontal="right" vertical="top"/>
    </xf>
    <xf numFmtId="164" fontId="27" fillId="0" borderId="21" xfId="1" applyFont="1" applyFill="1" applyBorder="1" applyAlignment="1">
      <alignment horizontal="right" vertical="center" wrapText="1"/>
    </xf>
    <xf numFmtId="165" fontId="27" fillId="0" borderId="21" xfId="115" applyFont="1" applyFill="1" applyBorder="1">
      <alignment horizontal="right" vertical="top"/>
    </xf>
    <xf numFmtId="0" fontId="27" fillId="0" borderId="0" xfId="0" applyFont="1" applyAlignment="1">
      <alignment horizontal="left" vertical="center"/>
    </xf>
    <xf numFmtId="49" fontId="27" fillId="0" borderId="21" xfId="51" applyNumberFormat="1" applyFont="1" applyBorder="1" applyAlignment="1">
      <alignment vertical="top" wrapText="1"/>
    </xf>
    <xf numFmtId="0" fontId="27" fillId="0" borderId="21" xfId="51" applyFont="1" applyBorder="1" applyAlignment="1">
      <alignment vertical="top" wrapText="1"/>
    </xf>
    <xf numFmtId="0" fontId="27" fillId="0" borderId="21" xfId="51" applyFont="1" applyBorder="1" applyAlignment="1">
      <alignment horizontal="center" vertical="center" wrapText="1"/>
    </xf>
    <xf numFmtId="0" fontId="27" fillId="0" borderId="21" xfId="110" applyFont="1" applyBorder="1" applyAlignment="1">
      <alignment horizontal="left" vertical="top" wrapText="1"/>
    </xf>
    <xf numFmtId="0" fontId="26" fillId="0" borderId="21" xfId="110" applyFont="1" applyBorder="1" applyAlignment="1">
      <alignment horizontal="left" vertical="top" wrapText="1"/>
    </xf>
    <xf numFmtId="49" fontId="26" fillId="0" borderId="21" xfId="51" applyNumberFormat="1" applyFont="1" applyBorder="1" applyAlignment="1">
      <alignment vertical="top" wrapText="1"/>
    </xf>
    <xf numFmtId="0" fontId="26" fillId="0" borderId="21" xfId="51" applyFont="1" applyBorder="1" applyAlignment="1">
      <alignment horizontal="center" vertical="center" wrapText="1"/>
    </xf>
    <xf numFmtId="0" fontId="26" fillId="0" borderId="21" xfId="51" applyFont="1" applyBorder="1" applyAlignment="1">
      <alignment vertical="center" wrapText="1"/>
    </xf>
    <xf numFmtId="0" fontId="26" fillId="0" borderId="21" xfId="51" applyFont="1" applyBorder="1" applyAlignment="1">
      <alignment vertical="top" wrapText="1"/>
    </xf>
    <xf numFmtId="0" fontId="28" fillId="0" borderId="21" xfId="51" applyFont="1" applyBorder="1" applyAlignment="1">
      <alignment horizontal="center" vertical="center" wrapText="1"/>
    </xf>
    <xf numFmtId="0" fontId="32" fillId="0" borderId="21" xfId="0" applyFont="1" applyBorder="1" applyAlignment="1">
      <alignment vertical="top" wrapText="1"/>
    </xf>
    <xf numFmtId="0" fontId="26" fillId="0" borderId="21" xfId="0" applyFont="1" applyBorder="1" applyAlignment="1">
      <alignment horizontal="left" vertical="center" indent="2"/>
    </xf>
    <xf numFmtId="0" fontId="26" fillId="0" borderId="21" xfId="0" applyFont="1" applyBorder="1" applyAlignment="1">
      <alignment horizontal="left" vertical="center" wrapText="1" indent="2"/>
    </xf>
    <xf numFmtId="49" fontId="26" fillId="0" borderId="21" xfId="0" applyNumberFormat="1" applyFont="1" applyBorder="1" applyAlignment="1">
      <alignment horizontal="left" vertical="center" wrapText="1" indent="2"/>
    </xf>
    <xf numFmtId="0" fontId="27" fillId="0" borderId="21" xfId="0" applyFont="1" applyBorder="1" applyAlignment="1">
      <alignment horizontal="center" vertical="center"/>
    </xf>
    <xf numFmtId="0" fontId="26" fillId="0" borderId="10" xfId="0" applyFont="1" applyBorder="1" applyAlignment="1">
      <alignment horizontal="right"/>
    </xf>
    <xf numFmtId="0" fontId="32" fillId="0" borderId="0" xfId="0" applyFont="1" applyAlignment="1">
      <alignment wrapText="1"/>
    </xf>
    <xf numFmtId="0" fontId="26" fillId="0" borderId="21" xfId="111" applyFont="1" applyBorder="1" applyAlignment="1">
      <alignment horizontal="left" vertical="top" wrapText="1"/>
    </xf>
    <xf numFmtId="0" fontId="27" fillId="0" borderId="17" xfId="0" applyFont="1" applyBorder="1">
      <alignment horizontal="left" vertical="top" wrapText="1"/>
    </xf>
    <xf numFmtId="0" fontId="26" fillId="0" borderId="17" xfId="51" applyFont="1" applyBorder="1">
      <alignment horizontal="left" vertical="top" wrapText="1"/>
    </xf>
    <xf numFmtId="0" fontId="26" fillId="0" borderId="21" xfId="51" applyFont="1" applyBorder="1" applyAlignment="1">
      <alignment horizontal="right" vertical="top" wrapText="1"/>
    </xf>
    <xf numFmtId="49" fontId="27" fillId="0" borderId="21" xfId="0" applyNumberFormat="1" applyFont="1" applyBorder="1">
      <alignment horizontal="left" vertical="top" wrapText="1"/>
    </xf>
    <xf numFmtId="49" fontId="27" fillId="0" borderId="17" xfId="0" applyNumberFormat="1" applyFont="1" applyBorder="1" applyAlignment="1">
      <alignment horizontal="left" vertical="center" wrapText="1"/>
    </xf>
    <xf numFmtId="165" fontId="27" fillId="0" borderId="21" xfId="51" applyNumberFormat="1" applyFont="1" applyBorder="1" applyAlignment="1">
      <alignment horizontal="right" vertical="top" wrapText="1"/>
    </xf>
    <xf numFmtId="0" fontId="26" fillId="0" borderId="54" xfId="0" applyFont="1" applyBorder="1" applyAlignment="1">
      <alignment horizontal="left" vertical="center" wrapText="1"/>
    </xf>
    <xf numFmtId="0" fontId="27" fillId="0" borderId="21" xfId="111" applyFont="1" applyBorder="1"/>
    <xf numFmtId="49" fontId="26" fillId="0" borderId="0" xfId="0" applyNumberFormat="1" applyFont="1" applyAlignment="1">
      <alignment vertical="top" wrapText="1"/>
    </xf>
    <xf numFmtId="49" fontId="30" fillId="0" borderId="0" xfId="0" applyNumberFormat="1" applyFont="1" applyAlignment="1">
      <alignment vertical="center" wrapText="1"/>
    </xf>
    <xf numFmtId="165" fontId="26" fillId="0" borderId="0" xfId="59" applyFont="1" applyFill="1" applyBorder="1" applyAlignment="1">
      <alignment horizontal="center" vertical="center"/>
    </xf>
    <xf numFmtId="0" fontId="27" fillId="0" borderId="0" xfId="0" applyFont="1" applyAlignment="1">
      <alignment horizontal="left" vertical="top"/>
    </xf>
    <xf numFmtId="0" fontId="27" fillId="0" borderId="0" xfId="0" applyFont="1" applyAlignment="1">
      <alignment vertical="top"/>
    </xf>
    <xf numFmtId="0" fontId="27" fillId="0" borderId="0" xfId="0" applyFont="1" applyAlignment="1">
      <alignment horizontal="center"/>
    </xf>
    <xf numFmtId="165" fontId="32" fillId="0" borderId="0" xfId="0" applyNumberFormat="1" applyFont="1" applyAlignment="1">
      <alignment horizontal="right" vertical="top" wrapText="1"/>
    </xf>
    <xf numFmtId="0" fontId="30" fillId="0" borderId="0" xfId="0" applyFont="1" applyAlignment="1">
      <alignment horizontal="left"/>
    </xf>
    <xf numFmtId="0" fontId="26" fillId="0" borderId="0" xfId="0" applyFont="1" applyAlignment="1">
      <alignment horizontal="center"/>
    </xf>
    <xf numFmtId="0" fontId="27" fillId="0" borderId="21" xfId="0" applyFont="1" applyBorder="1" applyAlignment="1">
      <alignment horizontal="left" vertical="center" wrapText="1" indent="2"/>
    </xf>
    <xf numFmtId="49" fontId="27" fillId="0" borderId="21" xfId="0" applyNumberFormat="1" applyFont="1" applyBorder="1" applyAlignment="1">
      <alignment horizontal="left" vertical="center" wrapText="1" indent="2"/>
    </xf>
    <xf numFmtId="0" fontId="27" fillId="0" borderId="0" xfId="0" applyFont="1" applyAlignment="1">
      <alignment vertical="center" wrapText="1"/>
    </xf>
    <xf numFmtId="0" fontId="26" fillId="0" borderId="0" xfId="0" applyFont="1" applyAlignment="1">
      <alignment horizontal="left" vertical="center" wrapText="1"/>
    </xf>
    <xf numFmtId="0" fontId="26" fillId="0" borderId="21" xfId="0" applyFont="1" applyBorder="1" applyAlignment="1">
      <alignment horizontal="right" vertical="center" wrapText="1"/>
    </xf>
    <xf numFmtId="165" fontId="27" fillId="0" borderId="21" xfId="0" applyNumberFormat="1" applyFont="1" applyBorder="1" applyAlignment="1">
      <alignment horizontal="right" vertical="center" wrapText="1"/>
    </xf>
    <xf numFmtId="0" fontId="27" fillId="0" borderId="21" xfId="0" applyFont="1" applyBorder="1" applyAlignment="1">
      <alignment vertical="top" wrapText="1"/>
    </xf>
    <xf numFmtId="0" fontId="26" fillId="0" borderId="21" xfId="0" applyFont="1" applyBorder="1" applyAlignment="1">
      <alignment vertical="top" wrapText="1"/>
    </xf>
    <xf numFmtId="0" fontId="27" fillId="0" borderId="21" xfId="0" applyFont="1" applyBorder="1" applyAlignment="1"/>
    <xf numFmtId="0" fontId="26" fillId="0" borderId="21" xfId="0" applyFont="1" applyBorder="1" applyAlignment="1"/>
    <xf numFmtId="0" fontId="26" fillId="0" borderId="21" xfId="0" applyFont="1" applyBorder="1" applyAlignment="1">
      <alignment vertical="center"/>
    </xf>
    <xf numFmtId="173" fontId="27" fillId="0" borderId="21" xfId="0" applyNumberFormat="1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27" fillId="0" borderId="21" xfId="111" applyFont="1" applyBorder="1" applyAlignment="1">
      <alignment horizontal="center" vertical="center"/>
    </xf>
    <xf numFmtId="49" fontId="27" fillId="0" borderId="21" xfId="51" applyNumberFormat="1" applyFont="1" applyBorder="1" applyAlignment="1">
      <alignment horizontal="center" vertical="center" wrapText="1"/>
    </xf>
    <xf numFmtId="49" fontId="26" fillId="0" borderId="21" xfId="51" applyNumberFormat="1" applyFont="1" applyBorder="1" applyAlignment="1">
      <alignment horizontal="center" vertical="center" wrapText="1"/>
    </xf>
    <xf numFmtId="165" fontId="27" fillId="0" borderId="21" xfId="0" applyNumberFormat="1" applyFont="1" applyBorder="1" applyAlignment="1">
      <alignment horizontal="right" vertical="center"/>
    </xf>
    <xf numFmtId="0" fontId="26" fillId="0" borderId="21" xfId="0" applyFont="1" applyBorder="1" applyAlignment="1">
      <alignment horizontal="right" vertical="center"/>
    </xf>
    <xf numFmtId="165" fontId="26" fillId="0" borderId="21" xfId="0" applyNumberFormat="1" applyFont="1" applyBorder="1" applyAlignment="1">
      <alignment horizontal="right" vertical="center"/>
    </xf>
    <xf numFmtId="49" fontId="26" fillId="0" borderId="21" xfId="0" applyNumberFormat="1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wrapText="1"/>
    </xf>
    <xf numFmtId="0" fontId="26" fillId="0" borderId="0" xfId="55" applyFont="1" applyAlignment="1">
      <alignment horizontal="center" vertical="center" wrapText="1"/>
    </xf>
    <xf numFmtId="0" fontId="30" fillId="0" borderId="0" xfId="0" applyFont="1">
      <alignment horizontal="left" vertical="top" wrapText="1"/>
    </xf>
    <xf numFmtId="165" fontId="27" fillId="0" borderId="21" xfId="49" applyFont="1" applyFill="1" applyBorder="1" applyAlignment="1">
      <alignment vertical="center"/>
    </xf>
    <xf numFmtId="165" fontId="26" fillId="0" borderId="21" xfId="59" applyFont="1" applyFill="1" applyBorder="1" applyAlignment="1">
      <alignment horizontal="right" vertical="center"/>
    </xf>
    <xf numFmtId="165" fontId="26" fillId="0" borderId="0" xfId="49" applyFont="1" applyFill="1" applyBorder="1" applyAlignment="1">
      <alignment horizontal="right" vertical="center"/>
    </xf>
    <xf numFmtId="165" fontId="26" fillId="0" borderId="0" xfId="49" applyFont="1" applyFill="1" applyBorder="1">
      <alignment horizontal="right" vertical="top"/>
    </xf>
    <xf numFmtId="166" fontId="32" fillId="0" borderId="0" xfId="0" applyNumberFormat="1" applyFont="1" applyAlignment="1"/>
    <xf numFmtId="0" fontId="66" fillId="0" borderId="21" xfId="0" applyFont="1" applyBorder="1">
      <alignment horizontal="left" vertical="top" wrapText="1"/>
    </xf>
    <xf numFmtId="0" fontId="67" fillId="0" borderId="21" xfId="0" applyFont="1" applyBorder="1" applyAlignment="1">
      <alignment horizontal="center" vertical="top" wrapText="1"/>
    </xf>
    <xf numFmtId="0" fontId="67" fillId="0" borderId="21" xfId="0" applyFont="1" applyBorder="1">
      <alignment horizontal="left" vertical="top" wrapText="1"/>
    </xf>
    <xf numFmtId="0" fontId="27" fillId="0" borderId="21" xfId="0" applyFont="1" applyFill="1" applyBorder="1">
      <alignment horizontal="left" vertical="top" wrapText="1"/>
    </xf>
    <xf numFmtId="165" fontId="27" fillId="0" borderId="21" xfId="0" applyNumberFormat="1" applyFont="1" applyFill="1" applyBorder="1" applyAlignment="1">
      <alignment vertical="center"/>
    </xf>
    <xf numFmtId="0" fontId="26" fillId="0" borderId="21" xfId="0" applyFont="1" applyFill="1" applyBorder="1">
      <alignment horizontal="left" vertical="top" wrapText="1"/>
    </xf>
    <xf numFmtId="165" fontId="26" fillId="0" borderId="21" xfId="0" applyNumberFormat="1" applyFont="1" applyFill="1" applyBorder="1" applyAlignment="1">
      <alignment vertical="center"/>
    </xf>
    <xf numFmtId="0" fontId="28" fillId="0" borderId="21" xfId="0" applyFont="1" applyFill="1" applyBorder="1">
      <alignment horizontal="left" vertical="top" wrapText="1"/>
    </xf>
    <xf numFmtId="49" fontId="27" fillId="0" borderId="21" xfId="0" applyNumberFormat="1" applyFont="1" applyFill="1" applyBorder="1" applyAlignment="1">
      <alignment horizontal="left" vertical="center" wrapText="1" indent="2"/>
    </xf>
    <xf numFmtId="49" fontId="26" fillId="0" borderId="21" xfId="0" applyNumberFormat="1" applyFont="1" applyFill="1" applyBorder="1" applyAlignment="1">
      <alignment horizontal="left" vertical="center" wrapText="1" indent="2"/>
    </xf>
    <xf numFmtId="0" fontId="30" fillId="0" borderId="21" xfId="0" applyFont="1" applyFill="1" applyBorder="1">
      <alignment horizontal="left" vertical="top" wrapText="1"/>
    </xf>
    <xf numFmtId="0" fontId="27" fillId="0" borderId="21" xfId="0" applyFont="1" applyFill="1" applyBorder="1" applyAlignment="1">
      <alignment horizontal="left" vertical="center" wrapText="1"/>
    </xf>
    <xf numFmtId="167" fontId="30" fillId="0" borderId="21" xfId="0" applyNumberFormat="1" applyFont="1" applyFill="1" applyBorder="1" applyAlignment="1">
      <alignment horizontal="right" vertical="center" wrapText="1"/>
    </xf>
    <xf numFmtId="0" fontId="32" fillId="0" borderId="21" xfId="0" applyFont="1" applyFill="1" applyBorder="1">
      <alignment horizontal="left" vertical="top" wrapText="1"/>
    </xf>
    <xf numFmtId="0" fontId="26" fillId="0" borderId="21" xfId="0" applyFont="1" applyFill="1" applyBorder="1" applyAlignment="1">
      <alignment horizontal="left" vertical="center" wrapText="1"/>
    </xf>
    <xf numFmtId="167" fontId="32" fillId="0" borderId="21" xfId="0" applyNumberFormat="1" applyFont="1" applyFill="1" applyBorder="1" applyAlignment="1">
      <alignment horizontal="right" vertical="center" wrapText="1"/>
    </xf>
    <xf numFmtId="0" fontId="27" fillId="0" borderId="21" xfId="51" applyFont="1" applyFill="1" applyBorder="1" applyAlignment="1">
      <alignment horizontal="center" vertical="center" wrapText="1"/>
    </xf>
    <xf numFmtId="0" fontId="27" fillId="0" borderId="21" xfId="110" applyFont="1" applyFill="1" applyBorder="1" applyAlignment="1">
      <alignment horizontal="left" vertical="top" wrapText="1"/>
    </xf>
    <xf numFmtId="0" fontId="26" fillId="0" borderId="21" xfId="110" applyFont="1" applyFill="1" applyBorder="1" applyAlignment="1">
      <alignment horizontal="left" vertical="top" wrapText="1"/>
    </xf>
    <xf numFmtId="0" fontId="27" fillId="0" borderId="21" xfId="51" applyFont="1" applyFill="1" applyBorder="1" applyAlignment="1">
      <alignment vertical="center" wrapText="1"/>
    </xf>
    <xf numFmtId="0" fontId="42" fillId="0" borderId="21" xfId="0" applyFont="1" applyFill="1" applyBorder="1">
      <alignment horizontal="left" vertical="top" wrapText="1"/>
    </xf>
    <xf numFmtId="0" fontId="26" fillId="0" borderId="21" xfId="51" applyFont="1" applyFill="1" applyBorder="1" applyAlignment="1">
      <alignment horizontal="center" vertical="center" wrapText="1"/>
    </xf>
    <xf numFmtId="0" fontId="26" fillId="0" borderId="21" xfId="51" applyFont="1" applyFill="1" applyBorder="1" applyAlignment="1">
      <alignment vertical="center" wrapText="1"/>
    </xf>
    <xf numFmtId="0" fontId="27" fillId="0" borderId="21" xfId="51" applyFont="1" applyFill="1" applyBorder="1" applyAlignment="1">
      <alignment horizontal="right" vertical="top" wrapText="1"/>
    </xf>
    <xf numFmtId="0" fontId="28" fillId="0" borderId="21" xfId="51" applyFont="1" applyFill="1" applyBorder="1" applyAlignment="1">
      <alignment horizontal="center" vertical="center" wrapText="1"/>
    </xf>
    <xf numFmtId="0" fontId="32" fillId="0" borderId="21" xfId="0" applyFont="1" applyFill="1" applyBorder="1" applyAlignment="1">
      <alignment vertical="top" wrapText="1"/>
    </xf>
    <xf numFmtId="0" fontId="26" fillId="0" borderId="21" xfId="0" applyFont="1" applyFill="1" applyBorder="1" applyAlignment="1">
      <alignment horizontal="right" vertical="center" wrapText="1"/>
    </xf>
    <xf numFmtId="0" fontId="42" fillId="0" borderId="0" xfId="55" applyFont="1" applyFill="1" applyAlignment="1">
      <alignment vertical="center" wrapText="1"/>
    </xf>
    <xf numFmtId="0" fontId="30" fillId="0" borderId="21" xfId="0" applyFont="1" applyFill="1" applyBorder="1" applyAlignment="1">
      <alignment horizontal="left" vertical="center" wrapText="1"/>
    </xf>
    <xf numFmtId="0" fontId="27" fillId="0" borderId="0" xfId="0" applyFont="1" applyFill="1">
      <alignment horizontal="left" vertical="top" wrapText="1"/>
    </xf>
    <xf numFmtId="165" fontId="27" fillId="0" borderId="0" xfId="0" applyNumberFormat="1" applyFont="1" applyFill="1">
      <alignment horizontal="left" vertical="top" wrapText="1"/>
    </xf>
    <xf numFmtId="166" fontId="27" fillId="0" borderId="0" xfId="55" applyNumberFormat="1" applyFont="1" applyFill="1" applyAlignment="1">
      <alignment vertical="center" wrapText="1"/>
    </xf>
    <xf numFmtId="0" fontId="27" fillId="0" borderId="0" xfId="55" applyFont="1" applyFill="1" applyAlignment="1">
      <alignment vertical="center" wrapText="1"/>
    </xf>
    <xf numFmtId="0" fontId="30" fillId="0" borderId="21" xfId="0" applyFont="1" applyFill="1" applyBorder="1" applyAlignment="1">
      <alignment horizontal="center" vertical="center" wrapText="1"/>
    </xf>
    <xf numFmtId="0" fontId="26" fillId="0" borderId="0" xfId="55" applyFont="1" applyFill="1" applyAlignment="1">
      <alignment vertical="center" wrapText="1"/>
    </xf>
    <xf numFmtId="166" fontId="26" fillId="0" borderId="21" xfId="55" applyNumberFormat="1" applyFont="1" applyBorder="1" applyAlignment="1">
      <alignment vertical="center" wrapText="1"/>
    </xf>
    <xf numFmtId="0" fontId="26" fillId="0" borderId="21" xfId="55" applyFont="1" applyBorder="1" applyAlignment="1">
      <alignment vertical="center" wrapText="1"/>
    </xf>
    <xf numFmtId="0" fontId="27" fillId="0" borderId="21" xfId="0" applyFont="1" applyFill="1" applyBorder="1" applyAlignment="1">
      <alignment horizontal="left" vertical="center"/>
    </xf>
    <xf numFmtId="0" fontId="27" fillId="0" borderId="21" xfId="0" applyFont="1" applyFill="1" applyBorder="1">
      <alignment horizontal="left" vertical="top" wrapText="1"/>
    </xf>
    <xf numFmtId="0" fontId="66" fillId="0" borderId="21" xfId="0" applyFont="1" applyFill="1" applyBorder="1">
      <alignment horizontal="left" vertical="top" wrapText="1"/>
    </xf>
    <xf numFmtId="0" fontId="27" fillId="0" borderId="21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>
      <alignment vertical="top" wrapText="1"/>
    </xf>
    <xf numFmtId="0" fontId="26" fillId="0" borderId="21" xfId="0" applyFont="1" applyFill="1" applyBorder="1" applyAlignment="1">
      <alignment horizontal="right" vertical="top" wrapText="1"/>
    </xf>
    <xf numFmtId="0" fontId="62" fillId="0" borderId="0" xfId="0" applyFont="1" applyFill="1">
      <alignment horizontal="left" vertical="top" wrapText="1"/>
    </xf>
    <xf numFmtId="165" fontId="27" fillId="0" borderId="21" xfId="0" applyNumberFormat="1" applyFont="1" applyFill="1" applyBorder="1" applyAlignment="1">
      <alignment horizontal="right" vertical="top" wrapText="1"/>
    </xf>
    <xf numFmtId="0" fontId="27" fillId="0" borderId="13" xfId="0" applyFont="1" applyFill="1" applyBorder="1" applyAlignment="1">
      <alignment horizontal="left" vertical="top"/>
    </xf>
    <xf numFmtId="0" fontId="26" fillId="0" borderId="0" xfId="0" applyFont="1" applyFill="1">
      <alignment horizontal="left" vertical="top" wrapText="1"/>
    </xf>
    <xf numFmtId="0" fontId="68" fillId="0" borderId="21" xfId="0" applyFont="1" applyFill="1" applyBorder="1">
      <alignment horizontal="left" vertical="top" wrapText="1"/>
    </xf>
    <xf numFmtId="165" fontId="68" fillId="0" borderId="21" xfId="59" applyFont="1" applyFill="1" applyBorder="1">
      <alignment horizontal="right" vertical="top"/>
    </xf>
    <xf numFmtId="0" fontId="27" fillId="0" borderId="21" xfId="0" applyFont="1" applyFill="1" applyBorder="1" applyAlignment="1">
      <alignment horizontal="right" vertical="top" wrapText="1"/>
    </xf>
    <xf numFmtId="0" fontId="27" fillId="0" borderId="21" xfId="0" applyFont="1" applyFill="1" applyBorder="1" applyAlignment="1">
      <alignment horizontal="right" vertical="center" wrapText="1"/>
    </xf>
    <xf numFmtId="0" fontId="30" fillId="0" borderId="0" xfId="63" applyFont="1" applyAlignment="1">
      <alignment horizontal="center" vertical="center" wrapText="1"/>
    </xf>
    <xf numFmtId="0" fontId="34" fillId="0" borderId="38" xfId="63" applyFont="1" applyBorder="1" applyAlignment="1">
      <alignment horizontal="center"/>
    </xf>
    <xf numFmtId="0" fontId="34" fillId="0" borderId="34" xfId="63" applyFont="1" applyBorder="1" applyAlignment="1">
      <alignment horizontal="center"/>
    </xf>
    <xf numFmtId="0" fontId="26" fillId="0" borderId="0" xfId="51" applyFont="1" applyAlignment="1">
      <alignment horizontal="center" vertical="top" wrapText="1"/>
    </xf>
    <xf numFmtId="0" fontId="29" fillId="0" borderId="0" xfId="63" applyFont="1" applyAlignment="1">
      <alignment horizontal="center" vertical="center" wrapText="1"/>
    </xf>
    <xf numFmtId="0" fontId="26" fillId="0" borderId="23" xfId="63" applyFont="1" applyBorder="1" applyAlignment="1">
      <alignment horizontal="center" vertical="center" wrapText="1"/>
    </xf>
    <xf numFmtId="0" fontId="26" fillId="0" borderId="26" xfId="63" applyFont="1" applyBorder="1" applyAlignment="1">
      <alignment horizontal="center" vertical="center" wrapText="1"/>
    </xf>
    <xf numFmtId="0" fontId="26" fillId="0" borderId="33" xfId="63" applyFont="1" applyBorder="1" applyAlignment="1">
      <alignment horizontal="center" vertical="center" wrapText="1"/>
    </xf>
    <xf numFmtId="0" fontId="26" fillId="0" borderId="25" xfId="63" applyFont="1" applyBorder="1" applyAlignment="1">
      <alignment horizontal="center" vertical="center" wrapText="1"/>
    </xf>
    <xf numFmtId="0" fontId="26" fillId="0" borderId="0" xfId="0" applyFont="1" applyAlignment="1">
      <alignment horizontal="right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vertical="top" wrapText="1"/>
    </xf>
    <xf numFmtId="172" fontId="27" fillId="0" borderId="0" xfId="0" applyNumberFormat="1" applyFont="1" applyAlignment="1">
      <alignment horizontal="center" vertical="center" wrapText="1"/>
    </xf>
    <xf numFmtId="0" fontId="27" fillId="0" borderId="21" xfId="116" applyFont="1" applyBorder="1" applyAlignment="1">
      <alignment horizontal="center" vertical="center" wrapText="1"/>
    </xf>
    <xf numFmtId="0" fontId="27" fillId="33" borderId="13" xfId="0" applyFont="1" applyFill="1" applyBorder="1" applyAlignment="1">
      <alignment horizontal="center" vertical="center" wrapText="1"/>
    </xf>
    <xf numFmtId="0" fontId="27" fillId="33" borderId="5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6" fillId="0" borderId="0" xfId="51" applyFont="1" applyAlignment="1">
      <alignment horizontal="right" vertical="top"/>
    </xf>
    <xf numFmtId="43" fontId="27" fillId="0" borderId="15" xfId="58" applyFont="1" applyFill="1" applyBorder="1" applyAlignment="1">
      <alignment horizontal="center" vertical="center" wrapText="1"/>
    </xf>
    <xf numFmtId="43" fontId="27" fillId="0" borderId="22" xfId="58" applyFont="1" applyFill="1" applyBorder="1" applyAlignment="1">
      <alignment horizontal="center" vertical="center" wrapText="1"/>
    </xf>
    <xf numFmtId="167" fontId="27" fillId="0" borderId="21" xfId="58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7" fontId="26" fillId="0" borderId="0" xfId="1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right" vertical="top"/>
    </xf>
    <xf numFmtId="0" fontId="27" fillId="0" borderId="21" xfId="0" applyFont="1" applyBorder="1" applyAlignment="1">
      <alignment horizontal="center" vertical="center" wrapText="1"/>
    </xf>
    <xf numFmtId="166" fontId="27" fillId="0" borderId="21" xfId="55" applyNumberFormat="1" applyFont="1" applyBorder="1" applyAlignment="1">
      <alignment horizontal="center" vertical="center" wrapText="1"/>
    </xf>
    <xf numFmtId="0" fontId="27" fillId="0" borderId="21" xfId="0" applyFont="1" applyBorder="1" applyAlignment="1">
      <alignment horizontal="left" vertical="center" wrapText="1"/>
    </xf>
    <xf numFmtId="0" fontId="27" fillId="0" borderId="21" xfId="0" applyFont="1" applyBorder="1">
      <alignment horizontal="left" vertical="top" wrapText="1"/>
    </xf>
    <xf numFmtId="0" fontId="26" fillId="0" borderId="0" xfId="51" applyFont="1" applyAlignment="1">
      <alignment horizontal="right" vertical="center"/>
    </xf>
    <xf numFmtId="0" fontId="26" fillId="0" borderId="0" xfId="44" applyFont="1" applyAlignment="1">
      <alignment horizontal="right" vertical="center"/>
    </xf>
    <xf numFmtId="0" fontId="26" fillId="0" borderId="0" xfId="51" applyFont="1" applyAlignment="1">
      <alignment horizontal="right" vertical="center" wrapText="1"/>
    </xf>
    <xf numFmtId="0" fontId="27" fillId="0" borderId="0" xfId="51" applyFont="1" applyAlignment="1">
      <alignment horizontal="center" vertical="center" wrapText="1"/>
    </xf>
    <xf numFmtId="0" fontId="27" fillId="0" borderId="21" xfId="55" applyFont="1" applyBorder="1" applyAlignment="1">
      <alignment horizontal="center" vertical="center" wrapText="1"/>
    </xf>
    <xf numFmtId="0" fontId="26" fillId="0" borderId="0" xfId="51" applyFont="1" applyAlignment="1">
      <alignment horizontal="right" wrapText="1"/>
    </xf>
    <xf numFmtId="170" fontId="27" fillId="0" borderId="21" xfId="0" applyNumberFormat="1" applyFont="1" applyBorder="1" applyAlignment="1">
      <alignment horizontal="center" vertical="center" wrapText="1"/>
    </xf>
    <xf numFmtId="0" fontId="27" fillId="0" borderId="0" xfId="51" applyFont="1" applyAlignment="1">
      <alignment horizontal="right" vertical="center"/>
    </xf>
    <xf numFmtId="0" fontId="27" fillId="0" borderId="0" xfId="51" applyFont="1" applyAlignment="1">
      <alignment horizontal="right" vertical="center" wrapText="1"/>
    </xf>
    <xf numFmtId="0" fontId="27" fillId="0" borderId="21" xfId="0" applyFont="1" applyFill="1" applyBorder="1">
      <alignment horizontal="left" vertical="top" wrapText="1"/>
    </xf>
    <xf numFmtId="0" fontId="68" fillId="0" borderId="21" xfId="0" applyFont="1" applyFill="1" applyBorder="1">
      <alignment horizontal="left" vertical="top" wrapText="1"/>
    </xf>
    <xf numFmtId="0" fontId="30" fillId="0" borderId="0" xfId="0" applyFont="1" applyAlignment="1">
      <alignment horizontal="center" vertical="center"/>
    </xf>
    <xf numFmtId="0" fontId="27" fillId="0" borderId="21" xfId="0" applyFont="1" applyBorder="1" applyAlignment="1">
      <alignment horizontal="left" vertical="top"/>
    </xf>
    <xf numFmtId="0" fontId="26" fillId="0" borderId="0" xfId="44" applyFont="1" applyAlignment="1">
      <alignment horizontal="right"/>
    </xf>
    <xf numFmtId="0" fontId="27" fillId="0" borderId="21" xfId="0" applyFont="1" applyBorder="1" applyAlignment="1">
      <alignment horizontal="left" vertical="center"/>
    </xf>
    <xf numFmtId="0" fontId="27" fillId="0" borderId="21" xfId="0" applyFont="1" applyFill="1" applyBorder="1" applyAlignment="1">
      <alignment horizontal="left" wrapText="1"/>
    </xf>
    <xf numFmtId="0" fontId="68" fillId="0" borderId="13" xfId="0" applyFont="1" applyFill="1" applyBorder="1">
      <alignment horizontal="left" vertical="top" wrapText="1"/>
    </xf>
    <xf numFmtId="0" fontId="68" fillId="0" borderId="54" xfId="0" applyFont="1" applyFill="1" applyBorder="1">
      <alignment horizontal="left" vertical="top" wrapText="1"/>
    </xf>
    <xf numFmtId="0" fontId="68" fillId="0" borderId="17" xfId="0" applyFont="1" applyFill="1" applyBorder="1">
      <alignment horizontal="left" vertical="top" wrapText="1"/>
    </xf>
    <xf numFmtId="0" fontId="68" fillId="0" borderId="13" xfId="0" applyFont="1" applyBorder="1">
      <alignment horizontal="left" vertical="top" wrapText="1"/>
    </xf>
    <xf numFmtId="0" fontId="68" fillId="0" borderId="54" xfId="0" applyFont="1" applyBorder="1">
      <alignment horizontal="left" vertical="top" wrapText="1"/>
    </xf>
    <xf numFmtId="0" fontId="68" fillId="0" borderId="17" xfId="0" applyFont="1" applyBorder="1">
      <alignment horizontal="left" vertical="top" wrapText="1"/>
    </xf>
    <xf numFmtId="0" fontId="27" fillId="0" borderId="21" xfId="0" applyFont="1" applyBorder="1" applyAlignment="1">
      <alignment horizontal="left" wrapText="1"/>
    </xf>
    <xf numFmtId="0" fontId="27" fillId="0" borderId="13" xfId="0" applyFont="1" applyFill="1" applyBorder="1" applyAlignment="1">
      <alignment horizontal="left" vertical="top"/>
    </xf>
    <xf numFmtId="0" fontId="27" fillId="0" borderId="54" xfId="0" applyFont="1" applyFill="1" applyBorder="1" applyAlignment="1">
      <alignment horizontal="left" vertical="top"/>
    </xf>
    <xf numFmtId="0" fontId="27" fillId="0" borderId="17" xfId="0" applyFont="1" applyFill="1" applyBorder="1" applyAlignment="1">
      <alignment horizontal="left" vertical="top"/>
    </xf>
    <xf numFmtId="0" fontId="27" fillId="0" borderId="21" xfId="0" applyFont="1" applyFill="1" applyBorder="1" applyAlignment="1">
      <alignment horizontal="left" vertical="center"/>
    </xf>
    <xf numFmtId="0" fontId="27" fillId="0" borderId="13" xfId="0" applyFont="1" applyFill="1" applyBorder="1">
      <alignment horizontal="left" vertical="top" wrapText="1"/>
    </xf>
    <xf numFmtId="0" fontId="27" fillId="0" borderId="54" xfId="0" applyFont="1" applyFill="1" applyBorder="1">
      <alignment horizontal="left" vertical="top" wrapText="1"/>
    </xf>
    <xf numFmtId="0" fontId="27" fillId="0" borderId="17" xfId="0" applyFont="1" applyFill="1" applyBorder="1">
      <alignment horizontal="left" vertical="top" wrapText="1"/>
    </xf>
    <xf numFmtId="0" fontId="30" fillId="0" borderId="21" xfId="0" applyFont="1" applyBorder="1" applyAlignment="1">
      <alignment horizontal="center" vertical="center" wrapText="1"/>
    </xf>
    <xf numFmtId="0" fontId="65" fillId="0" borderId="21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0" xfId="46" applyFont="1" applyAlignment="1">
      <alignment horizontal="right" vertical="center"/>
    </xf>
    <xf numFmtId="0" fontId="26" fillId="34" borderId="0" xfId="44" applyFont="1" applyFill="1" applyAlignment="1">
      <alignment horizontal="right" vertical="center"/>
    </xf>
    <xf numFmtId="0" fontId="27" fillId="33" borderId="0" xfId="0" applyFont="1" applyFill="1" applyAlignment="1">
      <alignment horizontal="center" vertical="center" wrapText="1"/>
    </xf>
    <xf numFmtId="0" fontId="26" fillId="0" borderId="44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0" borderId="46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0" fontId="26" fillId="0" borderId="30" xfId="0" applyFont="1" applyBorder="1" applyAlignment="1">
      <alignment horizontal="right" vertical="center" wrapText="1"/>
    </xf>
    <xf numFmtId="0" fontId="26" fillId="0" borderId="17" xfId="0" applyFont="1" applyBorder="1" applyAlignment="1">
      <alignment horizontal="center" vertical="center" wrapText="1"/>
    </xf>
    <xf numFmtId="0" fontId="26" fillId="0" borderId="24" xfId="0" applyFont="1" applyBorder="1" applyAlignment="1">
      <alignment horizontal="center" vertical="center" wrapText="1"/>
    </xf>
    <xf numFmtId="0" fontId="26" fillId="0" borderId="25" xfId="0" applyFont="1" applyBorder="1" applyAlignment="1">
      <alignment horizontal="center" vertical="center" wrapText="1"/>
    </xf>
    <xf numFmtId="0" fontId="27" fillId="0" borderId="0" xfId="55" applyFont="1" applyAlignment="1">
      <alignment horizontal="center" vertical="center" wrapText="1"/>
    </xf>
  </cellXfs>
  <cellStyles count="137">
    <cellStyle name="20% - Accent1" xfId="20" builtinId="30" customBuiltin="1"/>
    <cellStyle name="20% - Accent1 2" xfId="87"/>
    <cellStyle name="20% - Accent1 3" xfId="119"/>
    <cellStyle name="20% - Accent2" xfId="24" builtinId="34" customBuiltin="1"/>
    <cellStyle name="20% - Accent2 2" xfId="91"/>
    <cellStyle name="20% - Accent2 3" xfId="122"/>
    <cellStyle name="20% - Accent3" xfId="28" builtinId="38" customBuiltin="1"/>
    <cellStyle name="20% - Accent3 2" xfId="95"/>
    <cellStyle name="20% - Accent3 3" xfId="125"/>
    <cellStyle name="20% - Accent4" xfId="32" builtinId="42" customBuiltin="1"/>
    <cellStyle name="20% - Accent4 2" xfId="99"/>
    <cellStyle name="20% - Accent4 3" xfId="128"/>
    <cellStyle name="20% - Accent5" xfId="36" builtinId="46" customBuiltin="1"/>
    <cellStyle name="20% - Accent5 2" xfId="103"/>
    <cellStyle name="20% - Accent5 3" xfId="131"/>
    <cellStyle name="20% - Accent6" xfId="40" builtinId="50" customBuiltin="1"/>
    <cellStyle name="20% - Accent6 2" xfId="107"/>
    <cellStyle name="20% - Accent6 3" xfId="134"/>
    <cellStyle name="40% - Accent1" xfId="21" builtinId="31" customBuiltin="1"/>
    <cellStyle name="40% - Accent1 2" xfId="88"/>
    <cellStyle name="40% - Accent1 3" xfId="120"/>
    <cellStyle name="40% - Accent2" xfId="25" builtinId="35" customBuiltin="1"/>
    <cellStyle name="40% - Accent2 2" xfId="92"/>
    <cellStyle name="40% - Accent2 3" xfId="123"/>
    <cellStyle name="40% - Accent3" xfId="29" builtinId="39" customBuiltin="1"/>
    <cellStyle name="40% - Accent3 2" xfId="96"/>
    <cellStyle name="40% - Accent3 3" xfId="126"/>
    <cellStyle name="40% - Accent4" xfId="33" builtinId="43" customBuiltin="1"/>
    <cellStyle name="40% - Accent4 2" xfId="100"/>
    <cellStyle name="40% - Accent4 3" xfId="129"/>
    <cellStyle name="40% - Accent5" xfId="37" builtinId="47" customBuiltin="1"/>
    <cellStyle name="40% - Accent5 2" xfId="104"/>
    <cellStyle name="40% - Accent5 3" xfId="132"/>
    <cellStyle name="40% - Accent6" xfId="41" builtinId="51" customBuiltin="1"/>
    <cellStyle name="40% - Accent6 2" xfId="108"/>
    <cellStyle name="40% - Accent6 3" xfId="135"/>
    <cellStyle name="60% - Accent1" xfId="22" builtinId="32" customBuiltin="1"/>
    <cellStyle name="60% - Accent1 2" xfId="89"/>
    <cellStyle name="60% - Accent1 3" xfId="121"/>
    <cellStyle name="60% - Accent2" xfId="26" builtinId="36" customBuiltin="1"/>
    <cellStyle name="60% - Accent2 2" xfId="93"/>
    <cellStyle name="60% - Accent2 3" xfId="124"/>
    <cellStyle name="60% - Accent3" xfId="30" builtinId="40" customBuiltin="1"/>
    <cellStyle name="60% - Accent3 2" xfId="97"/>
    <cellStyle name="60% - Accent3 3" xfId="127"/>
    <cellStyle name="60% - Accent4" xfId="34" builtinId="44" customBuiltin="1"/>
    <cellStyle name="60% - Accent4 2" xfId="101"/>
    <cellStyle name="60% - Accent4 3" xfId="130"/>
    <cellStyle name="60% - Accent5" xfId="38" builtinId="48" customBuiltin="1"/>
    <cellStyle name="60% - Accent5 2" xfId="105"/>
    <cellStyle name="60% - Accent5 3" xfId="133"/>
    <cellStyle name="60% - Accent6" xfId="42" builtinId="52" customBuiltin="1"/>
    <cellStyle name="60% - Accent6 2" xfId="109"/>
    <cellStyle name="60% - Accent6 3" xfId="136"/>
    <cellStyle name="Accent1" xfId="19" builtinId="29" customBuiltin="1"/>
    <cellStyle name="Accent1 2" xfId="86"/>
    <cellStyle name="Accent2" xfId="23" builtinId="33" customBuiltin="1"/>
    <cellStyle name="Accent2 2" xfId="90"/>
    <cellStyle name="Accent3" xfId="27" builtinId="37" customBuiltin="1"/>
    <cellStyle name="Accent3 2" xfId="94"/>
    <cellStyle name="Accent4" xfId="31" builtinId="41" customBuiltin="1"/>
    <cellStyle name="Accent4 2" xfId="98"/>
    <cellStyle name="Accent5" xfId="35" builtinId="45" customBuiltin="1"/>
    <cellStyle name="Accent5 2" xfId="102"/>
    <cellStyle name="Accent6" xfId="39" builtinId="49" customBuiltin="1"/>
    <cellStyle name="Accent6 2" xfId="106"/>
    <cellStyle name="Bad" xfId="8" builtinId="27" customBuiltin="1"/>
    <cellStyle name="Bad 2" xfId="76"/>
    <cellStyle name="Calculation" xfId="12" builtinId="22" customBuiltin="1"/>
    <cellStyle name="Calculation 2" xfId="66"/>
    <cellStyle name="Check Cell" xfId="14" builtinId="23" customBuiltin="1"/>
    <cellStyle name="Check Cell 2" xfId="81"/>
    <cellStyle name="Comma" xfId="1" builtinId="3" customBuiltin="1"/>
    <cellStyle name="Comma 11" xfId="67"/>
    <cellStyle name="Comma 15" xfId="58"/>
    <cellStyle name="Comma 2" xfId="64"/>
    <cellStyle name="Comma 3" xfId="112"/>
    <cellStyle name="Comma 4 2" xfId="61"/>
    <cellStyle name="Explanatory Text" xfId="17" builtinId="53" customBuiltin="1"/>
    <cellStyle name="Explanatory Text 2" xfId="84"/>
    <cellStyle name="Good" xfId="7" builtinId="26" customBuiltin="1"/>
    <cellStyle name="Good 2" xfId="75"/>
    <cellStyle name="Heading 1" xfId="3" builtinId="16" customBuiltin="1"/>
    <cellStyle name="Heading 1 2" xfId="71"/>
    <cellStyle name="Heading 2" xfId="4" builtinId="17" customBuiltin="1"/>
    <cellStyle name="Heading 2 2" xfId="72"/>
    <cellStyle name="Heading 3" xfId="5" builtinId="18" customBuiltin="1"/>
    <cellStyle name="Heading 3 2" xfId="73"/>
    <cellStyle name="Heading 4" xfId="6" builtinId="19" customBuiltin="1"/>
    <cellStyle name="Heading 4 2" xfId="74"/>
    <cellStyle name="Input" xfId="10" builtinId="20" customBuiltin="1"/>
    <cellStyle name="Input 2" xfId="78"/>
    <cellStyle name="Linked Cell" xfId="13" builtinId="24" customBuiltin="1"/>
    <cellStyle name="Linked Cell 2" xfId="80"/>
    <cellStyle name="Neutral" xfId="9" builtinId="28" customBuiltin="1"/>
    <cellStyle name="Neutral 2" xfId="77"/>
    <cellStyle name="Normal" xfId="0" builtinId="0" customBuiltin="1"/>
    <cellStyle name="Normal 11" xfId="113"/>
    <cellStyle name="Normal 11 2" xfId="60"/>
    <cellStyle name="Normal 12" xfId="54"/>
    <cellStyle name="Normal 12 3" xfId="62"/>
    <cellStyle name="Normal 13" xfId="110"/>
    <cellStyle name="Normal 14" xfId="111"/>
    <cellStyle name="Normal 2" xfId="43"/>
    <cellStyle name="Normal 2 2" xfId="52"/>
    <cellStyle name="Normal 2 3" xfId="44"/>
    <cellStyle name="Normal 2 3 2 2" xfId="57"/>
    <cellStyle name="Normal 2 4" xfId="69"/>
    <cellStyle name="Normal 2 5 3" xfId="68"/>
    <cellStyle name="Normal 2_IV-ՀՐԱՏԱՊ ՓՈՒԼԵՐՈՎ" xfId="45"/>
    <cellStyle name="Normal 3" xfId="63"/>
    <cellStyle name="Normal 5" xfId="56"/>
    <cellStyle name="Normal 5 2" xfId="46"/>
    <cellStyle name="Normal 5 3" xfId="55"/>
    <cellStyle name="Normal 6 2" xfId="47"/>
    <cellStyle name="Normal 8" xfId="51"/>
    <cellStyle name="Normal_General 17.02.04" xfId="48"/>
    <cellStyle name="Normal_tax" xfId="117"/>
    <cellStyle name="Normal_Total quartal 06.12.08" xfId="116"/>
    <cellStyle name="Note" xfId="16" builtinId="10" customBuiltin="1"/>
    <cellStyle name="Note 2" xfId="83"/>
    <cellStyle name="Note 3" xfId="118"/>
    <cellStyle name="Output" xfId="11" builtinId="21" customBuiltin="1"/>
    <cellStyle name="Output 2" xfId="79"/>
    <cellStyle name="Percent 2" xfId="65"/>
    <cellStyle name="SN_241" xfId="49"/>
    <cellStyle name="SN_b" xfId="59"/>
    <cellStyle name="SN_it" xfId="115"/>
    <cellStyle name="Title" xfId="2" builtinId="15" customBuiltin="1"/>
    <cellStyle name="Title 2" xfId="70"/>
    <cellStyle name="Total" xfId="18" builtinId="25" customBuiltin="1"/>
    <cellStyle name="Total 2" xfId="85"/>
    <cellStyle name="Warning Text" xfId="15" builtinId="11" customBuiltin="1"/>
    <cellStyle name="Warning Text 2" xfId="82"/>
    <cellStyle name="Обычный 2 2" xfId="50"/>
    <cellStyle name="Обычный 3" xfId="114"/>
    <cellStyle name="Обычный_+JRVEG-DZOR" xfId="53"/>
  </cellStyles>
  <dxfs count="0"/>
  <tableStyles count="0" defaultTableStyle="TableStyleMedium9" defaultPivotStyle="PivotStyleLight16"/>
  <colors>
    <mruColors>
      <color rgb="FFFFFF99"/>
      <color rgb="FFFFFFCC"/>
      <color rgb="FFFFCC99"/>
      <color rgb="FF99CCFF"/>
      <color rgb="FF66CCFF"/>
      <color rgb="FF66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df\005.&#1366;&#1387;&#1398;-&#1344;&#1377;&#1399;&#1406;%20&#1358;&#1377;&#1408;&#1401;&#1400;&#1410;&#1385;&#1397;&#1400;&#1410;&#1398;\Private\ADB_Finance\2025\1.%20Budget%202025\1.%20BUDGET%202025%20-%20&#1406;&#1377;&#1408;&#1391;,%20&#1380;&#1408;&#1377;&#1396;&#1377;&#1399;&#1398;&#1400;&#1408;&#139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Նոր կրճատում"/>
      <sheetName val="Նոր կրճատում արտ"/>
      <sheetName val="1. 2060-Ն 28.12.2024"/>
      <sheetName val="1. 2060-Ն 28.12.2024 արտ"/>
      <sheetName val="2. Ծանուցագրով վերաբաշխում"/>
      <sheetName val="2. Ծանուցագրով վերաբաշխում արտ"/>
      <sheetName val="3. ՀՀ կառ. որոշում 265-Ն 06.03"/>
      <sheetName val="3. ՀՀ կառ. որոշ.265-Ն 06.03 արտ"/>
      <sheetName val="4. ՀՀ կառ. որոշում 481-Ն 23.04"/>
      <sheetName val="4. ՀՀ կառ. որոշ.481-Ն 23.04 արտ"/>
      <sheetName val="5. ՀՀ կառ. որոշ. 533-Ն 30.04.25"/>
      <sheetName val="5. ՀՀ կառ. որոշ․ 533-Ն արտ"/>
      <sheetName val="6. ՀՀ կառ. որոշ. 568-Ն 08.05.25"/>
      <sheetName val="6. ՀՀ կառ. որոշ. 568-Ն արտ"/>
      <sheetName val="4. ՀՀ կառ. որոշում 1072 "/>
      <sheetName val="4. ՀՀ կառ. որոշ. արտ 1072"/>
      <sheetName val="5. ՀՀ կառ. որոշում SILD  "/>
      <sheetName val="5. ՀՀ կառ. որոշ. արտ SILD"/>
      <sheetName val="3. Որոշում"/>
      <sheetName val="3. Որոշում արտ"/>
      <sheetName val="նոր վերաբաշխում"/>
      <sheetName val="նոր վեր արտ"/>
      <sheetName val="ՀՀ կառ որոշում"/>
      <sheetName val="ՀՀ կառ. որոշում արտ"/>
      <sheetName val="Պահպանման ծախսերի ամփոփ"/>
      <sheetName val="Պահպանման ծախսերի ամփոփ 2024"/>
      <sheetName val="Պահպանման ծախսերի ամփոփ 2023թ."/>
      <sheetName val="Պահպանման ծախսերի 2024+"/>
      <sheetName val="Sheet7"/>
      <sheetName val="Պահպանման ծախսերի ամփոփ 2023"/>
      <sheetName val="7. SILD ծանուցագրով վերաբաշխում"/>
      <sheetName val="7. SILD ծանուցագրով վերաբ. արտ"/>
      <sheetName val="8. 847-Ն 26.06.2025"/>
      <sheetName val="8. 847-Ն արտ"/>
      <sheetName val="9. Ծանուցագրով վեր. 09.07.2025"/>
      <sheetName val="9. Ծանուց. վեր. արտ"/>
      <sheetName val="10. 1173-Ն 21.08.2025"/>
      <sheetName val="10. 1173-Ն 21.08.2025 արտ"/>
      <sheetName val="11. 1312-Ն որոշ. 11.09.2025"/>
      <sheetName val="11. 1312-Ն որոշ. 11.09 արտ"/>
      <sheetName val="12. Ծանուցագրով վերաբաշխ 23,10"/>
      <sheetName val="12. Ծան վերաբաշխ արտ 23,10"/>
      <sheetName val="13. Draft "/>
      <sheetName val="13. Draft արտ"/>
      <sheetName val="12. 1575-Ն որոշ. 06.11.2025"/>
      <sheetName val="12. 1575-Ն որոշ. 06.11.25 արտ "/>
      <sheetName val="13. Ջրաձոր  վերաբաշխում"/>
      <sheetName val="13. Ջրաձոր վերաբաշխում արտ"/>
      <sheetName val="14. 1692-Ն որոշում 27.11"/>
      <sheetName val="14.  1692-Ն.որոշում 27.11 արտ"/>
      <sheetName val="......"/>
      <sheetName val="...... արտ"/>
      <sheetName val="15. Վերաբաշխում SSIP "/>
      <sheetName val="15. Վերաբաշխում SSIP արտ"/>
      <sheetName val="16. 1845-Ն 18.11.25"/>
      <sheetName val="16. 1845-Ն 18.11.2025 արտ"/>
      <sheetName val="17. ՀՀ կառ. որ. 1879-Ն 18.12.25"/>
      <sheetName val="17. ՀՀ կառ. 1879-Ն արտ"/>
      <sheetName val="... leid"/>
      <sheetName val="...Leid արտ"/>
      <sheetName val="Sheet1"/>
      <sheetName val="10. ՀՀ կառ. որոշ. նախագ"/>
      <sheetName val="10. ՀՀ կառ. որոշ․ նախ․ արտ"/>
    </sheetNames>
    <sheetDataSet>
      <sheetData sheetId="0"/>
      <sheetData sheetId="1"/>
      <sheetData sheetId="2"/>
      <sheetData sheetId="3">
        <row r="1">
          <cell r="W1">
            <v>387.17</v>
          </cell>
        </row>
        <row r="2">
          <cell r="W2">
            <v>420.51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8">
          <cell r="Y8">
            <v>-406720.80000000075</v>
          </cell>
        </row>
      </sheetData>
      <sheetData sheetId="6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3"/>
  <sheetViews>
    <sheetView zoomScaleNormal="100" workbookViewId="0">
      <selection activeCell="C21" sqref="C21"/>
    </sheetView>
  </sheetViews>
  <sheetFormatPr defaultRowHeight="17.25" x14ac:dyDescent="0.25"/>
  <cols>
    <col min="1" max="1" width="6.7109375" style="8" customWidth="1"/>
    <col min="2" max="2" width="50.5703125" style="8" customWidth="1"/>
    <col min="3" max="3" width="36.42578125" style="8" customWidth="1"/>
    <col min="4" max="4" width="18" style="8" customWidth="1"/>
    <col min="5" max="5" width="16.140625" style="8" customWidth="1"/>
    <col min="6" max="6" width="17.5703125" style="8" customWidth="1"/>
    <col min="7" max="7" width="15.42578125" style="8" customWidth="1"/>
    <col min="8" max="8" width="13.7109375" style="8" customWidth="1"/>
    <col min="9" max="10" width="12.140625" style="8" customWidth="1"/>
    <col min="11" max="254" width="9.140625" style="8"/>
    <col min="255" max="255" width="3" style="8" customWidth="1"/>
    <col min="256" max="256" width="36.7109375" style="8" customWidth="1"/>
    <col min="257" max="257" width="58.42578125" style="8" customWidth="1"/>
    <col min="258" max="258" width="21.85546875" style="8" customWidth="1"/>
    <col min="259" max="510" width="9.140625" style="8"/>
    <col min="511" max="511" width="3" style="8" customWidth="1"/>
    <col min="512" max="512" width="36.7109375" style="8" customWidth="1"/>
    <col min="513" max="513" width="58.42578125" style="8" customWidth="1"/>
    <col min="514" max="514" width="21.85546875" style="8" customWidth="1"/>
    <col min="515" max="766" width="9.140625" style="8"/>
    <col min="767" max="767" width="3" style="8" customWidth="1"/>
    <col min="768" max="768" width="36.7109375" style="8" customWidth="1"/>
    <col min="769" max="769" width="58.42578125" style="8" customWidth="1"/>
    <col min="770" max="770" width="21.85546875" style="8" customWidth="1"/>
    <col min="771" max="1022" width="9.140625" style="8"/>
    <col min="1023" max="1023" width="3" style="8" customWidth="1"/>
    <col min="1024" max="1024" width="36.7109375" style="8" customWidth="1"/>
    <col min="1025" max="1025" width="58.42578125" style="8" customWidth="1"/>
    <col min="1026" max="1026" width="21.85546875" style="8" customWidth="1"/>
    <col min="1027" max="1278" width="9.140625" style="8"/>
    <col min="1279" max="1279" width="3" style="8" customWidth="1"/>
    <col min="1280" max="1280" width="36.7109375" style="8" customWidth="1"/>
    <col min="1281" max="1281" width="58.42578125" style="8" customWidth="1"/>
    <col min="1282" max="1282" width="21.85546875" style="8" customWidth="1"/>
    <col min="1283" max="1534" width="9.140625" style="8"/>
    <col min="1535" max="1535" width="3" style="8" customWidth="1"/>
    <col min="1536" max="1536" width="36.7109375" style="8" customWidth="1"/>
    <col min="1537" max="1537" width="58.42578125" style="8" customWidth="1"/>
    <col min="1538" max="1538" width="21.85546875" style="8" customWidth="1"/>
    <col min="1539" max="1790" width="9.140625" style="8"/>
    <col min="1791" max="1791" width="3" style="8" customWidth="1"/>
    <col min="1792" max="1792" width="36.7109375" style="8" customWidth="1"/>
    <col min="1793" max="1793" width="58.42578125" style="8" customWidth="1"/>
    <col min="1794" max="1794" width="21.85546875" style="8" customWidth="1"/>
    <col min="1795" max="2046" width="9.140625" style="8"/>
    <col min="2047" max="2047" width="3" style="8" customWidth="1"/>
    <col min="2048" max="2048" width="36.7109375" style="8" customWidth="1"/>
    <col min="2049" max="2049" width="58.42578125" style="8" customWidth="1"/>
    <col min="2050" max="2050" width="21.85546875" style="8" customWidth="1"/>
    <col min="2051" max="2302" width="9.140625" style="8"/>
    <col min="2303" max="2303" width="3" style="8" customWidth="1"/>
    <col min="2304" max="2304" width="36.7109375" style="8" customWidth="1"/>
    <col min="2305" max="2305" width="58.42578125" style="8" customWidth="1"/>
    <col min="2306" max="2306" width="21.85546875" style="8" customWidth="1"/>
    <col min="2307" max="2558" width="9.140625" style="8"/>
    <col min="2559" max="2559" width="3" style="8" customWidth="1"/>
    <col min="2560" max="2560" width="36.7109375" style="8" customWidth="1"/>
    <col min="2561" max="2561" width="58.42578125" style="8" customWidth="1"/>
    <col min="2562" max="2562" width="21.85546875" style="8" customWidth="1"/>
    <col min="2563" max="2814" width="9.140625" style="8"/>
    <col min="2815" max="2815" width="3" style="8" customWidth="1"/>
    <col min="2816" max="2816" width="36.7109375" style="8" customWidth="1"/>
    <col min="2817" max="2817" width="58.42578125" style="8" customWidth="1"/>
    <col min="2818" max="2818" width="21.85546875" style="8" customWidth="1"/>
    <col min="2819" max="3070" width="9.140625" style="8"/>
    <col min="3071" max="3071" width="3" style="8" customWidth="1"/>
    <col min="3072" max="3072" width="36.7109375" style="8" customWidth="1"/>
    <col min="3073" max="3073" width="58.42578125" style="8" customWidth="1"/>
    <col min="3074" max="3074" width="21.85546875" style="8" customWidth="1"/>
    <col min="3075" max="3326" width="9.140625" style="8"/>
    <col min="3327" max="3327" width="3" style="8" customWidth="1"/>
    <col min="3328" max="3328" width="36.7109375" style="8" customWidth="1"/>
    <col min="3329" max="3329" width="58.42578125" style="8" customWidth="1"/>
    <col min="3330" max="3330" width="21.85546875" style="8" customWidth="1"/>
    <col min="3331" max="3582" width="9.140625" style="8"/>
    <col min="3583" max="3583" width="3" style="8" customWidth="1"/>
    <col min="3584" max="3584" width="36.7109375" style="8" customWidth="1"/>
    <col min="3585" max="3585" width="58.42578125" style="8" customWidth="1"/>
    <col min="3586" max="3586" width="21.85546875" style="8" customWidth="1"/>
    <col min="3587" max="3838" width="9.140625" style="8"/>
    <col min="3839" max="3839" width="3" style="8" customWidth="1"/>
    <col min="3840" max="3840" width="36.7109375" style="8" customWidth="1"/>
    <col min="3841" max="3841" width="58.42578125" style="8" customWidth="1"/>
    <col min="3842" max="3842" width="21.85546875" style="8" customWidth="1"/>
    <col min="3843" max="4094" width="9.140625" style="8"/>
    <col min="4095" max="4095" width="3" style="8" customWidth="1"/>
    <col min="4096" max="4096" width="36.7109375" style="8" customWidth="1"/>
    <col min="4097" max="4097" width="58.42578125" style="8" customWidth="1"/>
    <col min="4098" max="4098" width="21.85546875" style="8" customWidth="1"/>
    <col min="4099" max="4350" width="9.140625" style="8"/>
    <col min="4351" max="4351" width="3" style="8" customWidth="1"/>
    <col min="4352" max="4352" width="36.7109375" style="8" customWidth="1"/>
    <col min="4353" max="4353" width="58.42578125" style="8" customWidth="1"/>
    <col min="4354" max="4354" width="21.85546875" style="8" customWidth="1"/>
    <col min="4355" max="4606" width="9.140625" style="8"/>
    <col min="4607" max="4607" width="3" style="8" customWidth="1"/>
    <col min="4608" max="4608" width="36.7109375" style="8" customWidth="1"/>
    <col min="4609" max="4609" width="58.42578125" style="8" customWidth="1"/>
    <col min="4610" max="4610" width="21.85546875" style="8" customWidth="1"/>
    <col min="4611" max="4862" width="9.140625" style="8"/>
    <col min="4863" max="4863" width="3" style="8" customWidth="1"/>
    <col min="4864" max="4864" width="36.7109375" style="8" customWidth="1"/>
    <col min="4865" max="4865" width="58.42578125" style="8" customWidth="1"/>
    <col min="4866" max="4866" width="21.85546875" style="8" customWidth="1"/>
    <col min="4867" max="5118" width="9.140625" style="8"/>
    <col min="5119" max="5119" width="3" style="8" customWidth="1"/>
    <col min="5120" max="5120" width="36.7109375" style="8" customWidth="1"/>
    <col min="5121" max="5121" width="58.42578125" style="8" customWidth="1"/>
    <col min="5122" max="5122" width="21.85546875" style="8" customWidth="1"/>
    <col min="5123" max="5374" width="9.140625" style="8"/>
    <col min="5375" max="5375" width="3" style="8" customWidth="1"/>
    <col min="5376" max="5376" width="36.7109375" style="8" customWidth="1"/>
    <col min="5377" max="5377" width="58.42578125" style="8" customWidth="1"/>
    <col min="5378" max="5378" width="21.85546875" style="8" customWidth="1"/>
    <col min="5379" max="5630" width="9.140625" style="8"/>
    <col min="5631" max="5631" width="3" style="8" customWidth="1"/>
    <col min="5632" max="5632" width="36.7109375" style="8" customWidth="1"/>
    <col min="5633" max="5633" width="58.42578125" style="8" customWidth="1"/>
    <col min="5634" max="5634" width="21.85546875" style="8" customWidth="1"/>
    <col min="5635" max="5886" width="9.140625" style="8"/>
    <col min="5887" max="5887" width="3" style="8" customWidth="1"/>
    <col min="5888" max="5888" width="36.7109375" style="8" customWidth="1"/>
    <col min="5889" max="5889" width="58.42578125" style="8" customWidth="1"/>
    <col min="5890" max="5890" width="21.85546875" style="8" customWidth="1"/>
    <col min="5891" max="6142" width="9.140625" style="8"/>
    <col min="6143" max="6143" width="3" style="8" customWidth="1"/>
    <col min="6144" max="6144" width="36.7109375" style="8" customWidth="1"/>
    <col min="6145" max="6145" width="58.42578125" style="8" customWidth="1"/>
    <col min="6146" max="6146" width="21.85546875" style="8" customWidth="1"/>
    <col min="6147" max="6398" width="9.140625" style="8"/>
    <col min="6399" max="6399" width="3" style="8" customWidth="1"/>
    <col min="6400" max="6400" width="36.7109375" style="8" customWidth="1"/>
    <col min="6401" max="6401" width="58.42578125" style="8" customWidth="1"/>
    <col min="6402" max="6402" width="21.85546875" style="8" customWidth="1"/>
    <col min="6403" max="6654" width="9.140625" style="8"/>
    <col min="6655" max="6655" width="3" style="8" customWidth="1"/>
    <col min="6656" max="6656" width="36.7109375" style="8" customWidth="1"/>
    <col min="6657" max="6657" width="58.42578125" style="8" customWidth="1"/>
    <col min="6658" max="6658" width="21.85546875" style="8" customWidth="1"/>
    <col min="6659" max="6910" width="9.140625" style="8"/>
    <col min="6911" max="6911" width="3" style="8" customWidth="1"/>
    <col min="6912" max="6912" width="36.7109375" style="8" customWidth="1"/>
    <col min="6913" max="6913" width="58.42578125" style="8" customWidth="1"/>
    <col min="6914" max="6914" width="21.85546875" style="8" customWidth="1"/>
    <col min="6915" max="7166" width="9.140625" style="8"/>
    <col min="7167" max="7167" width="3" style="8" customWidth="1"/>
    <col min="7168" max="7168" width="36.7109375" style="8" customWidth="1"/>
    <col min="7169" max="7169" width="58.42578125" style="8" customWidth="1"/>
    <col min="7170" max="7170" width="21.85546875" style="8" customWidth="1"/>
    <col min="7171" max="7422" width="9.140625" style="8"/>
    <col min="7423" max="7423" width="3" style="8" customWidth="1"/>
    <col min="7424" max="7424" width="36.7109375" style="8" customWidth="1"/>
    <col min="7425" max="7425" width="58.42578125" style="8" customWidth="1"/>
    <col min="7426" max="7426" width="21.85546875" style="8" customWidth="1"/>
    <col min="7427" max="7678" width="9.140625" style="8"/>
    <col min="7679" max="7679" width="3" style="8" customWidth="1"/>
    <col min="7680" max="7680" width="36.7109375" style="8" customWidth="1"/>
    <col min="7681" max="7681" width="58.42578125" style="8" customWidth="1"/>
    <col min="7682" max="7682" width="21.85546875" style="8" customWidth="1"/>
    <col min="7683" max="7934" width="9.140625" style="8"/>
    <col min="7935" max="7935" width="3" style="8" customWidth="1"/>
    <col min="7936" max="7936" width="36.7109375" style="8" customWidth="1"/>
    <col min="7937" max="7937" width="58.42578125" style="8" customWidth="1"/>
    <col min="7938" max="7938" width="21.85546875" style="8" customWidth="1"/>
    <col min="7939" max="8190" width="9.140625" style="8"/>
    <col min="8191" max="8191" width="3" style="8" customWidth="1"/>
    <col min="8192" max="8192" width="36.7109375" style="8" customWidth="1"/>
    <col min="8193" max="8193" width="58.42578125" style="8" customWidth="1"/>
    <col min="8194" max="8194" width="21.85546875" style="8" customWidth="1"/>
    <col min="8195" max="8446" width="9.140625" style="8"/>
    <col min="8447" max="8447" width="3" style="8" customWidth="1"/>
    <col min="8448" max="8448" width="36.7109375" style="8" customWidth="1"/>
    <col min="8449" max="8449" width="58.42578125" style="8" customWidth="1"/>
    <col min="8450" max="8450" width="21.85546875" style="8" customWidth="1"/>
    <col min="8451" max="8702" width="9.140625" style="8"/>
    <col min="8703" max="8703" width="3" style="8" customWidth="1"/>
    <col min="8704" max="8704" width="36.7109375" style="8" customWidth="1"/>
    <col min="8705" max="8705" width="58.42578125" style="8" customWidth="1"/>
    <col min="8706" max="8706" width="21.85546875" style="8" customWidth="1"/>
    <col min="8707" max="8958" width="9.140625" style="8"/>
    <col min="8959" max="8959" width="3" style="8" customWidth="1"/>
    <col min="8960" max="8960" width="36.7109375" style="8" customWidth="1"/>
    <col min="8961" max="8961" width="58.42578125" style="8" customWidth="1"/>
    <col min="8962" max="8962" width="21.85546875" style="8" customWidth="1"/>
    <col min="8963" max="9214" width="9.140625" style="8"/>
    <col min="9215" max="9215" width="3" style="8" customWidth="1"/>
    <col min="9216" max="9216" width="36.7109375" style="8" customWidth="1"/>
    <col min="9217" max="9217" width="58.42578125" style="8" customWidth="1"/>
    <col min="9218" max="9218" width="21.85546875" style="8" customWidth="1"/>
    <col min="9219" max="9470" width="9.140625" style="8"/>
    <col min="9471" max="9471" width="3" style="8" customWidth="1"/>
    <col min="9472" max="9472" width="36.7109375" style="8" customWidth="1"/>
    <col min="9473" max="9473" width="58.42578125" style="8" customWidth="1"/>
    <col min="9474" max="9474" width="21.85546875" style="8" customWidth="1"/>
    <col min="9475" max="9726" width="9.140625" style="8"/>
    <col min="9727" max="9727" width="3" style="8" customWidth="1"/>
    <col min="9728" max="9728" width="36.7109375" style="8" customWidth="1"/>
    <col min="9729" max="9729" width="58.42578125" style="8" customWidth="1"/>
    <col min="9730" max="9730" width="21.85546875" style="8" customWidth="1"/>
    <col min="9731" max="9982" width="9.140625" style="8"/>
    <col min="9983" max="9983" width="3" style="8" customWidth="1"/>
    <col min="9984" max="9984" width="36.7109375" style="8" customWidth="1"/>
    <col min="9985" max="9985" width="58.42578125" style="8" customWidth="1"/>
    <col min="9986" max="9986" width="21.85546875" style="8" customWidth="1"/>
    <col min="9987" max="10238" width="9.140625" style="8"/>
    <col min="10239" max="10239" width="3" style="8" customWidth="1"/>
    <col min="10240" max="10240" width="36.7109375" style="8" customWidth="1"/>
    <col min="10241" max="10241" width="58.42578125" style="8" customWidth="1"/>
    <col min="10242" max="10242" width="21.85546875" style="8" customWidth="1"/>
    <col min="10243" max="10494" width="9.140625" style="8"/>
    <col min="10495" max="10495" width="3" style="8" customWidth="1"/>
    <col min="10496" max="10496" width="36.7109375" style="8" customWidth="1"/>
    <col min="10497" max="10497" width="58.42578125" style="8" customWidth="1"/>
    <col min="10498" max="10498" width="21.85546875" style="8" customWidth="1"/>
    <col min="10499" max="10750" width="9.140625" style="8"/>
    <col min="10751" max="10751" width="3" style="8" customWidth="1"/>
    <col min="10752" max="10752" width="36.7109375" style="8" customWidth="1"/>
    <col min="10753" max="10753" width="58.42578125" style="8" customWidth="1"/>
    <col min="10754" max="10754" width="21.85546875" style="8" customWidth="1"/>
    <col min="10755" max="11006" width="9.140625" style="8"/>
    <col min="11007" max="11007" width="3" style="8" customWidth="1"/>
    <col min="11008" max="11008" width="36.7109375" style="8" customWidth="1"/>
    <col min="11009" max="11009" width="58.42578125" style="8" customWidth="1"/>
    <col min="11010" max="11010" width="21.85546875" style="8" customWidth="1"/>
    <col min="11011" max="11262" width="9.140625" style="8"/>
    <col min="11263" max="11263" width="3" style="8" customWidth="1"/>
    <col min="11264" max="11264" width="36.7109375" style="8" customWidth="1"/>
    <col min="11265" max="11265" width="58.42578125" style="8" customWidth="1"/>
    <col min="11266" max="11266" width="21.85546875" style="8" customWidth="1"/>
    <col min="11267" max="11518" width="9.140625" style="8"/>
    <col min="11519" max="11519" width="3" style="8" customWidth="1"/>
    <col min="11520" max="11520" width="36.7109375" style="8" customWidth="1"/>
    <col min="11521" max="11521" width="58.42578125" style="8" customWidth="1"/>
    <col min="11522" max="11522" width="21.85546875" style="8" customWidth="1"/>
    <col min="11523" max="11774" width="9.140625" style="8"/>
    <col min="11775" max="11775" width="3" style="8" customWidth="1"/>
    <col min="11776" max="11776" width="36.7109375" style="8" customWidth="1"/>
    <col min="11777" max="11777" width="58.42578125" style="8" customWidth="1"/>
    <col min="11778" max="11778" width="21.85546875" style="8" customWidth="1"/>
    <col min="11779" max="12030" width="9.140625" style="8"/>
    <col min="12031" max="12031" width="3" style="8" customWidth="1"/>
    <col min="12032" max="12032" width="36.7109375" style="8" customWidth="1"/>
    <col min="12033" max="12033" width="58.42578125" style="8" customWidth="1"/>
    <col min="12034" max="12034" width="21.85546875" style="8" customWidth="1"/>
    <col min="12035" max="12286" width="9.140625" style="8"/>
    <col min="12287" max="12287" width="3" style="8" customWidth="1"/>
    <col min="12288" max="12288" width="36.7109375" style="8" customWidth="1"/>
    <col min="12289" max="12289" width="58.42578125" style="8" customWidth="1"/>
    <col min="12290" max="12290" width="21.85546875" style="8" customWidth="1"/>
    <col min="12291" max="12542" width="9.140625" style="8"/>
    <col min="12543" max="12543" width="3" style="8" customWidth="1"/>
    <col min="12544" max="12544" width="36.7109375" style="8" customWidth="1"/>
    <col min="12545" max="12545" width="58.42578125" style="8" customWidth="1"/>
    <col min="12546" max="12546" width="21.85546875" style="8" customWidth="1"/>
    <col min="12547" max="12798" width="9.140625" style="8"/>
    <col min="12799" max="12799" width="3" style="8" customWidth="1"/>
    <col min="12800" max="12800" width="36.7109375" style="8" customWidth="1"/>
    <col min="12801" max="12801" width="58.42578125" style="8" customWidth="1"/>
    <col min="12802" max="12802" width="21.85546875" style="8" customWidth="1"/>
    <col min="12803" max="13054" width="9.140625" style="8"/>
    <col min="13055" max="13055" width="3" style="8" customWidth="1"/>
    <col min="13056" max="13056" width="36.7109375" style="8" customWidth="1"/>
    <col min="13057" max="13057" width="58.42578125" style="8" customWidth="1"/>
    <col min="13058" max="13058" width="21.85546875" style="8" customWidth="1"/>
    <col min="13059" max="13310" width="9.140625" style="8"/>
    <col min="13311" max="13311" width="3" style="8" customWidth="1"/>
    <col min="13312" max="13312" width="36.7109375" style="8" customWidth="1"/>
    <col min="13313" max="13313" width="58.42578125" style="8" customWidth="1"/>
    <col min="13314" max="13314" width="21.85546875" style="8" customWidth="1"/>
    <col min="13315" max="13566" width="9.140625" style="8"/>
    <col min="13567" max="13567" width="3" style="8" customWidth="1"/>
    <col min="13568" max="13568" width="36.7109375" style="8" customWidth="1"/>
    <col min="13569" max="13569" width="58.42578125" style="8" customWidth="1"/>
    <col min="13570" max="13570" width="21.85546875" style="8" customWidth="1"/>
    <col min="13571" max="13822" width="9.140625" style="8"/>
    <col min="13823" max="13823" width="3" style="8" customWidth="1"/>
    <col min="13824" max="13824" width="36.7109375" style="8" customWidth="1"/>
    <col min="13825" max="13825" width="58.42578125" style="8" customWidth="1"/>
    <col min="13826" max="13826" width="21.85546875" style="8" customWidth="1"/>
    <col min="13827" max="14078" width="9.140625" style="8"/>
    <col min="14079" max="14079" width="3" style="8" customWidth="1"/>
    <col min="14080" max="14080" width="36.7109375" style="8" customWidth="1"/>
    <col min="14081" max="14081" width="58.42578125" style="8" customWidth="1"/>
    <col min="14082" max="14082" width="21.85546875" style="8" customWidth="1"/>
    <col min="14083" max="14334" width="9.140625" style="8"/>
    <col min="14335" max="14335" width="3" style="8" customWidth="1"/>
    <col min="14336" max="14336" width="36.7109375" style="8" customWidth="1"/>
    <col min="14337" max="14337" width="58.42578125" style="8" customWidth="1"/>
    <col min="14338" max="14338" width="21.85546875" style="8" customWidth="1"/>
    <col min="14339" max="14590" width="9.140625" style="8"/>
    <col min="14591" max="14591" width="3" style="8" customWidth="1"/>
    <col min="14592" max="14592" width="36.7109375" style="8" customWidth="1"/>
    <col min="14593" max="14593" width="58.42578125" style="8" customWidth="1"/>
    <col min="14594" max="14594" width="21.85546875" style="8" customWidth="1"/>
    <col min="14595" max="14846" width="9.140625" style="8"/>
    <col min="14847" max="14847" width="3" style="8" customWidth="1"/>
    <col min="14848" max="14848" width="36.7109375" style="8" customWidth="1"/>
    <col min="14849" max="14849" width="58.42578125" style="8" customWidth="1"/>
    <col min="14850" max="14850" width="21.85546875" style="8" customWidth="1"/>
    <col min="14851" max="15102" width="9.140625" style="8"/>
    <col min="15103" max="15103" width="3" style="8" customWidth="1"/>
    <col min="15104" max="15104" width="36.7109375" style="8" customWidth="1"/>
    <col min="15105" max="15105" width="58.42578125" style="8" customWidth="1"/>
    <col min="15106" max="15106" width="21.85546875" style="8" customWidth="1"/>
    <col min="15107" max="15358" width="9.140625" style="8"/>
    <col min="15359" max="15359" width="3" style="8" customWidth="1"/>
    <col min="15360" max="15360" width="36.7109375" style="8" customWidth="1"/>
    <col min="15361" max="15361" width="58.42578125" style="8" customWidth="1"/>
    <col min="15362" max="15362" width="21.85546875" style="8" customWidth="1"/>
    <col min="15363" max="15614" width="9.140625" style="8"/>
    <col min="15615" max="15615" width="3" style="8" customWidth="1"/>
    <col min="15616" max="15616" width="36.7109375" style="8" customWidth="1"/>
    <col min="15617" max="15617" width="58.42578125" style="8" customWidth="1"/>
    <col min="15618" max="15618" width="21.85546875" style="8" customWidth="1"/>
    <col min="15619" max="15870" width="9.140625" style="8"/>
    <col min="15871" max="15871" width="3" style="8" customWidth="1"/>
    <col min="15872" max="15872" width="36.7109375" style="8" customWidth="1"/>
    <col min="15873" max="15873" width="58.42578125" style="8" customWidth="1"/>
    <col min="15874" max="15874" width="21.85546875" style="8" customWidth="1"/>
    <col min="15875" max="16126" width="9.140625" style="8"/>
    <col min="16127" max="16127" width="3" style="8" customWidth="1"/>
    <col min="16128" max="16128" width="36.7109375" style="8" customWidth="1"/>
    <col min="16129" max="16129" width="58.42578125" style="8" customWidth="1"/>
    <col min="16130" max="16130" width="21.85546875" style="8" customWidth="1"/>
    <col min="16131" max="16384" width="9.140625" style="8"/>
  </cols>
  <sheetData>
    <row r="1" spans="2:9" s="2" customFormat="1" x14ac:dyDescent="0.3">
      <c r="C1" s="75" t="s">
        <v>53</v>
      </c>
      <c r="D1" s="4"/>
    </row>
    <row r="2" spans="2:9" s="2" customFormat="1" x14ac:dyDescent="0.3">
      <c r="B2" s="3"/>
      <c r="C2" s="75" t="s">
        <v>65</v>
      </c>
      <c r="D2" s="4"/>
      <c r="E2" s="3"/>
      <c r="I2" s="5"/>
    </row>
    <row r="3" spans="2:9" s="2" customFormat="1" x14ac:dyDescent="0.3">
      <c r="B3" s="3"/>
      <c r="C3" s="75" t="s">
        <v>34</v>
      </c>
      <c r="D3" s="4"/>
      <c r="E3" s="3"/>
    </row>
    <row r="4" spans="2:9" s="2" customFormat="1" x14ac:dyDescent="0.3">
      <c r="D4" s="4"/>
    </row>
    <row r="5" spans="2:9" s="2" customFormat="1" ht="106.5" customHeight="1" x14ac:dyDescent="0.3">
      <c r="B5" s="375" t="s">
        <v>89</v>
      </c>
      <c r="C5" s="375"/>
      <c r="D5" s="6"/>
    </row>
    <row r="6" spans="2:9" s="2" customFormat="1" x14ac:dyDescent="0.3">
      <c r="D6" s="4"/>
    </row>
    <row r="7" spans="2:9" s="2" customFormat="1" ht="18" thickBot="1" x14ac:dyDescent="0.35">
      <c r="B7" s="15"/>
      <c r="C7" s="16"/>
      <c r="D7" s="17"/>
    </row>
    <row r="8" spans="2:9" s="2" customFormat="1" ht="61.5" customHeight="1" x14ac:dyDescent="0.3">
      <c r="B8" s="376"/>
      <c r="C8" s="90" t="s">
        <v>55</v>
      </c>
      <c r="D8" s="17"/>
    </row>
    <row r="9" spans="2:9" s="2" customFormat="1" ht="19.5" customHeight="1" x14ac:dyDescent="0.3">
      <c r="B9" s="377"/>
      <c r="C9" s="62" t="s">
        <v>17</v>
      </c>
      <c r="D9" s="17"/>
    </row>
    <row r="10" spans="2:9" s="2" customFormat="1" ht="24" customHeight="1" x14ac:dyDescent="0.3">
      <c r="B10" s="21" t="s">
        <v>56</v>
      </c>
      <c r="C10" s="63" t="e">
        <f>+'...'!D10</f>
        <v>#REF!</v>
      </c>
      <c r="D10" s="17"/>
    </row>
    <row r="11" spans="2:9" s="2" customFormat="1" ht="24" customHeight="1" x14ac:dyDescent="0.3">
      <c r="B11" s="21" t="s">
        <v>57</v>
      </c>
      <c r="C11" s="22">
        <f>+'5'!I8</f>
        <v>-1552007.2000000002</v>
      </c>
      <c r="D11" s="26"/>
    </row>
    <row r="12" spans="2:9" s="2" customFormat="1" ht="24" customHeight="1" thickBot="1" x14ac:dyDescent="0.35">
      <c r="B12" s="23" t="s">
        <v>58</v>
      </c>
      <c r="C12" s="24" t="e">
        <f>-C10+C11</f>
        <v>#REF!</v>
      </c>
      <c r="D12" s="15"/>
      <c r="E12" s="4"/>
    </row>
    <row r="13" spans="2:9" s="2" customFormat="1" x14ac:dyDescent="0.3">
      <c r="C13" s="7"/>
      <c r="D13" s="4"/>
    </row>
    <row r="14" spans="2:9" s="2" customFormat="1" x14ac:dyDescent="0.3">
      <c r="D14" s="4"/>
    </row>
    <row r="15" spans="2:9" s="2" customFormat="1" x14ac:dyDescent="0.3"/>
    <row r="16" spans="2:9" s="2" customFormat="1" x14ac:dyDescent="0.3">
      <c r="C16" s="73"/>
    </row>
    <row r="17" spans="4:4" s="2" customFormat="1" x14ac:dyDescent="0.3"/>
    <row r="18" spans="4:4" s="2" customFormat="1" x14ac:dyDescent="0.3">
      <c r="D18" s="4"/>
    </row>
    <row r="19" spans="4:4" s="2" customFormat="1" x14ac:dyDescent="0.3">
      <c r="D19" s="4"/>
    </row>
    <row r="20" spans="4:4" s="2" customFormat="1" x14ac:dyDescent="0.3">
      <c r="D20" s="4"/>
    </row>
    <row r="21" spans="4:4" s="2" customFormat="1" x14ac:dyDescent="0.3">
      <c r="D21" s="4"/>
    </row>
    <row r="22" spans="4:4" s="2" customFormat="1" x14ac:dyDescent="0.3">
      <c r="D22" s="4"/>
    </row>
    <row r="23" spans="4:4" s="2" customFormat="1" x14ac:dyDescent="0.3">
      <c r="D23" s="4"/>
    </row>
  </sheetData>
  <mergeCells count="2">
    <mergeCell ref="B5:C5"/>
    <mergeCell ref="B8:B9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7"/>
  <sheetViews>
    <sheetView zoomScaleNormal="100" workbookViewId="0">
      <selection activeCell="B21" sqref="B21"/>
    </sheetView>
  </sheetViews>
  <sheetFormatPr defaultRowHeight="15.75" x14ac:dyDescent="0.25"/>
  <cols>
    <col min="1" max="1" width="5.28515625" style="10" customWidth="1"/>
    <col min="2" max="2" width="51.85546875" style="10" customWidth="1"/>
    <col min="3" max="3" width="22.28515625" style="10" customWidth="1"/>
    <col min="4" max="4" width="23" style="10" customWidth="1"/>
    <col min="5" max="256" width="9.140625" style="10"/>
    <col min="257" max="257" width="51.85546875" style="10" customWidth="1"/>
    <col min="258" max="258" width="17.85546875" style="10" customWidth="1"/>
    <col min="259" max="259" width="19.42578125" style="10" customWidth="1"/>
    <col min="260" max="512" width="9.140625" style="10"/>
    <col min="513" max="513" width="51.85546875" style="10" customWidth="1"/>
    <col min="514" max="514" width="17.85546875" style="10" customWidth="1"/>
    <col min="515" max="515" width="19.42578125" style="10" customWidth="1"/>
    <col min="516" max="768" width="9.140625" style="10"/>
    <col min="769" max="769" width="51.85546875" style="10" customWidth="1"/>
    <col min="770" max="770" width="17.85546875" style="10" customWidth="1"/>
    <col min="771" max="771" width="19.42578125" style="10" customWidth="1"/>
    <col min="772" max="1024" width="9.140625" style="10"/>
    <col min="1025" max="1025" width="51.85546875" style="10" customWidth="1"/>
    <col min="1026" max="1026" width="17.85546875" style="10" customWidth="1"/>
    <col min="1027" max="1027" width="19.42578125" style="10" customWidth="1"/>
    <col min="1028" max="1280" width="9.140625" style="10"/>
    <col min="1281" max="1281" width="51.85546875" style="10" customWidth="1"/>
    <col min="1282" max="1282" width="17.85546875" style="10" customWidth="1"/>
    <col min="1283" max="1283" width="19.42578125" style="10" customWidth="1"/>
    <col min="1284" max="1536" width="9.140625" style="10"/>
    <col min="1537" max="1537" width="51.85546875" style="10" customWidth="1"/>
    <col min="1538" max="1538" width="17.85546875" style="10" customWidth="1"/>
    <col min="1539" max="1539" width="19.42578125" style="10" customWidth="1"/>
    <col min="1540" max="1792" width="9.140625" style="10"/>
    <col min="1793" max="1793" width="51.85546875" style="10" customWidth="1"/>
    <col min="1794" max="1794" width="17.85546875" style="10" customWidth="1"/>
    <col min="1795" max="1795" width="19.42578125" style="10" customWidth="1"/>
    <col min="1796" max="2048" width="9.140625" style="10"/>
    <col min="2049" max="2049" width="51.85546875" style="10" customWidth="1"/>
    <col min="2050" max="2050" width="17.85546875" style="10" customWidth="1"/>
    <col min="2051" max="2051" width="19.42578125" style="10" customWidth="1"/>
    <col min="2052" max="2304" width="9.140625" style="10"/>
    <col min="2305" max="2305" width="51.85546875" style="10" customWidth="1"/>
    <col min="2306" max="2306" width="17.85546875" style="10" customWidth="1"/>
    <col min="2307" max="2307" width="19.42578125" style="10" customWidth="1"/>
    <col min="2308" max="2560" width="9.140625" style="10"/>
    <col min="2561" max="2561" width="51.85546875" style="10" customWidth="1"/>
    <col min="2562" max="2562" width="17.85546875" style="10" customWidth="1"/>
    <col min="2563" max="2563" width="19.42578125" style="10" customWidth="1"/>
    <col min="2564" max="2816" width="9.140625" style="10"/>
    <col min="2817" max="2817" width="51.85546875" style="10" customWidth="1"/>
    <col min="2818" max="2818" width="17.85546875" style="10" customWidth="1"/>
    <col min="2819" max="2819" width="19.42578125" style="10" customWidth="1"/>
    <col min="2820" max="3072" width="9.140625" style="10"/>
    <col min="3073" max="3073" width="51.85546875" style="10" customWidth="1"/>
    <col min="3074" max="3074" width="17.85546875" style="10" customWidth="1"/>
    <col min="3075" max="3075" width="19.42578125" style="10" customWidth="1"/>
    <col min="3076" max="3328" width="9.140625" style="10"/>
    <col min="3329" max="3329" width="51.85546875" style="10" customWidth="1"/>
    <col min="3330" max="3330" width="17.85546875" style="10" customWidth="1"/>
    <col min="3331" max="3331" width="19.42578125" style="10" customWidth="1"/>
    <col min="3332" max="3584" width="9.140625" style="10"/>
    <col min="3585" max="3585" width="51.85546875" style="10" customWidth="1"/>
    <col min="3586" max="3586" width="17.85546875" style="10" customWidth="1"/>
    <col min="3587" max="3587" width="19.42578125" style="10" customWidth="1"/>
    <col min="3588" max="3840" width="9.140625" style="10"/>
    <col min="3841" max="3841" width="51.85546875" style="10" customWidth="1"/>
    <col min="3842" max="3842" width="17.85546875" style="10" customWidth="1"/>
    <col min="3843" max="3843" width="19.42578125" style="10" customWidth="1"/>
    <col min="3844" max="4096" width="9.140625" style="10"/>
    <col min="4097" max="4097" width="51.85546875" style="10" customWidth="1"/>
    <col min="4098" max="4098" width="17.85546875" style="10" customWidth="1"/>
    <col min="4099" max="4099" width="19.42578125" style="10" customWidth="1"/>
    <col min="4100" max="4352" width="9.140625" style="10"/>
    <col min="4353" max="4353" width="51.85546875" style="10" customWidth="1"/>
    <col min="4354" max="4354" width="17.85546875" style="10" customWidth="1"/>
    <col min="4355" max="4355" width="19.42578125" style="10" customWidth="1"/>
    <col min="4356" max="4608" width="9.140625" style="10"/>
    <col min="4609" max="4609" width="51.85546875" style="10" customWidth="1"/>
    <col min="4610" max="4610" width="17.85546875" style="10" customWidth="1"/>
    <col min="4611" max="4611" width="19.42578125" style="10" customWidth="1"/>
    <col min="4612" max="4864" width="9.140625" style="10"/>
    <col min="4865" max="4865" width="51.85546875" style="10" customWidth="1"/>
    <col min="4866" max="4866" width="17.85546875" style="10" customWidth="1"/>
    <col min="4867" max="4867" width="19.42578125" style="10" customWidth="1"/>
    <col min="4868" max="5120" width="9.140625" style="10"/>
    <col min="5121" max="5121" width="51.85546875" style="10" customWidth="1"/>
    <col min="5122" max="5122" width="17.85546875" style="10" customWidth="1"/>
    <col min="5123" max="5123" width="19.42578125" style="10" customWidth="1"/>
    <col min="5124" max="5376" width="9.140625" style="10"/>
    <col min="5377" max="5377" width="51.85546875" style="10" customWidth="1"/>
    <col min="5378" max="5378" width="17.85546875" style="10" customWidth="1"/>
    <col min="5379" max="5379" width="19.42578125" style="10" customWidth="1"/>
    <col min="5380" max="5632" width="9.140625" style="10"/>
    <col min="5633" max="5633" width="51.85546875" style="10" customWidth="1"/>
    <col min="5634" max="5634" width="17.85546875" style="10" customWidth="1"/>
    <col min="5635" max="5635" width="19.42578125" style="10" customWidth="1"/>
    <col min="5636" max="5888" width="9.140625" style="10"/>
    <col min="5889" max="5889" width="51.85546875" style="10" customWidth="1"/>
    <col min="5890" max="5890" width="17.85546875" style="10" customWidth="1"/>
    <col min="5891" max="5891" width="19.42578125" style="10" customWidth="1"/>
    <col min="5892" max="6144" width="9.140625" style="10"/>
    <col min="6145" max="6145" width="51.85546875" style="10" customWidth="1"/>
    <col min="6146" max="6146" width="17.85546875" style="10" customWidth="1"/>
    <col min="6147" max="6147" width="19.42578125" style="10" customWidth="1"/>
    <col min="6148" max="6400" width="9.140625" style="10"/>
    <col min="6401" max="6401" width="51.85546875" style="10" customWidth="1"/>
    <col min="6402" max="6402" width="17.85546875" style="10" customWidth="1"/>
    <col min="6403" max="6403" width="19.42578125" style="10" customWidth="1"/>
    <col min="6404" max="6656" width="9.140625" style="10"/>
    <col min="6657" max="6657" width="51.85546875" style="10" customWidth="1"/>
    <col min="6658" max="6658" width="17.85546875" style="10" customWidth="1"/>
    <col min="6659" max="6659" width="19.42578125" style="10" customWidth="1"/>
    <col min="6660" max="6912" width="9.140625" style="10"/>
    <col min="6913" max="6913" width="51.85546875" style="10" customWidth="1"/>
    <col min="6914" max="6914" width="17.85546875" style="10" customWidth="1"/>
    <col min="6915" max="6915" width="19.42578125" style="10" customWidth="1"/>
    <col min="6916" max="7168" width="9.140625" style="10"/>
    <col min="7169" max="7169" width="51.85546875" style="10" customWidth="1"/>
    <col min="7170" max="7170" width="17.85546875" style="10" customWidth="1"/>
    <col min="7171" max="7171" width="19.42578125" style="10" customWidth="1"/>
    <col min="7172" max="7424" width="9.140625" style="10"/>
    <col min="7425" max="7425" width="51.85546875" style="10" customWidth="1"/>
    <col min="7426" max="7426" width="17.85546875" style="10" customWidth="1"/>
    <col min="7427" max="7427" width="19.42578125" style="10" customWidth="1"/>
    <col min="7428" max="7680" width="9.140625" style="10"/>
    <col min="7681" max="7681" width="51.85546875" style="10" customWidth="1"/>
    <col min="7682" max="7682" width="17.85546875" style="10" customWidth="1"/>
    <col min="7683" max="7683" width="19.42578125" style="10" customWidth="1"/>
    <col min="7684" max="7936" width="9.140625" style="10"/>
    <col min="7937" max="7937" width="51.85546875" style="10" customWidth="1"/>
    <col min="7938" max="7938" width="17.85546875" style="10" customWidth="1"/>
    <col min="7939" max="7939" width="19.42578125" style="10" customWidth="1"/>
    <col min="7940" max="8192" width="9.140625" style="10"/>
    <col min="8193" max="8193" width="51.85546875" style="10" customWidth="1"/>
    <col min="8194" max="8194" width="17.85546875" style="10" customWidth="1"/>
    <col min="8195" max="8195" width="19.42578125" style="10" customWidth="1"/>
    <col min="8196" max="8448" width="9.140625" style="10"/>
    <col min="8449" max="8449" width="51.85546875" style="10" customWidth="1"/>
    <col min="8450" max="8450" width="17.85546875" style="10" customWidth="1"/>
    <col min="8451" max="8451" width="19.42578125" style="10" customWidth="1"/>
    <col min="8452" max="8704" width="9.140625" style="10"/>
    <col min="8705" max="8705" width="51.85546875" style="10" customWidth="1"/>
    <col min="8706" max="8706" width="17.85546875" style="10" customWidth="1"/>
    <col min="8707" max="8707" width="19.42578125" style="10" customWidth="1"/>
    <col min="8708" max="8960" width="9.140625" style="10"/>
    <col min="8961" max="8961" width="51.85546875" style="10" customWidth="1"/>
    <col min="8962" max="8962" width="17.85546875" style="10" customWidth="1"/>
    <col min="8963" max="8963" width="19.42578125" style="10" customWidth="1"/>
    <col min="8964" max="9216" width="9.140625" style="10"/>
    <col min="9217" max="9217" width="51.85546875" style="10" customWidth="1"/>
    <col min="9218" max="9218" width="17.85546875" style="10" customWidth="1"/>
    <col min="9219" max="9219" width="19.42578125" style="10" customWidth="1"/>
    <col min="9220" max="9472" width="9.140625" style="10"/>
    <col min="9473" max="9473" width="51.85546875" style="10" customWidth="1"/>
    <col min="9474" max="9474" width="17.85546875" style="10" customWidth="1"/>
    <col min="9475" max="9475" width="19.42578125" style="10" customWidth="1"/>
    <col min="9476" max="9728" width="9.140625" style="10"/>
    <col min="9729" max="9729" width="51.85546875" style="10" customWidth="1"/>
    <col min="9730" max="9730" width="17.85546875" style="10" customWidth="1"/>
    <col min="9731" max="9731" width="19.42578125" style="10" customWidth="1"/>
    <col min="9732" max="9984" width="9.140625" style="10"/>
    <col min="9985" max="9985" width="51.85546875" style="10" customWidth="1"/>
    <col min="9986" max="9986" width="17.85546875" style="10" customWidth="1"/>
    <col min="9987" max="9987" width="19.42578125" style="10" customWidth="1"/>
    <col min="9988" max="10240" width="9.140625" style="10"/>
    <col min="10241" max="10241" width="51.85546875" style="10" customWidth="1"/>
    <col min="10242" max="10242" width="17.85546875" style="10" customWidth="1"/>
    <col min="10243" max="10243" width="19.42578125" style="10" customWidth="1"/>
    <col min="10244" max="10496" width="9.140625" style="10"/>
    <col min="10497" max="10497" width="51.85546875" style="10" customWidth="1"/>
    <col min="10498" max="10498" width="17.85546875" style="10" customWidth="1"/>
    <col min="10499" max="10499" width="19.42578125" style="10" customWidth="1"/>
    <col min="10500" max="10752" width="9.140625" style="10"/>
    <col min="10753" max="10753" width="51.85546875" style="10" customWidth="1"/>
    <col min="10754" max="10754" width="17.85546875" style="10" customWidth="1"/>
    <col min="10755" max="10755" width="19.42578125" style="10" customWidth="1"/>
    <col min="10756" max="11008" width="9.140625" style="10"/>
    <col min="11009" max="11009" width="51.85546875" style="10" customWidth="1"/>
    <col min="11010" max="11010" width="17.85546875" style="10" customWidth="1"/>
    <col min="11011" max="11011" width="19.42578125" style="10" customWidth="1"/>
    <col min="11012" max="11264" width="9.140625" style="10"/>
    <col min="11265" max="11265" width="51.85546875" style="10" customWidth="1"/>
    <col min="11266" max="11266" width="17.85546875" style="10" customWidth="1"/>
    <col min="11267" max="11267" width="19.42578125" style="10" customWidth="1"/>
    <col min="11268" max="11520" width="9.140625" style="10"/>
    <col min="11521" max="11521" width="51.85546875" style="10" customWidth="1"/>
    <col min="11522" max="11522" width="17.85546875" style="10" customWidth="1"/>
    <col min="11523" max="11523" width="19.42578125" style="10" customWidth="1"/>
    <col min="11524" max="11776" width="9.140625" style="10"/>
    <col min="11777" max="11777" width="51.85546875" style="10" customWidth="1"/>
    <col min="11778" max="11778" width="17.85546875" style="10" customWidth="1"/>
    <col min="11779" max="11779" width="19.42578125" style="10" customWidth="1"/>
    <col min="11780" max="12032" width="9.140625" style="10"/>
    <col min="12033" max="12033" width="51.85546875" style="10" customWidth="1"/>
    <col min="12034" max="12034" width="17.85546875" style="10" customWidth="1"/>
    <col min="12035" max="12035" width="19.42578125" style="10" customWidth="1"/>
    <col min="12036" max="12288" width="9.140625" style="10"/>
    <col min="12289" max="12289" width="51.85546875" style="10" customWidth="1"/>
    <col min="12290" max="12290" width="17.85546875" style="10" customWidth="1"/>
    <col min="12291" max="12291" width="19.42578125" style="10" customWidth="1"/>
    <col min="12292" max="12544" width="9.140625" style="10"/>
    <col min="12545" max="12545" width="51.85546875" style="10" customWidth="1"/>
    <col min="12546" max="12546" width="17.85546875" style="10" customWidth="1"/>
    <col min="12547" max="12547" width="19.42578125" style="10" customWidth="1"/>
    <col min="12548" max="12800" width="9.140625" style="10"/>
    <col min="12801" max="12801" width="51.85546875" style="10" customWidth="1"/>
    <col min="12802" max="12802" width="17.85546875" style="10" customWidth="1"/>
    <col min="12803" max="12803" width="19.42578125" style="10" customWidth="1"/>
    <col min="12804" max="13056" width="9.140625" style="10"/>
    <col min="13057" max="13057" width="51.85546875" style="10" customWidth="1"/>
    <col min="13058" max="13058" width="17.85546875" style="10" customWidth="1"/>
    <col min="13059" max="13059" width="19.42578125" style="10" customWidth="1"/>
    <col min="13060" max="13312" width="9.140625" style="10"/>
    <col min="13313" max="13313" width="51.85546875" style="10" customWidth="1"/>
    <col min="13314" max="13314" width="17.85546875" style="10" customWidth="1"/>
    <col min="13315" max="13315" width="19.42578125" style="10" customWidth="1"/>
    <col min="13316" max="13568" width="9.140625" style="10"/>
    <col min="13569" max="13569" width="51.85546875" style="10" customWidth="1"/>
    <col min="13570" max="13570" width="17.85546875" style="10" customWidth="1"/>
    <col min="13571" max="13571" width="19.42578125" style="10" customWidth="1"/>
    <col min="13572" max="13824" width="9.140625" style="10"/>
    <col min="13825" max="13825" width="51.85546875" style="10" customWidth="1"/>
    <col min="13826" max="13826" width="17.85546875" style="10" customWidth="1"/>
    <col min="13827" max="13827" width="19.42578125" style="10" customWidth="1"/>
    <col min="13828" max="14080" width="9.140625" style="10"/>
    <col min="14081" max="14081" width="51.85546875" style="10" customWidth="1"/>
    <col min="14082" max="14082" width="17.85546875" style="10" customWidth="1"/>
    <col min="14083" max="14083" width="19.42578125" style="10" customWidth="1"/>
    <col min="14084" max="14336" width="9.140625" style="10"/>
    <col min="14337" max="14337" width="51.85546875" style="10" customWidth="1"/>
    <col min="14338" max="14338" width="17.85546875" style="10" customWidth="1"/>
    <col min="14339" max="14339" width="19.42578125" style="10" customWidth="1"/>
    <col min="14340" max="14592" width="9.140625" style="10"/>
    <col min="14593" max="14593" width="51.85546875" style="10" customWidth="1"/>
    <col min="14594" max="14594" width="17.85546875" style="10" customWidth="1"/>
    <col min="14595" max="14595" width="19.42578125" style="10" customWidth="1"/>
    <col min="14596" max="14848" width="9.140625" style="10"/>
    <col min="14849" max="14849" width="51.85546875" style="10" customWidth="1"/>
    <col min="14850" max="14850" width="17.85546875" style="10" customWidth="1"/>
    <col min="14851" max="14851" width="19.42578125" style="10" customWidth="1"/>
    <col min="14852" max="15104" width="9.140625" style="10"/>
    <col min="15105" max="15105" width="51.85546875" style="10" customWidth="1"/>
    <col min="15106" max="15106" width="17.85546875" style="10" customWidth="1"/>
    <col min="15107" max="15107" width="19.42578125" style="10" customWidth="1"/>
    <col min="15108" max="15360" width="9.140625" style="10"/>
    <col min="15361" max="15361" width="51.85546875" style="10" customWidth="1"/>
    <col min="15362" max="15362" width="17.85546875" style="10" customWidth="1"/>
    <col min="15363" max="15363" width="19.42578125" style="10" customWidth="1"/>
    <col min="15364" max="15616" width="9.140625" style="10"/>
    <col min="15617" max="15617" width="51.85546875" style="10" customWidth="1"/>
    <col min="15618" max="15618" width="17.85546875" style="10" customWidth="1"/>
    <col min="15619" max="15619" width="19.42578125" style="10" customWidth="1"/>
    <col min="15620" max="15872" width="9.140625" style="10"/>
    <col min="15873" max="15873" width="51.85546875" style="10" customWidth="1"/>
    <col min="15874" max="15874" width="17.85546875" style="10" customWidth="1"/>
    <col min="15875" max="15875" width="19.42578125" style="10" customWidth="1"/>
    <col min="15876" max="16128" width="9.140625" style="10"/>
    <col min="16129" max="16129" width="51.85546875" style="10" customWidth="1"/>
    <col min="16130" max="16130" width="17.85546875" style="10" customWidth="1"/>
    <col min="16131" max="16131" width="19.42578125" style="10" customWidth="1"/>
    <col min="16132" max="16384" width="9.140625" style="10"/>
  </cols>
  <sheetData>
    <row r="1" spans="2:9" s="2" customFormat="1" ht="17.25" x14ac:dyDescent="0.3">
      <c r="B1" s="19"/>
      <c r="C1" s="19"/>
      <c r="D1" s="74" t="s">
        <v>59</v>
      </c>
      <c r="E1" s="20"/>
      <c r="F1" s="19"/>
    </row>
    <row r="2" spans="2:9" s="2" customFormat="1" ht="17.25" x14ac:dyDescent="0.3">
      <c r="B2" s="19"/>
      <c r="C2" s="19"/>
      <c r="D2" s="74" t="s">
        <v>65</v>
      </c>
      <c r="E2" s="19"/>
      <c r="F2" s="19"/>
    </row>
    <row r="3" spans="2:9" s="2" customFormat="1" ht="17.25" x14ac:dyDescent="0.3">
      <c r="B3" s="20"/>
      <c r="C3" s="20"/>
      <c r="D3" s="74" t="s">
        <v>34</v>
      </c>
      <c r="E3" s="19"/>
      <c r="F3" s="19"/>
    </row>
    <row r="4" spans="2:9" s="2" customFormat="1" ht="17.25" x14ac:dyDescent="0.3">
      <c r="B4" s="19"/>
      <c r="C4" s="19"/>
      <c r="D4" s="19"/>
      <c r="E4" s="19"/>
      <c r="F4" s="19"/>
    </row>
    <row r="5" spans="2:9" s="2" customFormat="1" ht="109.5" customHeight="1" x14ac:dyDescent="0.3">
      <c r="B5" s="375" t="s">
        <v>90</v>
      </c>
      <c r="C5" s="375"/>
      <c r="D5" s="375"/>
      <c r="H5" s="378"/>
      <c r="I5" s="378"/>
    </row>
    <row r="6" spans="2:9" ht="17.25" x14ac:dyDescent="0.25">
      <c r="B6" s="379"/>
      <c r="C6" s="379"/>
      <c r="D6" s="379"/>
      <c r="E6" s="9"/>
    </row>
    <row r="7" spans="2:9" ht="18" thickBot="1" x14ac:dyDescent="0.35">
      <c r="B7" s="11"/>
      <c r="C7" s="11"/>
      <c r="D7" s="127" t="s">
        <v>54</v>
      </c>
      <c r="E7" s="12"/>
    </row>
    <row r="8" spans="2:9" ht="84.75" customHeight="1" x14ac:dyDescent="0.25">
      <c r="B8" s="380" t="s">
        <v>62</v>
      </c>
      <c r="C8" s="382" t="s">
        <v>60</v>
      </c>
      <c r="D8" s="383"/>
      <c r="E8" s="12"/>
    </row>
    <row r="9" spans="2:9" ht="24.75" customHeight="1" x14ac:dyDescent="0.25">
      <c r="B9" s="381"/>
      <c r="C9" s="58" t="s">
        <v>64</v>
      </c>
      <c r="D9" s="64" t="s">
        <v>17</v>
      </c>
    </row>
    <row r="10" spans="2:9" s="29" customFormat="1" ht="18.75" customHeight="1" x14ac:dyDescent="0.25">
      <c r="B10" s="65" t="s">
        <v>63</v>
      </c>
      <c r="C10" s="28" t="e">
        <f>+C12</f>
        <v>#REF!</v>
      </c>
      <c r="D10" s="66" t="e">
        <f>+D12</f>
        <v>#REF!</v>
      </c>
    </row>
    <row r="11" spans="2:9" ht="20.25" customHeight="1" x14ac:dyDescent="0.25">
      <c r="B11" s="67" t="s">
        <v>14</v>
      </c>
      <c r="C11" s="27"/>
      <c r="D11" s="68"/>
    </row>
    <row r="12" spans="2:9" ht="24.75" customHeight="1" thickBot="1" x14ac:dyDescent="0.3">
      <c r="B12" s="69" t="s">
        <v>61</v>
      </c>
      <c r="C12" s="70" t="e">
        <f>+#REF!</f>
        <v>#REF!</v>
      </c>
      <c r="D12" s="71" t="e">
        <f>+#REF!</f>
        <v>#REF!</v>
      </c>
    </row>
    <row r="13" spans="2:9" x14ac:dyDescent="0.25">
      <c r="D13" s="128"/>
    </row>
    <row r="14" spans="2:9" x14ac:dyDescent="0.25">
      <c r="D14" s="25"/>
    </row>
    <row r="15" spans="2:9" x14ac:dyDescent="0.25">
      <c r="D15" s="13"/>
    </row>
    <row r="17" spans="4:4" x14ac:dyDescent="0.25">
      <c r="D17" s="14"/>
    </row>
  </sheetData>
  <mergeCells count="5">
    <mergeCell ref="B5:D5"/>
    <mergeCell ref="H5:I5"/>
    <mergeCell ref="B6:D6"/>
    <mergeCell ref="B8:B9"/>
    <mergeCell ref="C8:D8"/>
  </mergeCells>
  <pageMargins left="0.7" right="0.7" top="0.75" bottom="0.75" header="0.3" footer="0.3"/>
  <pageSetup paperSize="9" scale="98" orientation="portrait" verticalDpi="300" r:id="rId1"/>
  <colBreaks count="1" manualBreakCount="1">
    <brk id="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view="pageBreakPreview" zoomScale="90" zoomScaleNormal="100" zoomScaleSheetLayoutView="90" workbookViewId="0">
      <selection activeCell="C10" sqref="C10"/>
    </sheetView>
  </sheetViews>
  <sheetFormatPr defaultRowHeight="15" x14ac:dyDescent="0.25"/>
  <cols>
    <col min="1" max="1" width="9.140625" style="200"/>
    <col min="2" max="2" width="53.85546875" style="200" customWidth="1"/>
    <col min="3" max="3" width="41" style="200" customWidth="1"/>
    <col min="4" max="4" width="11.5703125" style="200" bestFit="1" customWidth="1"/>
    <col min="5" max="5" width="9.140625" style="200"/>
    <col min="6" max="6" width="11.5703125" style="200" bestFit="1" customWidth="1"/>
    <col min="7" max="7" width="9.140625" style="200"/>
    <col min="8" max="8" width="11.5703125" style="200" bestFit="1" customWidth="1"/>
    <col min="9" max="16384" width="9.140625" style="200"/>
  </cols>
  <sheetData>
    <row r="1" spans="1:8" ht="17.25" x14ac:dyDescent="0.3">
      <c r="B1" s="384" t="s">
        <v>207</v>
      </c>
      <c r="C1" s="384"/>
    </row>
    <row r="2" spans="1:8" ht="17.25" x14ac:dyDescent="0.3">
      <c r="B2" s="384" t="s">
        <v>250</v>
      </c>
      <c r="C2" s="384"/>
    </row>
    <row r="3" spans="1:8" ht="17.25" x14ac:dyDescent="0.3">
      <c r="B3" s="384" t="s">
        <v>34</v>
      </c>
      <c r="C3" s="384"/>
    </row>
    <row r="6" spans="1:8" ht="75" customHeight="1" x14ac:dyDescent="0.25">
      <c r="B6" s="385" t="s">
        <v>251</v>
      </c>
      <c r="C6" s="385"/>
    </row>
    <row r="8" spans="1:8" ht="17.25" x14ac:dyDescent="0.3">
      <c r="C8" s="198" t="s">
        <v>54</v>
      </c>
    </row>
    <row r="9" spans="1:8" ht="65.25" customHeight="1" x14ac:dyDescent="0.25">
      <c r="B9" s="201"/>
      <c r="C9" s="202" t="s">
        <v>60</v>
      </c>
      <c r="F9" s="203"/>
    </row>
    <row r="10" spans="1:8" ht="17.25" x14ac:dyDescent="0.25">
      <c r="B10" s="204" t="s">
        <v>208</v>
      </c>
      <c r="C10" s="205">
        <v>-251931.3</v>
      </c>
    </row>
    <row r="11" spans="1:8" ht="17.25" x14ac:dyDescent="0.25">
      <c r="B11" s="204" t="s">
        <v>209</v>
      </c>
      <c r="C11" s="205">
        <v>-1552007.2000000002</v>
      </c>
      <c r="D11" s="206"/>
      <c r="F11" s="206"/>
      <c r="H11" s="203"/>
    </row>
    <row r="12" spans="1:8" ht="17.25" x14ac:dyDescent="0.25">
      <c r="B12" s="204" t="s">
        <v>58</v>
      </c>
      <c r="C12" s="205">
        <v>-1300075.9000000001</v>
      </c>
      <c r="D12" s="203"/>
    </row>
    <row r="16" spans="1:8" x14ac:dyDescent="0.25">
      <c r="A16" s="207"/>
      <c r="B16" s="386" t="s">
        <v>210</v>
      </c>
      <c r="C16" s="387" t="s">
        <v>211</v>
      </c>
      <c r="D16" s="387"/>
    </row>
    <row r="17" spans="1:4" ht="41.25" customHeight="1" x14ac:dyDescent="0.25">
      <c r="A17" s="207"/>
      <c r="B17" s="386"/>
      <c r="C17" s="387"/>
      <c r="D17" s="387"/>
    </row>
  </sheetData>
  <mergeCells count="6">
    <mergeCell ref="B1:C1"/>
    <mergeCell ref="B2:C2"/>
    <mergeCell ref="B3:C3"/>
    <mergeCell ref="B6:C6"/>
    <mergeCell ref="B16:B17"/>
    <mergeCell ref="C16:D17"/>
  </mergeCells>
  <pageMargins left="0.7" right="0.7" top="0.75" bottom="0.75" header="0.3" footer="0.3"/>
  <pageSetup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K16" sqref="K16"/>
    </sheetView>
  </sheetViews>
  <sheetFormatPr defaultRowHeight="17.25" x14ac:dyDescent="0.3"/>
  <cols>
    <col min="1" max="1" width="49.28515625" style="56" customWidth="1"/>
    <col min="2" max="2" width="13.7109375" style="56" customWidth="1"/>
    <col min="3" max="3" width="14.140625" style="56" customWidth="1"/>
    <col min="4" max="4" width="19.5703125" style="56" customWidth="1"/>
    <col min="5" max="16384" width="9.140625" style="56"/>
  </cols>
  <sheetData>
    <row r="1" spans="1:5" x14ac:dyDescent="0.3">
      <c r="A1" s="384" t="s">
        <v>112</v>
      </c>
      <c r="B1" s="384"/>
      <c r="C1" s="384"/>
      <c r="D1" s="384"/>
    </row>
    <row r="2" spans="1:5" x14ac:dyDescent="0.3">
      <c r="A2" s="384" t="s">
        <v>250</v>
      </c>
      <c r="B2" s="384"/>
      <c r="C2" s="384"/>
      <c r="D2" s="384"/>
    </row>
    <row r="3" spans="1:5" x14ac:dyDescent="0.3">
      <c r="A3" s="384" t="s">
        <v>34</v>
      </c>
      <c r="B3" s="384"/>
      <c r="C3" s="384"/>
      <c r="D3" s="384"/>
    </row>
    <row r="4" spans="1:5" x14ac:dyDescent="0.3">
      <c r="D4" s="198"/>
    </row>
    <row r="5" spans="1:5" ht="77.25" customHeight="1" x14ac:dyDescent="0.3">
      <c r="A5" s="385" t="s">
        <v>249</v>
      </c>
      <c r="B5" s="385"/>
      <c r="C5" s="385"/>
      <c r="D5" s="385"/>
      <c r="E5" s="1"/>
    </row>
    <row r="6" spans="1:5" x14ac:dyDescent="0.3">
      <c r="D6" s="198"/>
    </row>
    <row r="7" spans="1:5" x14ac:dyDescent="0.3">
      <c r="D7" s="198" t="s">
        <v>54</v>
      </c>
    </row>
    <row r="8" spans="1:5" ht="51" customHeight="1" x14ac:dyDescent="0.3">
      <c r="A8" s="388" t="s">
        <v>222</v>
      </c>
      <c r="B8" s="389" t="s">
        <v>60</v>
      </c>
      <c r="C8" s="390"/>
      <c r="D8" s="391"/>
    </row>
    <row r="9" spans="1:5" ht="35.25" customHeight="1" x14ac:dyDescent="0.3">
      <c r="A9" s="388"/>
      <c r="B9" s="230" t="s">
        <v>104</v>
      </c>
      <c r="C9" s="230" t="s">
        <v>64</v>
      </c>
      <c r="D9" s="233" t="s">
        <v>17</v>
      </c>
    </row>
    <row r="10" spans="1:5" s="92" customFormat="1" x14ac:dyDescent="0.3">
      <c r="A10" s="217" t="s">
        <v>223</v>
      </c>
      <c r="B10" s="229">
        <v>0</v>
      </c>
      <c r="C10" s="218">
        <v>-248411.59999999998</v>
      </c>
      <c r="D10" s="218">
        <v>-251931.29999999996</v>
      </c>
    </row>
    <row r="11" spans="1:5" x14ac:dyDescent="0.3">
      <c r="A11" s="219" t="s">
        <v>213</v>
      </c>
      <c r="B11" s="226"/>
      <c r="C11" s="222"/>
      <c r="D11" s="220"/>
    </row>
    <row r="12" spans="1:5" ht="18" customHeight="1" x14ac:dyDescent="0.3">
      <c r="A12" s="221" t="s">
        <v>224</v>
      </c>
      <c r="B12" s="226">
        <v>0</v>
      </c>
      <c r="C12" s="222">
        <v>-248411.59999999998</v>
      </c>
      <c r="D12" s="222">
        <v>-251931.29999999996</v>
      </c>
    </row>
    <row r="13" spans="1:5" x14ac:dyDescent="0.3">
      <c r="A13" s="231"/>
      <c r="B13" s="231"/>
      <c r="C13" s="231"/>
      <c r="D13" s="223"/>
    </row>
    <row r="16" spans="1:5" ht="17.25" customHeight="1" x14ac:dyDescent="0.3">
      <c r="A16" s="386" t="s">
        <v>220</v>
      </c>
      <c r="B16" s="387" t="s">
        <v>211</v>
      </c>
      <c r="C16" s="387"/>
      <c r="D16" s="387"/>
      <c r="E16" s="232"/>
    </row>
    <row r="17" spans="1:5" x14ac:dyDescent="0.3">
      <c r="A17" s="386"/>
      <c r="B17" s="387"/>
      <c r="C17" s="387"/>
      <c r="D17" s="387"/>
      <c r="E17" s="232"/>
    </row>
  </sheetData>
  <mergeCells count="8">
    <mergeCell ref="A16:A17"/>
    <mergeCell ref="A1:D1"/>
    <mergeCell ref="A2:D2"/>
    <mergeCell ref="A3:D3"/>
    <mergeCell ref="A5:D5"/>
    <mergeCell ref="A8:A9"/>
    <mergeCell ref="B8:D8"/>
    <mergeCell ref="B16:D1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23"/>
  <sheetViews>
    <sheetView workbookViewId="0">
      <selection activeCell="N7" sqref="N7"/>
    </sheetView>
  </sheetViews>
  <sheetFormatPr defaultColWidth="9.140625" defaultRowHeight="17.25" x14ac:dyDescent="0.3"/>
  <cols>
    <col min="1" max="1" width="50" style="208" customWidth="1"/>
    <col min="2" max="2" width="13.85546875" style="208" customWidth="1"/>
    <col min="3" max="3" width="17.85546875" style="208" customWidth="1"/>
    <col min="4" max="4" width="19" style="208" customWidth="1"/>
    <col min="5" max="5" width="10.85546875" style="208" customWidth="1"/>
    <col min="6" max="6" width="19.85546875" style="208" bestFit="1" customWidth="1"/>
    <col min="7" max="7" width="17.42578125" style="208" customWidth="1"/>
    <col min="8" max="16384" width="9.140625" style="208"/>
  </cols>
  <sheetData>
    <row r="1" spans="1:49" x14ac:dyDescent="0.3">
      <c r="B1" s="237"/>
      <c r="C1" s="392" t="s">
        <v>111</v>
      </c>
      <c r="D1" s="392"/>
      <c r="E1" s="236"/>
    </row>
    <row r="2" spans="1:49" ht="24" customHeight="1" x14ac:dyDescent="0.3">
      <c r="B2" s="392" t="s">
        <v>108</v>
      </c>
      <c r="C2" s="392"/>
      <c r="D2" s="392"/>
      <c r="E2" s="236"/>
    </row>
    <row r="3" spans="1:49" ht="21" customHeight="1" x14ac:dyDescent="0.3">
      <c r="B3" s="392" t="s">
        <v>34</v>
      </c>
      <c r="C3" s="392"/>
      <c r="D3" s="392"/>
      <c r="E3" s="236"/>
    </row>
    <row r="5" spans="1:49" ht="90" customHeight="1" x14ac:dyDescent="0.3">
      <c r="A5" s="396" t="s">
        <v>221</v>
      </c>
      <c r="B5" s="396"/>
      <c r="C5" s="396"/>
      <c r="D5" s="396"/>
      <c r="E5" s="235"/>
    </row>
    <row r="6" spans="1:49" x14ac:dyDescent="0.3">
      <c r="A6" s="209"/>
      <c r="B6" s="209"/>
      <c r="C6" s="209"/>
      <c r="D6" s="127" t="s">
        <v>54</v>
      </c>
    </row>
    <row r="7" spans="1:49" ht="74.25" customHeight="1" x14ac:dyDescent="0.3">
      <c r="A7" s="393" t="s">
        <v>212</v>
      </c>
      <c r="B7" s="395" t="s">
        <v>60</v>
      </c>
      <c r="C7" s="395"/>
      <c r="D7" s="395"/>
    </row>
    <row r="8" spans="1:49" ht="37.5" customHeight="1" x14ac:dyDescent="0.3">
      <c r="A8" s="394"/>
      <c r="B8" s="224" t="s">
        <v>104</v>
      </c>
      <c r="C8" s="224" t="s">
        <v>75</v>
      </c>
      <c r="D8" s="140" t="s">
        <v>46</v>
      </c>
    </row>
    <row r="9" spans="1:49" s="171" customFormat="1" ht="19.5" customHeight="1" x14ac:dyDescent="0.3">
      <c r="A9" s="234" t="s">
        <v>88</v>
      </c>
      <c r="B9" s="227">
        <v>0</v>
      </c>
      <c r="C9" s="199">
        <v>-742383.39999999991</v>
      </c>
      <c r="D9" s="199">
        <v>-1300075.8999999999</v>
      </c>
    </row>
    <row r="10" spans="1:49" x14ac:dyDescent="0.3">
      <c r="A10" s="210" t="s">
        <v>213</v>
      </c>
      <c r="B10" s="210"/>
      <c r="C10" s="210"/>
      <c r="D10" s="210"/>
    </row>
    <row r="11" spans="1:49" s="214" customFormat="1" x14ac:dyDescent="0.3">
      <c r="A11" s="212" t="s">
        <v>214</v>
      </c>
      <c r="B11" s="227">
        <v>0</v>
      </c>
      <c r="C11" s="227">
        <v>-742383.39999999991</v>
      </c>
      <c r="D11" s="227">
        <v>-1300075.8999999999</v>
      </c>
      <c r="E11" s="213"/>
      <c r="F11" s="213"/>
      <c r="G11" s="213"/>
      <c r="H11" s="213"/>
      <c r="I11" s="213"/>
      <c r="J11" s="213"/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213"/>
      <c r="AQ11" s="213"/>
      <c r="AR11" s="213"/>
      <c r="AS11" s="213"/>
      <c r="AT11" s="213"/>
      <c r="AU11" s="213"/>
      <c r="AV11" s="213"/>
      <c r="AW11" s="213"/>
    </row>
    <row r="12" spans="1:49" s="215" customFormat="1" x14ac:dyDescent="0.3">
      <c r="A12" s="210" t="s">
        <v>215</v>
      </c>
      <c r="B12" s="228"/>
      <c r="C12" s="228"/>
      <c r="D12" s="228"/>
    </row>
    <row r="13" spans="1:49" s="214" customFormat="1" x14ac:dyDescent="0.3">
      <c r="A13" s="212" t="s">
        <v>216</v>
      </c>
      <c r="B13" s="227">
        <v>0</v>
      </c>
      <c r="C13" s="227">
        <v>-742383.39999999991</v>
      </c>
      <c r="D13" s="227">
        <v>-1300075.8999999999</v>
      </c>
    </row>
    <row r="14" spans="1:49" s="215" customFormat="1" x14ac:dyDescent="0.3">
      <c r="A14" s="210" t="s">
        <v>213</v>
      </c>
      <c r="B14" s="228"/>
      <c r="C14" s="228"/>
      <c r="D14" s="228"/>
    </row>
    <row r="15" spans="1:49" s="214" customFormat="1" ht="37.5" customHeight="1" x14ac:dyDescent="0.3">
      <c r="A15" s="212" t="s">
        <v>217</v>
      </c>
      <c r="B15" s="227">
        <v>0</v>
      </c>
      <c r="C15" s="227">
        <v>-742383.39999999991</v>
      </c>
      <c r="D15" s="227">
        <v>-1300075.8999999999</v>
      </c>
    </row>
    <row r="16" spans="1:49" s="215" customFormat="1" x14ac:dyDescent="0.3">
      <c r="A16" s="210" t="s">
        <v>218</v>
      </c>
      <c r="B16" s="210"/>
      <c r="C16" s="228"/>
      <c r="D16" s="211"/>
    </row>
    <row r="17" spans="1:4" s="215" customFormat="1" x14ac:dyDescent="0.3">
      <c r="A17" s="210" t="s">
        <v>219</v>
      </c>
      <c r="B17" s="216">
        <v>0</v>
      </c>
      <c r="C17" s="216">
        <v>-742383.39999999991</v>
      </c>
      <c r="D17" s="216">
        <v>-1300075.8999999999</v>
      </c>
    </row>
    <row r="22" spans="1:4" ht="19.5" customHeight="1" x14ac:dyDescent="0.3">
      <c r="A22" s="386" t="s">
        <v>220</v>
      </c>
      <c r="B22" s="387" t="s">
        <v>211</v>
      </c>
      <c r="C22" s="387"/>
      <c r="D22" s="387"/>
    </row>
    <row r="23" spans="1:4" x14ac:dyDescent="0.3">
      <c r="A23" s="386"/>
      <c r="B23" s="387"/>
      <c r="C23" s="387"/>
      <c r="D23" s="387"/>
    </row>
  </sheetData>
  <mergeCells count="8">
    <mergeCell ref="C1:D1"/>
    <mergeCell ref="B2:D2"/>
    <mergeCell ref="B3:D3"/>
    <mergeCell ref="A7:A8"/>
    <mergeCell ref="A22:A23"/>
    <mergeCell ref="B7:D7"/>
    <mergeCell ref="B22:D23"/>
    <mergeCell ref="A5:D5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topLeftCell="A11" zoomScaleNormal="100" workbookViewId="0">
      <selection activeCell="E15" sqref="E15"/>
    </sheetView>
  </sheetViews>
  <sheetFormatPr defaultRowHeight="17.25" x14ac:dyDescent="0.25"/>
  <cols>
    <col min="1" max="1" width="7" style="32" customWidth="1"/>
    <col min="2" max="2" width="10.28515625" style="32" customWidth="1"/>
    <col min="3" max="3" width="15.140625" style="32" customWidth="1"/>
    <col min="4" max="4" width="49.28515625" style="32" customWidth="1"/>
    <col min="5" max="5" width="50.28515625" style="32" customWidth="1"/>
    <col min="6" max="6" width="34" style="32" customWidth="1"/>
    <col min="7" max="7" width="16.140625" style="32" customWidth="1"/>
    <col min="8" max="8" width="16.28515625" style="32" customWidth="1"/>
    <col min="9" max="9" width="17.28515625" style="32" customWidth="1"/>
    <col min="10" max="10" width="19.7109375" style="32" customWidth="1"/>
    <col min="11" max="11" width="15.85546875" style="32" bestFit="1" customWidth="1"/>
    <col min="12" max="15" width="15.28515625" style="32" customWidth="1"/>
    <col min="16" max="16384" width="9.140625" style="32"/>
  </cols>
  <sheetData>
    <row r="1" spans="1:10" s="240" customFormat="1" x14ac:dyDescent="0.25">
      <c r="G1" s="129"/>
      <c r="H1" s="397" t="s">
        <v>263</v>
      </c>
      <c r="I1" s="397"/>
      <c r="J1" s="241"/>
    </row>
    <row r="2" spans="1:10" s="240" customFormat="1" x14ac:dyDescent="0.25">
      <c r="G2" s="129"/>
      <c r="H2" s="241"/>
      <c r="I2" s="129" t="s">
        <v>105</v>
      </c>
      <c r="J2" s="241"/>
    </row>
    <row r="3" spans="1:10" s="240" customFormat="1" x14ac:dyDescent="0.25">
      <c r="G3" s="129"/>
      <c r="H3" s="241"/>
      <c r="I3" s="129" t="s">
        <v>34</v>
      </c>
      <c r="J3" s="241"/>
    </row>
    <row r="4" spans="1:10" s="240" customFormat="1" x14ac:dyDescent="0.25"/>
    <row r="5" spans="1:10" s="240" customFormat="1" ht="78" customHeight="1" x14ac:dyDescent="0.25">
      <c r="A5" s="385" t="s">
        <v>120</v>
      </c>
      <c r="B5" s="385"/>
      <c r="C5" s="385"/>
      <c r="D5" s="385"/>
      <c r="E5" s="385"/>
      <c r="F5" s="385"/>
      <c r="G5" s="385"/>
      <c r="H5" s="385"/>
      <c r="I5" s="385"/>
      <c r="J5" s="239"/>
    </row>
    <row r="6" spans="1:10" s="240" customFormat="1" ht="21" customHeight="1" x14ac:dyDescent="0.25">
      <c r="B6" s="238"/>
      <c r="C6" s="238"/>
      <c r="D6" s="238"/>
      <c r="E6" s="238"/>
      <c r="F6" s="238"/>
      <c r="G6" s="242"/>
      <c r="H6" s="398" t="s">
        <v>82</v>
      </c>
      <c r="I6" s="398"/>
    </row>
    <row r="7" spans="1:10" s="240" customFormat="1" ht="81" customHeight="1" x14ac:dyDescent="0.25">
      <c r="A7" s="399" t="s">
        <v>83</v>
      </c>
      <c r="B7" s="399" t="s">
        <v>6</v>
      </c>
      <c r="C7" s="399"/>
      <c r="D7" s="399" t="s">
        <v>84</v>
      </c>
      <c r="E7" s="399" t="s">
        <v>85</v>
      </c>
      <c r="F7" s="399" t="s">
        <v>86</v>
      </c>
      <c r="G7" s="399" t="s">
        <v>47</v>
      </c>
      <c r="H7" s="399"/>
      <c r="I7" s="399"/>
    </row>
    <row r="8" spans="1:10" ht="16.5" customHeight="1" x14ac:dyDescent="0.25">
      <c r="A8" s="399"/>
      <c r="B8" s="399"/>
      <c r="C8" s="399"/>
      <c r="D8" s="399"/>
      <c r="E8" s="399"/>
      <c r="F8" s="399"/>
      <c r="G8" s="400" t="s">
        <v>104</v>
      </c>
      <c r="H8" s="400" t="s">
        <v>75</v>
      </c>
      <c r="I8" s="399" t="s">
        <v>46</v>
      </c>
    </row>
    <row r="9" spans="1:10" ht="34.5" customHeight="1" x14ac:dyDescent="0.25">
      <c r="A9" s="399"/>
      <c r="B9" s="140" t="s">
        <v>1</v>
      </c>
      <c r="C9" s="140" t="s">
        <v>2</v>
      </c>
      <c r="D9" s="399"/>
      <c r="E9" s="399"/>
      <c r="F9" s="399"/>
      <c r="G9" s="400"/>
      <c r="H9" s="400"/>
      <c r="I9" s="399"/>
    </row>
    <row r="10" spans="1:10" s="243" customFormat="1" ht="19.5" customHeight="1" x14ac:dyDescent="0.25">
      <c r="A10" s="401" t="s">
        <v>88</v>
      </c>
      <c r="B10" s="401"/>
      <c r="C10" s="401"/>
      <c r="D10" s="401"/>
      <c r="E10" s="401"/>
      <c r="F10" s="401"/>
      <c r="G10" s="88">
        <v>0</v>
      </c>
      <c r="H10" s="88">
        <v>-990795.00000000012</v>
      </c>
      <c r="I10" s="88">
        <v>-1552007.2000000002</v>
      </c>
    </row>
    <row r="11" spans="1:10" s="243" customFormat="1" ht="25.5" customHeight="1" x14ac:dyDescent="0.25">
      <c r="A11" s="401" t="s">
        <v>4</v>
      </c>
      <c r="B11" s="401"/>
      <c r="C11" s="401"/>
      <c r="D11" s="401"/>
      <c r="E11" s="401"/>
      <c r="F11" s="401"/>
      <c r="G11" s="88">
        <v>0</v>
      </c>
      <c r="H11" s="88">
        <v>-990795.00000000012</v>
      </c>
      <c r="I11" s="88">
        <v>-1552007.2000000002</v>
      </c>
    </row>
    <row r="12" spans="1:10" s="243" customFormat="1" ht="103.5" x14ac:dyDescent="0.25">
      <c r="A12" s="141"/>
      <c r="B12" s="91" t="s">
        <v>314</v>
      </c>
      <c r="C12" s="31"/>
      <c r="D12" s="142" t="s">
        <v>315</v>
      </c>
      <c r="E12" s="142" t="s">
        <v>316</v>
      </c>
      <c r="F12" s="142" t="s">
        <v>317</v>
      </c>
      <c r="G12" s="88">
        <v>0</v>
      </c>
      <c r="H12" s="88">
        <v>-50000</v>
      </c>
      <c r="I12" s="88">
        <v>-50000</v>
      </c>
    </row>
    <row r="13" spans="1:10" s="243" customFormat="1" ht="138" x14ac:dyDescent="0.25">
      <c r="A13" s="141"/>
      <c r="B13" s="141"/>
      <c r="C13" s="91" t="s">
        <v>318</v>
      </c>
      <c r="D13" s="142" t="s">
        <v>319</v>
      </c>
      <c r="E13" s="142" t="s">
        <v>320</v>
      </c>
      <c r="F13" s="142" t="s">
        <v>121</v>
      </c>
      <c r="G13" s="88">
        <v>0</v>
      </c>
      <c r="H13" s="88">
        <v>-50000</v>
      </c>
      <c r="I13" s="88">
        <v>-50000</v>
      </c>
    </row>
    <row r="14" spans="1:10" ht="120.75" x14ac:dyDescent="0.25">
      <c r="A14" s="142"/>
      <c r="B14" s="91">
        <v>1049</v>
      </c>
      <c r="C14" s="142"/>
      <c r="D14" s="142" t="s">
        <v>225</v>
      </c>
      <c r="E14" s="142" t="s">
        <v>226</v>
      </c>
      <c r="F14" s="142" t="s">
        <v>227</v>
      </c>
      <c r="G14" s="88">
        <v>162817.59999999998</v>
      </c>
      <c r="H14" s="88">
        <v>302807.09999999998</v>
      </c>
      <c r="I14" s="88">
        <v>437037.9</v>
      </c>
    </row>
    <row r="15" spans="1:10" ht="99" x14ac:dyDescent="0.25">
      <c r="A15" s="142"/>
      <c r="B15" s="91"/>
      <c r="C15" s="325" t="s">
        <v>340</v>
      </c>
      <c r="D15" s="326" t="s">
        <v>341</v>
      </c>
      <c r="E15" s="326" t="s">
        <v>342</v>
      </c>
      <c r="F15" s="326" t="s">
        <v>284</v>
      </c>
      <c r="G15" s="88">
        <v>504</v>
      </c>
      <c r="H15" s="88">
        <v>504</v>
      </c>
      <c r="I15" s="88">
        <v>504</v>
      </c>
    </row>
    <row r="16" spans="1:10" ht="86.25" x14ac:dyDescent="0.25">
      <c r="A16" s="142"/>
      <c r="B16" s="140"/>
      <c r="C16" s="91" t="s">
        <v>228</v>
      </c>
      <c r="D16" s="142" t="s">
        <v>229</v>
      </c>
      <c r="E16" s="142" t="s">
        <v>230</v>
      </c>
      <c r="F16" s="142" t="s">
        <v>231</v>
      </c>
      <c r="G16" s="88">
        <v>149936.29999999999</v>
      </c>
      <c r="H16" s="88">
        <v>243807.1</v>
      </c>
      <c r="I16" s="88">
        <v>328037.90000000002</v>
      </c>
    </row>
    <row r="17" spans="1:12" ht="86.25" x14ac:dyDescent="0.25">
      <c r="A17" s="142"/>
      <c r="B17" s="140"/>
      <c r="C17" s="91" t="s">
        <v>272</v>
      </c>
      <c r="D17" s="142" t="s">
        <v>273</v>
      </c>
      <c r="E17" s="142" t="s">
        <v>274</v>
      </c>
      <c r="F17" s="142" t="s">
        <v>231</v>
      </c>
      <c r="G17" s="88">
        <v>12377.3</v>
      </c>
      <c r="H17" s="88">
        <v>58496</v>
      </c>
      <c r="I17" s="88">
        <v>58496</v>
      </c>
    </row>
    <row r="18" spans="1:12" ht="120.75" x14ac:dyDescent="0.25">
      <c r="A18" s="142"/>
      <c r="B18" s="140"/>
      <c r="C18" s="91" t="s">
        <v>321</v>
      </c>
      <c r="D18" s="142" t="s">
        <v>322</v>
      </c>
      <c r="E18" s="142" t="s">
        <v>323</v>
      </c>
      <c r="F18" s="142" t="s">
        <v>231</v>
      </c>
      <c r="G18" s="88">
        <v>0</v>
      </c>
      <c r="H18" s="88">
        <v>0</v>
      </c>
      <c r="I18" s="88">
        <v>50000</v>
      </c>
    </row>
    <row r="19" spans="1:12" ht="86.25" x14ac:dyDescent="0.25">
      <c r="A19" s="142"/>
      <c r="B19" s="91" t="s">
        <v>195</v>
      </c>
      <c r="C19" s="142"/>
      <c r="D19" s="142" t="s">
        <v>196</v>
      </c>
      <c r="E19" s="142" t="s">
        <v>197</v>
      </c>
      <c r="F19" s="142" t="s">
        <v>198</v>
      </c>
      <c r="G19" s="88">
        <v>-53772.800000000003</v>
      </c>
      <c r="H19" s="88">
        <v>0</v>
      </c>
      <c r="I19" s="88">
        <v>0</v>
      </c>
    </row>
    <row r="20" spans="1:12" ht="138" x14ac:dyDescent="0.25">
      <c r="A20" s="142"/>
      <c r="B20" s="140"/>
      <c r="C20" s="91" t="s">
        <v>199</v>
      </c>
      <c r="D20" s="142" t="s">
        <v>200</v>
      </c>
      <c r="E20" s="142" t="s">
        <v>201</v>
      </c>
      <c r="F20" s="142" t="s">
        <v>121</v>
      </c>
      <c r="G20" s="88">
        <v>-53772.800000000003</v>
      </c>
      <c r="H20" s="88">
        <v>0</v>
      </c>
      <c r="I20" s="88">
        <v>0</v>
      </c>
    </row>
    <row r="21" spans="1:12" ht="69" x14ac:dyDescent="0.25">
      <c r="A21" s="142"/>
      <c r="B21" s="91" t="s">
        <v>132</v>
      </c>
      <c r="C21" s="142"/>
      <c r="D21" s="142" t="s">
        <v>133</v>
      </c>
      <c r="E21" s="142" t="s">
        <v>134</v>
      </c>
      <c r="F21" s="142" t="s">
        <v>135</v>
      </c>
      <c r="G21" s="88">
        <v>40955.200000000004</v>
      </c>
      <c r="H21" s="88">
        <v>-1093602.1000000001</v>
      </c>
      <c r="I21" s="88">
        <v>-1939045.1</v>
      </c>
    </row>
    <row r="22" spans="1:12" ht="103.5" x14ac:dyDescent="0.25">
      <c r="A22" s="142"/>
      <c r="B22" s="91"/>
      <c r="C22" s="91" t="s">
        <v>136</v>
      </c>
      <c r="D22" s="142" t="s">
        <v>137</v>
      </c>
      <c r="E22" s="142" t="s">
        <v>138</v>
      </c>
      <c r="F22" s="142" t="s">
        <v>121</v>
      </c>
      <c r="G22" s="100">
        <v>9406.2999999999993</v>
      </c>
      <c r="H22" s="100">
        <v>59057.1</v>
      </c>
      <c r="I22" s="100">
        <v>88195.299999999988</v>
      </c>
    </row>
    <row r="23" spans="1:12" ht="69" x14ac:dyDescent="0.25">
      <c r="A23" s="142"/>
      <c r="B23" s="91"/>
      <c r="C23" s="91" t="s">
        <v>139</v>
      </c>
      <c r="D23" s="142" t="s">
        <v>140</v>
      </c>
      <c r="E23" s="142" t="s">
        <v>141</v>
      </c>
      <c r="F23" s="142" t="s">
        <v>121</v>
      </c>
      <c r="G23" s="100">
        <v>0</v>
      </c>
      <c r="H23" s="100">
        <v>-749508.2</v>
      </c>
      <c r="I23" s="100">
        <v>-1452965.2</v>
      </c>
      <c r="K23" s="244"/>
      <c r="L23" s="244"/>
    </row>
    <row r="24" spans="1:12" ht="86.25" x14ac:dyDescent="0.25">
      <c r="A24" s="142"/>
      <c r="B24" s="91"/>
      <c r="C24" s="91" t="s">
        <v>142</v>
      </c>
      <c r="D24" s="142" t="s">
        <v>143</v>
      </c>
      <c r="E24" s="142" t="s">
        <v>141</v>
      </c>
      <c r="F24" s="142" t="s">
        <v>121</v>
      </c>
      <c r="G24" s="100">
        <v>0</v>
      </c>
      <c r="H24" s="100">
        <v>-361185.39999999997</v>
      </c>
      <c r="I24" s="100">
        <v>-453485.8</v>
      </c>
      <c r="K24" s="244"/>
      <c r="L24" s="244"/>
    </row>
    <row r="25" spans="1:12" ht="155.25" x14ac:dyDescent="0.25">
      <c r="A25" s="142"/>
      <c r="B25" s="140"/>
      <c r="C25" s="91" t="s">
        <v>144</v>
      </c>
      <c r="D25" s="142" t="s">
        <v>145</v>
      </c>
      <c r="E25" s="142" t="s">
        <v>146</v>
      </c>
      <c r="F25" s="142" t="s">
        <v>121</v>
      </c>
      <c r="G25" s="100">
        <v>44366.5</v>
      </c>
      <c r="H25" s="100">
        <v>43697</v>
      </c>
      <c r="I25" s="100">
        <v>45131.199999999997</v>
      </c>
      <c r="K25" s="244"/>
      <c r="L25" s="244"/>
    </row>
    <row r="26" spans="1:12" ht="103.5" x14ac:dyDescent="0.25">
      <c r="A26" s="142"/>
      <c r="B26" s="140"/>
      <c r="C26" s="91" t="s">
        <v>147</v>
      </c>
      <c r="D26" s="142" t="s">
        <v>148</v>
      </c>
      <c r="E26" s="142" t="s">
        <v>146</v>
      </c>
      <c r="F26" s="142" t="s">
        <v>121</v>
      </c>
      <c r="G26" s="100">
        <v>-12817.6</v>
      </c>
      <c r="H26" s="100">
        <v>-85662.6</v>
      </c>
      <c r="I26" s="100">
        <v>-165920.6</v>
      </c>
      <c r="K26" s="244"/>
      <c r="L26" s="244"/>
    </row>
    <row r="27" spans="1:12" ht="86.25" x14ac:dyDescent="0.25">
      <c r="A27" s="142"/>
      <c r="B27" s="91" t="s">
        <v>242</v>
      </c>
      <c r="C27" s="142"/>
      <c r="D27" s="142" t="s">
        <v>243</v>
      </c>
      <c r="E27" s="142" t="s">
        <v>244</v>
      </c>
      <c r="F27" s="142" t="s">
        <v>245</v>
      </c>
      <c r="G27" s="100">
        <v>-150000</v>
      </c>
      <c r="H27" s="100">
        <v>-150000</v>
      </c>
      <c r="I27" s="100">
        <v>0</v>
      </c>
    </row>
    <row r="28" spans="1:12" ht="120.75" x14ac:dyDescent="0.25">
      <c r="A28" s="142"/>
      <c r="B28" s="142"/>
      <c r="C28" s="91" t="s">
        <v>246</v>
      </c>
      <c r="D28" s="142" t="s">
        <v>247</v>
      </c>
      <c r="E28" s="142" t="s">
        <v>248</v>
      </c>
      <c r="F28" s="142" t="s">
        <v>121</v>
      </c>
      <c r="G28" s="100">
        <v>-150000</v>
      </c>
      <c r="H28" s="100">
        <v>-150000</v>
      </c>
      <c r="I28" s="100">
        <v>0</v>
      </c>
    </row>
    <row r="29" spans="1:12" ht="18" customHeight="1" x14ac:dyDescent="0.25">
      <c r="A29" s="402" t="s">
        <v>277</v>
      </c>
      <c r="B29" s="402"/>
      <c r="C29" s="402"/>
      <c r="D29" s="402"/>
      <c r="E29" s="402"/>
      <c r="F29" s="402"/>
      <c r="G29" s="125">
        <v>0</v>
      </c>
      <c r="H29" s="125">
        <v>0</v>
      </c>
      <c r="I29" s="125">
        <v>0</v>
      </c>
    </row>
    <row r="30" spans="1:12" ht="86.25" x14ac:dyDescent="0.25">
      <c r="A30" s="142"/>
      <c r="B30" s="91" t="s">
        <v>278</v>
      </c>
      <c r="C30" s="142"/>
      <c r="D30" s="142" t="s">
        <v>279</v>
      </c>
      <c r="E30" s="142" t="s">
        <v>280</v>
      </c>
      <c r="F30" s="142" t="s">
        <v>281</v>
      </c>
      <c r="G30" s="125">
        <v>0</v>
      </c>
      <c r="H30" s="125">
        <v>0</v>
      </c>
      <c r="I30" s="125">
        <v>0</v>
      </c>
    </row>
    <row r="31" spans="1:12" ht="103.5" x14ac:dyDescent="0.25">
      <c r="A31" s="142"/>
      <c r="B31" s="142"/>
      <c r="C31" s="91" t="s">
        <v>282</v>
      </c>
      <c r="D31" s="142" t="s">
        <v>279</v>
      </c>
      <c r="E31" s="142" t="s">
        <v>283</v>
      </c>
      <c r="F31" s="142" t="s">
        <v>284</v>
      </c>
      <c r="G31" s="125">
        <v>2200</v>
      </c>
      <c r="H31" s="125">
        <v>53807.1</v>
      </c>
      <c r="I31" s="125">
        <v>338037.9</v>
      </c>
    </row>
    <row r="32" spans="1:12" ht="103.5" x14ac:dyDescent="0.25">
      <c r="A32" s="142"/>
      <c r="B32" s="142"/>
      <c r="C32" s="91" t="s">
        <v>282</v>
      </c>
      <c r="D32" s="142" t="s">
        <v>279</v>
      </c>
      <c r="E32" s="142" t="s">
        <v>283</v>
      </c>
      <c r="F32" s="142" t="s">
        <v>284</v>
      </c>
      <c r="G32" s="125">
        <v>-2200</v>
      </c>
      <c r="H32" s="125">
        <v>-53807.1</v>
      </c>
      <c r="I32" s="125">
        <v>-338037.9</v>
      </c>
    </row>
    <row r="37" spans="1:12" x14ac:dyDescent="0.25">
      <c r="B37" s="238"/>
      <c r="C37" s="245"/>
      <c r="G37" s="192"/>
      <c r="H37" s="192"/>
      <c r="I37" s="192"/>
      <c r="K37" s="244"/>
      <c r="L37" s="244"/>
    </row>
    <row r="38" spans="1:12" ht="1.5" hidden="1" customHeight="1" x14ac:dyDescent="0.25">
      <c r="B38" s="238"/>
      <c r="C38" s="245"/>
      <c r="G38" s="192"/>
      <c r="H38" s="192"/>
      <c r="I38" s="192"/>
      <c r="K38" s="244"/>
      <c r="L38" s="244"/>
    </row>
    <row r="39" spans="1:12" hidden="1" x14ac:dyDescent="0.25">
      <c r="B39" s="238"/>
      <c r="C39" s="245"/>
      <c r="G39" s="192"/>
      <c r="H39" s="192"/>
      <c r="I39" s="192"/>
      <c r="K39" s="244"/>
      <c r="L39" s="244"/>
    </row>
    <row r="40" spans="1:12" hidden="1" x14ac:dyDescent="0.25">
      <c r="B40" s="238"/>
      <c r="C40" s="245"/>
      <c r="G40" s="192"/>
      <c r="H40" s="192"/>
      <c r="I40" s="192"/>
      <c r="K40" s="244"/>
      <c r="L40" s="244"/>
    </row>
    <row r="41" spans="1:12" hidden="1" x14ac:dyDescent="0.25">
      <c r="B41" s="238"/>
      <c r="C41" s="245"/>
      <c r="G41" s="192"/>
      <c r="H41" s="192"/>
      <c r="I41" s="192"/>
      <c r="K41" s="244"/>
      <c r="L41" s="244"/>
    </row>
    <row r="42" spans="1:12" hidden="1" x14ac:dyDescent="0.25">
      <c r="B42" s="238"/>
      <c r="C42" s="245"/>
      <c r="G42" s="192"/>
      <c r="H42" s="192"/>
      <c r="I42" s="192"/>
      <c r="K42" s="244"/>
      <c r="L42" s="244"/>
    </row>
    <row r="43" spans="1:12" hidden="1" x14ac:dyDescent="0.25">
      <c r="B43" s="238"/>
      <c r="C43" s="245"/>
      <c r="G43" s="192"/>
      <c r="H43" s="192"/>
      <c r="I43" s="192"/>
      <c r="K43" s="244"/>
      <c r="L43" s="244"/>
    </row>
    <row r="44" spans="1:12" hidden="1" x14ac:dyDescent="0.25">
      <c r="B44" s="238"/>
      <c r="C44" s="245"/>
      <c r="G44" s="192"/>
      <c r="H44" s="192"/>
      <c r="I44" s="192"/>
      <c r="K44" s="244"/>
      <c r="L44" s="244"/>
    </row>
    <row r="45" spans="1:12" hidden="1" x14ac:dyDescent="0.25">
      <c r="B45" s="238"/>
      <c r="C45" s="245"/>
      <c r="G45" s="192"/>
      <c r="H45" s="192"/>
      <c r="I45" s="192"/>
      <c r="K45" s="244"/>
      <c r="L45" s="244"/>
    </row>
    <row r="46" spans="1:12" x14ac:dyDescent="0.25">
      <c r="B46" s="238"/>
      <c r="C46" s="245"/>
      <c r="G46" s="192"/>
      <c r="H46" s="192"/>
      <c r="I46" s="192"/>
      <c r="K46" s="244"/>
      <c r="L46" s="244"/>
    </row>
    <row r="47" spans="1:12" s="56" customFormat="1" ht="43.5" customHeight="1" x14ac:dyDescent="0.3">
      <c r="A47" s="396" t="s">
        <v>118</v>
      </c>
      <c r="B47" s="396"/>
      <c r="C47" s="396"/>
      <c r="D47" s="396"/>
      <c r="E47" s="396"/>
      <c r="F47" s="239" t="s">
        <v>119</v>
      </c>
      <c r="G47" s="246"/>
      <c r="H47" s="246"/>
      <c r="I47" s="246"/>
    </row>
    <row r="48" spans="1:12" x14ac:dyDescent="0.25">
      <c r="B48" s="238"/>
      <c r="C48" s="245"/>
      <c r="G48" s="192"/>
      <c r="H48" s="192"/>
      <c r="I48" s="192"/>
      <c r="K48" s="244"/>
      <c r="L48" s="244"/>
    </row>
  </sheetData>
  <mergeCells count="16">
    <mergeCell ref="A10:F10"/>
    <mergeCell ref="A11:F11"/>
    <mergeCell ref="A47:E47"/>
    <mergeCell ref="A29:F29"/>
    <mergeCell ref="H1:I1"/>
    <mergeCell ref="H6:I6"/>
    <mergeCell ref="A7:A9"/>
    <mergeCell ref="B7:C8"/>
    <mergeCell ref="D7:D9"/>
    <mergeCell ref="E7:E9"/>
    <mergeCell ref="F7:F9"/>
    <mergeCell ref="A5:I5"/>
    <mergeCell ref="H8:H9"/>
    <mergeCell ref="I8:I9"/>
    <mergeCell ref="G7:I7"/>
    <mergeCell ref="G8:G9"/>
  </mergeCells>
  <pageMargins left="0.70866141732283505" right="0.17" top="0.74803149606299202" bottom="0.74803149606299202" header="0.31496062992126" footer="0.31496062992126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opLeftCell="A178" zoomScaleNormal="100" zoomScaleSheetLayoutView="90" workbookViewId="0">
      <selection activeCell="M43" sqref="M43"/>
    </sheetView>
  </sheetViews>
  <sheetFormatPr defaultColWidth="8" defaultRowHeight="17.25" x14ac:dyDescent="0.3"/>
  <cols>
    <col min="1" max="1" width="8.85546875" style="56" customWidth="1"/>
    <col min="2" max="2" width="8.140625" style="56" customWidth="1"/>
    <col min="3" max="3" width="8" style="56"/>
    <col min="4" max="4" width="10.5703125" style="56" customWidth="1"/>
    <col min="5" max="5" width="15.28515625" style="56" customWidth="1"/>
    <col min="6" max="6" width="65.140625" style="56" customWidth="1"/>
    <col min="7" max="9" width="16.85546875" style="246" customWidth="1"/>
    <col min="10" max="10" width="8" style="56"/>
    <col min="11" max="11" width="16.7109375" style="56" bestFit="1" customWidth="1"/>
    <col min="12" max="12" width="17.85546875" style="56" customWidth="1"/>
    <col min="13" max="13" width="25.28515625" style="56" customWidth="1"/>
    <col min="14" max="14" width="18.42578125" style="56" customWidth="1"/>
    <col min="15" max="16" width="13.42578125" style="56" customWidth="1"/>
    <col min="17" max="16384" width="8" style="56"/>
  </cols>
  <sheetData>
    <row r="1" spans="1:10" s="176" customFormat="1" x14ac:dyDescent="0.25">
      <c r="A1" s="403" t="s">
        <v>264</v>
      </c>
      <c r="B1" s="403"/>
      <c r="C1" s="403"/>
      <c r="D1" s="403"/>
      <c r="E1" s="403"/>
      <c r="F1" s="403"/>
      <c r="G1" s="403"/>
      <c r="H1" s="403"/>
      <c r="I1" s="403"/>
    </row>
    <row r="2" spans="1:10" s="1" customFormat="1" x14ac:dyDescent="0.25">
      <c r="A2" s="404" t="s">
        <v>108</v>
      </c>
      <c r="B2" s="404"/>
      <c r="C2" s="404"/>
      <c r="D2" s="404"/>
      <c r="E2" s="404"/>
      <c r="F2" s="404"/>
      <c r="G2" s="404"/>
      <c r="H2" s="404"/>
      <c r="I2" s="404"/>
    </row>
    <row r="3" spans="1:10" s="1" customFormat="1" x14ac:dyDescent="0.25">
      <c r="A3" s="404" t="s">
        <v>0</v>
      </c>
      <c r="B3" s="404"/>
      <c r="C3" s="404"/>
      <c r="D3" s="404"/>
      <c r="E3" s="404"/>
      <c r="F3" s="404"/>
      <c r="G3" s="404"/>
      <c r="H3" s="404"/>
      <c r="I3" s="404"/>
    </row>
    <row r="4" spans="1:10" s="1" customFormat="1" ht="43.5" customHeight="1" x14ac:dyDescent="0.25">
      <c r="A4" s="385" t="s">
        <v>113</v>
      </c>
      <c r="B4" s="385"/>
      <c r="C4" s="385"/>
      <c r="D4" s="385"/>
      <c r="E4" s="385"/>
      <c r="F4" s="385"/>
      <c r="G4" s="385"/>
      <c r="H4" s="385"/>
      <c r="I4" s="385"/>
      <c r="J4" s="297"/>
    </row>
    <row r="5" spans="1:10" s="30" customFormat="1" x14ac:dyDescent="0.3">
      <c r="G5" s="298"/>
      <c r="H5" s="384" t="s">
        <v>82</v>
      </c>
      <c r="I5" s="384"/>
    </row>
    <row r="6" spans="1:10" s="30" customFormat="1" ht="66" customHeight="1" x14ac:dyDescent="0.25">
      <c r="A6" s="399" t="s">
        <v>5</v>
      </c>
      <c r="B6" s="399"/>
      <c r="C6" s="399"/>
      <c r="D6" s="399" t="s">
        <v>6</v>
      </c>
      <c r="E6" s="399"/>
      <c r="F6" s="399" t="s">
        <v>7</v>
      </c>
      <c r="G6" s="399" t="s">
        <v>3</v>
      </c>
      <c r="H6" s="399"/>
      <c r="I6" s="399"/>
    </row>
    <row r="7" spans="1:10" s="30" customFormat="1" ht="34.5" x14ac:dyDescent="0.25">
      <c r="A7" s="91" t="s">
        <v>8</v>
      </c>
      <c r="B7" s="91" t="s">
        <v>9</v>
      </c>
      <c r="C7" s="140" t="s">
        <v>10</v>
      </c>
      <c r="D7" s="140" t="s">
        <v>11</v>
      </c>
      <c r="E7" s="140" t="s">
        <v>12</v>
      </c>
      <c r="F7" s="399"/>
      <c r="G7" s="187" t="s">
        <v>104</v>
      </c>
      <c r="H7" s="188" t="s">
        <v>64</v>
      </c>
      <c r="I7" s="188" t="s">
        <v>17</v>
      </c>
    </row>
    <row r="8" spans="1:10" s="30" customFormat="1" x14ac:dyDescent="0.25">
      <c r="A8" s="31"/>
      <c r="B8" s="31"/>
      <c r="C8" s="31"/>
      <c r="D8" s="31"/>
      <c r="E8" s="31"/>
      <c r="F8" s="141" t="s">
        <v>13</v>
      </c>
      <c r="G8" s="18">
        <v>0</v>
      </c>
      <c r="H8" s="18">
        <v>-990795.00000000012</v>
      </c>
      <c r="I8" s="18">
        <v>-1552007.2000000002</v>
      </c>
    </row>
    <row r="9" spans="1:10" s="30" customFormat="1" x14ac:dyDescent="0.25">
      <c r="A9" s="31"/>
      <c r="B9" s="31"/>
      <c r="C9" s="31"/>
      <c r="D9" s="31"/>
      <c r="E9" s="31"/>
      <c r="F9" s="60" t="s">
        <v>14</v>
      </c>
      <c r="G9" s="60"/>
      <c r="H9" s="60"/>
      <c r="I9" s="60"/>
    </row>
    <row r="10" spans="1:10" s="30" customFormat="1" ht="34.5" x14ac:dyDescent="0.25">
      <c r="A10" s="31"/>
      <c r="B10" s="31"/>
      <c r="C10" s="31"/>
      <c r="D10" s="31"/>
      <c r="E10" s="31"/>
      <c r="F10" s="141" t="s">
        <v>4</v>
      </c>
      <c r="G10" s="18">
        <v>0</v>
      </c>
      <c r="H10" s="18">
        <v>-990795.00000000012</v>
      </c>
      <c r="I10" s="18">
        <v>-1552007.2000000002</v>
      </c>
    </row>
    <row r="11" spans="1:10" s="30" customFormat="1" x14ac:dyDescent="0.25">
      <c r="A11" s="31"/>
      <c r="B11" s="31"/>
      <c r="C11" s="31"/>
      <c r="D11" s="31"/>
      <c r="E11" s="31"/>
      <c r="F11" s="60" t="s">
        <v>14</v>
      </c>
      <c r="G11" s="18"/>
      <c r="H11" s="18"/>
      <c r="I11" s="18"/>
    </row>
    <row r="12" spans="1:10" s="30" customFormat="1" x14ac:dyDescent="0.25">
      <c r="A12" s="142" t="s">
        <v>20</v>
      </c>
      <c r="B12" s="31"/>
      <c r="C12" s="31"/>
      <c r="D12" s="31"/>
      <c r="E12" s="31"/>
      <c r="F12" s="142" t="s">
        <v>21</v>
      </c>
      <c r="G12" s="18">
        <v>53772.799999999988</v>
      </c>
      <c r="H12" s="18">
        <v>-990795.00000000012</v>
      </c>
      <c r="I12" s="18">
        <v>-1552007.2000000002</v>
      </c>
    </row>
    <row r="13" spans="1:10" s="30" customFormat="1" x14ac:dyDescent="0.25">
      <c r="A13" s="31"/>
      <c r="B13" s="31"/>
      <c r="C13" s="31"/>
      <c r="D13" s="31"/>
      <c r="E13" s="31"/>
      <c r="F13" s="31" t="s">
        <v>14</v>
      </c>
      <c r="G13" s="60"/>
      <c r="H13" s="60"/>
      <c r="I13" s="60"/>
    </row>
    <row r="14" spans="1:10" s="30" customFormat="1" ht="34.5" x14ac:dyDescent="0.25">
      <c r="A14" s="31"/>
      <c r="B14" s="142" t="s">
        <v>91</v>
      </c>
      <c r="C14" s="31"/>
      <c r="D14" s="31"/>
      <c r="E14" s="31"/>
      <c r="F14" s="142" t="s">
        <v>240</v>
      </c>
      <c r="G14" s="18">
        <v>-150000</v>
      </c>
      <c r="H14" s="18">
        <v>-150000</v>
      </c>
      <c r="I14" s="247">
        <v>0</v>
      </c>
    </row>
    <row r="15" spans="1:10" s="30" customFormat="1" x14ac:dyDescent="0.25">
      <c r="A15" s="31"/>
      <c r="B15" s="31"/>
      <c r="C15" s="31"/>
      <c r="D15" s="31"/>
      <c r="E15" s="31"/>
      <c r="F15" s="31" t="s">
        <v>14</v>
      </c>
      <c r="G15" s="18"/>
      <c r="H15" s="18"/>
      <c r="I15" s="247"/>
    </row>
    <row r="16" spans="1:10" s="30" customFormat="1" ht="34.5" x14ac:dyDescent="0.25">
      <c r="A16" s="31"/>
      <c r="B16" s="31"/>
      <c r="C16" s="142" t="s">
        <v>91</v>
      </c>
      <c r="D16" s="31"/>
      <c r="E16" s="31"/>
      <c r="F16" s="142" t="s">
        <v>241</v>
      </c>
      <c r="G16" s="18">
        <v>-150000</v>
      </c>
      <c r="H16" s="18">
        <v>-150000</v>
      </c>
      <c r="I16" s="247">
        <v>0</v>
      </c>
    </row>
    <row r="17" spans="1:9" s="30" customFormat="1" x14ac:dyDescent="0.25">
      <c r="A17" s="31"/>
      <c r="B17" s="31"/>
      <c r="C17" s="31"/>
      <c r="D17" s="31"/>
      <c r="E17" s="31"/>
      <c r="F17" s="31" t="s">
        <v>14</v>
      </c>
      <c r="G17" s="60"/>
      <c r="H17" s="60"/>
      <c r="I17" s="247"/>
    </row>
    <row r="18" spans="1:9" s="30" customFormat="1" x14ac:dyDescent="0.25">
      <c r="A18" s="31"/>
      <c r="B18" s="31"/>
      <c r="C18" s="31"/>
      <c r="D18" s="142" t="s">
        <v>236</v>
      </c>
      <c r="E18" s="142"/>
      <c r="F18" s="142" t="s">
        <v>237</v>
      </c>
      <c r="G18" s="18">
        <v>-150000</v>
      </c>
      <c r="H18" s="18">
        <v>-150000</v>
      </c>
      <c r="I18" s="247">
        <v>0</v>
      </c>
    </row>
    <row r="19" spans="1:9" s="30" customFormat="1" x14ac:dyDescent="0.25">
      <c r="A19" s="31"/>
      <c r="B19" s="31"/>
      <c r="C19" s="31"/>
      <c r="D19" s="31"/>
      <c r="E19" s="31"/>
      <c r="F19" s="31" t="s">
        <v>14</v>
      </c>
      <c r="G19" s="18"/>
      <c r="H19" s="18"/>
      <c r="I19" s="247">
        <v>0</v>
      </c>
    </row>
    <row r="20" spans="1:9" s="32" customFormat="1" ht="86.25" x14ac:dyDescent="0.25">
      <c r="A20" s="142"/>
      <c r="B20" s="142"/>
      <c r="C20" s="142"/>
      <c r="D20" s="142"/>
      <c r="E20" s="142" t="s">
        <v>238</v>
      </c>
      <c r="F20" s="142" t="s">
        <v>239</v>
      </c>
      <c r="G20" s="18">
        <v>-150000</v>
      </c>
      <c r="H20" s="18">
        <v>-150000</v>
      </c>
      <c r="I20" s="247">
        <v>0</v>
      </c>
    </row>
    <row r="21" spans="1:9" s="30" customFormat="1" x14ac:dyDescent="0.25">
      <c r="A21" s="31"/>
      <c r="B21" s="31"/>
      <c r="C21" s="31"/>
      <c r="D21" s="31"/>
      <c r="E21" s="31"/>
      <c r="F21" s="31" t="s">
        <v>15</v>
      </c>
      <c r="G21" s="18"/>
      <c r="H21" s="18"/>
      <c r="I21" s="247">
        <v>0</v>
      </c>
    </row>
    <row r="22" spans="1:9" s="30" customFormat="1" ht="34.5" x14ac:dyDescent="0.25">
      <c r="A22" s="31"/>
      <c r="B22" s="31"/>
      <c r="C22" s="31"/>
      <c r="D22" s="31"/>
      <c r="E22" s="31"/>
      <c r="F22" s="177" t="s">
        <v>117</v>
      </c>
      <c r="G22" s="225">
        <v>-150000</v>
      </c>
      <c r="H22" s="225">
        <v>-150000</v>
      </c>
      <c r="I22" s="247">
        <v>0</v>
      </c>
    </row>
    <row r="23" spans="1:9" s="30" customFormat="1" ht="34.5" x14ac:dyDescent="0.25">
      <c r="A23" s="31"/>
      <c r="B23" s="31"/>
      <c r="C23" s="31"/>
      <c r="D23" s="31"/>
      <c r="E23" s="31"/>
      <c r="F23" s="31" t="s">
        <v>16</v>
      </c>
      <c r="G23" s="225"/>
      <c r="H23" s="225"/>
      <c r="I23" s="247">
        <v>0</v>
      </c>
    </row>
    <row r="24" spans="1:9" s="30" customFormat="1" x14ac:dyDescent="0.25">
      <c r="A24" s="31"/>
      <c r="B24" s="31"/>
      <c r="C24" s="31"/>
      <c r="D24" s="31"/>
      <c r="E24" s="31"/>
      <c r="F24" s="31" t="s">
        <v>13</v>
      </c>
      <c r="G24" s="225">
        <v>-150000</v>
      </c>
      <c r="H24" s="225">
        <v>-150000</v>
      </c>
      <c r="I24" s="247">
        <v>0</v>
      </c>
    </row>
    <row r="25" spans="1:9" s="30" customFormat="1" x14ac:dyDescent="0.25">
      <c r="A25" s="31"/>
      <c r="B25" s="31"/>
      <c r="C25" s="31"/>
      <c r="D25" s="31"/>
      <c r="E25" s="31"/>
      <c r="F25" s="31" t="s">
        <v>27</v>
      </c>
      <c r="G25" s="225">
        <v>-150000</v>
      </c>
      <c r="H25" s="225">
        <v>-150000</v>
      </c>
      <c r="I25" s="247">
        <v>0</v>
      </c>
    </row>
    <row r="26" spans="1:9" s="30" customFormat="1" x14ac:dyDescent="0.25">
      <c r="A26" s="31"/>
      <c r="B26" s="31"/>
      <c r="C26" s="31"/>
      <c r="D26" s="31"/>
      <c r="E26" s="31"/>
      <c r="F26" s="31" t="s">
        <v>28</v>
      </c>
      <c r="G26" s="225">
        <v>-150000</v>
      </c>
      <c r="H26" s="225">
        <v>-150000</v>
      </c>
      <c r="I26" s="247">
        <v>0</v>
      </c>
    </row>
    <row r="27" spans="1:9" s="30" customFormat="1" x14ac:dyDescent="0.25">
      <c r="A27" s="31"/>
      <c r="B27" s="31"/>
      <c r="C27" s="31"/>
      <c r="D27" s="31"/>
      <c r="E27" s="31"/>
      <c r="F27" s="31" t="s">
        <v>44</v>
      </c>
      <c r="G27" s="225">
        <v>-150000</v>
      </c>
      <c r="H27" s="225">
        <v>-150000</v>
      </c>
      <c r="I27" s="247">
        <v>0</v>
      </c>
    </row>
    <row r="28" spans="1:9" s="30" customFormat="1" x14ac:dyDescent="0.25">
      <c r="A28" s="31"/>
      <c r="B28" s="31"/>
      <c r="C28" s="31"/>
      <c r="D28" s="31"/>
      <c r="E28" s="31"/>
      <c r="F28" s="31" t="s">
        <v>153</v>
      </c>
      <c r="G28" s="225">
        <v>-150000</v>
      </c>
      <c r="H28" s="225">
        <v>-150000</v>
      </c>
      <c r="I28" s="247">
        <v>0</v>
      </c>
    </row>
    <row r="29" spans="1:9" s="30" customFormat="1" ht="34.5" x14ac:dyDescent="0.25">
      <c r="A29" s="31"/>
      <c r="B29" s="142" t="s">
        <v>22</v>
      </c>
      <c r="C29" s="31"/>
      <c r="D29" s="31"/>
      <c r="E29" s="31"/>
      <c r="F29" s="142" t="s">
        <v>23</v>
      </c>
      <c r="G29" s="225">
        <v>0</v>
      </c>
      <c r="H29" s="18">
        <v>-50000</v>
      </c>
      <c r="I29" s="18">
        <v>-50000</v>
      </c>
    </row>
    <row r="30" spans="1:9" s="30" customFormat="1" x14ac:dyDescent="0.25">
      <c r="A30" s="31"/>
      <c r="B30" s="31"/>
      <c r="C30" s="31"/>
      <c r="D30" s="31"/>
      <c r="E30" s="31"/>
      <c r="F30" s="31" t="s">
        <v>14</v>
      </c>
      <c r="G30" s="225"/>
      <c r="H30" s="18"/>
      <c r="I30" s="18"/>
    </row>
    <row r="31" spans="1:9" s="30" customFormat="1" x14ac:dyDescent="0.3">
      <c r="A31" s="31"/>
      <c r="B31" s="304"/>
      <c r="C31" s="142" t="s">
        <v>20</v>
      </c>
      <c r="D31" s="31"/>
      <c r="E31" s="31"/>
      <c r="F31" s="142" t="s">
        <v>24</v>
      </c>
      <c r="G31" s="225">
        <v>0</v>
      </c>
      <c r="H31" s="18">
        <v>-50000</v>
      </c>
      <c r="I31" s="18">
        <v>-50000</v>
      </c>
    </row>
    <row r="32" spans="1:9" s="30" customFormat="1" x14ac:dyDescent="0.3">
      <c r="A32" s="31"/>
      <c r="B32" s="304"/>
      <c r="C32" s="31"/>
      <c r="D32" s="31"/>
      <c r="E32" s="31"/>
      <c r="F32" s="31" t="s">
        <v>14</v>
      </c>
      <c r="G32" s="225"/>
      <c r="H32" s="18"/>
      <c r="I32" s="18"/>
    </row>
    <row r="33" spans="1:9" s="30" customFormat="1" ht="34.5" x14ac:dyDescent="0.3">
      <c r="A33" s="31"/>
      <c r="B33" s="304"/>
      <c r="C33" s="31"/>
      <c r="D33" s="31"/>
      <c r="E33" s="31"/>
      <c r="F33" s="142" t="s">
        <v>50</v>
      </c>
      <c r="G33" s="225">
        <v>0</v>
      </c>
      <c r="H33" s="18">
        <v>-50000</v>
      </c>
      <c r="I33" s="18">
        <v>-50000</v>
      </c>
    </row>
    <row r="34" spans="1:9" s="30" customFormat="1" x14ac:dyDescent="0.3">
      <c r="A34" s="31"/>
      <c r="B34" s="304"/>
      <c r="C34" s="31"/>
      <c r="D34" s="31"/>
      <c r="E34" s="31"/>
      <c r="F34" s="31" t="s">
        <v>14</v>
      </c>
      <c r="G34" s="225"/>
      <c r="H34" s="225"/>
      <c r="I34" s="225"/>
    </row>
    <row r="35" spans="1:9" s="32" customFormat="1" x14ac:dyDescent="0.25">
      <c r="A35" s="142"/>
      <c r="B35" s="142"/>
      <c r="C35" s="142"/>
      <c r="D35" s="142" t="s">
        <v>25</v>
      </c>
      <c r="E35" s="142"/>
      <c r="F35" s="142" t="s">
        <v>19</v>
      </c>
      <c r="G35" s="18">
        <v>0</v>
      </c>
      <c r="H35" s="18">
        <v>-50000</v>
      </c>
      <c r="I35" s="18">
        <v>-50000</v>
      </c>
    </row>
    <row r="36" spans="1:9" s="30" customFormat="1" x14ac:dyDescent="0.25">
      <c r="A36" s="31"/>
      <c r="B36" s="31"/>
      <c r="C36" s="31"/>
      <c r="D36" s="31"/>
      <c r="E36" s="31"/>
      <c r="F36" s="31" t="s">
        <v>14</v>
      </c>
      <c r="G36" s="225"/>
      <c r="H36" s="225"/>
      <c r="I36" s="247"/>
    </row>
    <row r="37" spans="1:9" s="32" customFormat="1" ht="86.25" x14ac:dyDescent="0.25">
      <c r="A37" s="142"/>
      <c r="B37" s="142"/>
      <c r="C37" s="142"/>
      <c r="D37" s="142"/>
      <c r="E37" s="142" t="s">
        <v>324</v>
      </c>
      <c r="F37" s="142" t="s">
        <v>325</v>
      </c>
      <c r="G37" s="18">
        <v>0</v>
      </c>
      <c r="H37" s="18">
        <v>-50000</v>
      </c>
      <c r="I37" s="18">
        <v>-50000</v>
      </c>
    </row>
    <row r="38" spans="1:9" s="30" customFormat="1" x14ac:dyDescent="0.25">
      <c r="A38" s="31"/>
      <c r="B38" s="31"/>
      <c r="C38" s="31"/>
      <c r="D38" s="31"/>
      <c r="E38" s="31"/>
      <c r="F38" s="31" t="s">
        <v>15</v>
      </c>
      <c r="G38" s="225"/>
      <c r="H38" s="225"/>
      <c r="I38" s="225"/>
    </row>
    <row r="39" spans="1:9" s="30" customFormat="1" ht="34.5" x14ac:dyDescent="0.25">
      <c r="A39" s="31"/>
      <c r="B39" s="31"/>
      <c r="C39" s="31"/>
      <c r="D39" s="31"/>
      <c r="E39" s="31"/>
      <c r="F39" s="177" t="s">
        <v>29</v>
      </c>
      <c r="G39" s="225">
        <v>0</v>
      </c>
      <c r="H39" s="225">
        <v>-50000</v>
      </c>
      <c r="I39" s="225">
        <v>-50000</v>
      </c>
    </row>
    <row r="40" spans="1:9" s="30" customFormat="1" ht="34.5" x14ac:dyDescent="0.25">
      <c r="A40" s="31"/>
      <c r="B40" s="31"/>
      <c r="C40" s="31"/>
      <c r="D40" s="31"/>
      <c r="E40" s="31"/>
      <c r="F40" s="31" t="s">
        <v>16</v>
      </c>
      <c r="G40" s="225"/>
      <c r="H40" s="225"/>
      <c r="I40" s="247"/>
    </row>
    <row r="41" spans="1:9" s="30" customFormat="1" x14ac:dyDescent="0.25">
      <c r="A41" s="31"/>
      <c r="B41" s="31"/>
      <c r="C41" s="31"/>
      <c r="D41" s="31"/>
      <c r="E41" s="31"/>
      <c r="F41" s="31" t="s">
        <v>13</v>
      </c>
      <c r="G41" s="225">
        <v>0</v>
      </c>
      <c r="H41" s="225">
        <v>-50000</v>
      </c>
      <c r="I41" s="225">
        <v>-50000</v>
      </c>
    </row>
    <row r="42" spans="1:9" s="30" customFormat="1" x14ac:dyDescent="0.25">
      <c r="A42" s="31"/>
      <c r="B42" s="31"/>
      <c r="C42" s="31"/>
      <c r="D42" s="31"/>
      <c r="E42" s="31"/>
      <c r="F42" s="31" t="s">
        <v>27</v>
      </c>
      <c r="G42" s="225">
        <v>0</v>
      </c>
      <c r="H42" s="225">
        <v>-50000</v>
      </c>
      <c r="I42" s="225">
        <v>-50000</v>
      </c>
    </row>
    <row r="43" spans="1:9" s="30" customFormat="1" x14ac:dyDescent="0.25">
      <c r="A43" s="31"/>
      <c r="B43" s="31"/>
      <c r="C43" s="31"/>
      <c r="D43" s="31"/>
      <c r="E43" s="31"/>
      <c r="F43" s="31" t="s">
        <v>28</v>
      </c>
      <c r="G43" s="225">
        <v>0</v>
      </c>
      <c r="H43" s="225">
        <v>-50000</v>
      </c>
      <c r="I43" s="225">
        <v>-50000</v>
      </c>
    </row>
    <row r="44" spans="1:9" s="30" customFormat="1" x14ac:dyDescent="0.25">
      <c r="A44" s="31"/>
      <c r="B44" s="31"/>
      <c r="C44" s="31"/>
      <c r="D44" s="31"/>
      <c r="E44" s="31"/>
      <c r="F44" s="31" t="s">
        <v>44</v>
      </c>
      <c r="G44" s="225">
        <v>0</v>
      </c>
      <c r="H44" s="225">
        <v>-50000</v>
      </c>
      <c r="I44" s="225">
        <v>-50000</v>
      </c>
    </row>
    <row r="45" spans="1:9" s="30" customFormat="1" x14ac:dyDescent="0.25">
      <c r="A45" s="31"/>
      <c r="B45" s="31"/>
      <c r="C45" s="31"/>
      <c r="D45" s="31"/>
      <c r="E45" s="31"/>
      <c r="F45" s="31" t="s">
        <v>45</v>
      </c>
      <c r="G45" s="225">
        <v>0</v>
      </c>
      <c r="H45" s="225">
        <v>-50000</v>
      </c>
      <c r="I45" s="225">
        <v>-50000</v>
      </c>
    </row>
    <row r="46" spans="1:9" s="30" customFormat="1" x14ac:dyDescent="0.25">
      <c r="A46" s="31"/>
      <c r="B46" s="142" t="s">
        <v>116</v>
      </c>
      <c r="C46" s="31"/>
      <c r="D46" s="31"/>
      <c r="E46" s="31"/>
      <c r="F46" s="142" t="s">
        <v>124</v>
      </c>
      <c r="G46" s="18">
        <v>203772.79999999999</v>
      </c>
      <c r="H46" s="18">
        <v>-790795.00000000012</v>
      </c>
      <c r="I46" s="18">
        <v>-1502007.2000000002</v>
      </c>
    </row>
    <row r="47" spans="1:9" s="30" customFormat="1" x14ac:dyDescent="0.25">
      <c r="A47" s="31"/>
      <c r="B47" s="31"/>
      <c r="C47" s="31"/>
      <c r="D47" s="31"/>
      <c r="E47" s="31"/>
      <c r="F47" s="31" t="s">
        <v>14</v>
      </c>
      <c r="G47" s="299"/>
      <c r="H47" s="299"/>
      <c r="I47" s="299"/>
    </row>
    <row r="48" spans="1:9" s="30" customFormat="1" x14ac:dyDescent="0.25">
      <c r="A48" s="31"/>
      <c r="B48" s="31"/>
      <c r="C48" s="142" t="s">
        <v>91</v>
      </c>
      <c r="D48" s="31"/>
      <c r="E48" s="31"/>
      <c r="F48" s="142" t="s">
        <v>125</v>
      </c>
      <c r="G48" s="300">
        <v>203772.79999999999</v>
      </c>
      <c r="H48" s="300">
        <v>-790795.00000000012</v>
      </c>
      <c r="I48" s="300">
        <v>-1502007.2000000002</v>
      </c>
    </row>
    <row r="49" spans="1:9" s="30" customFormat="1" x14ac:dyDescent="0.25">
      <c r="A49" s="31"/>
      <c r="B49" s="31"/>
      <c r="C49" s="31"/>
      <c r="D49" s="31"/>
      <c r="E49" s="31"/>
      <c r="F49" s="31" t="s">
        <v>14</v>
      </c>
      <c r="G49" s="299"/>
      <c r="H49" s="299"/>
      <c r="I49" s="299"/>
    </row>
    <row r="50" spans="1:9" s="30" customFormat="1" ht="34.5" x14ac:dyDescent="0.25">
      <c r="A50" s="31"/>
      <c r="B50" s="31"/>
      <c r="C50" s="31"/>
      <c r="D50" s="329"/>
      <c r="E50" s="329"/>
      <c r="F50" s="335" t="s">
        <v>4</v>
      </c>
      <c r="G50" s="18">
        <v>203772.79999999999</v>
      </c>
      <c r="H50" s="18">
        <v>-790795.00000000012</v>
      </c>
      <c r="I50" s="18">
        <v>-1502007.2000000002</v>
      </c>
    </row>
    <row r="51" spans="1:9" s="30" customFormat="1" x14ac:dyDescent="0.25">
      <c r="A51" s="31"/>
      <c r="B51" s="31"/>
      <c r="C51" s="31"/>
      <c r="D51" s="329"/>
      <c r="E51" s="329"/>
      <c r="F51" s="338" t="s">
        <v>14</v>
      </c>
      <c r="G51" s="350"/>
      <c r="H51" s="350"/>
      <c r="I51" s="350"/>
    </row>
    <row r="52" spans="1:9" s="32" customFormat="1" x14ac:dyDescent="0.25">
      <c r="A52" s="142"/>
      <c r="B52" s="142"/>
      <c r="C52" s="142"/>
      <c r="D52" s="327">
        <v>1049</v>
      </c>
      <c r="E52" s="327"/>
      <c r="F52" s="335" t="s">
        <v>225</v>
      </c>
      <c r="G52" s="250">
        <v>162817.59999999998</v>
      </c>
      <c r="H52" s="250">
        <v>302807.09999999998</v>
      </c>
      <c r="I52" s="250">
        <v>437037.9</v>
      </c>
    </row>
    <row r="53" spans="1:9" s="30" customFormat="1" x14ac:dyDescent="0.25">
      <c r="A53" s="31"/>
      <c r="B53" s="31"/>
      <c r="C53" s="31"/>
      <c r="D53" s="329"/>
      <c r="E53" s="329"/>
      <c r="F53" s="338" t="s">
        <v>14</v>
      </c>
      <c r="G53" s="248"/>
      <c r="H53" s="249"/>
      <c r="I53" s="249"/>
    </row>
    <row r="54" spans="1:9" s="370" customFormat="1" ht="86.25" x14ac:dyDescent="0.25">
      <c r="A54" s="329"/>
      <c r="B54" s="329"/>
      <c r="C54" s="329"/>
      <c r="D54" s="329"/>
      <c r="E54" s="362" t="s">
        <v>343</v>
      </c>
      <c r="F54" s="362" t="s">
        <v>344</v>
      </c>
      <c r="G54" s="250">
        <v>504</v>
      </c>
      <c r="H54" s="250">
        <v>504</v>
      </c>
      <c r="I54" s="250">
        <v>504</v>
      </c>
    </row>
    <row r="55" spans="1:9" s="30" customFormat="1" x14ac:dyDescent="0.25">
      <c r="A55" s="31"/>
      <c r="B55" s="31"/>
      <c r="C55" s="31"/>
      <c r="D55" s="329"/>
      <c r="E55" s="329"/>
      <c r="F55" s="329" t="s">
        <v>15</v>
      </c>
      <c r="G55" s="248"/>
      <c r="H55" s="248"/>
      <c r="I55" s="248"/>
    </row>
    <row r="56" spans="1:9" s="30" customFormat="1" ht="34.5" x14ac:dyDescent="0.25">
      <c r="A56" s="31"/>
      <c r="B56" s="31"/>
      <c r="C56" s="31"/>
      <c r="D56" s="329"/>
      <c r="E56" s="329"/>
      <c r="F56" s="331" t="s">
        <v>117</v>
      </c>
      <c r="G56" s="248">
        <v>504</v>
      </c>
      <c r="H56" s="248">
        <v>504</v>
      </c>
      <c r="I56" s="248">
        <v>504</v>
      </c>
    </row>
    <row r="57" spans="1:9" s="30" customFormat="1" ht="34.5" x14ac:dyDescent="0.25">
      <c r="A57" s="31"/>
      <c r="B57" s="31"/>
      <c r="C57" s="31"/>
      <c r="D57" s="329"/>
      <c r="E57" s="329"/>
      <c r="F57" s="329" t="s">
        <v>16</v>
      </c>
      <c r="G57" s="248"/>
      <c r="H57" s="248"/>
      <c r="I57" s="248"/>
    </row>
    <row r="58" spans="1:9" s="30" customFormat="1" x14ac:dyDescent="0.25">
      <c r="A58" s="31"/>
      <c r="B58" s="31"/>
      <c r="C58" s="31"/>
      <c r="D58" s="329"/>
      <c r="E58" s="329"/>
      <c r="F58" s="329" t="s">
        <v>13</v>
      </c>
      <c r="G58" s="248">
        <v>504</v>
      </c>
      <c r="H58" s="248">
        <v>504</v>
      </c>
      <c r="I58" s="248">
        <v>504</v>
      </c>
    </row>
    <row r="59" spans="1:9" s="30" customFormat="1" x14ac:dyDescent="0.25">
      <c r="A59" s="31"/>
      <c r="B59" s="31"/>
      <c r="C59" s="31"/>
      <c r="D59" s="329"/>
      <c r="E59" s="329"/>
      <c r="F59" s="329" t="s">
        <v>31</v>
      </c>
      <c r="G59" s="248">
        <v>504</v>
      </c>
      <c r="H59" s="248">
        <v>504</v>
      </c>
      <c r="I59" s="248">
        <v>504</v>
      </c>
    </row>
    <row r="60" spans="1:9" s="30" customFormat="1" x14ac:dyDescent="0.25">
      <c r="A60" s="31"/>
      <c r="B60" s="31"/>
      <c r="C60" s="31"/>
      <c r="D60" s="329"/>
      <c r="E60" s="329"/>
      <c r="F60" s="329" t="s">
        <v>33</v>
      </c>
      <c r="G60" s="248">
        <v>504</v>
      </c>
      <c r="H60" s="248">
        <v>504</v>
      </c>
      <c r="I60" s="248">
        <v>504</v>
      </c>
    </row>
    <row r="61" spans="1:9" s="30" customFormat="1" x14ac:dyDescent="0.25">
      <c r="A61" s="31"/>
      <c r="B61" s="31"/>
      <c r="C61" s="31"/>
      <c r="D61" s="329"/>
      <c r="E61" s="329"/>
      <c r="F61" s="329" t="s">
        <v>52</v>
      </c>
      <c r="G61" s="248">
        <v>504</v>
      </c>
      <c r="H61" s="248">
        <v>504</v>
      </c>
      <c r="I61" s="248">
        <v>504</v>
      </c>
    </row>
    <row r="62" spans="1:9" s="32" customFormat="1" ht="51.75" x14ac:dyDescent="0.25">
      <c r="A62" s="142"/>
      <c r="B62" s="142"/>
      <c r="C62" s="142"/>
      <c r="D62" s="327"/>
      <c r="E62" s="327" t="s">
        <v>232</v>
      </c>
      <c r="F62" s="327" t="s">
        <v>233</v>
      </c>
      <c r="G62" s="250">
        <v>149936.29999999999</v>
      </c>
      <c r="H62" s="250">
        <v>243807.1</v>
      </c>
      <c r="I62" s="250">
        <v>328037.90000000002</v>
      </c>
    </row>
    <row r="63" spans="1:9" s="30" customFormat="1" x14ac:dyDescent="0.25">
      <c r="A63" s="31"/>
      <c r="B63" s="31"/>
      <c r="C63" s="31"/>
      <c r="D63" s="31"/>
      <c r="E63" s="31"/>
      <c r="F63" s="31" t="s">
        <v>15</v>
      </c>
      <c r="G63" s="248"/>
      <c r="H63" s="248"/>
      <c r="I63" s="248"/>
    </row>
    <row r="64" spans="1:9" s="30" customFormat="1" ht="34.5" x14ac:dyDescent="0.25">
      <c r="A64" s="31"/>
      <c r="B64" s="31"/>
      <c r="C64" s="31"/>
      <c r="D64" s="31"/>
      <c r="E64" s="31"/>
      <c r="F64" s="177" t="s">
        <v>117</v>
      </c>
      <c r="G64" s="248">
        <v>149936.29999999999</v>
      </c>
      <c r="H64" s="248">
        <v>243807.1</v>
      </c>
      <c r="I64" s="248">
        <v>328037.90000000002</v>
      </c>
    </row>
    <row r="65" spans="1:9" s="30" customFormat="1" ht="34.5" x14ac:dyDescent="0.25">
      <c r="A65" s="31"/>
      <c r="B65" s="31"/>
      <c r="C65" s="31"/>
      <c r="D65" s="31"/>
      <c r="E65" s="31"/>
      <c r="F65" s="31" t="s">
        <v>16</v>
      </c>
      <c r="G65" s="248"/>
      <c r="H65" s="248"/>
      <c r="I65" s="248"/>
    </row>
    <row r="66" spans="1:9" s="30" customFormat="1" x14ac:dyDescent="0.25">
      <c r="A66" s="31"/>
      <c r="B66" s="31"/>
      <c r="C66" s="31"/>
      <c r="D66" s="31"/>
      <c r="E66" s="31"/>
      <c r="F66" s="31" t="s">
        <v>13</v>
      </c>
      <c r="G66" s="248">
        <v>149936.29999999999</v>
      </c>
      <c r="H66" s="248">
        <v>243807.1</v>
      </c>
      <c r="I66" s="248">
        <v>328037.90000000002</v>
      </c>
    </row>
    <row r="67" spans="1:9" s="30" customFormat="1" x14ac:dyDescent="0.25">
      <c r="A67" s="31"/>
      <c r="B67" s="31"/>
      <c r="C67" s="31"/>
      <c r="D67" s="31"/>
      <c r="E67" s="31"/>
      <c r="F67" s="31" t="s">
        <v>27</v>
      </c>
      <c r="G67" s="248">
        <v>149936.29999999999</v>
      </c>
      <c r="H67" s="248">
        <v>243807.1</v>
      </c>
      <c r="I67" s="248">
        <v>328037.90000000002</v>
      </c>
    </row>
    <row r="68" spans="1:9" s="30" customFormat="1" x14ac:dyDescent="0.25">
      <c r="A68" s="31"/>
      <c r="B68" s="31"/>
      <c r="C68" s="31"/>
      <c r="D68" s="31"/>
      <c r="E68" s="31"/>
      <c r="F68" s="31" t="s">
        <v>28</v>
      </c>
      <c r="G68" s="248">
        <v>149936.29999999999</v>
      </c>
      <c r="H68" s="248">
        <v>243807.1</v>
      </c>
      <c r="I68" s="248">
        <v>328037.90000000002</v>
      </c>
    </row>
    <row r="69" spans="1:9" s="30" customFormat="1" x14ac:dyDescent="0.25">
      <c r="A69" s="31"/>
      <c r="B69" s="31"/>
      <c r="C69" s="31"/>
      <c r="D69" s="31"/>
      <c r="E69" s="31"/>
      <c r="F69" s="31" t="s">
        <v>44</v>
      </c>
      <c r="G69" s="248">
        <v>39936.300000000003</v>
      </c>
      <c r="H69" s="248">
        <v>63807.1</v>
      </c>
      <c r="I69" s="248">
        <v>148037.9</v>
      </c>
    </row>
    <row r="70" spans="1:9" s="30" customFormat="1" x14ac:dyDescent="0.25">
      <c r="A70" s="31"/>
      <c r="B70" s="31"/>
      <c r="C70" s="31"/>
      <c r="D70" s="31"/>
      <c r="E70" s="31"/>
      <c r="F70" s="31" t="s">
        <v>45</v>
      </c>
      <c r="G70" s="248">
        <v>39936.300000000003</v>
      </c>
      <c r="H70" s="248">
        <v>63807.1</v>
      </c>
      <c r="I70" s="248">
        <v>148037.9</v>
      </c>
    </row>
    <row r="71" spans="1:9" s="30" customFormat="1" x14ac:dyDescent="0.25">
      <c r="A71" s="31"/>
      <c r="B71" s="31"/>
      <c r="C71" s="31"/>
      <c r="D71" s="31"/>
      <c r="E71" s="31"/>
      <c r="F71" s="31" t="s">
        <v>122</v>
      </c>
      <c r="G71" s="248">
        <v>110000</v>
      </c>
      <c r="H71" s="248">
        <v>180000</v>
      </c>
      <c r="I71" s="248">
        <v>180000</v>
      </c>
    </row>
    <row r="72" spans="1:9" s="30" customFormat="1" x14ac:dyDescent="0.25">
      <c r="A72" s="31"/>
      <c r="B72" s="31"/>
      <c r="C72" s="31"/>
      <c r="D72" s="31"/>
      <c r="E72" s="31"/>
      <c r="F72" s="31" t="s">
        <v>123</v>
      </c>
      <c r="G72" s="248">
        <v>110000</v>
      </c>
      <c r="H72" s="248">
        <v>180000</v>
      </c>
      <c r="I72" s="248">
        <v>180000</v>
      </c>
    </row>
    <row r="73" spans="1:9" s="32" customFormat="1" ht="51.75" x14ac:dyDescent="0.25">
      <c r="A73" s="142"/>
      <c r="B73" s="142"/>
      <c r="C73" s="142"/>
      <c r="D73" s="142"/>
      <c r="E73" s="142" t="s">
        <v>270</v>
      </c>
      <c r="F73" s="142" t="s">
        <v>271</v>
      </c>
      <c r="G73" s="248">
        <v>12377.3</v>
      </c>
      <c r="H73" s="249">
        <v>58496</v>
      </c>
      <c r="I73" s="249">
        <v>58496</v>
      </c>
    </row>
    <row r="74" spans="1:9" s="30" customFormat="1" x14ac:dyDescent="0.25">
      <c r="A74" s="31"/>
      <c r="B74" s="31"/>
      <c r="C74" s="31"/>
      <c r="D74" s="31"/>
      <c r="E74" s="31"/>
      <c r="F74" s="31" t="s">
        <v>15</v>
      </c>
      <c r="G74" s="248"/>
      <c r="H74" s="249"/>
      <c r="I74" s="249"/>
    </row>
    <row r="75" spans="1:9" s="30" customFormat="1" ht="34.5" x14ac:dyDescent="0.25">
      <c r="A75" s="31"/>
      <c r="B75" s="31"/>
      <c r="C75" s="31"/>
      <c r="D75" s="31"/>
      <c r="E75" s="31"/>
      <c r="F75" s="177" t="s">
        <v>117</v>
      </c>
      <c r="G75" s="248">
        <v>12377.3</v>
      </c>
      <c r="H75" s="249">
        <v>58496</v>
      </c>
      <c r="I75" s="249">
        <v>58496</v>
      </c>
    </row>
    <row r="76" spans="1:9" s="30" customFormat="1" ht="34.5" x14ac:dyDescent="0.25">
      <c r="A76" s="31"/>
      <c r="B76" s="31"/>
      <c r="C76" s="31"/>
      <c r="D76" s="31"/>
      <c r="E76" s="31"/>
      <c r="F76" s="31" t="s">
        <v>16</v>
      </c>
      <c r="G76" s="248"/>
      <c r="H76" s="249"/>
      <c r="I76" s="249"/>
    </row>
    <row r="77" spans="1:9" s="30" customFormat="1" x14ac:dyDescent="0.25">
      <c r="A77" s="31"/>
      <c r="B77" s="31"/>
      <c r="C77" s="31"/>
      <c r="D77" s="31"/>
      <c r="E77" s="31"/>
      <c r="F77" s="31" t="s">
        <v>13</v>
      </c>
      <c r="G77" s="248">
        <v>12377.3</v>
      </c>
      <c r="H77" s="249">
        <v>58496</v>
      </c>
      <c r="I77" s="249">
        <v>58496</v>
      </c>
    </row>
    <row r="78" spans="1:9" s="30" customFormat="1" x14ac:dyDescent="0.25">
      <c r="A78" s="31"/>
      <c r="B78" s="31"/>
      <c r="C78" s="31"/>
      <c r="D78" s="31"/>
      <c r="E78" s="31"/>
      <c r="F78" s="31" t="s">
        <v>27</v>
      </c>
      <c r="G78" s="248">
        <v>12377.3</v>
      </c>
      <c r="H78" s="249">
        <v>58496</v>
      </c>
      <c r="I78" s="249">
        <v>58496</v>
      </c>
    </row>
    <row r="79" spans="1:9" s="30" customFormat="1" x14ac:dyDescent="0.25">
      <c r="A79" s="31"/>
      <c r="B79" s="31"/>
      <c r="C79" s="31"/>
      <c r="D79" s="31"/>
      <c r="E79" s="31"/>
      <c r="F79" s="31" t="s">
        <v>28</v>
      </c>
      <c r="G79" s="248">
        <v>12377.3</v>
      </c>
      <c r="H79" s="249">
        <v>58496</v>
      </c>
      <c r="I79" s="249">
        <v>58496</v>
      </c>
    </row>
    <row r="80" spans="1:9" s="30" customFormat="1" x14ac:dyDescent="0.25">
      <c r="A80" s="31"/>
      <c r="B80" s="31"/>
      <c r="C80" s="31"/>
      <c r="D80" s="31"/>
      <c r="E80" s="31"/>
      <c r="F80" s="31" t="s">
        <v>122</v>
      </c>
      <c r="G80" s="248">
        <v>12377.3</v>
      </c>
      <c r="H80" s="249">
        <v>58496</v>
      </c>
      <c r="I80" s="249">
        <v>58496</v>
      </c>
    </row>
    <row r="81" spans="1:9" s="30" customFormat="1" x14ac:dyDescent="0.25">
      <c r="A81" s="31"/>
      <c r="B81" s="31"/>
      <c r="C81" s="31"/>
      <c r="D81" s="31"/>
      <c r="E81" s="31"/>
      <c r="F81" s="31" t="s">
        <v>123</v>
      </c>
      <c r="G81" s="248">
        <v>12377.3</v>
      </c>
      <c r="H81" s="249">
        <v>58496</v>
      </c>
      <c r="I81" s="249">
        <v>58496</v>
      </c>
    </row>
    <row r="82" spans="1:9" s="32" customFormat="1" ht="69" x14ac:dyDescent="0.25">
      <c r="A82" s="142"/>
      <c r="B82" s="142"/>
      <c r="C82" s="142"/>
      <c r="D82" s="142"/>
      <c r="E82" s="142" t="s">
        <v>326</v>
      </c>
      <c r="F82" s="142" t="s">
        <v>327</v>
      </c>
      <c r="G82" s="250">
        <v>0</v>
      </c>
      <c r="H82" s="257">
        <v>0</v>
      </c>
      <c r="I82" s="257">
        <v>50000</v>
      </c>
    </row>
    <row r="83" spans="1:9" s="30" customFormat="1" x14ac:dyDescent="0.25">
      <c r="A83" s="31"/>
      <c r="B83" s="31"/>
      <c r="C83" s="31"/>
      <c r="D83" s="31"/>
      <c r="E83" s="31"/>
      <c r="F83" s="31" t="s">
        <v>15</v>
      </c>
      <c r="G83" s="248"/>
      <c r="H83" s="249"/>
      <c r="I83" s="249"/>
    </row>
    <row r="84" spans="1:9" s="30" customFormat="1" ht="34.5" x14ac:dyDescent="0.25">
      <c r="A84" s="31"/>
      <c r="B84" s="31"/>
      <c r="C84" s="31"/>
      <c r="D84" s="31"/>
      <c r="E84" s="31"/>
      <c r="F84" s="31" t="s">
        <v>117</v>
      </c>
      <c r="G84" s="248">
        <v>0</v>
      </c>
      <c r="H84" s="249">
        <v>0</v>
      </c>
      <c r="I84" s="249">
        <v>50000</v>
      </c>
    </row>
    <row r="85" spans="1:9" s="30" customFormat="1" ht="34.5" x14ac:dyDescent="0.25">
      <c r="A85" s="31"/>
      <c r="B85" s="31"/>
      <c r="C85" s="31"/>
      <c r="D85" s="31"/>
      <c r="E85" s="31"/>
      <c r="F85" s="31" t="s">
        <v>16</v>
      </c>
      <c r="G85" s="248"/>
      <c r="H85" s="249"/>
      <c r="I85" s="249"/>
    </row>
    <row r="86" spans="1:9" s="30" customFormat="1" x14ac:dyDescent="0.25">
      <c r="A86" s="31"/>
      <c r="B86" s="31"/>
      <c r="C86" s="31"/>
      <c r="D86" s="31"/>
      <c r="E86" s="31"/>
      <c r="F86" s="31" t="s">
        <v>13</v>
      </c>
      <c r="G86" s="248">
        <v>0</v>
      </c>
      <c r="H86" s="249">
        <v>0</v>
      </c>
      <c r="I86" s="249">
        <v>50000</v>
      </c>
    </row>
    <row r="87" spans="1:9" s="30" customFormat="1" x14ac:dyDescent="0.25">
      <c r="A87" s="31"/>
      <c r="B87" s="31"/>
      <c r="C87" s="31"/>
      <c r="D87" s="31"/>
      <c r="E87" s="31"/>
      <c r="F87" s="31" t="s">
        <v>27</v>
      </c>
      <c r="G87" s="248">
        <v>0</v>
      </c>
      <c r="H87" s="249">
        <v>0</v>
      </c>
      <c r="I87" s="249">
        <v>50000</v>
      </c>
    </row>
    <row r="88" spans="1:9" s="30" customFormat="1" x14ac:dyDescent="0.25">
      <c r="A88" s="31"/>
      <c r="B88" s="31"/>
      <c r="C88" s="31"/>
      <c r="D88" s="31"/>
      <c r="E88" s="31"/>
      <c r="F88" s="31" t="s">
        <v>28</v>
      </c>
      <c r="G88" s="248">
        <v>0</v>
      </c>
      <c r="H88" s="249">
        <v>0</v>
      </c>
      <c r="I88" s="249">
        <v>50000</v>
      </c>
    </row>
    <row r="89" spans="1:9" s="30" customFormat="1" x14ac:dyDescent="0.25">
      <c r="A89" s="31"/>
      <c r="B89" s="31"/>
      <c r="C89" s="31"/>
      <c r="D89" s="31"/>
      <c r="E89" s="31"/>
      <c r="F89" s="31" t="s">
        <v>122</v>
      </c>
      <c r="G89" s="248">
        <v>0</v>
      </c>
      <c r="H89" s="249">
        <v>0</v>
      </c>
      <c r="I89" s="249">
        <v>50000</v>
      </c>
    </row>
    <row r="90" spans="1:9" s="30" customFormat="1" x14ac:dyDescent="0.25">
      <c r="A90" s="31"/>
      <c r="B90" s="31"/>
      <c r="C90" s="31"/>
      <c r="D90" s="31"/>
      <c r="E90" s="31"/>
      <c r="F90" s="31" t="s">
        <v>123</v>
      </c>
      <c r="G90" s="248">
        <v>0</v>
      </c>
      <c r="H90" s="249">
        <v>0</v>
      </c>
      <c r="I90" s="249">
        <v>50000</v>
      </c>
    </row>
    <row r="91" spans="1:9" s="30" customFormat="1" x14ac:dyDescent="0.25">
      <c r="A91" s="31"/>
      <c r="B91" s="31"/>
      <c r="C91" s="31"/>
      <c r="D91" s="142">
        <v>1157</v>
      </c>
      <c r="E91" s="142"/>
      <c r="F91" s="141" t="s">
        <v>133</v>
      </c>
      <c r="G91" s="250">
        <v>40955.200000000004</v>
      </c>
      <c r="H91" s="18">
        <v>-1093602.1000000001</v>
      </c>
      <c r="I91" s="18">
        <v>-1939045.1</v>
      </c>
    </row>
    <row r="92" spans="1:9" s="30" customFormat="1" x14ac:dyDescent="0.25">
      <c r="A92" s="31"/>
      <c r="B92" s="31"/>
      <c r="C92" s="31"/>
      <c r="D92" s="31"/>
      <c r="E92" s="31"/>
      <c r="F92" s="60" t="s">
        <v>14</v>
      </c>
      <c r="G92" s="60"/>
      <c r="H92" s="60"/>
      <c r="I92" s="60"/>
    </row>
    <row r="93" spans="1:9" s="32" customFormat="1" ht="69" x14ac:dyDescent="0.25">
      <c r="A93" s="142"/>
      <c r="B93" s="142"/>
      <c r="C93" s="142"/>
      <c r="D93" s="142"/>
      <c r="E93" s="301" t="s">
        <v>149</v>
      </c>
      <c r="F93" s="142" t="s">
        <v>150</v>
      </c>
      <c r="G93" s="100">
        <v>9406.2999999999993</v>
      </c>
      <c r="H93" s="100">
        <v>59057.1</v>
      </c>
      <c r="I93" s="100">
        <v>88195.299999999988</v>
      </c>
    </row>
    <row r="94" spans="1:9" s="30" customFormat="1" x14ac:dyDescent="0.25">
      <c r="A94" s="31"/>
      <c r="B94" s="31"/>
      <c r="C94" s="31"/>
      <c r="D94" s="31"/>
      <c r="E94" s="302"/>
      <c r="F94" s="31" t="s">
        <v>15</v>
      </c>
      <c r="G94" s="195"/>
      <c r="H94" s="195"/>
      <c r="I94" s="195"/>
    </row>
    <row r="95" spans="1:9" s="30" customFormat="1" ht="34.5" x14ac:dyDescent="0.25">
      <c r="A95" s="31"/>
      <c r="B95" s="31"/>
      <c r="C95" s="31"/>
      <c r="D95" s="31"/>
      <c r="E95" s="302"/>
      <c r="F95" s="177" t="s">
        <v>117</v>
      </c>
      <c r="G95" s="195">
        <v>9406.2999999999993</v>
      </c>
      <c r="H95" s="195">
        <v>59057.1</v>
      </c>
      <c r="I95" s="195">
        <v>88195.299999999988</v>
      </c>
    </row>
    <row r="96" spans="1:9" s="30" customFormat="1" ht="34.5" x14ac:dyDescent="0.25">
      <c r="A96" s="31"/>
      <c r="B96" s="31"/>
      <c r="C96" s="31"/>
      <c r="D96" s="31"/>
      <c r="E96" s="302"/>
      <c r="F96" s="31" t="s">
        <v>16</v>
      </c>
      <c r="G96" s="195"/>
      <c r="H96" s="195"/>
      <c r="I96" s="195"/>
    </row>
    <row r="97" spans="1:9" s="30" customFormat="1" x14ac:dyDescent="0.25">
      <c r="A97" s="31"/>
      <c r="B97" s="31"/>
      <c r="C97" s="31"/>
      <c r="D97" s="31"/>
      <c r="E97" s="302"/>
      <c r="F97" s="31" t="s">
        <v>13</v>
      </c>
      <c r="G97" s="195">
        <v>9406.2999999999993</v>
      </c>
      <c r="H97" s="195">
        <v>59057.1</v>
      </c>
      <c r="I97" s="195">
        <v>88195.299999999988</v>
      </c>
    </row>
    <row r="98" spans="1:9" s="30" customFormat="1" x14ac:dyDescent="0.25">
      <c r="A98" s="31"/>
      <c r="B98" s="31"/>
      <c r="C98" s="31"/>
      <c r="D98" s="31"/>
      <c r="E98" s="302"/>
      <c r="F98" s="31" t="s">
        <v>31</v>
      </c>
      <c r="G98" s="195">
        <v>9406.2999999999993</v>
      </c>
      <c r="H98" s="195">
        <v>59057.1</v>
      </c>
      <c r="I98" s="195">
        <v>88195.299999999988</v>
      </c>
    </row>
    <row r="99" spans="1:9" s="30" customFormat="1" x14ac:dyDescent="0.25">
      <c r="A99" s="31"/>
      <c r="B99" s="31"/>
      <c r="C99" s="31"/>
      <c r="D99" s="31"/>
      <c r="E99" s="302"/>
      <c r="F99" s="31" t="s">
        <v>33</v>
      </c>
      <c r="G99" s="195">
        <v>9406.2999999999993</v>
      </c>
      <c r="H99" s="195">
        <v>59057.1</v>
      </c>
      <c r="I99" s="195">
        <v>88195.299999999988</v>
      </c>
    </row>
    <row r="100" spans="1:9" s="30" customFormat="1" x14ac:dyDescent="0.25">
      <c r="A100" s="31"/>
      <c r="B100" s="31"/>
      <c r="C100" s="31"/>
      <c r="D100" s="31"/>
      <c r="E100" s="302"/>
      <c r="F100" s="31" t="s">
        <v>52</v>
      </c>
      <c r="G100" s="195">
        <v>9406.2999999999993</v>
      </c>
      <c r="H100" s="195">
        <v>59057.1</v>
      </c>
      <c r="I100" s="195">
        <v>88195.299999999988</v>
      </c>
    </row>
    <row r="101" spans="1:9" s="32" customFormat="1" ht="51.75" x14ac:dyDescent="0.25">
      <c r="A101" s="142"/>
      <c r="B101" s="142"/>
      <c r="C101" s="142"/>
      <c r="D101" s="142"/>
      <c r="E101" s="301" t="s">
        <v>151</v>
      </c>
      <c r="F101" s="142" t="s">
        <v>152</v>
      </c>
      <c r="G101" s="100">
        <v>0</v>
      </c>
      <c r="H101" s="100">
        <v>-749508.2</v>
      </c>
      <c r="I101" s="100">
        <v>-1452965.2</v>
      </c>
    </row>
    <row r="102" spans="1:9" s="30" customFormat="1" x14ac:dyDescent="0.25">
      <c r="A102" s="31"/>
      <c r="B102" s="31"/>
      <c r="C102" s="31"/>
      <c r="D102" s="31"/>
      <c r="E102" s="31"/>
      <c r="F102" s="31" t="s">
        <v>15</v>
      </c>
      <c r="G102" s="195"/>
      <c r="H102" s="195"/>
      <c r="I102" s="195"/>
    </row>
    <row r="103" spans="1:9" s="30" customFormat="1" ht="34.5" x14ac:dyDescent="0.25">
      <c r="A103" s="31"/>
      <c r="B103" s="31"/>
      <c r="C103" s="31"/>
      <c r="D103" s="31"/>
      <c r="E103" s="31"/>
      <c r="F103" s="177" t="s">
        <v>117</v>
      </c>
      <c r="G103" s="195">
        <v>0</v>
      </c>
      <c r="H103" s="195">
        <v>-749508.2</v>
      </c>
      <c r="I103" s="195">
        <v>-1452965.2</v>
      </c>
    </row>
    <row r="104" spans="1:9" s="30" customFormat="1" ht="34.5" x14ac:dyDescent="0.25">
      <c r="A104" s="31"/>
      <c r="B104" s="31"/>
      <c r="C104" s="31"/>
      <c r="D104" s="31"/>
      <c r="E104" s="31"/>
      <c r="F104" s="31" t="s">
        <v>16</v>
      </c>
      <c r="G104" s="195"/>
      <c r="H104" s="195"/>
      <c r="I104" s="195"/>
    </row>
    <row r="105" spans="1:9" s="30" customFormat="1" x14ac:dyDescent="0.25">
      <c r="A105" s="31"/>
      <c r="B105" s="31"/>
      <c r="C105" s="31"/>
      <c r="D105" s="31"/>
      <c r="E105" s="31"/>
      <c r="F105" s="31" t="s">
        <v>13</v>
      </c>
      <c r="G105" s="195">
        <v>0</v>
      </c>
      <c r="H105" s="195">
        <v>-749508.2</v>
      </c>
      <c r="I105" s="195">
        <v>-1452965.2</v>
      </c>
    </row>
    <row r="106" spans="1:9" s="30" customFormat="1" x14ac:dyDescent="0.25">
      <c r="A106" s="31"/>
      <c r="B106" s="31"/>
      <c r="C106" s="31"/>
      <c r="D106" s="31"/>
      <c r="E106" s="31"/>
      <c r="F106" s="31" t="s">
        <v>27</v>
      </c>
      <c r="G106" s="195">
        <v>0</v>
      </c>
      <c r="H106" s="195">
        <v>-749508.2</v>
      </c>
      <c r="I106" s="195">
        <v>-1452965.2</v>
      </c>
    </row>
    <row r="107" spans="1:9" s="30" customFormat="1" x14ac:dyDescent="0.25">
      <c r="A107" s="31"/>
      <c r="B107" s="31"/>
      <c r="C107" s="31"/>
      <c r="D107" s="31"/>
      <c r="E107" s="31"/>
      <c r="F107" s="31" t="s">
        <v>28</v>
      </c>
      <c r="G107" s="195">
        <v>0</v>
      </c>
      <c r="H107" s="195">
        <v>-749508.2</v>
      </c>
      <c r="I107" s="195">
        <v>-1452965.2</v>
      </c>
    </row>
    <row r="108" spans="1:9" s="30" customFormat="1" x14ac:dyDescent="0.25">
      <c r="A108" s="31"/>
      <c r="B108" s="31"/>
      <c r="C108" s="31"/>
      <c r="D108" s="31"/>
      <c r="E108" s="31"/>
      <c r="F108" s="31" t="s">
        <v>44</v>
      </c>
      <c r="G108" s="195">
        <v>0</v>
      </c>
      <c r="H108" s="195">
        <v>-749508.2</v>
      </c>
      <c r="I108" s="195">
        <v>-1452965.2</v>
      </c>
    </row>
    <row r="109" spans="1:9" s="30" customFormat="1" x14ac:dyDescent="0.25">
      <c r="A109" s="31"/>
      <c r="B109" s="31"/>
      <c r="C109" s="31"/>
      <c r="D109" s="31"/>
      <c r="E109" s="31"/>
      <c r="F109" s="31" t="s">
        <v>153</v>
      </c>
      <c r="G109" s="195">
        <v>0</v>
      </c>
      <c r="H109" s="195">
        <v>-749508.2</v>
      </c>
      <c r="I109" s="195">
        <v>-1452965.2</v>
      </c>
    </row>
    <row r="110" spans="1:9" s="32" customFormat="1" ht="69" x14ac:dyDescent="0.25">
      <c r="A110" s="142"/>
      <c r="B110" s="142"/>
      <c r="C110" s="142"/>
      <c r="D110" s="142"/>
      <c r="E110" s="142" t="s">
        <v>154</v>
      </c>
      <c r="F110" s="142" t="s">
        <v>155</v>
      </c>
      <c r="G110" s="100">
        <v>0</v>
      </c>
      <c r="H110" s="100">
        <v>-361185.39999999997</v>
      </c>
      <c r="I110" s="100">
        <v>-453485.8</v>
      </c>
    </row>
    <row r="111" spans="1:9" s="30" customFormat="1" x14ac:dyDescent="0.25">
      <c r="A111" s="31"/>
      <c r="B111" s="31"/>
      <c r="C111" s="31"/>
      <c r="D111" s="31"/>
      <c r="E111" s="31"/>
      <c r="F111" s="31" t="s">
        <v>15</v>
      </c>
      <c r="G111" s="31"/>
      <c r="H111" s="195"/>
      <c r="I111" s="195"/>
    </row>
    <row r="112" spans="1:9" s="32" customFormat="1" ht="34.5" x14ac:dyDescent="0.25">
      <c r="A112" s="142"/>
      <c r="B112" s="142"/>
      <c r="C112" s="142"/>
      <c r="D112" s="142"/>
      <c r="E112" s="31"/>
      <c r="F112" s="177" t="s">
        <v>117</v>
      </c>
      <c r="G112" s="196">
        <v>0</v>
      </c>
      <c r="H112" s="195">
        <v>-361185.39999999997</v>
      </c>
      <c r="I112" s="195">
        <v>-453485.8</v>
      </c>
    </row>
    <row r="113" spans="1:9" s="30" customFormat="1" ht="34.5" x14ac:dyDescent="0.25">
      <c r="A113" s="31"/>
      <c r="B113" s="31"/>
      <c r="C113" s="31"/>
      <c r="D113" s="31"/>
      <c r="E113" s="31"/>
      <c r="F113" s="31" t="s">
        <v>16</v>
      </c>
      <c r="G113" s="31"/>
      <c r="H113" s="195"/>
      <c r="I113" s="195"/>
    </row>
    <row r="114" spans="1:9" s="30" customFormat="1" x14ac:dyDescent="0.25">
      <c r="A114" s="31"/>
      <c r="B114" s="31"/>
      <c r="C114" s="31"/>
      <c r="D114" s="31"/>
      <c r="E114" s="31"/>
      <c r="F114" s="31" t="s">
        <v>13</v>
      </c>
      <c r="G114" s="195">
        <v>0</v>
      </c>
      <c r="H114" s="195">
        <v>-361185.39999999997</v>
      </c>
      <c r="I114" s="195">
        <v>-453485.8</v>
      </c>
    </row>
    <row r="115" spans="1:9" s="30" customFormat="1" x14ac:dyDescent="0.25">
      <c r="A115" s="31"/>
      <c r="B115" s="31"/>
      <c r="C115" s="31"/>
      <c r="D115" s="31"/>
      <c r="E115" s="31"/>
      <c r="F115" s="31" t="s">
        <v>27</v>
      </c>
      <c r="G115" s="195">
        <v>0</v>
      </c>
      <c r="H115" s="195">
        <v>-361185.39999999997</v>
      </c>
      <c r="I115" s="195">
        <v>-453485.8</v>
      </c>
    </row>
    <row r="116" spans="1:9" s="30" customFormat="1" x14ac:dyDescent="0.25">
      <c r="A116" s="31"/>
      <c r="B116" s="31"/>
      <c r="C116" s="31"/>
      <c r="D116" s="31"/>
      <c r="E116" s="31"/>
      <c r="F116" s="31" t="s">
        <v>28</v>
      </c>
      <c r="G116" s="195">
        <v>0</v>
      </c>
      <c r="H116" s="195">
        <v>-361185.39999999997</v>
      </c>
      <c r="I116" s="195">
        <v>-453485.8</v>
      </c>
    </row>
    <row r="117" spans="1:9" s="30" customFormat="1" x14ac:dyDescent="0.25">
      <c r="A117" s="31"/>
      <c r="B117" s="31"/>
      <c r="C117" s="31"/>
      <c r="D117" s="31"/>
      <c r="E117" s="31"/>
      <c r="F117" s="31" t="s">
        <v>44</v>
      </c>
      <c r="G117" s="195">
        <v>0</v>
      </c>
      <c r="H117" s="195">
        <v>-361185.39999999997</v>
      </c>
      <c r="I117" s="195">
        <v>-453485.8</v>
      </c>
    </row>
    <row r="118" spans="1:9" s="30" customFormat="1" x14ac:dyDescent="0.25">
      <c r="A118" s="31"/>
      <c r="B118" s="31"/>
      <c r="C118" s="31"/>
      <c r="D118" s="31"/>
      <c r="E118" s="31"/>
      <c r="F118" s="31" t="s">
        <v>45</v>
      </c>
      <c r="G118" s="195">
        <v>0</v>
      </c>
      <c r="H118" s="195">
        <v>-361185.39999999997</v>
      </c>
      <c r="I118" s="195">
        <v>-453485.8</v>
      </c>
    </row>
    <row r="119" spans="1:9" s="32" customFormat="1" ht="103.5" x14ac:dyDescent="0.25">
      <c r="A119" s="142"/>
      <c r="B119" s="142"/>
      <c r="C119" s="142"/>
      <c r="D119" s="142"/>
      <c r="E119" s="142" t="s">
        <v>156</v>
      </c>
      <c r="F119" s="142" t="s">
        <v>157</v>
      </c>
      <c r="G119" s="100">
        <v>44366.5</v>
      </c>
      <c r="H119" s="100">
        <v>43697</v>
      </c>
      <c r="I119" s="100">
        <v>45131.199999999997</v>
      </c>
    </row>
    <row r="120" spans="1:9" s="32" customFormat="1" x14ac:dyDescent="0.25">
      <c r="A120" s="142"/>
      <c r="B120" s="142"/>
      <c r="C120" s="142"/>
      <c r="D120" s="142"/>
      <c r="E120" s="31"/>
      <c r="F120" s="31" t="s">
        <v>15</v>
      </c>
      <c r="G120" s="195"/>
      <c r="H120" s="195"/>
      <c r="I120" s="195"/>
    </row>
    <row r="121" spans="1:9" s="30" customFormat="1" ht="34.5" x14ac:dyDescent="0.25">
      <c r="A121" s="31"/>
      <c r="B121" s="31"/>
      <c r="C121" s="31"/>
      <c r="D121" s="31"/>
      <c r="E121" s="31"/>
      <c r="F121" s="177" t="s">
        <v>117</v>
      </c>
      <c r="G121" s="195">
        <v>44366.5</v>
      </c>
      <c r="H121" s="195">
        <v>43697</v>
      </c>
      <c r="I121" s="195">
        <v>45131.199999999997</v>
      </c>
    </row>
    <row r="122" spans="1:9" s="30" customFormat="1" ht="34.5" x14ac:dyDescent="0.25">
      <c r="A122" s="31"/>
      <c r="B122" s="31"/>
      <c r="C122" s="31"/>
      <c r="D122" s="31"/>
      <c r="E122" s="31"/>
      <c r="F122" s="31" t="s">
        <v>16</v>
      </c>
      <c r="G122" s="195"/>
      <c r="H122" s="195"/>
      <c r="I122" s="195"/>
    </row>
    <row r="123" spans="1:9" s="30" customFormat="1" x14ac:dyDescent="0.25">
      <c r="A123" s="31"/>
      <c r="B123" s="31"/>
      <c r="C123" s="31"/>
      <c r="D123" s="31"/>
      <c r="E123" s="31"/>
      <c r="F123" s="31" t="s">
        <v>13</v>
      </c>
      <c r="G123" s="195">
        <v>44366.5</v>
      </c>
      <c r="H123" s="195">
        <v>43697</v>
      </c>
      <c r="I123" s="195">
        <v>45131.199999999997</v>
      </c>
    </row>
    <row r="124" spans="1:9" s="30" customFormat="1" x14ac:dyDescent="0.25">
      <c r="A124" s="31"/>
      <c r="B124" s="31"/>
      <c r="C124" s="31"/>
      <c r="D124" s="31"/>
      <c r="E124" s="31"/>
      <c r="F124" s="31" t="s">
        <v>27</v>
      </c>
      <c r="G124" s="195">
        <v>44366.5</v>
      </c>
      <c r="H124" s="195">
        <v>43697</v>
      </c>
      <c r="I124" s="195">
        <v>45131.199999999997</v>
      </c>
    </row>
    <row r="125" spans="1:9" s="30" customFormat="1" x14ac:dyDescent="0.25">
      <c r="A125" s="31"/>
      <c r="B125" s="31"/>
      <c r="C125" s="31"/>
      <c r="D125" s="31"/>
      <c r="E125" s="31"/>
      <c r="F125" s="31" t="s">
        <v>28</v>
      </c>
      <c r="G125" s="195">
        <v>44366.5</v>
      </c>
      <c r="H125" s="195">
        <v>43697</v>
      </c>
      <c r="I125" s="195">
        <v>45131.199999999997</v>
      </c>
    </row>
    <row r="126" spans="1:9" s="30" customFormat="1" x14ac:dyDescent="0.25">
      <c r="A126" s="31"/>
      <c r="B126" s="31"/>
      <c r="C126" s="31"/>
      <c r="D126" s="31"/>
      <c r="E126" s="31"/>
      <c r="F126" s="31" t="s">
        <v>44</v>
      </c>
      <c r="G126" s="195">
        <v>44366.5</v>
      </c>
      <c r="H126" s="195">
        <v>43697</v>
      </c>
      <c r="I126" s="195">
        <v>41684</v>
      </c>
    </row>
    <row r="127" spans="1:9" s="30" customFormat="1" x14ac:dyDescent="0.25">
      <c r="A127" s="31"/>
      <c r="B127" s="31"/>
      <c r="C127" s="31"/>
      <c r="D127" s="31"/>
      <c r="E127" s="31"/>
      <c r="F127" s="31" t="s">
        <v>45</v>
      </c>
      <c r="G127" s="195">
        <v>44366.5</v>
      </c>
      <c r="H127" s="195">
        <v>43697</v>
      </c>
      <c r="I127" s="195">
        <v>41684</v>
      </c>
    </row>
    <row r="128" spans="1:9" s="30" customFormat="1" x14ac:dyDescent="0.25">
      <c r="A128" s="31"/>
      <c r="B128" s="31"/>
      <c r="C128" s="31"/>
      <c r="D128" s="31"/>
      <c r="E128" s="31"/>
      <c r="F128" s="31" t="s">
        <v>122</v>
      </c>
      <c r="G128" s="195">
        <v>0</v>
      </c>
      <c r="H128" s="195">
        <v>0</v>
      </c>
      <c r="I128" s="195">
        <v>3447.1999999999971</v>
      </c>
    </row>
    <row r="129" spans="1:9" s="32" customFormat="1" x14ac:dyDescent="0.25">
      <c r="A129" s="142"/>
      <c r="B129" s="142"/>
      <c r="C129" s="142"/>
      <c r="D129" s="142"/>
      <c r="E129" s="31"/>
      <c r="F129" s="31" t="s">
        <v>158</v>
      </c>
      <c r="G129" s="195">
        <v>0</v>
      </c>
      <c r="H129" s="195">
        <v>0</v>
      </c>
      <c r="I129" s="195">
        <v>-19156.100000000002</v>
      </c>
    </row>
    <row r="130" spans="1:9" s="30" customFormat="1" x14ac:dyDescent="0.25">
      <c r="A130" s="31"/>
      <c r="B130" s="31"/>
      <c r="C130" s="31"/>
      <c r="D130" s="31"/>
      <c r="E130" s="31"/>
      <c r="F130" s="31" t="s">
        <v>123</v>
      </c>
      <c r="G130" s="195">
        <v>0</v>
      </c>
      <c r="H130" s="195">
        <v>0</v>
      </c>
      <c r="I130" s="195">
        <v>22603.3</v>
      </c>
    </row>
    <row r="131" spans="1:9" s="32" customFormat="1" ht="69" x14ac:dyDescent="0.25">
      <c r="A131" s="142"/>
      <c r="B131" s="142"/>
      <c r="C131" s="142"/>
      <c r="D131" s="142"/>
      <c r="E131" s="142" t="s">
        <v>159</v>
      </c>
      <c r="F131" s="142" t="s">
        <v>160</v>
      </c>
      <c r="G131" s="100">
        <v>-12817.6</v>
      </c>
      <c r="H131" s="100">
        <v>-85662.6</v>
      </c>
      <c r="I131" s="100">
        <v>-165920.6</v>
      </c>
    </row>
    <row r="132" spans="1:9" s="30" customFormat="1" x14ac:dyDescent="0.25">
      <c r="A132" s="31"/>
      <c r="B132" s="31"/>
      <c r="C132" s="31"/>
      <c r="D132" s="31"/>
      <c r="E132" s="31"/>
      <c r="F132" s="31" t="s">
        <v>15</v>
      </c>
      <c r="G132" s="195"/>
      <c r="H132" s="195"/>
      <c r="I132" s="195"/>
    </row>
    <row r="133" spans="1:9" s="30" customFormat="1" ht="34.5" x14ac:dyDescent="0.25">
      <c r="A133" s="31"/>
      <c r="B133" s="31"/>
      <c r="C133" s="31"/>
      <c r="D133" s="31"/>
      <c r="E133" s="31"/>
      <c r="F133" s="177" t="s">
        <v>117</v>
      </c>
      <c r="G133" s="195">
        <v>-12817.6</v>
      </c>
      <c r="H133" s="195">
        <v>-85662.6</v>
      </c>
      <c r="I133" s="195">
        <v>-165920.6</v>
      </c>
    </row>
    <row r="134" spans="1:9" s="30" customFormat="1" ht="34.5" x14ac:dyDescent="0.25">
      <c r="A134" s="31"/>
      <c r="B134" s="31"/>
      <c r="C134" s="31"/>
      <c r="D134" s="31"/>
      <c r="E134" s="31"/>
      <c r="F134" s="31" t="s">
        <v>16</v>
      </c>
      <c r="G134" s="195"/>
      <c r="H134" s="195"/>
      <c r="I134" s="195"/>
    </row>
    <row r="135" spans="1:9" s="30" customFormat="1" x14ac:dyDescent="0.25">
      <c r="A135" s="31"/>
      <c r="B135" s="31"/>
      <c r="C135" s="31"/>
      <c r="D135" s="31"/>
      <c r="E135" s="31"/>
      <c r="F135" s="31" t="s">
        <v>13</v>
      </c>
      <c r="G135" s="195">
        <v>-12817.6</v>
      </c>
      <c r="H135" s="195">
        <v>-85662.6</v>
      </c>
      <c r="I135" s="195">
        <v>-165920.6</v>
      </c>
    </row>
    <row r="136" spans="1:9" s="30" customFormat="1" x14ac:dyDescent="0.25">
      <c r="A136" s="31"/>
      <c r="B136" s="31"/>
      <c r="C136" s="31"/>
      <c r="D136" s="31"/>
      <c r="E136" s="31"/>
      <c r="F136" s="31" t="s">
        <v>27</v>
      </c>
      <c r="G136" s="195">
        <v>-12817.6</v>
      </c>
      <c r="H136" s="195">
        <v>-85662.6</v>
      </c>
      <c r="I136" s="195">
        <v>-165920.6</v>
      </c>
    </row>
    <row r="137" spans="1:9" s="30" customFormat="1" x14ac:dyDescent="0.25">
      <c r="A137" s="31"/>
      <c r="B137" s="31"/>
      <c r="C137" s="31"/>
      <c r="D137" s="31"/>
      <c r="E137" s="31"/>
      <c r="F137" s="31" t="s">
        <v>28</v>
      </c>
      <c r="G137" s="195">
        <v>-12817.6</v>
      </c>
      <c r="H137" s="195">
        <v>-85662.6</v>
      </c>
      <c r="I137" s="195">
        <v>-165920.6</v>
      </c>
    </row>
    <row r="138" spans="1:9" s="92" customFormat="1" x14ac:dyDescent="0.3">
      <c r="A138" s="303"/>
      <c r="B138" s="142"/>
      <c r="C138" s="142"/>
      <c r="D138" s="142"/>
      <c r="E138" s="31"/>
      <c r="F138" s="31" t="s">
        <v>44</v>
      </c>
      <c r="G138" s="195">
        <v>0</v>
      </c>
      <c r="H138" s="195">
        <v>-34392</v>
      </c>
      <c r="I138" s="195">
        <v>-114650</v>
      </c>
    </row>
    <row r="139" spans="1:9" x14ac:dyDescent="0.3">
      <c r="A139" s="304"/>
      <c r="B139" s="31"/>
      <c r="C139" s="31"/>
      <c r="D139" s="31"/>
      <c r="E139" s="31"/>
      <c r="F139" s="31" t="s">
        <v>45</v>
      </c>
      <c r="G139" s="195">
        <v>0</v>
      </c>
      <c r="H139" s="195">
        <v>-34392</v>
      </c>
      <c r="I139" s="195">
        <v>-114650</v>
      </c>
    </row>
    <row r="140" spans="1:9" s="92" customFormat="1" x14ac:dyDescent="0.3">
      <c r="A140" s="303"/>
      <c r="B140" s="303"/>
      <c r="C140" s="142"/>
      <c r="D140" s="142"/>
      <c r="E140" s="31"/>
      <c r="F140" s="31" t="s">
        <v>122</v>
      </c>
      <c r="G140" s="195">
        <v>-12817.6</v>
      </c>
      <c r="H140" s="195">
        <v>-51270.6</v>
      </c>
      <c r="I140" s="195">
        <v>-51270.6</v>
      </c>
    </row>
    <row r="141" spans="1:9" x14ac:dyDescent="0.3">
      <c r="A141" s="304"/>
      <c r="B141" s="304"/>
      <c r="C141" s="31"/>
      <c r="D141" s="31"/>
      <c r="E141" s="31"/>
      <c r="F141" s="31" t="s">
        <v>123</v>
      </c>
      <c r="G141" s="195">
        <v>-12817.6</v>
      </c>
      <c r="H141" s="195">
        <v>-51270.6</v>
      </c>
      <c r="I141" s="195">
        <v>-51270.6</v>
      </c>
    </row>
    <row r="142" spans="1:9" s="92" customFormat="1" ht="34.5" x14ac:dyDescent="0.3">
      <c r="A142" s="142" t="s">
        <v>93</v>
      </c>
      <c r="B142" s="142"/>
      <c r="C142" s="142"/>
      <c r="D142" s="142"/>
      <c r="E142" s="142"/>
      <c r="F142" s="142" t="s">
        <v>39</v>
      </c>
      <c r="G142" s="251">
        <v>-53772.800000000003</v>
      </c>
      <c r="H142" s="251">
        <v>0</v>
      </c>
      <c r="I142" s="251">
        <v>0</v>
      </c>
    </row>
    <row r="143" spans="1:9" x14ac:dyDescent="0.3">
      <c r="A143" s="31"/>
      <c r="B143" s="31"/>
      <c r="C143" s="31"/>
      <c r="D143" s="31"/>
      <c r="E143" s="31"/>
      <c r="F143" s="31" t="s">
        <v>14</v>
      </c>
      <c r="G143" s="305"/>
      <c r="H143" s="305"/>
      <c r="I143" s="305"/>
    </row>
    <row r="144" spans="1:9" x14ac:dyDescent="0.3">
      <c r="A144" s="304"/>
      <c r="B144" s="142" t="s">
        <v>92</v>
      </c>
      <c r="C144" s="31"/>
      <c r="D144" s="31"/>
      <c r="E144" s="31"/>
      <c r="F144" s="142" t="s">
        <v>32</v>
      </c>
      <c r="G144" s="251">
        <v>-53772.800000000003</v>
      </c>
      <c r="H144" s="252">
        <v>0</v>
      </c>
      <c r="I144" s="252">
        <v>0</v>
      </c>
    </row>
    <row r="145" spans="1:9" x14ac:dyDescent="0.3">
      <c r="A145" s="304"/>
      <c r="B145" s="31"/>
      <c r="C145" s="31"/>
      <c r="D145" s="31"/>
      <c r="E145" s="31"/>
      <c r="F145" s="31" t="s">
        <v>14</v>
      </c>
      <c r="G145" s="251"/>
      <c r="H145" s="305"/>
      <c r="I145" s="305"/>
    </row>
    <row r="146" spans="1:9" x14ac:dyDescent="0.3">
      <c r="A146" s="304"/>
      <c r="B146" s="31"/>
      <c r="C146" s="142" t="s">
        <v>91</v>
      </c>
      <c r="D146" s="31"/>
      <c r="E146" s="31"/>
      <c r="F146" s="142" t="s">
        <v>32</v>
      </c>
      <c r="G146" s="251">
        <v>-53772.800000000003</v>
      </c>
      <c r="H146" s="252">
        <v>0</v>
      </c>
      <c r="I146" s="252">
        <v>0</v>
      </c>
    </row>
    <row r="147" spans="1:9" x14ac:dyDescent="0.3">
      <c r="A147" s="304"/>
      <c r="B147" s="31"/>
      <c r="C147" s="31"/>
      <c r="D147" s="31"/>
      <c r="E147" s="31"/>
      <c r="F147" s="31" t="s">
        <v>14</v>
      </c>
      <c r="G147" s="305"/>
      <c r="H147" s="305"/>
      <c r="I147" s="305"/>
    </row>
    <row r="148" spans="1:9" ht="34.5" x14ac:dyDescent="0.3">
      <c r="A148" s="304"/>
      <c r="B148" s="31"/>
      <c r="C148" s="31"/>
      <c r="D148" s="31"/>
      <c r="E148" s="31"/>
      <c r="F148" s="142" t="s">
        <v>50</v>
      </c>
      <c r="G148" s="258">
        <v>-53772.800000000003</v>
      </c>
      <c r="H148" s="196">
        <v>0</v>
      </c>
      <c r="I148" s="196">
        <v>0</v>
      </c>
    </row>
    <row r="149" spans="1:9" x14ac:dyDescent="0.3">
      <c r="A149" s="304"/>
      <c r="B149" s="31"/>
      <c r="C149" s="31"/>
      <c r="D149" s="31"/>
      <c r="E149" s="31"/>
      <c r="F149" s="31" t="s">
        <v>14</v>
      </c>
      <c r="G149" s="197"/>
      <c r="H149" s="195"/>
      <c r="I149" s="195"/>
    </row>
    <row r="150" spans="1:9" x14ac:dyDescent="0.3">
      <c r="A150" s="304"/>
      <c r="B150" s="304"/>
      <c r="C150" s="304"/>
      <c r="D150" s="142" t="s">
        <v>41</v>
      </c>
      <c r="E150" s="142"/>
      <c r="F150" s="142" t="s">
        <v>38</v>
      </c>
      <c r="G150" s="251">
        <v>-53772.800000000003</v>
      </c>
      <c r="H150" s="195">
        <v>0</v>
      </c>
      <c r="I150" s="195">
        <v>0</v>
      </c>
    </row>
    <row r="151" spans="1:9" x14ac:dyDescent="0.3">
      <c r="A151" s="304"/>
      <c r="B151" s="304"/>
      <c r="C151" s="304"/>
      <c r="D151" s="31"/>
      <c r="E151" s="31"/>
      <c r="F151" s="31" t="s">
        <v>14</v>
      </c>
      <c r="G151" s="251"/>
      <c r="H151" s="195"/>
      <c r="I151" s="195"/>
    </row>
    <row r="152" spans="1:9" ht="86.25" x14ac:dyDescent="0.3">
      <c r="A152" s="304"/>
      <c r="B152" s="304"/>
      <c r="C152" s="304"/>
      <c r="D152" s="142"/>
      <c r="E152" s="142" t="s">
        <v>193</v>
      </c>
      <c r="F152" s="142" t="s">
        <v>194</v>
      </c>
      <c r="G152" s="251">
        <v>-53772.800000000003</v>
      </c>
      <c r="H152" s="195">
        <v>0</v>
      </c>
      <c r="I152" s="195">
        <v>0</v>
      </c>
    </row>
    <row r="153" spans="1:9" x14ac:dyDescent="0.3">
      <c r="A153" s="304"/>
      <c r="B153" s="304"/>
      <c r="C153" s="304"/>
      <c r="D153" s="31"/>
      <c r="E153" s="31"/>
      <c r="F153" s="31" t="s">
        <v>15</v>
      </c>
      <c r="G153" s="197"/>
      <c r="H153" s="195"/>
      <c r="I153" s="195"/>
    </row>
    <row r="154" spans="1:9" ht="34.5" x14ac:dyDescent="0.3">
      <c r="A154" s="304"/>
      <c r="B154" s="304"/>
      <c r="C154" s="304"/>
      <c r="D154" s="31"/>
      <c r="E154" s="31"/>
      <c r="F154" s="177" t="s">
        <v>29</v>
      </c>
      <c r="G154" s="197">
        <v>-53772.800000000003</v>
      </c>
      <c r="H154" s="195">
        <v>0</v>
      </c>
      <c r="I154" s="195">
        <v>0</v>
      </c>
    </row>
    <row r="155" spans="1:9" ht="34.5" x14ac:dyDescent="0.3">
      <c r="A155" s="304"/>
      <c r="B155" s="304"/>
      <c r="C155" s="304"/>
      <c r="D155" s="31"/>
      <c r="E155" s="31"/>
      <c r="F155" s="31" t="s">
        <v>16</v>
      </c>
      <c r="G155" s="197"/>
      <c r="H155" s="195"/>
      <c r="I155" s="195"/>
    </row>
    <row r="156" spans="1:9" x14ac:dyDescent="0.3">
      <c r="A156" s="304"/>
      <c r="B156" s="304"/>
      <c r="C156" s="304"/>
      <c r="D156" s="31"/>
      <c r="E156" s="31"/>
      <c r="F156" s="31" t="s">
        <v>13</v>
      </c>
      <c r="G156" s="197">
        <v>-53772.800000000003</v>
      </c>
      <c r="H156" s="195">
        <v>0</v>
      </c>
      <c r="I156" s="195">
        <v>0</v>
      </c>
    </row>
    <row r="157" spans="1:9" x14ac:dyDescent="0.3">
      <c r="A157" s="304"/>
      <c r="B157" s="304"/>
      <c r="C157" s="304"/>
      <c r="D157" s="31"/>
      <c r="E157" s="31"/>
      <c r="F157" s="31" t="s">
        <v>27</v>
      </c>
      <c r="G157" s="197">
        <v>-53772.800000000003</v>
      </c>
      <c r="H157" s="195">
        <v>0</v>
      </c>
      <c r="I157" s="195">
        <v>0</v>
      </c>
    </row>
    <row r="158" spans="1:9" x14ac:dyDescent="0.3">
      <c r="A158" s="304"/>
      <c r="B158" s="304"/>
      <c r="C158" s="304"/>
      <c r="D158" s="31"/>
      <c r="E158" s="31"/>
      <c r="F158" s="31" t="s">
        <v>28</v>
      </c>
      <c r="G158" s="197">
        <v>-53772.800000000003</v>
      </c>
      <c r="H158" s="195">
        <v>0</v>
      </c>
      <c r="I158" s="195">
        <v>0</v>
      </c>
    </row>
    <row r="159" spans="1:9" x14ac:dyDescent="0.3">
      <c r="A159" s="304"/>
      <c r="B159" s="304"/>
      <c r="C159" s="304"/>
      <c r="D159" s="31"/>
      <c r="E159" s="31"/>
      <c r="F159" s="31" t="s">
        <v>44</v>
      </c>
      <c r="G159" s="197">
        <v>-53772.800000000003</v>
      </c>
      <c r="H159" s="195">
        <v>0</v>
      </c>
      <c r="I159" s="195">
        <v>0</v>
      </c>
    </row>
    <row r="160" spans="1:9" x14ac:dyDescent="0.3">
      <c r="A160" s="304"/>
      <c r="B160" s="304"/>
      <c r="C160" s="304"/>
      <c r="D160" s="31"/>
      <c r="E160" s="31"/>
      <c r="F160" s="31" t="s">
        <v>45</v>
      </c>
      <c r="G160" s="197">
        <v>-53772.800000000003</v>
      </c>
      <c r="H160" s="195">
        <v>0</v>
      </c>
      <c r="I160" s="195">
        <v>0</v>
      </c>
    </row>
    <row r="161" spans="1:9" x14ac:dyDescent="0.3">
      <c r="A161" s="260"/>
      <c r="B161" s="261"/>
      <c r="C161" s="261"/>
      <c r="D161" s="260"/>
      <c r="E161" s="261"/>
      <c r="F161" s="142" t="s">
        <v>277</v>
      </c>
      <c r="G161" s="306">
        <v>0</v>
      </c>
      <c r="H161" s="306">
        <v>0</v>
      </c>
      <c r="I161" s="306">
        <v>0</v>
      </c>
    </row>
    <row r="162" spans="1:9" x14ac:dyDescent="0.3">
      <c r="A162" s="260"/>
      <c r="B162" s="261"/>
      <c r="C162" s="261"/>
      <c r="D162" s="260"/>
      <c r="E162" s="261"/>
      <c r="F162" s="31" t="s">
        <v>14</v>
      </c>
      <c r="G162" s="307"/>
      <c r="H162" s="307"/>
      <c r="I162" s="307"/>
    </row>
    <row r="163" spans="1:9" ht="34.5" x14ac:dyDescent="0.3">
      <c r="A163" s="260" t="s">
        <v>285</v>
      </c>
      <c r="B163" s="261"/>
      <c r="C163" s="261"/>
      <c r="D163" s="260"/>
      <c r="E163" s="262"/>
      <c r="F163" s="263" t="s">
        <v>286</v>
      </c>
      <c r="G163" s="306">
        <v>0</v>
      </c>
      <c r="H163" s="306">
        <v>0</v>
      </c>
      <c r="I163" s="306">
        <v>0</v>
      </c>
    </row>
    <row r="164" spans="1:9" x14ac:dyDescent="0.3">
      <c r="A164" s="260"/>
      <c r="B164" s="260"/>
      <c r="C164" s="261"/>
      <c r="D164" s="260"/>
      <c r="E164" s="262"/>
      <c r="F164" s="264" t="s">
        <v>14</v>
      </c>
      <c r="G164" s="307"/>
      <c r="H164" s="307"/>
      <c r="I164" s="307"/>
    </row>
    <row r="165" spans="1:9" ht="34.5" x14ac:dyDescent="0.3">
      <c r="A165" s="260"/>
      <c r="B165" s="260" t="s">
        <v>91</v>
      </c>
      <c r="C165" s="261"/>
      <c r="D165" s="260"/>
      <c r="E165" s="262"/>
      <c r="F165" s="263" t="s">
        <v>287</v>
      </c>
      <c r="G165" s="306">
        <v>0</v>
      </c>
      <c r="H165" s="306">
        <v>0</v>
      </c>
      <c r="I165" s="306">
        <v>0</v>
      </c>
    </row>
    <row r="166" spans="1:9" x14ac:dyDescent="0.3">
      <c r="A166" s="260"/>
      <c r="B166" s="260"/>
      <c r="C166" s="260"/>
      <c r="D166" s="260"/>
      <c r="E166" s="262"/>
      <c r="F166" s="264" t="s">
        <v>14</v>
      </c>
      <c r="G166" s="307"/>
      <c r="H166" s="307"/>
      <c r="I166" s="307"/>
    </row>
    <row r="167" spans="1:9" x14ac:dyDescent="0.3">
      <c r="A167" s="260"/>
      <c r="B167" s="260"/>
      <c r="C167" s="260" t="s">
        <v>91</v>
      </c>
      <c r="D167" s="260"/>
      <c r="E167" s="262"/>
      <c r="F167" s="263" t="s">
        <v>279</v>
      </c>
      <c r="G167" s="306">
        <v>0</v>
      </c>
      <c r="H167" s="306">
        <v>0</v>
      </c>
      <c r="I167" s="306">
        <v>0</v>
      </c>
    </row>
    <row r="168" spans="1:9" x14ac:dyDescent="0.3">
      <c r="A168" s="260"/>
      <c r="B168" s="261"/>
      <c r="C168" s="261"/>
      <c r="D168" s="260"/>
      <c r="E168" s="262"/>
      <c r="F168" s="264" t="s">
        <v>14</v>
      </c>
      <c r="G168" s="307"/>
      <c r="H168" s="307"/>
      <c r="I168" s="307"/>
    </row>
    <row r="169" spans="1:9" x14ac:dyDescent="0.3">
      <c r="A169" s="260"/>
      <c r="B169" s="261"/>
      <c r="C169" s="261"/>
      <c r="D169" s="308"/>
      <c r="E169" s="262"/>
      <c r="F169" s="142" t="s">
        <v>277</v>
      </c>
      <c r="G169" s="306">
        <v>0</v>
      </c>
      <c r="H169" s="306">
        <v>0</v>
      </c>
      <c r="I169" s="306">
        <v>0</v>
      </c>
    </row>
    <row r="170" spans="1:9" x14ac:dyDescent="0.3">
      <c r="A170" s="260"/>
      <c r="B170" s="260"/>
      <c r="C170" s="261"/>
      <c r="D170" s="309"/>
      <c r="E170" s="262"/>
      <c r="F170" s="264" t="s">
        <v>14</v>
      </c>
      <c r="G170" s="307"/>
      <c r="H170" s="307"/>
      <c r="I170" s="307"/>
    </row>
    <row r="171" spans="1:9" x14ac:dyDescent="0.3">
      <c r="A171" s="260"/>
      <c r="B171" s="260"/>
      <c r="C171" s="261"/>
      <c r="D171" s="309" t="s">
        <v>278</v>
      </c>
      <c r="E171" s="172"/>
      <c r="F171" s="94" t="s">
        <v>279</v>
      </c>
      <c r="G171" s="306">
        <v>0</v>
      </c>
      <c r="H171" s="306">
        <v>0</v>
      </c>
      <c r="I171" s="306">
        <v>0</v>
      </c>
    </row>
    <row r="172" spans="1:9" x14ac:dyDescent="0.3">
      <c r="A172" s="265"/>
      <c r="B172" s="265"/>
      <c r="C172" s="265"/>
      <c r="D172" s="310"/>
      <c r="E172" s="266"/>
      <c r="F172" s="267" t="s">
        <v>14</v>
      </c>
      <c r="G172" s="305"/>
      <c r="H172" s="305"/>
      <c r="I172" s="305"/>
    </row>
    <row r="173" spans="1:9" x14ac:dyDescent="0.3">
      <c r="A173" s="260"/>
      <c r="B173" s="260"/>
      <c r="C173" s="260"/>
      <c r="D173" s="309"/>
      <c r="E173" s="262">
        <v>11001</v>
      </c>
      <c r="F173" s="94" t="s">
        <v>279</v>
      </c>
      <c r="G173" s="311">
        <v>2200</v>
      </c>
      <c r="H173" s="311">
        <v>53807.1</v>
      </c>
      <c r="I173" s="311">
        <v>338037.9</v>
      </c>
    </row>
    <row r="174" spans="1:9" x14ac:dyDescent="0.3">
      <c r="A174" s="265"/>
      <c r="B174" s="268"/>
      <c r="C174" s="268"/>
      <c r="D174" s="310"/>
      <c r="E174" s="266"/>
      <c r="F174" s="267" t="s">
        <v>288</v>
      </c>
      <c r="G174" s="312"/>
      <c r="H174" s="312"/>
      <c r="I174" s="312"/>
    </row>
    <row r="175" spans="1:9" x14ac:dyDescent="0.3">
      <c r="A175" s="265"/>
      <c r="B175" s="268"/>
      <c r="C175" s="268"/>
      <c r="D175" s="310"/>
      <c r="E175" s="269"/>
      <c r="F175" s="270" t="s">
        <v>277</v>
      </c>
      <c r="G175" s="313">
        <v>2200</v>
      </c>
      <c r="H175" s="313">
        <v>53807.1</v>
      </c>
      <c r="I175" s="313">
        <v>338037.9</v>
      </c>
    </row>
    <row r="176" spans="1:9" ht="34.5" x14ac:dyDescent="0.3">
      <c r="A176" s="271"/>
      <c r="B176" s="272"/>
      <c r="C176" s="273"/>
      <c r="D176" s="314"/>
      <c r="E176" s="314"/>
      <c r="F176" s="267" t="s">
        <v>289</v>
      </c>
      <c r="G176" s="312"/>
      <c r="H176" s="312"/>
      <c r="I176" s="312"/>
    </row>
    <row r="177" spans="1:9" x14ac:dyDescent="0.3">
      <c r="A177" s="271"/>
      <c r="B177" s="272"/>
      <c r="C177" s="273"/>
      <c r="D177" s="314"/>
      <c r="E177" s="314"/>
      <c r="F177" s="267" t="s">
        <v>13</v>
      </c>
      <c r="G177" s="313">
        <v>2200</v>
      </c>
      <c r="H177" s="313">
        <v>53807.1</v>
      </c>
      <c r="I177" s="313">
        <v>338037.9</v>
      </c>
    </row>
    <row r="178" spans="1:9" x14ac:dyDescent="0.3">
      <c r="A178" s="271"/>
      <c r="B178" s="272"/>
      <c r="C178" s="273"/>
      <c r="D178" s="314"/>
      <c r="E178" s="314"/>
      <c r="F178" s="267" t="s">
        <v>290</v>
      </c>
      <c r="G178" s="313">
        <v>2200</v>
      </c>
      <c r="H178" s="313">
        <v>53807.1</v>
      </c>
      <c r="I178" s="313">
        <v>338037.9</v>
      </c>
    </row>
    <row r="179" spans="1:9" x14ac:dyDescent="0.3">
      <c r="A179" s="271"/>
      <c r="B179" s="272"/>
      <c r="C179" s="273"/>
      <c r="D179" s="314"/>
      <c r="E179" s="314"/>
      <c r="F179" s="267" t="s">
        <v>291</v>
      </c>
      <c r="G179" s="313">
        <v>2200</v>
      </c>
      <c r="H179" s="313">
        <v>53807.1</v>
      </c>
      <c r="I179" s="313">
        <v>338037.9</v>
      </c>
    </row>
    <row r="180" spans="1:9" x14ac:dyDescent="0.3">
      <c r="A180" s="271"/>
      <c r="B180" s="272"/>
      <c r="C180" s="273"/>
      <c r="D180" s="314"/>
      <c r="E180" s="314"/>
      <c r="F180" s="267" t="s">
        <v>292</v>
      </c>
      <c r="G180" s="256">
        <v>2200</v>
      </c>
      <c r="H180" s="256">
        <v>53807.1</v>
      </c>
      <c r="I180" s="256">
        <v>338037.9</v>
      </c>
    </row>
    <row r="181" spans="1:9" ht="20.25" customHeight="1" x14ac:dyDescent="0.3">
      <c r="A181" s="303"/>
      <c r="B181" s="303"/>
      <c r="C181" s="303"/>
      <c r="D181" s="274"/>
      <c r="E181" s="262">
        <v>11001</v>
      </c>
      <c r="F181" s="94" t="s">
        <v>279</v>
      </c>
      <c r="G181" s="125">
        <v>-2200</v>
      </c>
      <c r="H181" s="125">
        <v>-53807.1</v>
      </c>
      <c r="I181" s="125">
        <v>-338037.9</v>
      </c>
    </row>
    <row r="182" spans="1:9" x14ac:dyDescent="0.3">
      <c r="A182" s="304"/>
      <c r="B182" s="304"/>
      <c r="C182" s="304"/>
      <c r="D182" s="315"/>
      <c r="E182" s="266"/>
      <c r="F182" s="267" t="s">
        <v>288</v>
      </c>
      <c r="G182" s="256"/>
      <c r="H182" s="256"/>
      <c r="I182" s="256"/>
    </row>
    <row r="183" spans="1:9" x14ac:dyDescent="0.3">
      <c r="A183" s="304"/>
      <c r="B183" s="304"/>
      <c r="C183" s="304"/>
      <c r="D183" s="315"/>
      <c r="E183" s="269"/>
      <c r="F183" s="270" t="s">
        <v>277</v>
      </c>
      <c r="G183" s="256">
        <v>-2200</v>
      </c>
      <c r="H183" s="256">
        <v>-53807.1</v>
      </c>
      <c r="I183" s="256">
        <v>-338037.9</v>
      </c>
    </row>
    <row r="184" spans="1:9" ht="34.5" x14ac:dyDescent="0.3">
      <c r="A184" s="304"/>
      <c r="B184" s="304"/>
      <c r="C184" s="304"/>
      <c r="D184" s="315"/>
      <c r="E184" s="314"/>
      <c r="F184" s="267" t="s">
        <v>289</v>
      </c>
      <c r="G184" s="256"/>
      <c r="H184" s="256"/>
      <c r="I184" s="256"/>
    </row>
    <row r="185" spans="1:9" x14ac:dyDescent="0.3">
      <c r="A185" s="304"/>
      <c r="B185" s="304"/>
      <c r="C185" s="304"/>
      <c r="D185" s="304"/>
      <c r="E185" s="273"/>
      <c r="F185" s="267" t="s">
        <v>13</v>
      </c>
      <c r="G185" s="256">
        <v>-2200</v>
      </c>
      <c r="H185" s="256">
        <v>-53807.1</v>
      </c>
      <c r="I185" s="256">
        <v>-338037.9</v>
      </c>
    </row>
    <row r="186" spans="1:9" ht="21" customHeight="1" x14ac:dyDescent="0.3">
      <c r="A186" s="304"/>
      <c r="B186" s="304"/>
      <c r="C186" s="304"/>
      <c r="D186" s="304"/>
      <c r="E186" s="273"/>
      <c r="F186" s="267" t="s">
        <v>290</v>
      </c>
      <c r="G186" s="256">
        <v>-2200</v>
      </c>
      <c r="H186" s="256">
        <v>-53807.1</v>
      </c>
      <c r="I186" s="256">
        <v>-338037.9</v>
      </c>
    </row>
    <row r="187" spans="1:9" x14ac:dyDescent="0.3">
      <c r="A187" s="304"/>
      <c r="B187" s="304"/>
      <c r="C187" s="304"/>
      <c r="D187" s="304"/>
      <c r="E187" s="273"/>
      <c r="F187" s="267" t="s">
        <v>291</v>
      </c>
      <c r="G187" s="256">
        <v>-2200</v>
      </c>
      <c r="H187" s="256">
        <v>-53807.1</v>
      </c>
      <c r="I187" s="256">
        <v>-338037.9</v>
      </c>
    </row>
    <row r="188" spans="1:9" x14ac:dyDescent="0.3">
      <c r="A188" s="304"/>
      <c r="B188" s="304"/>
      <c r="C188" s="304"/>
      <c r="D188" s="304"/>
      <c r="E188" s="273"/>
      <c r="F188" s="267" t="s">
        <v>292</v>
      </c>
      <c r="G188" s="256">
        <v>-2200</v>
      </c>
      <c r="H188" s="256">
        <v>-53807.1</v>
      </c>
      <c r="I188" s="256">
        <v>-338037.9</v>
      </c>
    </row>
  </sheetData>
  <mergeCells count="9">
    <mergeCell ref="A6:C6"/>
    <mergeCell ref="D6:E6"/>
    <mergeCell ref="F6:F7"/>
    <mergeCell ref="A1:I1"/>
    <mergeCell ref="A2:I2"/>
    <mergeCell ref="A3:I3"/>
    <mergeCell ref="A4:I4"/>
    <mergeCell ref="G6:I6"/>
    <mergeCell ref="H5:I5"/>
  </mergeCells>
  <pageMargins left="0.15748031496063" right="0.23622047244094499" top="0.15748031496063" bottom="0.15748031496063" header="0.15748031496063" footer="0.15748031496063"/>
  <pageSetup scale="70" orientation="landscape" r:id="rId1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topLeftCell="A4" zoomScale="92" zoomScaleNormal="92" workbookViewId="0">
      <selection activeCell="A6" sqref="A1:A1048576"/>
    </sheetView>
  </sheetViews>
  <sheetFormatPr defaultColWidth="9.140625" defaultRowHeight="17.25" x14ac:dyDescent="0.25"/>
  <cols>
    <col min="1" max="1" width="14.140625" style="178" customWidth="1"/>
    <col min="2" max="2" width="16" style="178" customWidth="1"/>
    <col min="3" max="3" width="74.7109375" style="174" customWidth="1"/>
    <col min="4" max="6" width="16.7109375" style="174" customWidth="1"/>
    <col min="7" max="7" width="18.140625" style="174" customWidth="1"/>
    <col min="8" max="8" width="18.85546875" style="174" customWidth="1"/>
    <col min="9" max="9" width="16.7109375" style="174" customWidth="1"/>
    <col min="10" max="10" width="17.5703125" style="174" customWidth="1"/>
    <col min="11" max="11" width="18.42578125" style="174" customWidth="1"/>
    <col min="12" max="12" width="15.5703125" style="174" customWidth="1"/>
    <col min="13" max="13" width="14.28515625" style="174" bestFit="1" customWidth="1"/>
    <col min="14" max="14" width="22.140625" style="174" bestFit="1" customWidth="1"/>
    <col min="15" max="15" width="20.85546875" style="174" customWidth="1"/>
    <col min="16" max="16" width="22.28515625" style="174" bestFit="1" customWidth="1"/>
    <col min="17" max="17" width="16.7109375" style="174" customWidth="1"/>
    <col min="18" max="18" width="17.7109375" style="174" bestFit="1" customWidth="1"/>
    <col min="19" max="19" width="16.7109375" style="174" bestFit="1" customWidth="1"/>
    <col min="20" max="20" width="16.42578125" style="174" bestFit="1" customWidth="1"/>
    <col min="21" max="21" width="9.28515625" style="174" bestFit="1" customWidth="1"/>
    <col min="22" max="22" width="16.42578125" style="174" bestFit="1" customWidth="1"/>
    <col min="23" max="23" width="16.85546875" style="174" bestFit="1" customWidth="1"/>
    <col min="24" max="24" width="9.28515625" style="174" bestFit="1" customWidth="1"/>
    <col min="25" max="25" width="16.85546875" style="174" bestFit="1" customWidth="1"/>
    <col min="26" max="26" width="9.28515625" style="174" bestFit="1" customWidth="1"/>
    <col min="27" max="16384" width="9.140625" style="174"/>
  </cols>
  <sheetData>
    <row r="1" spans="1:12" s="176" customFormat="1" x14ac:dyDescent="0.25">
      <c r="A1" s="317"/>
      <c r="B1" s="317"/>
      <c r="F1" s="189"/>
      <c r="I1" s="189"/>
      <c r="L1" s="189" t="s">
        <v>51</v>
      </c>
    </row>
    <row r="2" spans="1:12" s="176" customFormat="1" ht="25.5" customHeight="1" x14ac:dyDescent="0.25">
      <c r="A2" s="317"/>
      <c r="B2" s="317"/>
      <c r="D2" s="403"/>
      <c r="E2" s="403"/>
      <c r="F2" s="403"/>
      <c r="G2" s="403"/>
      <c r="H2" s="403"/>
      <c r="I2" s="403"/>
      <c r="J2" s="403" t="s">
        <v>105</v>
      </c>
      <c r="K2" s="403"/>
      <c r="L2" s="403"/>
    </row>
    <row r="3" spans="1:12" s="176" customFormat="1" ht="25.5" customHeight="1" x14ac:dyDescent="0.25">
      <c r="A3" s="317"/>
      <c r="B3" s="317"/>
      <c r="D3" s="403"/>
      <c r="E3" s="403"/>
      <c r="F3" s="403"/>
      <c r="G3" s="403"/>
      <c r="H3" s="403"/>
      <c r="I3" s="403"/>
      <c r="J3" s="403" t="s">
        <v>34</v>
      </c>
      <c r="K3" s="403"/>
      <c r="L3" s="403"/>
    </row>
    <row r="4" spans="1:12" s="176" customFormat="1" x14ac:dyDescent="0.25">
      <c r="A4" s="405"/>
      <c r="B4" s="405"/>
      <c r="C4" s="405"/>
    </row>
    <row r="5" spans="1:12" ht="82.5" customHeight="1" x14ac:dyDescent="0.25">
      <c r="A5" s="406" t="s">
        <v>269</v>
      </c>
      <c r="B5" s="406"/>
      <c r="C5" s="406"/>
      <c r="D5" s="406"/>
      <c r="E5" s="406"/>
      <c r="F5" s="406"/>
      <c r="G5" s="406"/>
      <c r="H5" s="406"/>
      <c r="I5" s="406"/>
      <c r="J5" s="406"/>
      <c r="K5" s="406"/>
      <c r="L5" s="406"/>
    </row>
    <row r="6" spans="1:12" x14ac:dyDescent="0.3">
      <c r="A6" s="180"/>
      <c r="B6" s="180"/>
      <c r="C6" s="178"/>
      <c r="F6" s="181"/>
      <c r="I6" s="181"/>
      <c r="K6" s="408" t="s">
        <v>54</v>
      </c>
      <c r="L6" s="408"/>
    </row>
    <row r="7" spans="1:12" s="178" customFormat="1" ht="34.5" customHeight="1" x14ac:dyDescent="0.25">
      <c r="A7" s="399" t="s">
        <v>6</v>
      </c>
      <c r="B7" s="399"/>
      <c r="C7" s="407" t="s">
        <v>35</v>
      </c>
      <c r="D7" s="400" t="s">
        <v>42</v>
      </c>
      <c r="E7" s="400"/>
      <c r="F7" s="400"/>
      <c r="G7" s="400"/>
      <c r="H7" s="400"/>
      <c r="I7" s="400"/>
      <c r="J7" s="400"/>
      <c r="K7" s="400"/>
      <c r="L7" s="400"/>
    </row>
    <row r="8" spans="1:12" s="178" customFormat="1" ht="23.25" customHeight="1" x14ac:dyDescent="0.25">
      <c r="A8" s="399"/>
      <c r="B8" s="399"/>
      <c r="C8" s="407"/>
      <c r="D8" s="400" t="s">
        <v>104</v>
      </c>
      <c r="E8" s="400"/>
      <c r="F8" s="400"/>
      <c r="G8" s="400" t="s">
        <v>64</v>
      </c>
      <c r="H8" s="400"/>
      <c r="I8" s="400"/>
      <c r="J8" s="400" t="s">
        <v>17</v>
      </c>
      <c r="K8" s="400"/>
      <c r="L8" s="400"/>
    </row>
    <row r="9" spans="1:12" ht="18" customHeight="1" x14ac:dyDescent="0.25">
      <c r="A9" s="399"/>
      <c r="B9" s="399"/>
      <c r="C9" s="407"/>
      <c r="D9" s="399" t="s">
        <v>36</v>
      </c>
      <c r="E9" s="399" t="s">
        <v>14</v>
      </c>
      <c r="F9" s="399"/>
      <c r="G9" s="399" t="s">
        <v>36</v>
      </c>
      <c r="H9" s="399" t="s">
        <v>14</v>
      </c>
      <c r="I9" s="399"/>
      <c r="J9" s="399" t="s">
        <v>36</v>
      </c>
      <c r="K9" s="399" t="s">
        <v>14</v>
      </c>
      <c r="L9" s="399"/>
    </row>
    <row r="10" spans="1:12" s="173" customFormat="1" ht="63" customHeight="1" x14ac:dyDescent="0.25">
      <c r="A10" s="140" t="s">
        <v>11</v>
      </c>
      <c r="B10" s="140" t="s">
        <v>12</v>
      </c>
      <c r="C10" s="407"/>
      <c r="D10" s="399"/>
      <c r="E10" s="140" t="s">
        <v>43</v>
      </c>
      <c r="F10" s="91" t="s">
        <v>37</v>
      </c>
      <c r="G10" s="399"/>
      <c r="H10" s="140" t="s">
        <v>43</v>
      </c>
      <c r="I10" s="91" t="s">
        <v>37</v>
      </c>
      <c r="J10" s="399"/>
      <c r="K10" s="140" t="s">
        <v>43</v>
      </c>
      <c r="L10" s="91" t="s">
        <v>37</v>
      </c>
    </row>
    <row r="11" spans="1:12" s="351" customFormat="1" ht="15.75" customHeight="1" x14ac:dyDescent="0.25">
      <c r="A11" s="327"/>
      <c r="B11" s="327"/>
      <c r="C11" s="335" t="s">
        <v>30</v>
      </c>
      <c r="D11" s="88">
        <v>0</v>
      </c>
      <c r="E11" s="88">
        <v>0</v>
      </c>
      <c r="F11" s="88">
        <v>0</v>
      </c>
      <c r="G11" s="88">
        <v>-732363.7</v>
      </c>
      <c r="H11" s="88">
        <v>-742383.39999999991</v>
      </c>
      <c r="I11" s="88">
        <v>10019.700000000012</v>
      </c>
      <c r="J11" s="88">
        <v>-1231847.8999999999</v>
      </c>
      <c r="K11" s="88">
        <v>-1300075.8999999999</v>
      </c>
      <c r="L11" s="88">
        <v>68228.000000000015</v>
      </c>
    </row>
    <row r="12" spans="1:12" s="353" customFormat="1" x14ac:dyDescent="0.25">
      <c r="A12" s="334"/>
      <c r="B12" s="334"/>
      <c r="C12" s="352" t="s">
        <v>14</v>
      </c>
      <c r="D12" s="88"/>
      <c r="E12" s="88"/>
      <c r="F12" s="88"/>
      <c r="G12" s="18"/>
      <c r="H12" s="18"/>
      <c r="I12" s="319"/>
      <c r="J12" s="18"/>
      <c r="K12" s="18"/>
      <c r="L12" s="18"/>
    </row>
    <row r="13" spans="1:12" s="353" customFormat="1" x14ac:dyDescent="0.25">
      <c r="A13" s="334"/>
      <c r="B13" s="334"/>
      <c r="C13" s="352" t="s">
        <v>31</v>
      </c>
      <c r="D13" s="88">
        <v>504</v>
      </c>
      <c r="E13" s="88">
        <v>420</v>
      </c>
      <c r="F13" s="88">
        <v>84</v>
      </c>
      <c r="G13" s="88">
        <v>504</v>
      </c>
      <c r="H13" s="88">
        <v>420</v>
      </c>
      <c r="I13" s="88">
        <v>84</v>
      </c>
      <c r="J13" s="88">
        <v>504</v>
      </c>
      <c r="K13" s="88">
        <v>420</v>
      </c>
      <c r="L13" s="88">
        <v>84</v>
      </c>
    </row>
    <row r="14" spans="1:12" s="353" customFormat="1" x14ac:dyDescent="0.25">
      <c r="A14" s="334"/>
      <c r="B14" s="334"/>
      <c r="C14" s="327" t="s">
        <v>27</v>
      </c>
      <c r="D14" s="88">
        <v>-504</v>
      </c>
      <c r="E14" s="88">
        <v>-420</v>
      </c>
      <c r="F14" s="88">
        <v>-84</v>
      </c>
      <c r="G14" s="95">
        <v>-732867.7</v>
      </c>
      <c r="H14" s="95">
        <v>-742803.39999999991</v>
      </c>
      <c r="I14" s="95">
        <v>9935.7000000000116</v>
      </c>
      <c r="J14" s="95">
        <v>-1232351.8999999999</v>
      </c>
      <c r="K14" s="95">
        <v>-1300495.8999999999</v>
      </c>
      <c r="L14" s="95">
        <v>68144.000000000015</v>
      </c>
    </row>
    <row r="15" spans="1:12" s="356" customFormat="1" ht="39" customHeight="1" x14ac:dyDescent="0.25">
      <c r="A15" s="327"/>
      <c r="B15" s="327"/>
      <c r="C15" s="335" t="s">
        <v>26</v>
      </c>
      <c r="D15" s="88">
        <v>0</v>
      </c>
      <c r="E15" s="88">
        <v>0</v>
      </c>
      <c r="F15" s="88">
        <v>0</v>
      </c>
      <c r="G15" s="88">
        <v>-732363.7</v>
      </c>
      <c r="H15" s="88">
        <v>-742383.39999999991</v>
      </c>
      <c r="I15" s="88">
        <v>10019.700000000012</v>
      </c>
      <c r="J15" s="88">
        <v>-1231847.8999999999</v>
      </c>
      <c r="K15" s="88">
        <v>-1300075.8999999999</v>
      </c>
      <c r="L15" s="88">
        <v>68228</v>
      </c>
    </row>
    <row r="16" spans="1:12" s="356" customFormat="1" x14ac:dyDescent="0.25">
      <c r="A16" s="327" t="s">
        <v>25</v>
      </c>
      <c r="B16" s="327"/>
      <c r="C16" s="327" t="s">
        <v>19</v>
      </c>
      <c r="D16" s="88">
        <v>0</v>
      </c>
      <c r="E16" s="88">
        <v>0</v>
      </c>
      <c r="F16" s="88">
        <v>0</v>
      </c>
      <c r="G16" s="88">
        <v>-50000</v>
      </c>
      <c r="H16" s="88">
        <v>0</v>
      </c>
      <c r="I16" s="88">
        <v>-50000</v>
      </c>
      <c r="J16" s="88">
        <v>-50000</v>
      </c>
      <c r="K16" s="88">
        <v>0</v>
      </c>
      <c r="L16" s="88">
        <v>-50000</v>
      </c>
    </row>
    <row r="17" spans="1:18" s="356" customFormat="1" x14ac:dyDescent="0.25">
      <c r="A17" s="329"/>
      <c r="B17" s="329"/>
      <c r="C17" s="329" t="s">
        <v>14</v>
      </c>
      <c r="D17" s="88"/>
      <c r="E17" s="88"/>
      <c r="F17" s="88"/>
      <c r="G17" s="88"/>
      <c r="H17" s="88"/>
      <c r="I17" s="88"/>
      <c r="J17" s="88"/>
      <c r="K17" s="88"/>
      <c r="L17" s="88"/>
    </row>
    <row r="18" spans="1:18" s="356" customFormat="1" ht="81.75" customHeight="1" x14ac:dyDescent="0.25">
      <c r="A18" s="327"/>
      <c r="B18" s="327" t="s">
        <v>324</v>
      </c>
      <c r="C18" s="327" t="s">
        <v>325</v>
      </c>
      <c r="D18" s="88">
        <v>0</v>
      </c>
      <c r="E18" s="88">
        <v>0</v>
      </c>
      <c r="F18" s="88">
        <v>0</v>
      </c>
      <c r="G18" s="88">
        <v>-50000</v>
      </c>
      <c r="H18" s="88">
        <v>0</v>
      </c>
      <c r="I18" s="88">
        <v>-50000</v>
      </c>
      <c r="J18" s="88">
        <v>-50000</v>
      </c>
      <c r="K18" s="88">
        <v>0</v>
      </c>
      <c r="L18" s="88">
        <v>-50000</v>
      </c>
    </row>
    <row r="19" spans="1:18" s="356" customFormat="1" x14ac:dyDescent="0.25">
      <c r="A19" s="327"/>
      <c r="B19" s="329"/>
      <c r="C19" s="329" t="s">
        <v>15</v>
      </c>
      <c r="D19" s="88"/>
      <c r="E19" s="88"/>
      <c r="F19" s="88"/>
      <c r="G19" s="88"/>
      <c r="H19" s="88"/>
      <c r="I19" s="88"/>
      <c r="J19" s="88"/>
      <c r="K19" s="88"/>
      <c r="L19" s="88"/>
      <c r="P19" s="354"/>
      <c r="Q19" s="354"/>
      <c r="R19" s="354"/>
    </row>
    <row r="20" spans="1:18" s="356" customFormat="1" ht="34.5" x14ac:dyDescent="0.25">
      <c r="A20" s="327"/>
      <c r="B20" s="329"/>
      <c r="C20" s="331" t="s">
        <v>29</v>
      </c>
      <c r="D20" s="88">
        <v>0</v>
      </c>
      <c r="E20" s="88">
        <v>0</v>
      </c>
      <c r="F20" s="320">
        <v>0</v>
      </c>
      <c r="G20" s="320">
        <v>-50000</v>
      </c>
      <c r="H20" s="320">
        <v>0</v>
      </c>
      <c r="I20" s="320">
        <v>-50000</v>
      </c>
      <c r="J20" s="320">
        <v>-50000</v>
      </c>
      <c r="K20" s="320">
        <v>0</v>
      </c>
      <c r="L20" s="320">
        <v>-50000</v>
      </c>
      <c r="M20" s="358"/>
      <c r="P20" s="354"/>
      <c r="Q20" s="354"/>
      <c r="R20" s="354"/>
    </row>
    <row r="21" spans="1:18" s="356" customFormat="1" ht="34.5" x14ac:dyDescent="0.25">
      <c r="A21" s="327"/>
      <c r="B21" s="329"/>
      <c r="C21" s="329" t="s">
        <v>16</v>
      </c>
      <c r="D21" s="88"/>
      <c r="E21" s="88"/>
      <c r="F21" s="320"/>
      <c r="G21" s="320"/>
      <c r="H21" s="320"/>
      <c r="I21" s="320"/>
      <c r="J21" s="320"/>
      <c r="K21" s="320"/>
      <c r="L21" s="320"/>
      <c r="M21" s="358"/>
      <c r="P21" s="354"/>
      <c r="Q21" s="354"/>
      <c r="R21" s="354"/>
    </row>
    <row r="22" spans="1:18" s="356" customFormat="1" x14ac:dyDescent="0.25">
      <c r="A22" s="327"/>
      <c r="B22" s="329"/>
      <c r="C22" s="329" t="s">
        <v>13</v>
      </c>
      <c r="D22" s="88">
        <v>0</v>
      </c>
      <c r="E22" s="88">
        <v>0</v>
      </c>
      <c r="F22" s="320">
        <v>0</v>
      </c>
      <c r="G22" s="320">
        <v>-50000</v>
      </c>
      <c r="H22" s="320">
        <v>0</v>
      </c>
      <c r="I22" s="320">
        <v>-50000</v>
      </c>
      <c r="J22" s="320">
        <v>-50000</v>
      </c>
      <c r="K22" s="320">
        <v>0</v>
      </c>
      <c r="L22" s="320">
        <v>-50000</v>
      </c>
      <c r="M22" s="358"/>
      <c r="P22" s="354"/>
      <c r="Q22" s="354"/>
      <c r="R22" s="354"/>
    </row>
    <row r="23" spans="1:18" s="356" customFormat="1" x14ac:dyDescent="0.25">
      <c r="A23" s="327"/>
      <c r="B23" s="329"/>
      <c r="C23" s="329" t="s">
        <v>27</v>
      </c>
      <c r="D23" s="88">
        <v>0</v>
      </c>
      <c r="E23" s="88">
        <v>0</v>
      </c>
      <c r="F23" s="320">
        <v>0</v>
      </c>
      <c r="G23" s="320">
        <v>-50000</v>
      </c>
      <c r="H23" s="320">
        <v>0</v>
      </c>
      <c r="I23" s="320">
        <v>-50000</v>
      </c>
      <c r="J23" s="320">
        <v>-50000</v>
      </c>
      <c r="K23" s="320">
        <v>0</v>
      </c>
      <c r="L23" s="320">
        <v>-50000</v>
      </c>
      <c r="M23" s="358"/>
      <c r="P23" s="354"/>
      <c r="Q23" s="354"/>
      <c r="R23" s="354"/>
    </row>
    <row r="24" spans="1:18" s="356" customFormat="1" x14ac:dyDescent="0.25">
      <c r="A24" s="327"/>
      <c r="B24" s="329"/>
      <c r="C24" s="329" t="s">
        <v>28</v>
      </c>
      <c r="D24" s="88">
        <v>0</v>
      </c>
      <c r="E24" s="88">
        <v>0</v>
      </c>
      <c r="F24" s="320">
        <v>0</v>
      </c>
      <c r="G24" s="320">
        <v>-50000</v>
      </c>
      <c r="H24" s="320">
        <v>0</v>
      </c>
      <c r="I24" s="320">
        <v>-50000</v>
      </c>
      <c r="J24" s="320">
        <v>-50000</v>
      </c>
      <c r="K24" s="320">
        <v>0</v>
      </c>
      <c r="L24" s="320">
        <v>-50000</v>
      </c>
      <c r="M24" s="358"/>
      <c r="P24" s="354"/>
      <c r="Q24" s="354"/>
      <c r="R24" s="354"/>
    </row>
    <row r="25" spans="1:18" s="356" customFormat="1" x14ac:dyDescent="0.25">
      <c r="A25" s="327"/>
      <c r="B25" s="329"/>
      <c r="C25" s="329" t="s">
        <v>44</v>
      </c>
      <c r="D25" s="88">
        <v>0</v>
      </c>
      <c r="E25" s="88">
        <v>0</v>
      </c>
      <c r="F25" s="320">
        <v>0</v>
      </c>
      <c r="G25" s="320">
        <v>-50000</v>
      </c>
      <c r="H25" s="320">
        <v>0</v>
      </c>
      <c r="I25" s="320">
        <v>-50000</v>
      </c>
      <c r="J25" s="320">
        <v>-50000</v>
      </c>
      <c r="K25" s="320">
        <v>0</v>
      </c>
      <c r="L25" s="320">
        <v>-50000</v>
      </c>
      <c r="M25" s="358"/>
      <c r="P25" s="354"/>
      <c r="Q25" s="354"/>
      <c r="R25" s="354"/>
    </row>
    <row r="26" spans="1:18" s="356" customFormat="1" x14ac:dyDescent="0.25">
      <c r="A26" s="327"/>
      <c r="B26" s="329"/>
      <c r="C26" s="329" t="s">
        <v>45</v>
      </c>
      <c r="D26" s="88">
        <v>0</v>
      </c>
      <c r="E26" s="88">
        <v>0</v>
      </c>
      <c r="F26" s="320">
        <v>0</v>
      </c>
      <c r="G26" s="320">
        <v>-50000</v>
      </c>
      <c r="H26" s="320">
        <v>0</v>
      </c>
      <c r="I26" s="320">
        <v>-50000</v>
      </c>
      <c r="J26" s="320">
        <v>-50000</v>
      </c>
      <c r="K26" s="320">
        <v>0</v>
      </c>
      <c r="L26" s="320">
        <v>-50000</v>
      </c>
      <c r="M26" s="358"/>
      <c r="P26" s="354"/>
      <c r="Q26" s="354"/>
      <c r="R26" s="354"/>
    </row>
    <row r="27" spans="1:18" s="356" customFormat="1" x14ac:dyDescent="0.25">
      <c r="A27" s="327" t="s">
        <v>234</v>
      </c>
      <c r="B27" s="327"/>
      <c r="C27" s="327" t="s">
        <v>235</v>
      </c>
      <c r="D27" s="88">
        <v>162817.59999999998</v>
      </c>
      <c r="E27" s="88">
        <v>10681.3</v>
      </c>
      <c r="F27" s="88">
        <v>152136.29999999999</v>
      </c>
      <c r="G27" s="88">
        <v>302807.09999999998</v>
      </c>
      <c r="H27" s="88">
        <v>49000</v>
      </c>
      <c r="I27" s="88">
        <v>253807.1</v>
      </c>
      <c r="J27" s="88">
        <v>437037.9</v>
      </c>
      <c r="K27" s="88">
        <v>49000</v>
      </c>
      <c r="L27" s="88">
        <v>388037.9</v>
      </c>
    </row>
    <row r="28" spans="1:18" s="356" customFormat="1" x14ac:dyDescent="0.25">
      <c r="A28" s="329"/>
      <c r="B28" s="329"/>
      <c r="C28" s="329" t="s">
        <v>14</v>
      </c>
      <c r="D28" s="88"/>
      <c r="E28" s="88"/>
      <c r="F28" s="88"/>
      <c r="G28" s="88"/>
      <c r="H28" s="88"/>
      <c r="I28" s="88"/>
      <c r="J28" s="88"/>
      <c r="K28" s="88"/>
      <c r="L28" s="88"/>
    </row>
    <row r="29" spans="1:18" s="356" customFormat="1" ht="69" x14ac:dyDescent="0.25">
      <c r="A29" s="327"/>
      <c r="B29" s="327" t="s">
        <v>343</v>
      </c>
      <c r="C29" s="327" t="s">
        <v>344</v>
      </c>
      <c r="D29" s="88">
        <v>504</v>
      </c>
      <c r="E29" s="88">
        <v>420</v>
      </c>
      <c r="F29" s="88">
        <v>84</v>
      </c>
      <c r="G29" s="88">
        <v>504</v>
      </c>
      <c r="H29" s="88">
        <v>420</v>
      </c>
      <c r="I29" s="88">
        <v>84</v>
      </c>
      <c r="J29" s="88">
        <v>504</v>
      </c>
      <c r="K29" s="88">
        <v>420</v>
      </c>
      <c r="L29" s="88">
        <v>84</v>
      </c>
    </row>
    <row r="30" spans="1:18" s="356" customFormat="1" x14ac:dyDescent="0.25">
      <c r="A30" s="329"/>
      <c r="B30" s="329"/>
      <c r="C30" s="329" t="s">
        <v>15</v>
      </c>
      <c r="D30" s="88"/>
      <c r="E30" s="88"/>
      <c r="F30" s="88"/>
      <c r="G30" s="88"/>
      <c r="H30" s="88"/>
      <c r="I30" s="88"/>
      <c r="J30" s="88"/>
      <c r="K30" s="88"/>
      <c r="L30" s="88"/>
    </row>
    <row r="31" spans="1:18" s="356" customFormat="1" ht="30" customHeight="1" x14ac:dyDescent="0.25">
      <c r="A31" s="329"/>
      <c r="B31" s="329"/>
      <c r="C31" s="331" t="s">
        <v>117</v>
      </c>
      <c r="D31" s="320">
        <v>504</v>
      </c>
      <c r="E31" s="320">
        <v>420</v>
      </c>
      <c r="F31" s="320">
        <v>84</v>
      </c>
      <c r="G31" s="320">
        <v>504</v>
      </c>
      <c r="H31" s="320">
        <v>420</v>
      </c>
      <c r="I31" s="320">
        <v>84</v>
      </c>
      <c r="J31" s="320">
        <v>504</v>
      </c>
      <c r="K31" s="320">
        <v>420</v>
      </c>
      <c r="L31" s="320">
        <v>84</v>
      </c>
    </row>
    <row r="32" spans="1:18" s="356" customFormat="1" ht="34.5" x14ac:dyDescent="0.25">
      <c r="A32" s="329"/>
      <c r="B32" s="329"/>
      <c r="C32" s="329" t="s">
        <v>16</v>
      </c>
      <c r="D32" s="320"/>
      <c r="E32" s="320"/>
      <c r="F32" s="320"/>
      <c r="G32" s="320"/>
      <c r="H32" s="320"/>
      <c r="I32" s="320"/>
      <c r="J32" s="320"/>
      <c r="K32" s="320"/>
      <c r="L32" s="320"/>
    </row>
    <row r="33" spans="1:18" s="356" customFormat="1" x14ac:dyDescent="0.25">
      <c r="A33" s="329"/>
      <c r="B33" s="329"/>
      <c r="C33" s="329" t="s">
        <v>13</v>
      </c>
      <c r="D33" s="320">
        <v>504</v>
      </c>
      <c r="E33" s="320">
        <v>420</v>
      </c>
      <c r="F33" s="320">
        <v>84</v>
      </c>
      <c r="G33" s="320">
        <v>504</v>
      </c>
      <c r="H33" s="320">
        <v>420</v>
      </c>
      <c r="I33" s="320">
        <v>84</v>
      </c>
      <c r="J33" s="320">
        <v>504</v>
      </c>
      <c r="K33" s="320">
        <v>420</v>
      </c>
      <c r="L33" s="320">
        <v>84</v>
      </c>
    </row>
    <row r="34" spans="1:18" s="356" customFormat="1" x14ac:dyDescent="0.25">
      <c r="A34" s="329"/>
      <c r="B34" s="329"/>
      <c r="C34" s="329" t="s">
        <v>31</v>
      </c>
      <c r="D34" s="320">
        <v>504</v>
      </c>
      <c r="E34" s="320">
        <v>420</v>
      </c>
      <c r="F34" s="320">
        <v>84</v>
      </c>
      <c r="G34" s="320">
        <v>504</v>
      </c>
      <c r="H34" s="320">
        <v>420</v>
      </c>
      <c r="I34" s="320">
        <v>84</v>
      </c>
      <c r="J34" s="320">
        <v>504</v>
      </c>
      <c r="K34" s="320">
        <v>420</v>
      </c>
      <c r="L34" s="320">
        <v>84</v>
      </c>
    </row>
    <row r="35" spans="1:18" s="356" customFormat="1" x14ac:dyDescent="0.25">
      <c r="A35" s="329"/>
      <c r="B35" s="329"/>
      <c r="C35" s="329" t="s">
        <v>33</v>
      </c>
      <c r="D35" s="320">
        <v>504</v>
      </c>
      <c r="E35" s="320">
        <v>420</v>
      </c>
      <c r="F35" s="320">
        <v>84</v>
      </c>
      <c r="G35" s="320">
        <v>504</v>
      </c>
      <c r="H35" s="320">
        <v>420</v>
      </c>
      <c r="I35" s="320">
        <v>84</v>
      </c>
      <c r="J35" s="320">
        <v>504</v>
      </c>
      <c r="K35" s="320">
        <v>420</v>
      </c>
      <c r="L35" s="320">
        <v>84</v>
      </c>
    </row>
    <row r="36" spans="1:18" s="356" customFormat="1" x14ac:dyDescent="0.25">
      <c r="A36" s="329"/>
      <c r="B36" s="329"/>
      <c r="C36" s="329" t="s">
        <v>52</v>
      </c>
      <c r="D36" s="320">
        <v>504</v>
      </c>
      <c r="E36" s="320">
        <v>420</v>
      </c>
      <c r="F36" s="320">
        <v>84</v>
      </c>
      <c r="G36" s="320">
        <v>504</v>
      </c>
      <c r="H36" s="320">
        <v>420</v>
      </c>
      <c r="I36" s="320">
        <v>84</v>
      </c>
      <c r="J36" s="320">
        <v>504</v>
      </c>
      <c r="K36" s="320">
        <v>420</v>
      </c>
      <c r="L36" s="320">
        <v>84</v>
      </c>
    </row>
    <row r="37" spans="1:18" s="356" customFormat="1" ht="51.75" customHeight="1" x14ac:dyDescent="0.25">
      <c r="A37" s="327"/>
      <c r="B37" s="327" t="s">
        <v>232</v>
      </c>
      <c r="C37" s="327" t="s">
        <v>233</v>
      </c>
      <c r="D37" s="88">
        <v>149936.29999999999</v>
      </c>
      <c r="E37" s="88">
        <v>0</v>
      </c>
      <c r="F37" s="88">
        <v>149936.29999999999</v>
      </c>
      <c r="G37" s="88">
        <v>243807.1</v>
      </c>
      <c r="H37" s="88">
        <v>0</v>
      </c>
      <c r="I37" s="88">
        <v>243807.1</v>
      </c>
      <c r="J37" s="88">
        <v>328037.90000000002</v>
      </c>
      <c r="K37" s="88">
        <v>0</v>
      </c>
      <c r="L37" s="88">
        <v>328037.90000000002</v>
      </c>
      <c r="P37" s="355" t="e">
        <f>#REF!+#REF!</f>
        <v>#REF!</v>
      </c>
      <c r="Q37" s="355" t="e">
        <f>#REF!+#REF!</f>
        <v>#REF!</v>
      </c>
      <c r="R37" s="355" t="e">
        <f>#REF!+#REF!</f>
        <v>#REF!</v>
      </c>
    </row>
    <row r="38" spans="1:18" s="356" customFormat="1" x14ac:dyDescent="0.25">
      <c r="A38" s="327"/>
      <c r="B38" s="329"/>
      <c r="C38" s="329" t="s">
        <v>15</v>
      </c>
      <c r="D38" s="88"/>
      <c r="E38" s="88"/>
      <c r="F38" s="88"/>
      <c r="G38" s="88"/>
      <c r="H38" s="88"/>
      <c r="I38" s="88"/>
      <c r="J38" s="88"/>
      <c r="K38" s="88"/>
      <c r="L38" s="88"/>
    </row>
    <row r="39" spans="1:18" s="356" customFormat="1" ht="34.5" x14ac:dyDescent="0.25">
      <c r="A39" s="327"/>
      <c r="B39" s="329"/>
      <c r="C39" s="331" t="s">
        <v>117</v>
      </c>
      <c r="D39" s="320">
        <v>149936.29999999999</v>
      </c>
      <c r="E39" s="320">
        <v>0</v>
      </c>
      <c r="F39" s="320">
        <v>149936.29999999999</v>
      </c>
      <c r="G39" s="320">
        <v>243807.1</v>
      </c>
      <c r="H39" s="320">
        <v>0</v>
      </c>
      <c r="I39" s="320">
        <v>243807.1</v>
      </c>
      <c r="J39" s="320">
        <v>328037.90000000002</v>
      </c>
      <c r="K39" s="320">
        <v>0</v>
      </c>
      <c r="L39" s="320">
        <v>328037.90000000002</v>
      </c>
    </row>
    <row r="40" spans="1:18" s="356" customFormat="1" ht="34.5" x14ac:dyDescent="0.25">
      <c r="A40" s="327"/>
      <c r="B40" s="329"/>
      <c r="C40" s="329" t="s">
        <v>16</v>
      </c>
      <c r="D40" s="320"/>
      <c r="E40" s="320"/>
      <c r="F40" s="320"/>
      <c r="G40" s="320"/>
      <c r="H40" s="320"/>
      <c r="I40" s="320"/>
      <c r="J40" s="320"/>
      <c r="K40" s="320"/>
      <c r="L40" s="320"/>
    </row>
    <row r="41" spans="1:18" s="356" customFormat="1" x14ac:dyDescent="0.25">
      <c r="A41" s="327"/>
      <c r="B41" s="329"/>
      <c r="C41" s="329" t="s">
        <v>13</v>
      </c>
      <c r="D41" s="320">
        <v>149936.29999999999</v>
      </c>
      <c r="E41" s="320">
        <v>0</v>
      </c>
      <c r="F41" s="320">
        <v>149936.29999999999</v>
      </c>
      <c r="G41" s="320">
        <v>243807.1</v>
      </c>
      <c r="H41" s="320">
        <v>0</v>
      </c>
      <c r="I41" s="320">
        <v>243807.1</v>
      </c>
      <c r="J41" s="320">
        <v>328037.90000000002</v>
      </c>
      <c r="K41" s="320">
        <v>0</v>
      </c>
      <c r="L41" s="320">
        <v>328037.90000000002</v>
      </c>
      <c r="M41" s="355"/>
    </row>
    <row r="42" spans="1:18" s="356" customFormat="1" x14ac:dyDescent="0.25">
      <c r="A42" s="327"/>
      <c r="B42" s="329"/>
      <c r="C42" s="329" t="s">
        <v>27</v>
      </c>
      <c r="D42" s="320">
        <v>149936.29999999999</v>
      </c>
      <c r="E42" s="320">
        <v>0</v>
      </c>
      <c r="F42" s="320">
        <v>149936.29999999999</v>
      </c>
      <c r="G42" s="320">
        <v>243807.1</v>
      </c>
      <c r="H42" s="320">
        <v>0</v>
      </c>
      <c r="I42" s="320">
        <v>243807.1</v>
      </c>
      <c r="J42" s="320">
        <v>328037.90000000002</v>
      </c>
      <c r="K42" s="320">
        <v>0</v>
      </c>
      <c r="L42" s="320">
        <v>328037.90000000002</v>
      </c>
      <c r="M42" s="355"/>
    </row>
    <row r="43" spans="1:18" s="356" customFormat="1" x14ac:dyDescent="0.25">
      <c r="A43" s="327"/>
      <c r="B43" s="329"/>
      <c r="C43" s="329" t="s">
        <v>28</v>
      </c>
      <c r="D43" s="320">
        <v>149936.29999999999</v>
      </c>
      <c r="E43" s="320">
        <v>0</v>
      </c>
      <c r="F43" s="320">
        <v>149936.29999999999</v>
      </c>
      <c r="G43" s="320">
        <v>243807.1</v>
      </c>
      <c r="H43" s="320">
        <v>0</v>
      </c>
      <c r="I43" s="320">
        <v>243807.1</v>
      </c>
      <c r="J43" s="320">
        <v>328037.90000000002</v>
      </c>
      <c r="K43" s="320">
        <v>0</v>
      </c>
      <c r="L43" s="320">
        <v>328037.90000000002</v>
      </c>
      <c r="M43" s="355"/>
    </row>
    <row r="44" spans="1:18" s="356" customFormat="1" x14ac:dyDescent="0.25">
      <c r="A44" s="327"/>
      <c r="B44" s="329"/>
      <c r="C44" s="329" t="s">
        <v>44</v>
      </c>
      <c r="D44" s="320">
        <v>39936.300000000003</v>
      </c>
      <c r="E44" s="320">
        <v>0</v>
      </c>
      <c r="F44" s="320">
        <v>39936.300000000003</v>
      </c>
      <c r="G44" s="320">
        <v>63807.1</v>
      </c>
      <c r="H44" s="320">
        <v>0</v>
      </c>
      <c r="I44" s="320">
        <v>63807.1</v>
      </c>
      <c r="J44" s="320">
        <v>148037.9</v>
      </c>
      <c r="K44" s="320">
        <v>0</v>
      </c>
      <c r="L44" s="320">
        <v>148037.9</v>
      </c>
      <c r="M44" s="355"/>
    </row>
    <row r="45" spans="1:18" s="356" customFormat="1" x14ac:dyDescent="0.25">
      <c r="A45" s="327"/>
      <c r="B45" s="329"/>
      <c r="C45" s="329" t="s">
        <v>45</v>
      </c>
      <c r="D45" s="320">
        <v>39936.300000000003</v>
      </c>
      <c r="E45" s="320">
        <v>0</v>
      </c>
      <c r="F45" s="320">
        <v>39936.300000000003</v>
      </c>
      <c r="G45" s="320">
        <v>63807.1</v>
      </c>
      <c r="H45" s="320">
        <v>0</v>
      </c>
      <c r="I45" s="320">
        <v>63807.1</v>
      </c>
      <c r="J45" s="320">
        <v>148037.9</v>
      </c>
      <c r="K45" s="320">
        <v>0</v>
      </c>
      <c r="L45" s="320">
        <v>148037.9</v>
      </c>
      <c r="M45" s="355"/>
    </row>
    <row r="46" spans="1:18" s="356" customFormat="1" x14ac:dyDescent="0.25">
      <c r="A46" s="327"/>
      <c r="B46" s="329"/>
      <c r="C46" s="329" t="s">
        <v>122</v>
      </c>
      <c r="D46" s="320">
        <v>110000</v>
      </c>
      <c r="E46" s="320">
        <v>0</v>
      </c>
      <c r="F46" s="320">
        <v>110000</v>
      </c>
      <c r="G46" s="320">
        <v>180000</v>
      </c>
      <c r="H46" s="320">
        <v>0</v>
      </c>
      <c r="I46" s="320">
        <v>180000</v>
      </c>
      <c r="J46" s="320">
        <v>180000</v>
      </c>
      <c r="K46" s="320">
        <v>0</v>
      </c>
      <c r="L46" s="320">
        <v>180000</v>
      </c>
      <c r="M46" s="355"/>
    </row>
    <row r="47" spans="1:18" s="356" customFormat="1" x14ac:dyDescent="0.25">
      <c r="A47" s="327"/>
      <c r="B47" s="329"/>
      <c r="C47" s="329" t="s">
        <v>123</v>
      </c>
      <c r="D47" s="320">
        <v>110000</v>
      </c>
      <c r="E47" s="320">
        <v>0</v>
      </c>
      <c r="F47" s="320">
        <v>110000</v>
      </c>
      <c r="G47" s="320">
        <v>180000</v>
      </c>
      <c r="H47" s="320">
        <v>0</v>
      </c>
      <c r="I47" s="320">
        <v>180000</v>
      </c>
      <c r="J47" s="320">
        <v>180000</v>
      </c>
      <c r="K47" s="320">
        <v>0</v>
      </c>
      <c r="L47" s="320">
        <v>180000</v>
      </c>
      <c r="M47" s="355"/>
    </row>
    <row r="48" spans="1:18" s="356" customFormat="1" ht="38.25" customHeight="1" x14ac:dyDescent="0.25">
      <c r="A48" s="327"/>
      <c r="B48" s="327" t="s">
        <v>270</v>
      </c>
      <c r="C48" s="327" t="s">
        <v>271</v>
      </c>
      <c r="D48" s="88">
        <v>12377.3</v>
      </c>
      <c r="E48" s="88">
        <v>10261.299999999999</v>
      </c>
      <c r="F48" s="88">
        <v>2116</v>
      </c>
      <c r="G48" s="88">
        <v>58496</v>
      </c>
      <c r="H48" s="88">
        <v>48580</v>
      </c>
      <c r="I48" s="88">
        <v>9916</v>
      </c>
      <c r="J48" s="88">
        <v>58496</v>
      </c>
      <c r="K48" s="88">
        <v>48580</v>
      </c>
      <c r="L48" s="88">
        <v>9916</v>
      </c>
      <c r="M48" s="355"/>
    </row>
    <row r="49" spans="1:13" s="356" customFormat="1" x14ac:dyDescent="0.25">
      <c r="A49" s="327"/>
      <c r="B49" s="329"/>
      <c r="C49" s="329" t="s">
        <v>15</v>
      </c>
      <c r="D49" s="88"/>
      <c r="E49" s="88"/>
      <c r="F49" s="88"/>
      <c r="G49" s="88"/>
      <c r="H49" s="88"/>
      <c r="I49" s="88"/>
      <c r="J49" s="88"/>
      <c r="K49" s="88"/>
      <c r="L49" s="88"/>
      <c r="M49" s="355"/>
    </row>
    <row r="50" spans="1:13" s="356" customFormat="1" ht="34.5" x14ac:dyDescent="0.25">
      <c r="A50" s="327"/>
      <c r="B50" s="329"/>
      <c r="C50" s="331" t="s">
        <v>117</v>
      </c>
      <c r="D50" s="320">
        <v>12377.3</v>
      </c>
      <c r="E50" s="320">
        <v>10261.299999999999</v>
      </c>
      <c r="F50" s="320">
        <v>2116</v>
      </c>
      <c r="G50" s="320">
        <v>58496</v>
      </c>
      <c r="H50" s="320">
        <v>48580</v>
      </c>
      <c r="I50" s="320">
        <v>9916</v>
      </c>
      <c r="J50" s="320">
        <v>58496</v>
      </c>
      <c r="K50" s="320">
        <v>48580</v>
      </c>
      <c r="L50" s="320">
        <v>9916</v>
      </c>
      <c r="M50" s="355"/>
    </row>
    <row r="51" spans="1:13" s="356" customFormat="1" ht="34.5" x14ac:dyDescent="0.25">
      <c r="A51" s="327"/>
      <c r="B51" s="329"/>
      <c r="C51" s="329" t="s">
        <v>16</v>
      </c>
      <c r="D51" s="320"/>
      <c r="E51" s="320"/>
      <c r="F51" s="320"/>
      <c r="G51" s="320"/>
      <c r="H51" s="320"/>
      <c r="I51" s="320"/>
      <c r="J51" s="320"/>
      <c r="K51" s="320"/>
      <c r="L51" s="320"/>
      <c r="M51" s="355"/>
    </row>
    <row r="52" spans="1:13" s="356" customFormat="1" x14ac:dyDescent="0.25">
      <c r="A52" s="327"/>
      <c r="B52" s="329"/>
      <c r="C52" s="329" t="s">
        <v>13</v>
      </c>
      <c r="D52" s="320">
        <v>12377.3</v>
      </c>
      <c r="E52" s="320">
        <v>10261.299999999999</v>
      </c>
      <c r="F52" s="320">
        <v>2116</v>
      </c>
      <c r="G52" s="320">
        <v>58496</v>
      </c>
      <c r="H52" s="320">
        <v>48580</v>
      </c>
      <c r="I52" s="320">
        <v>9916</v>
      </c>
      <c r="J52" s="320">
        <v>58496</v>
      </c>
      <c r="K52" s="320">
        <v>48580</v>
      </c>
      <c r="L52" s="320">
        <v>9916</v>
      </c>
      <c r="M52" s="355"/>
    </row>
    <row r="53" spans="1:13" s="356" customFormat="1" x14ac:dyDescent="0.25">
      <c r="A53" s="327"/>
      <c r="B53" s="329"/>
      <c r="C53" s="329" t="s">
        <v>27</v>
      </c>
      <c r="D53" s="320">
        <v>12377.3</v>
      </c>
      <c r="E53" s="320">
        <v>10261.299999999999</v>
      </c>
      <c r="F53" s="320">
        <v>2116</v>
      </c>
      <c r="G53" s="320">
        <v>58496</v>
      </c>
      <c r="H53" s="320">
        <v>48580</v>
      </c>
      <c r="I53" s="320">
        <v>9916</v>
      </c>
      <c r="J53" s="320">
        <v>58496</v>
      </c>
      <c r="K53" s="320">
        <v>48580</v>
      </c>
      <c r="L53" s="320">
        <v>9916</v>
      </c>
      <c r="M53" s="355"/>
    </row>
    <row r="54" spans="1:13" s="356" customFormat="1" x14ac:dyDescent="0.25">
      <c r="A54" s="327"/>
      <c r="B54" s="329"/>
      <c r="C54" s="329" t="s">
        <v>28</v>
      </c>
      <c r="D54" s="320">
        <v>12377.3</v>
      </c>
      <c r="E54" s="320">
        <v>10261.299999999999</v>
      </c>
      <c r="F54" s="320">
        <v>2116</v>
      </c>
      <c r="G54" s="320">
        <v>58496</v>
      </c>
      <c r="H54" s="320">
        <v>48580</v>
      </c>
      <c r="I54" s="320">
        <v>9916</v>
      </c>
      <c r="J54" s="320">
        <v>58496</v>
      </c>
      <c r="K54" s="320">
        <v>48580</v>
      </c>
      <c r="L54" s="320">
        <v>9916</v>
      </c>
      <c r="M54" s="355"/>
    </row>
    <row r="55" spans="1:13" s="356" customFormat="1" x14ac:dyDescent="0.25">
      <c r="A55" s="327"/>
      <c r="B55" s="329"/>
      <c r="C55" s="329" t="s">
        <v>122</v>
      </c>
      <c r="D55" s="320">
        <v>12377.3</v>
      </c>
      <c r="E55" s="320">
        <v>10261.299999999999</v>
      </c>
      <c r="F55" s="320">
        <v>2116</v>
      </c>
      <c r="G55" s="320">
        <v>58496</v>
      </c>
      <c r="H55" s="320">
        <v>48580</v>
      </c>
      <c r="I55" s="320">
        <v>9916</v>
      </c>
      <c r="J55" s="320">
        <v>58496</v>
      </c>
      <c r="K55" s="320">
        <v>48580</v>
      </c>
      <c r="L55" s="320">
        <v>9916</v>
      </c>
      <c r="M55" s="355"/>
    </row>
    <row r="56" spans="1:13" s="356" customFormat="1" x14ac:dyDescent="0.25">
      <c r="A56" s="327"/>
      <c r="B56" s="329"/>
      <c r="C56" s="329" t="s">
        <v>123</v>
      </c>
      <c r="D56" s="320">
        <v>12377.3</v>
      </c>
      <c r="E56" s="320">
        <v>10261.299999999999</v>
      </c>
      <c r="F56" s="320">
        <v>2116</v>
      </c>
      <c r="G56" s="320">
        <v>58496</v>
      </c>
      <c r="H56" s="320">
        <v>48580</v>
      </c>
      <c r="I56" s="320">
        <v>9916</v>
      </c>
      <c r="J56" s="320">
        <v>58496</v>
      </c>
      <c r="K56" s="320">
        <v>48580</v>
      </c>
      <c r="L56" s="320">
        <v>9916</v>
      </c>
      <c r="M56" s="355"/>
    </row>
    <row r="57" spans="1:13" s="356" customFormat="1" ht="69" x14ac:dyDescent="0.25">
      <c r="A57" s="327"/>
      <c r="B57" s="327" t="s">
        <v>326</v>
      </c>
      <c r="C57" s="327" t="s">
        <v>327</v>
      </c>
      <c r="D57" s="88">
        <v>0</v>
      </c>
      <c r="E57" s="88">
        <v>0</v>
      </c>
      <c r="F57" s="88">
        <v>0</v>
      </c>
      <c r="G57" s="88">
        <v>0</v>
      </c>
      <c r="H57" s="88">
        <v>0</v>
      </c>
      <c r="I57" s="88">
        <v>0</v>
      </c>
      <c r="J57" s="88">
        <v>50000</v>
      </c>
      <c r="K57" s="88">
        <v>0</v>
      </c>
      <c r="L57" s="88">
        <v>50000</v>
      </c>
      <c r="M57" s="355"/>
    </row>
    <row r="58" spans="1:13" s="356" customFormat="1" x14ac:dyDescent="0.25">
      <c r="A58" s="327"/>
      <c r="B58" s="329"/>
      <c r="C58" s="329" t="s">
        <v>15</v>
      </c>
      <c r="D58" s="88"/>
      <c r="E58" s="88"/>
      <c r="F58" s="88"/>
      <c r="G58" s="88"/>
      <c r="H58" s="88"/>
      <c r="I58" s="88"/>
      <c r="J58" s="88"/>
      <c r="K58" s="88"/>
      <c r="L58" s="88"/>
      <c r="M58" s="355"/>
    </row>
    <row r="59" spans="1:13" s="356" customFormat="1" ht="34.5" x14ac:dyDescent="0.25">
      <c r="A59" s="327"/>
      <c r="B59" s="329"/>
      <c r="C59" s="329" t="s">
        <v>117</v>
      </c>
      <c r="D59" s="88">
        <v>0</v>
      </c>
      <c r="E59" s="88">
        <v>0</v>
      </c>
      <c r="F59" s="88">
        <v>0</v>
      </c>
      <c r="G59" s="320">
        <v>0</v>
      </c>
      <c r="H59" s="320">
        <v>0</v>
      </c>
      <c r="I59" s="320">
        <v>0</v>
      </c>
      <c r="J59" s="320">
        <v>50000</v>
      </c>
      <c r="K59" s="320">
        <v>0</v>
      </c>
      <c r="L59" s="320">
        <v>50000</v>
      </c>
      <c r="M59" s="355"/>
    </row>
    <row r="60" spans="1:13" s="356" customFormat="1" ht="34.5" x14ac:dyDescent="0.25">
      <c r="A60" s="327"/>
      <c r="B60" s="329"/>
      <c r="C60" s="329" t="s">
        <v>16</v>
      </c>
      <c r="D60" s="88"/>
      <c r="E60" s="88"/>
      <c r="F60" s="88"/>
      <c r="G60" s="320"/>
      <c r="H60" s="320"/>
      <c r="I60" s="320"/>
      <c r="J60" s="320"/>
      <c r="K60" s="320"/>
      <c r="L60" s="320"/>
      <c r="M60" s="355"/>
    </row>
    <row r="61" spans="1:13" s="356" customFormat="1" x14ac:dyDescent="0.25">
      <c r="A61" s="327"/>
      <c r="B61" s="329"/>
      <c r="C61" s="329" t="s">
        <v>13</v>
      </c>
      <c r="D61" s="88">
        <v>0</v>
      </c>
      <c r="E61" s="88">
        <v>0</v>
      </c>
      <c r="F61" s="88">
        <v>0</v>
      </c>
      <c r="G61" s="320">
        <v>0</v>
      </c>
      <c r="H61" s="320">
        <v>0</v>
      </c>
      <c r="I61" s="320">
        <v>0</v>
      </c>
      <c r="J61" s="320">
        <v>50000</v>
      </c>
      <c r="K61" s="320">
        <v>0</v>
      </c>
      <c r="L61" s="320">
        <v>50000</v>
      </c>
      <c r="M61" s="355"/>
    </row>
    <row r="62" spans="1:13" s="356" customFormat="1" x14ac:dyDescent="0.25">
      <c r="A62" s="327"/>
      <c r="B62" s="329"/>
      <c r="C62" s="329" t="s">
        <v>27</v>
      </c>
      <c r="D62" s="88">
        <v>0</v>
      </c>
      <c r="E62" s="88">
        <v>0</v>
      </c>
      <c r="F62" s="88">
        <v>0</v>
      </c>
      <c r="G62" s="320">
        <v>0</v>
      </c>
      <c r="H62" s="320">
        <v>0</v>
      </c>
      <c r="I62" s="320">
        <v>0</v>
      </c>
      <c r="J62" s="320">
        <v>50000</v>
      </c>
      <c r="K62" s="320">
        <v>0</v>
      </c>
      <c r="L62" s="320">
        <v>50000</v>
      </c>
      <c r="M62" s="355"/>
    </row>
    <row r="63" spans="1:13" s="356" customFormat="1" x14ac:dyDescent="0.25">
      <c r="A63" s="327"/>
      <c r="B63" s="329"/>
      <c r="C63" s="329" t="s">
        <v>28</v>
      </c>
      <c r="D63" s="88">
        <v>0</v>
      </c>
      <c r="E63" s="88">
        <v>0</v>
      </c>
      <c r="F63" s="88">
        <v>0</v>
      </c>
      <c r="G63" s="320">
        <v>0</v>
      </c>
      <c r="H63" s="320">
        <v>0</v>
      </c>
      <c r="I63" s="320">
        <v>0</v>
      </c>
      <c r="J63" s="320">
        <v>50000</v>
      </c>
      <c r="K63" s="320">
        <v>0</v>
      </c>
      <c r="L63" s="320">
        <v>50000</v>
      </c>
      <c r="M63" s="355"/>
    </row>
    <row r="64" spans="1:13" s="356" customFormat="1" x14ac:dyDescent="0.25">
      <c r="A64" s="327"/>
      <c r="B64" s="329"/>
      <c r="C64" s="329" t="s">
        <v>122</v>
      </c>
      <c r="D64" s="88">
        <v>0</v>
      </c>
      <c r="E64" s="88">
        <v>0</v>
      </c>
      <c r="F64" s="88">
        <v>0</v>
      </c>
      <c r="G64" s="320">
        <v>0</v>
      </c>
      <c r="H64" s="320">
        <v>0</v>
      </c>
      <c r="I64" s="320">
        <v>0</v>
      </c>
      <c r="J64" s="320">
        <v>50000</v>
      </c>
      <c r="K64" s="320">
        <v>0</v>
      </c>
      <c r="L64" s="320">
        <v>50000</v>
      </c>
      <c r="M64" s="355"/>
    </row>
    <row r="65" spans="1:13" s="356" customFormat="1" x14ac:dyDescent="0.25">
      <c r="A65" s="327"/>
      <c r="B65" s="329"/>
      <c r="C65" s="329" t="s">
        <v>123</v>
      </c>
      <c r="D65" s="88">
        <v>0</v>
      </c>
      <c r="E65" s="88">
        <v>0</v>
      </c>
      <c r="F65" s="88">
        <v>0</v>
      </c>
      <c r="G65" s="320">
        <v>0</v>
      </c>
      <c r="H65" s="320">
        <v>0</v>
      </c>
      <c r="I65" s="320">
        <v>0</v>
      </c>
      <c r="J65" s="320">
        <v>50000</v>
      </c>
      <c r="K65" s="320">
        <v>0</v>
      </c>
      <c r="L65" s="320">
        <v>50000</v>
      </c>
      <c r="M65" s="355"/>
    </row>
    <row r="66" spans="1:13" s="356" customFormat="1" ht="21.75" customHeight="1" x14ac:dyDescent="0.25">
      <c r="A66" s="357">
        <v>1157</v>
      </c>
      <c r="B66" s="357"/>
      <c r="C66" s="352" t="s">
        <v>133</v>
      </c>
      <c r="D66" s="18">
        <v>-12817.6</v>
      </c>
      <c r="E66" s="18">
        <v>-10681.3</v>
      </c>
      <c r="F66" s="18">
        <v>-2136.3000000000002</v>
      </c>
      <c r="G66" s="18">
        <v>-835170.79999999993</v>
      </c>
      <c r="H66" s="18">
        <v>-791383.39999999991</v>
      </c>
      <c r="I66" s="18">
        <v>-43787.4</v>
      </c>
      <c r="J66" s="18">
        <v>-1618885.8</v>
      </c>
      <c r="K66" s="18">
        <v>-1349075.9</v>
      </c>
      <c r="L66" s="18">
        <v>-269809.90000000002</v>
      </c>
    </row>
    <row r="67" spans="1:13" s="356" customFormat="1" x14ac:dyDescent="0.25">
      <c r="A67" s="334"/>
      <c r="B67" s="334"/>
      <c r="C67" s="352" t="s">
        <v>14</v>
      </c>
      <c r="D67" s="100"/>
      <c r="E67" s="100"/>
      <c r="F67" s="100"/>
      <c r="G67" s="100"/>
      <c r="H67" s="100"/>
      <c r="I67" s="100"/>
      <c r="J67" s="100"/>
      <c r="K67" s="100"/>
      <c r="L67" s="100"/>
    </row>
    <row r="68" spans="1:13" s="356" customFormat="1" ht="54.75" customHeight="1" x14ac:dyDescent="0.25">
      <c r="A68" s="334"/>
      <c r="B68" s="327" t="s">
        <v>151</v>
      </c>
      <c r="C68" s="327" t="s">
        <v>152</v>
      </c>
      <c r="D68" s="100">
        <v>0</v>
      </c>
      <c r="E68" s="100">
        <v>0</v>
      </c>
      <c r="F68" s="100">
        <v>0</v>
      </c>
      <c r="G68" s="100">
        <v>-749508.2</v>
      </c>
      <c r="H68" s="100">
        <v>-719996.7</v>
      </c>
      <c r="I68" s="100">
        <v>-29511.5</v>
      </c>
      <c r="J68" s="100">
        <v>-1452965.2</v>
      </c>
      <c r="K68" s="100">
        <v>-1210808</v>
      </c>
      <c r="L68" s="100">
        <v>-242157.2</v>
      </c>
    </row>
    <row r="69" spans="1:13" s="356" customFormat="1" x14ac:dyDescent="0.25">
      <c r="A69" s="334"/>
      <c r="B69" s="329"/>
      <c r="C69" s="329" t="s">
        <v>15</v>
      </c>
      <c r="D69" s="329"/>
      <c r="E69" s="329"/>
      <c r="F69" s="329"/>
      <c r="G69" s="195"/>
      <c r="H69" s="329"/>
      <c r="I69" s="329"/>
      <c r="J69" s="329"/>
      <c r="K69" s="329"/>
      <c r="L69" s="195"/>
    </row>
    <row r="70" spans="1:13" s="356" customFormat="1" ht="34.5" customHeight="1" x14ac:dyDescent="0.25">
      <c r="A70" s="334"/>
      <c r="B70" s="329"/>
      <c r="C70" s="331" t="s">
        <v>117</v>
      </c>
      <c r="D70" s="196">
        <v>0</v>
      </c>
      <c r="E70" s="196">
        <v>0</v>
      </c>
      <c r="F70" s="196">
        <v>0</v>
      </c>
      <c r="G70" s="195">
        <v>-749508.2</v>
      </c>
      <c r="H70" s="197">
        <v>-719996.7</v>
      </c>
      <c r="I70" s="197">
        <v>-29511.5</v>
      </c>
      <c r="J70" s="197">
        <v>-1452965.2</v>
      </c>
      <c r="K70" s="197">
        <v>-1210808</v>
      </c>
      <c r="L70" s="195">
        <v>-242157.2</v>
      </c>
    </row>
    <row r="71" spans="1:13" s="356" customFormat="1" ht="34.5" x14ac:dyDescent="0.25">
      <c r="A71" s="334"/>
      <c r="B71" s="329"/>
      <c r="C71" s="329" t="s">
        <v>16</v>
      </c>
      <c r="D71" s="329"/>
      <c r="E71" s="329"/>
      <c r="F71" s="329"/>
      <c r="G71" s="195"/>
      <c r="H71" s="329"/>
      <c r="I71" s="329"/>
      <c r="J71" s="329"/>
      <c r="K71" s="329"/>
      <c r="L71" s="195"/>
    </row>
    <row r="72" spans="1:13" s="356" customFormat="1" x14ac:dyDescent="0.25">
      <c r="A72" s="334"/>
      <c r="B72" s="329"/>
      <c r="C72" s="329" t="s">
        <v>13</v>
      </c>
      <c r="D72" s="195">
        <v>0</v>
      </c>
      <c r="E72" s="195">
        <v>0</v>
      </c>
      <c r="F72" s="195">
        <v>0</v>
      </c>
      <c r="G72" s="195">
        <v>-749508.2</v>
      </c>
      <c r="H72" s="195">
        <v>-719996.7</v>
      </c>
      <c r="I72" s="195">
        <v>-29511.5</v>
      </c>
      <c r="J72" s="195">
        <v>-1452965.2</v>
      </c>
      <c r="K72" s="195">
        <v>-1210808</v>
      </c>
      <c r="L72" s="195">
        <v>-242157.2</v>
      </c>
    </row>
    <row r="73" spans="1:13" s="356" customFormat="1" x14ac:dyDescent="0.25">
      <c r="A73" s="334"/>
      <c r="B73" s="329"/>
      <c r="C73" s="329" t="s">
        <v>27</v>
      </c>
      <c r="D73" s="195">
        <v>0</v>
      </c>
      <c r="E73" s="195">
        <v>0</v>
      </c>
      <c r="F73" s="195">
        <v>0</v>
      </c>
      <c r="G73" s="195">
        <v>-749508.2</v>
      </c>
      <c r="H73" s="195">
        <v>-719996.7</v>
      </c>
      <c r="I73" s="195">
        <v>-29511.5</v>
      </c>
      <c r="J73" s="195">
        <v>-1452965.2</v>
      </c>
      <c r="K73" s="195">
        <v>-1210808</v>
      </c>
      <c r="L73" s="195">
        <v>-242157.2</v>
      </c>
    </row>
    <row r="74" spans="1:13" s="356" customFormat="1" x14ac:dyDescent="0.25">
      <c r="A74" s="334"/>
      <c r="B74" s="329"/>
      <c r="C74" s="329" t="s">
        <v>28</v>
      </c>
      <c r="D74" s="195">
        <v>0</v>
      </c>
      <c r="E74" s="195">
        <v>0</v>
      </c>
      <c r="F74" s="195">
        <v>0</v>
      </c>
      <c r="G74" s="195">
        <v>-749508.2</v>
      </c>
      <c r="H74" s="195">
        <v>-719996.7</v>
      </c>
      <c r="I74" s="195">
        <v>-29511.5</v>
      </c>
      <c r="J74" s="195">
        <v>-1452965.2</v>
      </c>
      <c r="K74" s="195">
        <v>-1210808</v>
      </c>
      <c r="L74" s="195">
        <v>-242157.2</v>
      </c>
    </row>
    <row r="75" spans="1:13" s="356" customFormat="1" x14ac:dyDescent="0.25">
      <c r="A75" s="334"/>
      <c r="B75" s="329"/>
      <c r="C75" s="329" t="s">
        <v>44</v>
      </c>
      <c r="D75" s="195">
        <v>0</v>
      </c>
      <c r="E75" s="195">
        <v>0</v>
      </c>
      <c r="F75" s="195">
        <v>0</v>
      </c>
      <c r="G75" s="195">
        <v>-749508.2</v>
      </c>
      <c r="H75" s="195">
        <v>-719996.7</v>
      </c>
      <c r="I75" s="195">
        <v>-29511.5</v>
      </c>
      <c r="J75" s="195">
        <v>-1452965.2</v>
      </c>
      <c r="K75" s="195">
        <v>-1210808</v>
      </c>
      <c r="L75" s="195">
        <v>-242157.2</v>
      </c>
    </row>
    <row r="76" spans="1:13" s="356" customFormat="1" ht="19.5" customHeight="1" x14ac:dyDescent="0.25">
      <c r="A76" s="334"/>
      <c r="B76" s="329"/>
      <c r="C76" s="329" t="s">
        <v>153</v>
      </c>
      <c r="D76" s="195">
        <v>0</v>
      </c>
      <c r="E76" s="195">
        <v>0</v>
      </c>
      <c r="F76" s="195">
        <v>0</v>
      </c>
      <c r="G76" s="195">
        <v>-749508.2</v>
      </c>
      <c r="H76" s="195">
        <v>-719996.7</v>
      </c>
      <c r="I76" s="195">
        <v>-29511.5</v>
      </c>
      <c r="J76" s="195">
        <v>-1452965.2</v>
      </c>
      <c r="K76" s="195">
        <v>-1210808</v>
      </c>
      <c r="L76" s="195">
        <v>-242157.2</v>
      </c>
    </row>
    <row r="77" spans="1:13" s="356" customFormat="1" ht="55.5" customHeight="1" x14ac:dyDescent="0.25">
      <c r="A77" s="334"/>
      <c r="B77" s="327" t="s">
        <v>159</v>
      </c>
      <c r="C77" s="327" t="s">
        <v>160</v>
      </c>
      <c r="D77" s="18">
        <v>-12817.6</v>
      </c>
      <c r="E77" s="18">
        <v>-10681.3</v>
      </c>
      <c r="F77" s="18">
        <v>-2136.3000000000002</v>
      </c>
      <c r="G77" s="18">
        <v>-85662.6</v>
      </c>
      <c r="H77" s="18">
        <v>-71386.7</v>
      </c>
      <c r="I77" s="18">
        <v>-14275.9</v>
      </c>
      <c r="J77" s="18">
        <v>-165920.6</v>
      </c>
      <c r="K77" s="18">
        <v>-138267.9</v>
      </c>
      <c r="L77" s="18">
        <v>-27652.699999999997</v>
      </c>
    </row>
    <row r="78" spans="1:13" s="356" customFormat="1" x14ac:dyDescent="0.25">
      <c r="A78" s="334"/>
      <c r="B78" s="329"/>
      <c r="C78" s="329" t="s">
        <v>15</v>
      </c>
      <c r="D78" s="329"/>
      <c r="E78" s="329"/>
      <c r="F78" s="329"/>
      <c r="G78" s="329"/>
      <c r="H78" s="329"/>
      <c r="I78" s="329"/>
      <c r="J78" s="329"/>
      <c r="K78" s="329"/>
      <c r="L78" s="329"/>
    </row>
    <row r="79" spans="1:13" s="356" customFormat="1" ht="34.5" x14ac:dyDescent="0.25">
      <c r="A79" s="334"/>
      <c r="B79" s="329"/>
      <c r="C79" s="331" t="s">
        <v>117</v>
      </c>
      <c r="D79" s="197">
        <v>-12817.6</v>
      </c>
      <c r="E79" s="197">
        <v>-10681.3</v>
      </c>
      <c r="F79" s="197">
        <v>-2136.3000000000002</v>
      </c>
      <c r="G79" s="197">
        <v>-85662.6</v>
      </c>
      <c r="H79" s="197">
        <v>-71386.7</v>
      </c>
      <c r="I79" s="197">
        <v>-14275.9</v>
      </c>
      <c r="J79" s="197">
        <v>-165920.6</v>
      </c>
      <c r="K79" s="197">
        <v>-138267.9</v>
      </c>
      <c r="L79" s="197">
        <v>-27652.699999999997</v>
      </c>
    </row>
    <row r="80" spans="1:13" s="356" customFormat="1" ht="34.5" x14ac:dyDescent="0.25">
      <c r="A80" s="334"/>
      <c r="B80" s="329"/>
      <c r="C80" s="329" t="s">
        <v>16</v>
      </c>
      <c r="D80" s="329"/>
      <c r="E80" s="329"/>
      <c r="F80" s="329"/>
      <c r="G80" s="329"/>
      <c r="H80" s="329"/>
      <c r="I80" s="329"/>
      <c r="J80" s="329"/>
      <c r="K80" s="329"/>
      <c r="L80" s="329"/>
    </row>
    <row r="81" spans="1:12" s="356" customFormat="1" x14ac:dyDescent="0.25">
      <c r="A81" s="334"/>
      <c r="B81" s="329"/>
      <c r="C81" s="329" t="s">
        <v>13</v>
      </c>
      <c r="D81" s="195">
        <v>-12817.6</v>
      </c>
      <c r="E81" s="195">
        <v>-10681.3</v>
      </c>
      <c r="F81" s="195">
        <v>-2136.3000000000002</v>
      </c>
      <c r="G81" s="195">
        <v>-85662.6</v>
      </c>
      <c r="H81" s="195">
        <v>-71386.7</v>
      </c>
      <c r="I81" s="195">
        <v>-14275.9</v>
      </c>
      <c r="J81" s="195">
        <v>-165920.6</v>
      </c>
      <c r="K81" s="195">
        <v>-138267.9</v>
      </c>
      <c r="L81" s="195">
        <v>-27652.699999999997</v>
      </c>
    </row>
    <row r="82" spans="1:12" s="356" customFormat="1" x14ac:dyDescent="0.25">
      <c r="A82" s="334"/>
      <c r="B82" s="329"/>
      <c r="C82" s="329" t="s">
        <v>27</v>
      </c>
      <c r="D82" s="195">
        <v>-12817.6</v>
      </c>
      <c r="E82" s="195">
        <v>-10681.3</v>
      </c>
      <c r="F82" s="195">
        <v>-2136.3000000000002</v>
      </c>
      <c r="G82" s="195">
        <v>-85662.6</v>
      </c>
      <c r="H82" s="195">
        <v>-71386.7</v>
      </c>
      <c r="I82" s="195">
        <v>-14275.9</v>
      </c>
      <c r="J82" s="195">
        <v>-165920.6</v>
      </c>
      <c r="K82" s="195">
        <v>-138267.9</v>
      </c>
      <c r="L82" s="195">
        <v>-27652.699999999997</v>
      </c>
    </row>
    <row r="83" spans="1:12" s="356" customFormat="1" x14ac:dyDescent="0.25">
      <c r="A83" s="334"/>
      <c r="B83" s="329"/>
      <c r="C83" s="329" t="s">
        <v>28</v>
      </c>
      <c r="D83" s="195">
        <v>-12817.6</v>
      </c>
      <c r="E83" s="195">
        <v>-10681.3</v>
      </c>
      <c r="F83" s="195">
        <v>-2136.3000000000002</v>
      </c>
      <c r="G83" s="195">
        <v>-85662.6</v>
      </c>
      <c r="H83" s="195">
        <v>-71386.7</v>
      </c>
      <c r="I83" s="195">
        <v>-14275.9</v>
      </c>
      <c r="J83" s="195">
        <v>-165920.6</v>
      </c>
      <c r="K83" s="195">
        <v>-138267.9</v>
      </c>
      <c r="L83" s="195">
        <v>-27652.699999999997</v>
      </c>
    </row>
    <row r="84" spans="1:12" s="356" customFormat="1" x14ac:dyDescent="0.25">
      <c r="A84" s="334"/>
      <c r="B84" s="329"/>
      <c r="C84" s="329" t="s">
        <v>44</v>
      </c>
      <c r="D84" s="195">
        <v>0</v>
      </c>
      <c r="E84" s="195">
        <v>0</v>
      </c>
      <c r="F84" s="195">
        <v>0</v>
      </c>
      <c r="G84" s="195">
        <v>-34392</v>
      </c>
      <c r="H84" s="195">
        <v>-28661.5</v>
      </c>
      <c r="I84" s="195">
        <v>-5730.5</v>
      </c>
      <c r="J84" s="195">
        <v>-114650</v>
      </c>
      <c r="K84" s="195">
        <v>-95542.399999999994</v>
      </c>
      <c r="L84" s="195">
        <v>-19107.599999999999</v>
      </c>
    </row>
    <row r="85" spans="1:12" s="356" customFormat="1" x14ac:dyDescent="0.25">
      <c r="A85" s="334"/>
      <c r="B85" s="329"/>
      <c r="C85" s="329" t="s">
        <v>45</v>
      </c>
      <c r="D85" s="195">
        <v>0</v>
      </c>
      <c r="E85" s="195">
        <v>0</v>
      </c>
      <c r="F85" s="195">
        <v>0</v>
      </c>
      <c r="G85" s="195">
        <v>-34392</v>
      </c>
      <c r="H85" s="195">
        <v>-28661.5</v>
      </c>
      <c r="I85" s="195">
        <v>-5730.5</v>
      </c>
      <c r="J85" s="195">
        <v>-114650</v>
      </c>
      <c r="K85" s="195">
        <v>-95542.399999999994</v>
      </c>
      <c r="L85" s="195">
        <v>-19107.599999999999</v>
      </c>
    </row>
    <row r="86" spans="1:12" s="356" customFormat="1" x14ac:dyDescent="0.25">
      <c r="A86" s="334"/>
      <c r="B86" s="329"/>
      <c r="C86" s="329" t="s">
        <v>122</v>
      </c>
      <c r="D86" s="195">
        <v>-12817.6</v>
      </c>
      <c r="E86" s="195">
        <v>-10681.3</v>
      </c>
      <c r="F86" s="195">
        <v>-2136.3000000000002</v>
      </c>
      <c r="G86" s="195">
        <v>-51270.6</v>
      </c>
      <c r="H86" s="195">
        <v>-42725.2</v>
      </c>
      <c r="I86" s="195">
        <v>-8545.4</v>
      </c>
      <c r="J86" s="195">
        <v>-51270.6</v>
      </c>
      <c r="K86" s="195">
        <v>-42725.5</v>
      </c>
      <c r="L86" s="195">
        <v>-8545.1</v>
      </c>
    </row>
    <row r="87" spans="1:12" s="356" customFormat="1" x14ac:dyDescent="0.25">
      <c r="A87" s="334"/>
      <c r="B87" s="329"/>
      <c r="C87" s="329" t="s">
        <v>123</v>
      </c>
      <c r="D87" s="195">
        <v>-12817.6</v>
      </c>
      <c r="E87" s="195">
        <v>-10681.3</v>
      </c>
      <c r="F87" s="195">
        <v>-2136.3000000000002</v>
      </c>
      <c r="G87" s="195">
        <v>-51270.6</v>
      </c>
      <c r="H87" s="195">
        <v>-42725.2</v>
      </c>
      <c r="I87" s="195">
        <v>-8545.4</v>
      </c>
      <c r="J87" s="195">
        <v>-51270.6</v>
      </c>
      <c r="K87" s="195">
        <v>-42725.5</v>
      </c>
      <c r="L87" s="195">
        <v>-8545.1</v>
      </c>
    </row>
    <row r="88" spans="1:12" s="356" customFormat="1" ht="20.25" customHeight="1" x14ac:dyDescent="0.25">
      <c r="A88" s="327" t="s">
        <v>236</v>
      </c>
      <c r="B88" s="327"/>
      <c r="C88" s="327" t="s">
        <v>237</v>
      </c>
      <c r="D88" s="18">
        <v>-150000</v>
      </c>
      <c r="E88" s="100">
        <v>0</v>
      </c>
      <c r="F88" s="100">
        <v>-150000</v>
      </c>
      <c r="G88" s="18">
        <v>-150000</v>
      </c>
      <c r="H88" s="100">
        <v>0</v>
      </c>
      <c r="I88" s="100">
        <v>-150000</v>
      </c>
      <c r="J88" s="18">
        <v>0</v>
      </c>
      <c r="K88" s="100">
        <v>0</v>
      </c>
      <c r="L88" s="100">
        <v>0</v>
      </c>
    </row>
    <row r="89" spans="1:12" s="356" customFormat="1" ht="20.25" customHeight="1" x14ac:dyDescent="0.25">
      <c r="A89" s="329"/>
      <c r="B89" s="329"/>
      <c r="C89" s="329" t="s">
        <v>14</v>
      </c>
      <c r="D89" s="18"/>
      <c r="E89" s="100"/>
      <c r="F89" s="100"/>
      <c r="G89" s="18"/>
      <c r="H89" s="100"/>
      <c r="I89" s="100"/>
      <c r="J89" s="18"/>
      <c r="K89" s="100"/>
      <c r="L89" s="100"/>
    </row>
    <row r="90" spans="1:12" s="356" customFormat="1" ht="78" customHeight="1" x14ac:dyDescent="0.25">
      <c r="A90" s="327"/>
      <c r="B90" s="327" t="s">
        <v>238</v>
      </c>
      <c r="C90" s="327" t="s">
        <v>239</v>
      </c>
      <c r="D90" s="18">
        <v>-150000</v>
      </c>
      <c r="E90" s="100">
        <v>0</v>
      </c>
      <c r="F90" s="18">
        <v>-150000</v>
      </c>
      <c r="G90" s="18">
        <v>-150000</v>
      </c>
      <c r="H90" s="100">
        <v>0</v>
      </c>
      <c r="I90" s="18">
        <v>-150000</v>
      </c>
      <c r="J90" s="100">
        <v>0</v>
      </c>
      <c r="K90" s="100">
        <v>0</v>
      </c>
      <c r="L90" s="100">
        <v>0</v>
      </c>
    </row>
    <row r="91" spans="1:12" s="356" customFormat="1" ht="20.25" customHeight="1" x14ac:dyDescent="0.25">
      <c r="A91" s="329"/>
      <c r="B91" s="329"/>
      <c r="C91" s="329" t="s">
        <v>15</v>
      </c>
      <c r="D91" s="18"/>
      <c r="E91" s="100"/>
      <c r="F91" s="100"/>
      <c r="G91" s="18"/>
      <c r="H91" s="100"/>
      <c r="I91" s="100"/>
      <c r="J91" s="18"/>
      <c r="K91" s="100"/>
      <c r="L91" s="100"/>
    </row>
    <row r="92" spans="1:12" s="356" customFormat="1" ht="20.25" customHeight="1" x14ac:dyDescent="0.25">
      <c r="A92" s="329"/>
      <c r="B92" s="329"/>
      <c r="C92" s="331" t="s">
        <v>117</v>
      </c>
      <c r="D92" s="225">
        <v>-150000</v>
      </c>
      <c r="E92" s="195">
        <v>0</v>
      </c>
      <c r="F92" s="195">
        <v>-150000</v>
      </c>
      <c r="G92" s="225">
        <v>-150000</v>
      </c>
      <c r="H92" s="195">
        <v>0</v>
      </c>
      <c r="I92" s="195">
        <v>-150000</v>
      </c>
      <c r="J92" s="18">
        <v>0</v>
      </c>
      <c r="K92" s="100">
        <v>0</v>
      </c>
      <c r="L92" s="100">
        <v>0</v>
      </c>
    </row>
    <row r="93" spans="1:12" s="356" customFormat="1" ht="20.25" customHeight="1" x14ac:dyDescent="0.25">
      <c r="A93" s="329"/>
      <c r="B93" s="329"/>
      <c r="C93" s="329" t="s">
        <v>16</v>
      </c>
      <c r="D93" s="225"/>
      <c r="E93" s="195"/>
      <c r="F93" s="195"/>
      <c r="G93" s="225"/>
      <c r="H93" s="195"/>
      <c r="I93" s="195"/>
      <c r="J93" s="18"/>
      <c r="K93" s="100"/>
      <c r="L93" s="100"/>
    </row>
    <row r="94" spans="1:12" s="356" customFormat="1" ht="20.25" customHeight="1" x14ac:dyDescent="0.25">
      <c r="A94" s="329"/>
      <c r="B94" s="329"/>
      <c r="C94" s="329" t="s">
        <v>13</v>
      </c>
      <c r="D94" s="225">
        <v>-150000</v>
      </c>
      <c r="E94" s="195">
        <v>0</v>
      </c>
      <c r="F94" s="195">
        <v>-150000</v>
      </c>
      <c r="G94" s="225">
        <v>-150000</v>
      </c>
      <c r="H94" s="195">
        <v>0</v>
      </c>
      <c r="I94" s="195">
        <v>-150000</v>
      </c>
      <c r="J94" s="18">
        <v>0</v>
      </c>
      <c r="K94" s="100">
        <v>0</v>
      </c>
      <c r="L94" s="100">
        <v>0</v>
      </c>
    </row>
    <row r="95" spans="1:12" s="356" customFormat="1" ht="20.25" customHeight="1" x14ac:dyDescent="0.25">
      <c r="A95" s="329"/>
      <c r="B95" s="329"/>
      <c r="C95" s="329" t="s">
        <v>27</v>
      </c>
      <c r="D95" s="225">
        <v>-150000</v>
      </c>
      <c r="E95" s="195">
        <v>0</v>
      </c>
      <c r="F95" s="195">
        <v>-150000</v>
      </c>
      <c r="G95" s="225">
        <v>-150000</v>
      </c>
      <c r="H95" s="195">
        <v>0</v>
      </c>
      <c r="I95" s="195">
        <v>-150000</v>
      </c>
      <c r="J95" s="18">
        <v>0</v>
      </c>
      <c r="K95" s="100">
        <v>0</v>
      </c>
      <c r="L95" s="100">
        <v>0</v>
      </c>
    </row>
    <row r="96" spans="1:12" s="356" customFormat="1" ht="20.25" customHeight="1" x14ac:dyDescent="0.25">
      <c r="A96" s="329"/>
      <c r="B96" s="329"/>
      <c r="C96" s="329" t="s">
        <v>28</v>
      </c>
      <c r="D96" s="225">
        <v>-150000</v>
      </c>
      <c r="E96" s="195">
        <v>0</v>
      </c>
      <c r="F96" s="195">
        <v>-150000</v>
      </c>
      <c r="G96" s="225">
        <v>-150000</v>
      </c>
      <c r="H96" s="195">
        <v>0</v>
      </c>
      <c r="I96" s="195">
        <v>-150000</v>
      </c>
      <c r="J96" s="18">
        <v>0</v>
      </c>
      <c r="K96" s="100">
        <v>0</v>
      </c>
      <c r="L96" s="100">
        <v>0</v>
      </c>
    </row>
    <row r="97" spans="1:12" s="356" customFormat="1" ht="20.25" customHeight="1" x14ac:dyDescent="0.25">
      <c r="A97" s="329"/>
      <c r="B97" s="329"/>
      <c r="C97" s="329" t="s">
        <v>44</v>
      </c>
      <c r="D97" s="225">
        <v>-150000</v>
      </c>
      <c r="E97" s="195">
        <v>0</v>
      </c>
      <c r="F97" s="195">
        <v>-150000</v>
      </c>
      <c r="G97" s="225">
        <v>-150000</v>
      </c>
      <c r="H97" s="195">
        <v>0</v>
      </c>
      <c r="I97" s="195">
        <v>-150000</v>
      </c>
      <c r="J97" s="18">
        <v>0</v>
      </c>
      <c r="K97" s="100">
        <v>0</v>
      </c>
      <c r="L97" s="100">
        <v>0</v>
      </c>
    </row>
    <row r="98" spans="1:12" s="356" customFormat="1" ht="20.25" customHeight="1" x14ac:dyDescent="0.25">
      <c r="A98" s="329"/>
      <c r="B98" s="329"/>
      <c r="C98" s="329" t="s">
        <v>153</v>
      </c>
      <c r="D98" s="225">
        <v>-150000</v>
      </c>
      <c r="E98" s="195">
        <v>0</v>
      </c>
      <c r="F98" s="195">
        <v>-150000</v>
      </c>
      <c r="G98" s="225">
        <v>-150000</v>
      </c>
      <c r="H98" s="195">
        <v>0</v>
      </c>
      <c r="I98" s="195">
        <v>-150000</v>
      </c>
      <c r="J98" s="18">
        <v>0</v>
      </c>
      <c r="K98" s="100">
        <v>0</v>
      </c>
      <c r="L98" s="100">
        <v>0</v>
      </c>
    </row>
    <row r="99" spans="1:12" ht="20.25" customHeight="1" x14ac:dyDescent="0.25">
      <c r="A99" s="318"/>
      <c r="B99" s="318"/>
      <c r="C99" s="32"/>
      <c r="D99" s="321"/>
      <c r="E99" s="322"/>
      <c r="F99" s="322"/>
      <c r="G99" s="321"/>
      <c r="H99" s="322"/>
      <c r="I99" s="322"/>
      <c r="J99" s="184"/>
      <c r="K99" s="185"/>
      <c r="L99" s="185"/>
    </row>
    <row r="100" spans="1:12" ht="20.25" customHeight="1" x14ac:dyDescent="0.25">
      <c r="A100" s="318"/>
      <c r="B100" s="318"/>
      <c r="C100" s="32"/>
      <c r="D100" s="184"/>
      <c r="E100" s="185"/>
      <c r="F100" s="185"/>
      <c r="G100" s="184"/>
      <c r="H100" s="185"/>
      <c r="I100" s="185"/>
      <c r="J100" s="184"/>
      <c r="K100" s="185"/>
      <c r="L100" s="185"/>
    </row>
    <row r="101" spans="1:12" ht="20.25" customHeight="1" x14ac:dyDescent="0.25">
      <c r="A101" s="318"/>
      <c r="B101" s="318"/>
      <c r="C101" s="32"/>
      <c r="D101" s="184"/>
      <c r="E101" s="185"/>
      <c r="F101" s="185"/>
      <c r="G101" s="184"/>
      <c r="H101" s="185"/>
      <c r="I101" s="185"/>
      <c r="J101" s="184"/>
      <c r="K101" s="185"/>
      <c r="L101" s="185"/>
    </row>
    <row r="102" spans="1:12" ht="20.25" customHeight="1" x14ac:dyDescent="0.25">
      <c r="A102" s="318"/>
      <c r="B102" s="318"/>
      <c r="C102" s="32"/>
      <c r="D102" s="184"/>
      <c r="E102" s="185"/>
      <c r="F102" s="185"/>
      <c r="G102" s="184"/>
      <c r="H102" s="185"/>
      <c r="I102" s="185"/>
      <c r="J102" s="184"/>
      <c r="K102" s="185"/>
      <c r="L102" s="185"/>
    </row>
    <row r="103" spans="1:12" ht="48.75" customHeight="1" x14ac:dyDescent="0.3">
      <c r="B103" s="171"/>
      <c r="C103" s="194" t="s">
        <v>118</v>
      </c>
    </row>
    <row r="104" spans="1:12" x14ac:dyDescent="0.25">
      <c r="D104" s="186"/>
    </row>
    <row r="105" spans="1:12" x14ac:dyDescent="0.25">
      <c r="D105" s="186"/>
    </row>
  </sheetData>
  <mergeCells count="21">
    <mergeCell ref="D2:F2"/>
    <mergeCell ref="D3:F3"/>
    <mergeCell ref="D8:F8"/>
    <mergeCell ref="D9:D10"/>
    <mergeCell ref="E9:F9"/>
    <mergeCell ref="D7:L7"/>
    <mergeCell ref="J2:L2"/>
    <mergeCell ref="J3:L3"/>
    <mergeCell ref="G2:I2"/>
    <mergeCell ref="G3:I3"/>
    <mergeCell ref="A4:C4"/>
    <mergeCell ref="A5:L5"/>
    <mergeCell ref="A7:B9"/>
    <mergeCell ref="C7:C10"/>
    <mergeCell ref="J8:L8"/>
    <mergeCell ref="K9:L9"/>
    <mergeCell ref="J9:J10"/>
    <mergeCell ref="G8:I8"/>
    <mergeCell ref="G9:G10"/>
    <mergeCell ref="H9:I9"/>
    <mergeCell ref="K6:L6"/>
  </mergeCells>
  <phoneticPr fontId="0" type="noConversion"/>
  <pageMargins left="0.17" right="0.17" top="0.75" bottom="0.75" header="0.3" footer="0.3"/>
  <pageSetup paperSize="9" scale="6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opLeftCell="A43" zoomScale="90" zoomScaleNormal="90" zoomScaleSheetLayoutView="70" workbookViewId="0">
      <selection activeCell="I61" sqref="I61"/>
    </sheetView>
  </sheetViews>
  <sheetFormatPr defaultColWidth="9.140625" defaultRowHeight="17.25" x14ac:dyDescent="0.25"/>
  <cols>
    <col min="1" max="1" width="11" style="178" customWidth="1"/>
    <col min="2" max="2" width="17.140625" style="178" customWidth="1"/>
    <col min="3" max="3" width="70.42578125" style="174" customWidth="1"/>
    <col min="4" max="10" width="16.7109375" style="174" customWidth="1"/>
    <col min="11" max="11" width="17.7109375" style="174" customWidth="1"/>
    <col min="12" max="12" width="17.28515625" style="174" bestFit="1" customWidth="1"/>
    <col min="13" max="13" width="9.140625" style="174"/>
    <col min="14" max="14" width="14" style="174" customWidth="1"/>
    <col min="15" max="16" width="14.85546875" style="174" customWidth="1"/>
    <col min="17" max="16384" width="9.140625" style="174"/>
  </cols>
  <sheetData>
    <row r="1" spans="1:15" x14ac:dyDescent="0.25">
      <c r="F1" s="179"/>
      <c r="I1" s="179"/>
      <c r="L1" s="189" t="s">
        <v>130</v>
      </c>
    </row>
    <row r="2" spans="1:15" ht="25.5" customHeight="1" x14ac:dyDescent="0.25">
      <c r="D2" s="410"/>
      <c r="E2" s="410"/>
      <c r="F2" s="410"/>
      <c r="G2" s="403"/>
      <c r="H2" s="403"/>
      <c r="I2" s="403"/>
      <c r="J2" s="403" t="s">
        <v>105</v>
      </c>
      <c r="K2" s="403"/>
      <c r="L2" s="403"/>
    </row>
    <row r="3" spans="1:15" ht="19.5" customHeight="1" x14ac:dyDescent="0.25">
      <c r="D3" s="410"/>
      <c r="E3" s="410"/>
      <c r="F3" s="410"/>
      <c r="G3" s="403"/>
      <c r="H3" s="403"/>
      <c r="I3" s="403"/>
      <c r="J3" s="403" t="s">
        <v>34</v>
      </c>
      <c r="K3" s="403"/>
      <c r="L3" s="403"/>
    </row>
    <row r="4" spans="1:15" x14ac:dyDescent="0.25">
      <c r="A4" s="411"/>
      <c r="B4" s="411"/>
      <c r="C4" s="411"/>
    </row>
    <row r="5" spans="1:15" ht="63.75" customHeight="1" x14ac:dyDescent="0.25">
      <c r="A5" s="406" t="s">
        <v>268</v>
      </c>
      <c r="B5" s="406"/>
      <c r="C5" s="406"/>
      <c r="D5" s="406"/>
      <c r="E5" s="406"/>
      <c r="F5" s="406"/>
      <c r="G5" s="406"/>
      <c r="H5" s="406"/>
      <c r="I5" s="406"/>
      <c r="J5" s="406"/>
      <c r="K5" s="406"/>
      <c r="L5" s="406"/>
    </row>
    <row r="6" spans="1:15" x14ac:dyDescent="0.3">
      <c r="A6" s="180"/>
      <c r="B6" s="180"/>
      <c r="C6" s="178"/>
      <c r="F6" s="181"/>
      <c r="I6" s="181"/>
      <c r="K6" s="408" t="s">
        <v>54</v>
      </c>
      <c r="L6" s="408"/>
    </row>
    <row r="7" spans="1:15" s="178" customFormat="1" ht="41.25" customHeight="1" x14ac:dyDescent="0.25">
      <c r="A7" s="399" t="s">
        <v>6</v>
      </c>
      <c r="B7" s="399"/>
      <c r="C7" s="407" t="s">
        <v>35</v>
      </c>
      <c r="D7" s="400" t="s">
        <v>42</v>
      </c>
      <c r="E7" s="400"/>
      <c r="F7" s="400"/>
      <c r="G7" s="400"/>
      <c r="H7" s="400"/>
      <c r="I7" s="400"/>
      <c r="J7" s="400"/>
      <c r="K7" s="400"/>
      <c r="L7" s="400"/>
    </row>
    <row r="8" spans="1:15" s="178" customFormat="1" ht="24" customHeight="1" x14ac:dyDescent="0.25">
      <c r="A8" s="399"/>
      <c r="B8" s="399"/>
      <c r="C8" s="407"/>
      <c r="D8" s="409" t="s">
        <v>104</v>
      </c>
      <c r="E8" s="409"/>
      <c r="F8" s="409"/>
      <c r="G8" s="409" t="s">
        <v>64</v>
      </c>
      <c r="H8" s="409"/>
      <c r="I8" s="409"/>
      <c r="J8" s="409" t="s">
        <v>17</v>
      </c>
      <c r="K8" s="409"/>
      <c r="L8" s="409"/>
    </row>
    <row r="9" spans="1:15" ht="18" customHeight="1" x14ac:dyDescent="0.25">
      <c r="A9" s="399"/>
      <c r="B9" s="399"/>
      <c r="C9" s="407"/>
      <c r="D9" s="399" t="s">
        <v>126</v>
      </c>
      <c r="E9" s="399" t="s">
        <v>14</v>
      </c>
      <c r="F9" s="399"/>
      <c r="G9" s="399" t="s">
        <v>126</v>
      </c>
      <c r="H9" s="399" t="s">
        <v>14</v>
      </c>
      <c r="I9" s="399"/>
      <c r="J9" s="399" t="s">
        <v>126</v>
      </c>
      <c r="K9" s="399" t="s">
        <v>14</v>
      </c>
      <c r="L9" s="399"/>
    </row>
    <row r="10" spans="1:15" s="173" customFormat="1" ht="54" customHeight="1" x14ac:dyDescent="0.3">
      <c r="A10" s="140" t="s">
        <v>11</v>
      </c>
      <c r="B10" s="140" t="s">
        <v>12</v>
      </c>
      <c r="C10" s="407"/>
      <c r="D10" s="399"/>
      <c r="E10" s="140" t="s">
        <v>127</v>
      </c>
      <c r="F10" s="140" t="s">
        <v>128</v>
      </c>
      <c r="G10" s="399"/>
      <c r="H10" s="140" t="s">
        <v>127</v>
      </c>
      <c r="I10" s="140" t="s">
        <v>128</v>
      </c>
      <c r="J10" s="399"/>
      <c r="K10" s="140" t="s">
        <v>127</v>
      </c>
      <c r="L10" s="140" t="s">
        <v>128</v>
      </c>
      <c r="N10" s="323"/>
      <c r="O10" s="323"/>
    </row>
    <row r="11" spans="1:15" s="173" customFormat="1" ht="17.25" customHeight="1" x14ac:dyDescent="0.25">
      <c r="A11" s="142"/>
      <c r="B11" s="142"/>
      <c r="C11" s="141" t="s">
        <v>30</v>
      </c>
      <c r="D11" s="18">
        <v>0</v>
      </c>
      <c r="E11" s="18">
        <v>0</v>
      </c>
      <c r="F11" s="18">
        <v>0</v>
      </c>
      <c r="G11" s="18">
        <v>-258431.29999999996</v>
      </c>
      <c r="H11" s="18">
        <v>-248411.59999999998</v>
      </c>
      <c r="I11" s="18">
        <v>-10019.700000000001</v>
      </c>
      <c r="J11" s="18">
        <v>-320159.3</v>
      </c>
      <c r="K11" s="18">
        <v>-251931.29999999996</v>
      </c>
      <c r="L11" s="18">
        <v>-68228</v>
      </c>
    </row>
    <row r="12" spans="1:15" s="32" customFormat="1" x14ac:dyDescent="0.25">
      <c r="A12" s="94"/>
      <c r="B12" s="94"/>
      <c r="C12" s="175" t="s">
        <v>14</v>
      </c>
      <c r="D12" s="182"/>
      <c r="E12" s="182"/>
      <c r="F12" s="183"/>
      <c r="G12" s="18"/>
      <c r="H12" s="18"/>
      <c r="I12" s="18"/>
      <c r="J12" s="18"/>
      <c r="K12" s="18"/>
      <c r="L12" s="18"/>
    </row>
    <row r="13" spans="1:15" s="32" customFormat="1" x14ac:dyDescent="0.25">
      <c r="A13" s="94"/>
      <c r="B13" s="94"/>
      <c r="C13" s="142" t="s">
        <v>31</v>
      </c>
      <c r="D13" s="182">
        <v>9406.2999999999993</v>
      </c>
      <c r="E13" s="182">
        <v>9406.2999999999993</v>
      </c>
      <c r="F13" s="182">
        <v>0</v>
      </c>
      <c r="G13" s="182">
        <v>59057.1</v>
      </c>
      <c r="H13" s="182">
        <v>55193.2</v>
      </c>
      <c r="I13" s="182">
        <v>3863.9</v>
      </c>
      <c r="J13" s="182">
        <v>88195.299999999988</v>
      </c>
      <c r="K13" s="182">
        <v>78734.399999999994</v>
      </c>
      <c r="L13" s="182">
        <v>9460.9</v>
      </c>
    </row>
    <row r="14" spans="1:15" s="32" customFormat="1" x14ac:dyDescent="0.25">
      <c r="A14" s="94"/>
      <c r="B14" s="94"/>
      <c r="C14" s="142" t="s">
        <v>27</v>
      </c>
      <c r="D14" s="95">
        <v>-9406.3000000000029</v>
      </c>
      <c r="E14" s="95">
        <v>-9406.3000000000029</v>
      </c>
      <c r="F14" s="95">
        <v>0</v>
      </c>
      <c r="G14" s="95">
        <v>-317488.39999999997</v>
      </c>
      <c r="H14" s="95">
        <v>-303604.8</v>
      </c>
      <c r="I14" s="95">
        <v>-13883.6</v>
      </c>
      <c r="J14" s="95">
        <v>-408354.6</v>
      </c>
      <c r="K14" s="95">
        <v>-330665.69999999995</v>
      </c>
      <c r="L14" s="95">
        <v>-77688.899999999994</v>
      </c>
    </row>
    <row r="15" spans="1:15" ht="39" customHeight="1" x14ac:dyDescent="0.25">
      <c r="A15" s="142"/>
      <c r="B15" s="142"/>
      <c r="C15" s="141" t="s">
        <v>26</v>
      </c>
      <c r="D15" s="88">
        <v>0</v>
      </c>
      <c r="E15" s="88">
        <v>0</v>
      </c>
      <c r="F15" s="88">
        <v>0</v>
      </c>
      <c r="G15" s="88">
        <v>-258431.3</v>
      </c>
      <c r="H15" s="88">
        <v>-248411.59999999998</v>
      </c>
      <c r="I15" s="88">
        <v>-10019.700000000001</v>
      </c>
      <c r="J15" s="88">
        <v>-320159.29999999993</v>
      </c>
      <c r="K15" s="88">
        <v>-251931.29999999996</v>
      </c>
      <c r="L15" s="88">
        <v>-68228</v>
      </c>
    </row>
    <row r="16" spans="1:15" ht="20.25" customHeight="1" x14ac:dyDescent="0.25">
      <c r="A16" s="172">
        <v>1157</v>
      </c>
      <c r="B16" s="172"/>
      <c r="C16" s="175" t="s">
        <v>133</v>
      </c>
      <c r="D16" s="18">
        <v>53772.800000000003</v>
      </c>
      <c r="E16" s="18">
        <v>53772.800000000003</v>
      </c>
      <c r="F16" s="18">
        <v>0</v>
      </c>
      <c r="G16" s="18">
        <v>-258431.3</v>
      </c>
      <c r="H16" s="18">
        <v>-248411.59999999998</v>
      </c>
      <c r="I16" s="18">
        <v>-10019.700000000001</v>
      </c>
      <c r="J16" s="18">
        <v>-320159.3</v>
      </c>
      <c r="K16" s="18">
        <v>-251931.29999999996</v>
      </c>
      <c r="L16" s="18">
        <v>-68228</v>
      </c>
    </row>
    <row r="17" spans="1:12" x14ac:dyDescent="0.25">
      <c r="A17" s="94"/>
      <c r="B17" s="94"/>
      <c r="C17" s="175" t="s">
        <v>14</v>
      </c>
      <c r="D17" s="100"/>
      <c r="E17" s="100"/>
      <c r="F17" s="100"/>
      <c r="G17" s="100"/>
      <c r="H17" s="100"/>
      <c r="I17" s="100"/>
      <c r="J17" s="100"/>
      <c r="K17" s="100"/>
      <c r="L17" s="100"/>
    </row>
    <row r="18" spans="1:12" ht="69.75" customHeight="1" x14ac:dyDescent="0.25">
      <c r="A18" s="94"/>
      <c r="B18" s="142" t="s">
        <v>149</v>
      </c>
      <c r="C18" s="142" t="s">
        <v>150</v>
      </c>
      <c r="D18" s="148">
        <v>9406.2999999999993</v>
      </c>
      <c r="E18" s="100">
        <v>9406.2999999999993</v>
      </c>
      <c r="F18" s="100">
        <v>0</v>
      </c>
      <c r="G18" s="148">
        <v>59057.1</v>
      </c>
      <c r="H18" s="100">
        <v>55193.2</v>
      </c>
      <c r="I18" s="100">
        <v>3863.9</v>
      </c>
      <c r="J18" s="148">
        <v>88195.299999999988</v>
      </c>
      <c r="K18" s="100">
        <v>78734.399999999994</v>
      </c>
      <c r="L18" s="100">
        <v>9460.9</v>
      </c>
    </row>
    <row r="19" spans="1:12" ht="20.25" customHeight="1" x14ac:dyDescent="0.25">
      <c r="A19" s="94"/>
      <c r="B19" s="31"/>
      <c r="C19" s="31" t="s">
        <v>15</v>
      </c>
      <c r="D19" s="78"/>
      <c r="E19" s="31"/>
      <c r="F19" s="31"/>
      <c r="G19" s="78"/>
      <c r="H19" s="31"/>
      <c r="I19" s="31"/>
      <c r="J19" s="78"/>
      <c r="K19" s="31"/>
      <c r="L19" s="31"/>
    </row>
    <row r="20" spans="1:12" ht="34.5" x14ac:dyDescent="0.25">
      <c r="A20" s="94"/>
      <c r="B20" s="31"/>
      <c r="C20" s="177" t="s">
        <v>117</v>
      </c>
      <c r="D20" s="78">
        <v>9406.2999999999993</v>
      </c>
      <c r="E20" s="193">
        <v>9406.2999999999993</v>
      </c>
      <c r="F20" s="193">
        <v>0</v>
      </c>
      <c r="G20" s="78">
        <v>59057.1</v>
      </c>
      <c r="H20" s="193">
        <v>55193.2</v>
      </c>
      <c r="I20" s="193">
        <v>3863.9</v>
      </c>
      <c r="J20" s="78">
        <v>88195.299999999988</v>
      </c>
      <c r="K20" s="193">
        <v>78734.399999999994</v>
      </c>
      <c r="L20" s="193">
        <v>9460.9</v>
      </c>
    </row>
    <row r="21" spans="1:12" ht="34.5" x14ac:dyDescent="0.25">
      <c r="A21" s="94"/>
      <c r="B21" s="31"/>
      <c r="C21" s="31" t="s">
        <v>16</v>
      </c>
      <c r="D21" s="78"/>
      <c r="E21" s="31"/>
      <c r="F21" s="31"/>
      <c r="G21" s="78"/>
      <c r="H21" s="31"/>
      <c r="I21" s="31"/>
      <c r="J21" s="78"/>
      <c r="K21" s="31"/>
      <c r="L21" s="31"/>
    </row>
    <row r="22" spans="1:12" x14ac:dyDescent="0.25">
      <c r="A22" s="94"/>
      <c r="B22" s="31"/>
      <c r="C22" s="31" t="s">
        <v>13</v>
      </c>
      <c r="D22" s="78">
        <v>9406.2999999999993</v>
      </c>
      <c r="E22" s="78">
        <v>9406.2999999999993</v>
      </c>
      <c r="F22" s="78">
        <v>0</v>
      </c>
      <c r="G22" s="78">
        <v>59057.1</v>
      </c>
      <c r="H22" s="78">
        <v>55193.2</v>
      </c>
      <c r="I22" s="78">
        <v>3863.9</v>
      </c>
      <c r="J22" s="78">
        <v>88195.299999999988</v>
      </c>
      <c r="K22" s="78">
        <v>78734.399999999994</v>
      </c>
      <c r="L22" s="78">
        <v>9460.9</v>
      </c>
    </row>
    <row r="23" spans="1:12" x14ac:dyDescent="0.25">
      <c r="A23" s="94"/>
      <c r="B23" s="31"/>
      <c r="C23" s="31" t="s">
        <v>31</v>
      </c>
      <c r="D23" s="78">
        <v>9406.2999999999993</v>
      </c>
      <c r="E23" s="195">
        <v>9406.2999999999993</v>
      </c>
      <c r="F23" s="195">
        <v>0</v>
      </c>
      <c r="G23" s="195">
        <v>59057.1</v>
      </c>
      <c r="H23" s="195">
        <v>55193.2</v>
      </c>
      <c r="I23" s="195">
        <v>3863.9</v>
      </c>
      <c r="J23" s="195">
        <v>88195.299999999988</v>
      </c>
      <c r="K23" s="195">
        <v>78734.399999999994</v>
      </c>
      <c r="L23" s="195">
        <v>9460.9</v>
      </c>
    </row>
    <row r="24" spans="1:12" x14ac:dyDescent="0.25">
      <c r="A24" s="94"/>
      <c r="B24" s="31"/>
      <c r="C24" s="31" t="s">
        <v>33</v>
      </c>
      <c r="D24" s="78">
        <v>9406.2999999999993</v>
      </c>
      <c r="E24" s="195">
        <v>9406.2999999999993</v>
      </c>
      <c r="F24" s="195">
        <v>0</v>
      </c>
      <c r="G24" s="195">
        <v>59057.1</v>
      </c>
      <c r="H24" s="195">
        <v>55193.2</v>
      </c>
      <c r="I24" s="195">
        <v>3863.9</v>
      </c>
      <c r="J24" s="195">
        <v>88195.299999999988</v>
      </c>
      <c r="K24" s="195">
        <v>78734.399999999994</v>
      </c>
      <c r="L24" s="195">
        <v>9460.9</v>
      </c>
    </row>
    <row r="25" spans="1:12" x14ac:dyDescent="0.25">
      <c r="A25" s="94"/>
      <c r="B25" s="31"/>
      <c r="C25" s="31" t="s">
        <v>52</v>
      </c>
      <c r="D25" s="78">
        <v>9406.2999999999993</v>
      </c>
      <c r="E25" s="195">
        <v>9406.2999999999993</v>
      </c>
      <c r="F25" s="195">
        <v>0</v>
      </c>
      <c r="G25" s="195">
        <v>59057.1</v>
      </c>
      <c r="H25" s="195">
        <v>55193.2</v>
      </c>
      <c r="I25" s="195">
        <v>3863.9</v>
      </c>
      <c r="J25" s="195">
        <v>88195.299999999988</v>
      </c>
      <c r="K25" s="195">
        <v>78734.399999999994</v>
      </c>
      <c r="L25" s="195">
        <v>9460.9</v>
      </c>
    </row>
    <row r="26" spans="1:12" ht="55.5" customHeight="1" x14ac:dyDescent="0.25">
      <c r="A26" s="94"/>
      <c r="B26" s="142" t="s">
        <v>154</v>
      </c>
      <c r="C26" s="142" t="s">
        <v>155</v>
      </c>
      <c r="D26" s="148">
        <v>0</v>
      </c>
      <c r="E26" s="100">
        <v>0</v>
      </c>
      <c r="F26" s="100">
        <v>0</v>
      </c>
      <c r="G26" s="100">
        <v>-361185.39999999997</v>
      </c>
      <c r="H26" s="100">
        <v>-347971.3</v>
      </c>
      <c r="I26" s="100">
        <v>-13214.1</v>
      </c>
      <c r="J26" s="100">
        <v>-453485.8</v>
      </c>
      <c r="K26" s="100">
        <v>-377905.6</v>
      </c>
      <c r="L26" s="100">
        <v>-75580.2</v>
      </c>
    </row>
    <row r="27" spans="1:12" x14ac:dyDescent="0.25">
      <c r="A27" s="94"/>
      <c r="B27" s="31"/>
      <c r="C27" s="31" t="s">
        <v>15</v>
      </c>
      <c r="D27" s="31"/>
      <c r="E27" s="31"/>
      <c r="F27" s="31"/>
      <c r="G27" s="31"/>
      <c r="H27" s="31"/>
      <c r="I27" s="31"/>
      <c r="J27" s="31"/>
      <c r="K27" s="31"/>
      <c r="L27" s="31"/>
    </row>
    <row r="28" spans="1:12" ht="36.75" customHeight="1" x14ac:dyDescent="0.25">
      <c r="A28" s="94"/>
      <c r="B28" s="31"/>
      <c r="C28" s="177" t="s">
        <v>117</v>
      </c>
      <c r="D28" s="193">
        <v>0</v>
      </c>
      <c r="E28" s="196">
        <v>0</v>
      </c>
      <c r="F28" s="196">
        <v>0</v>
      </c>
      <c r="G28" s="197">
        <v>-361185.39999999997</v>
      </c>
      <c r="H28" s="197">
        <v>-347971.3</v>
      </c>
      <c r="I28" s="197">
        <v>-13214.1</v>
      </c>
      <c r="J28" s="197">
        <v>-453485.8</v>
      </c>
      <c r="K28" s="197">
        <v>-377905.6</v>
      </c>
      <c r="L28" s="197">
        <v>-75580.2</v>
      </c>
    </row>
    <row r="29" spans="1:12" ht="34.5" x14ac:dyDescent="0.25">
      <c r="A29" s="94"/>
      <c r="B29" s="31"/>
      <c r="C29" s="31" t="s">
        <v>16</v>
      </c>
      <c r="D29" s="31"/>
      <c r="E29" s="31"/>
      <c r="F29" s="31"/>
      <c r="G29" s="31"/>
      <c r="H29" s="31"/>
      <c r="I29" s="31"/>
      <c r="J29" s="31"/>
      <c r="K29" s="31"/>
      <c r="L29" s="31"/>
    </row>
    <row r="30" spans="1:12" x14ac:dyDescent="0.25">
      <c r="A30" s="94"/>
      <c r="B30" s="31"/>
      <c r="C30" s="31" t="s">
        <v>13</v>
      </c>
      <c r="D30" s="78">
        <v>0</v>
      </c>
      <c r="E30" s="195">
        <v>0</v>
      </c>
      <c r="F30" s="195">
        <v>0</v>
      </c>
      <c r="G30" s="195">
        <v>-361185.39999999997</v>
      </c>
      <c r="H30" s="195">
        <v>-347971.3</v>
      </c>
      <c r="I30" s="195">
        <v>-13214.1</v>
      </c>
      <c r="J30" s="195">
        <v>-453485.8</v>
      </c>
      <c r="K30" s="195">
        <v>-377905.6</v>
      </c>
      <c r="L30" s="195">
        <v>-75580.2</v>
      </c>
    </row>
    <row r="31" spans="1:12" ht="20.25" customHeight="1" x14ac:dyDescent="0.25">
      <c r="A31" s="191"/>
      <c r="B31" s="31"/>
      <c r="C31" s="31" t="s">
        <v>27</v>
      </c>
      <c r="D31" s="78">
        <v>0</v>
      </c>
      <c r="E31" s="195">
        <v>0</v>
      </c>
      <c r="F31" s="195">
        <v>0</v>
      </c>
      <c r="G31" s="195">
        <v>-361185.39999999997</v>
      </c>
      <c r="H31" s="195">
        <v>-347971.3</v>
      </c>
      <c r="I31" s="195">
        <v>-13214.1</v>
      </c>
      <c r="J31" s="195">
        <v>-453485.8</v>
      </c>
      <c r="K31" s="195">
        <v>-377905.6</v>
      </c>
      <c r="L31" s="195">
        <v>-75580.2</v>
      </c>
    </row>
    <row r="32" spans="1:12" x14ac:dyDescent="0.25">
      <c r="A32" s="191"/>
      <c r="B32" s="31"/>
      <c r="C32" s="31" t="s">
        <v>28</v>
      </c>
      <c r="D32" s="78">
        <v>0</v>
      </c>
      <c r="E32" s="195">
        <v>0</v>
      </c>
      <c r="F32" s="195">
        <v>0</v>
      </c>
      <c r="G32" s="195">
        <v>-361185.39999999997</v>
      </c>
      <c r="H32" s="195">
        <v>-347971.3</v>
      </c>
      <c r="I32" s="195">
        <v>-13214.1</v>
      </c>
      <c r="J32" s="195">
        <v>-453485.8</v>
      </c>
      <c r="K32" s="195">
        <v>-377905.6</v>
      </c>
      <c r="L32" s="195">
        <v>-75580.2</v>
      </c>
    </row>
    <row r="33" spans="1:12" x14ac:dyDescent="0.25">
      <c r="A33" s="191"/>
      <c r="B33" s="31"/>
      <c r="C33" s="31" t="s">
        <v>44</v>
      </c>
      <c r="D33" s="78">
        <v>0</v>
      </c>
      <c r="E33" s="195">
        <v>0</v>
      </c>
      <c r="F33" s="195">
        <v>0</v>
      </c>
      <c r="G33" s="195">
        <v>-361185.39999999997</v>
      </c>
      <c r="H33" s="195">
        <v>-347971.3</v>
      </c>
      <c r="I33" s="195">
        <v>-13214.1</v>
      </c>
      <c r="J33" s="195">
        <v>-453485.8</v>
      </c>
      <c r="K33" s="195">
        <v>-377905.6</v>
      </c>
      <c r="L33" s="195">
        <v>-75580.2</v>
      </c>
    </row>
    <row r="34" spans="1:12" x14ac:dyDescent="0.25">
      <c r="A34" s="191"/>
      <c r="B34" s="31"/>
      <c r="C34" s="31" t="s">
        <v>45</v>
      </c>
      <c r="D34" s="78">
        <v>0</v>
      </c>
      <c r="E34" s="195">
        <v>0</v>
      </c>
      <c r="F34" s="195">
        <v>0</v>
      </c>
      <c r="G34" s="195">
        <v>-361185.39999999997</v>
      </c>
      <c r="H34" s="195">
        <v>-347971.3</v>
      </c>
      <c r="I34" s="195">
        <v>-13214.1</v>
      </c>
      <c r="J34" s="195">
        <v>-453485.8</v>
      </c>
      <c r="K34" s="195">
        <v>-377905.6</v>
      </c>
      <c r="L34" s="195">
        <v>-75580.2</v>
      </c>
    </row>
    <row r="35" spans="1:12" ht="103.5" x14ac:dyDescent="0.25">
      <c r="A35" s="191"/>
      <c r="B35" s="142" t="s">
        <v>156</v>
      </c>
      <c r="C35" s="142" t="s">
        <v>157</v>
      </c>
      <c r="D35" s="100">
        <v>44366.5</v>
      </c>
      <c r="E35" s="100">
        <v>44366.5</v>
      </c>
      <c r="F35" s="100">
        <v>0</v>
      </c>
      <c r="G35" s="100">
        <v>43697</v>
      </c>
      <c r="H35" s="100">
        <v>44366.5</v>
      </c>
      <c r="I35" s="100">
        <v>-669.5</v>
      </c>
      <c r="J35" s="100">
        <v>45131.199999999997</v>
      </c>
      <c r="K35" s="100">
        <v>47239.899999999994</v>
      </c>
      <c r="L35" s="100">
        <v>-2108.7000000000003</v>
      </c>
    </row>
    <row r="36" spans="1:12" ht="15.75" customHeight="1" x14ac:dyDescent="0.25">
      <c r="A36" s="191"/>
      <c r="B36" s="31"/>
      <c r="C36" s="31" t="s">
        <v>15</v>
      </c>
      <c r="D36" s="31"/>
      <c r="E36" s="31"/>
      <c r="F36" s="31"/>
      <c r="G36" s="31"/>
      <c r="H36" s="31"/>
      <c r="I36" s="31"/>
      <c r="J36" s="31"/>
      <c r="K36" s="31"/>
      <c r="L36" s="31"/>
    </row>
    <row r="37" spans="1:12" ht="34.5" x14ac:dyDescent="0.25">
      <c r="A37" s="191"/>
      <c r="B37" s="31"/>
      <c r="C37" s="177" t="s">
        <v>117</v>
      </c>
      <c r="D37" s="196">
        <v>44366.5</v>
      </c>
      <c r="E37" s="197">
        <v>44366.5</v>
      </c>
      <c r="F37" s="197">
        <v>0</v>
      </c>
      <c r="G37" s="197">
        <v>43697</v>
      </c>
      <c r="H37" s="197">
        <v>44366.5</v>
      </c>
      <c r="I37" s="197">
        <v>-669.5</v>
      </c>
      <c r="J37" s="197">
        <v>45131.199999999997</v>
      </c>
      <c r="K37" s="197">
        <v>47239.899999999994</v>
      </c>
      <c r="L37" s="197">
        <v>-2108.7000000000003</v>
      </c>
    </row>
    <row r="38" spans="1:12" ht="34.5" x14ac:dyDescent="0.25">
      <c r="A38" s="191"/>
      <c r="B38" s="31"/>
      <c r="C38" s="31" t="s">
        <v>16</v>
      </c>
      <c r="D38" s="31"/>
      <c r="E38" s="31"/>
      <c r="F38" s="31"/>
      <c r="G38" s="31"/>
      <c r="H38" s="31"/>
      <c r="I38" s="31"/>
      <c r="J38" s="31"/>
      <c r="K38" s="31"/>
      <c r="L38" s="31"/>
    </row>
    <row r="39" spans="1:12" x14ac:dyDescent="0.25">
      <c r="A39" s="191"/>
      <c r="B39" s="31"/>
      <c r="C39" s="31" t="s">
        <v>13</v>
      </c>
      <c r="D39" s="195">
        <v>44366.5</v>
      </c>
      <c r="E39" s="195">
        <v>44366.5</v>
      </c>
      <c r="F39" s="195">
        <v>0</v>
      </c>
      <c r="G39" s="195">
        <v>43697</v>
      </c>
      <c r="H39" s="195">
        <v>44366.5</v>
      </c>
      <c r="I39" s="195">
        <v>-669.5</v>
      </c>
      <c r="J39" s="195">
        <v>45131.199999999997</v>
      </c>
      <c r="K39" s="195">
        <v>47239.899999999994</v>
      </c>
      <c r="L39" s="195">
        <v>-2108.7000000000003</v>
      </c>
    </row>
    <row r="40" spans="1:12" x14ac:dyDescent="0.25">
      <c r="A40" s="191"/>
      <c r="B40" s="31"/>
      <c r="C40" s="31" t="s">
        <v>27</v>
      </c>
      <c r="D40" s="195">
        <v>44366.5</v>
      </c>
      <c r="E40" s="195">
        <v>44366.5</v>
      </c>
      <c r="F40" s="195">
        <v>0</v>
      </c>
      <c r="G40" s="195">
        <v>43697</v>
      </c>
      <c r="H40" s="195">
        <v>44366.5</v>
      </c>
      <c r="I40" s="195">
        <v>-669.5</v>
      </c>
      <c r="J40" s="195">
        <v>45131.199999999997</v>
      </c>
      <c r="K40" s="195">
        <v>47239.899999999994</v>
      </c>
      <c r="L40" s="195">
        <v>-2108.7000000000003</v>
      </c>
    </row>
    <row r="41" spans="1:12" ht="20.25" customHeight="1" x14ac:dyDescent="0.25">
      <c r="A41" s="191"/>
      <c r="B41" s="31"/>
      <c r="C41" s="31" t="s">
        <v>28</v>
      </c>
      <c r="D41" s="195">
        <v>44366.5</v>
      </c>
      <c r="E41" s="195">
        <v>44366.5</v>
      </c>
      <c r="F41" s="195">
        <v>0</v>
      </c>
      <c r="G41" s="195">
        <v>43697</v>
      </c>
      <c r="H41" s="195">
        <v>44366.5</v>
      </c>
      <c r="I41" s="195">
        <v>-669.5</v>
      </c>
      <c r="J41" s="195">
        <v>45131.199999999997</v>
      </c>
      <c r="K41" s="195">
        <v>47239.899999999994</v>
      </c>
      <c r="L41" s="195">
        <v>-2108.7000000000003</v>
      </c>
    </row>
    <row r="42" spans="1:12" x14ac:dyDescent="0.25">
      <c r="A42" s="191"/>
      <c r="B42" s="31"/>
      <c r="C42" s="31" t="s">
        <v>44</v>
      </c>
      <c r="D42" s="195">
        <v>44366.5</v>
      </c>
      <c r="E42" s="195">
        <v>44366.5</v>
      </c>
      <c r="F42" s="195">
        <v>0</v>
      </c>
      <c r="G42" s="195">
        <v>43697</v>
      </c>
      <c r="H42" s="195">
        <v>44366.5</v>
      </c>
      <c r="I42" s="195">
        <v>-669.5</v>
      </c>
      <c r="J42" s="195">
        <v>41684</v>
      </c>
      <c r="K42" s="195">
        <v>44366.5</v>
      </c>
      <c r="L42" s="195">
        <v>-2682.5</v>
      </c>
    </row>
    <row r="43" spans="1:12" ht="18" customHeight="1" x14ac:dyDescent="0.25">
      <c r="A43" s="191"/>
      <c r="B43" s="31"/>
      <c r="C43" s="31" t="s">
        <v>45</v>
      </c>
      <c r="D43" s="195">
        <v>44366.5</v>
      </c>
      <c r="E43" s="195">
        <v>44366.5</v>
      </c>
      <c r="F43" s="195">
        <v>0</v>
      </c>
      <c r="G43" s="195">
        <v>43697</v>
      </c>
      <c r="H43" s="195">
        <v>44366.5</v>
      </c>
      <c r="I43" s="195">
        <v>-669.5</v>
      </c>
      <c r="J43" s="195">
        <v>41684</v>
      </c>
      <c r="K43" s="195">
        <v>44366.5</v>
      </c>
      <c r="L43" s="195">
        <v>-2682.5</v>
      </c>
    </row>
    <row r="44" spans="1:12" s="176" customFormat="1" x14ac:dyDescent="0.25">
      <c r="A44" s="253"/>
      <c r="B44" s="31"/>
      <c r="C44" s="31" t="s">
        <v>122</v>
      </c>
      <c r="D44" s="195">
        <v>0</v>
      </c>
      <c r="E44" s="195">
        <v>0</v>
      </c>
      <c r="F44" s="195">
        <v>0</v>
      </c>
      <c r="G44" s="195">
        <v>0</v>
      </c>
      <c r="H44" s="195">
        <v>0</v>
      </c>
      <c r="I44" s="195">
        <v>0</v>
      </c>
      <c r="J44" s="195">
        <v>3447.1999999999971</v>
      </c>
      <c r="K44" s="195">
        <v>2873.3999999999978</v>
      </c>
      <c r="L44" s="195">
        <v>573.79999999999973</v>
      </c>
    </row>
    <row r="45" spans="1:12" x14ac:dyDescent="0.25">
      <c r="A45" s="191"/>
      <c r="B45" s="31"/>
      <c r="C45" s="31" t="s">
        <v>158</v>
      </c>
      <c r="D45" s="195">
        <v>0</v>
      </c>
      <c r="E45" s="195">
        <v>0</v>
      </c>
      <c r="F45" s="195">
        <v>0</v>
      </c>
      <c r="G45" s="195">
        <v>0</v>
      </c>
      <c r="H45" s="195">
        <v>0</v>
      </c>
      <c r="I45" s="195">
        <v>0</v>
      </c>
      <c r="J45" s="195">
        <v>-19156.100000000002</v>
      </c>
      <c r="K45" s="195">
        <v>-15962.7</v>
      </c>
      <c r="L45" s="195">
        <v>-3193.4</v>
      </c>
    </row>
    <row r="46" spans="1:12" x14ac:dyDescent="0.25">
      <c r="A46" s="191"/>
      <c r="B46" s="31"/>
      <c r="C46" s="31" t="s">
        <v>123</v>
      </c>
      <c r="D46" s="195">
        <v>0</v>
      </c>
      <c r="E46" s="195">
        <v>0</v>
      </c>
      <c r="F46" s="195">
        <v>0</v>
      </c>
      <c r="G46" s="195">
        <v>0</v>
      </c>
      <c r="H46" s="195">
        <v>0</v>
      </c>
      <c r="I46" s="195">
        <v>0</v>
      </c>
      <c r="J46" s="195">
        <v>22603.3</v>
      </c>
      <c r="K46" s="195">
        <v>18836.099999999999</v>
      </c>
      <c r="L46" s="195">
        <v>3767.2</v>
      </c>
    </row>
    <row r="47" spans="1:12" x14ac:dyDescent="0.25">
      <c r="A47" s="142" t="s">
        <v>41</v>
      </c>
      <c r="B47" s="142"/>
      <c r="C47" s="142" t="s">
        <v>38</v>
      </c>
      <c r="D47" s="199">
        <v>-53772.800000000003</v>
      </c>
      <c r="E47" s="199">
        <v>-53772.800000000003</v>
      </c>
      <c r="F47" s="195">
        <v>0</v>
      </c>
      <c r="G47" s="195">
        <v>0</v>
      </c>
      <c r="H47" s="195">
        <v>0</v>
      </c>
      <c r="I47" s="195">
        <v>0</v>
      </c>
      <c r="J47" s="195">
        <v>0</v>
      </c>
      <c r="K47" s="195">
        <v>0</v>
      </c>
      <c r="L47" s="195">
        <v>0</v>
      </c>
    </row>
    <row r="48" spans="1:12" x14ac:dyDescent="0.25">
      <c r="A48" s="31"/>
      <c r="B48" s="31"/>
      <c r="C48" s="31" t="s">
        <v>14</v>
      </c>
      <c r="D48" s="254"/>
      <c r="E48" s="254"/>
      <c r="F48" s="254"/>
      <c r="G48" s="195"/>
      <c r="H48" s="195"/>
      <c r="I48" s="254"/>
      <c r="J48" s="195"/>
      <c r="K48" s="195"/>
      <c r="L48" s="254"/>
    </row>
    <row r="49" spans="1:12" ht="71.25" customHeight="1" x14ac:dyDescent="0.25">
      <c r="A49" s="142"/>
      <c r="B49" s="142" t="s">
        <v>193</v>
      </c>
      <c r="C49" s="142" t="s">
        <v>194</v>
      </c>
      <c r="D49" s="199">
        <v>-53772.800000000003</v>
      </c>
      <c r="E49" s="199">
        <v>-53772.800000000003</v>
      </c>
      <c r="F49" s="195">
        <v>0</v>
      </c>
      <c r="G49" s="195">
        <v>0</v>
      </c>
      <c r="H49" s="195">
        <v>0</v>
      </c>
      <c r="I49" s="195">
        <v>0</v>
      </c>
      <c r="J49" s="195">
        <v>0</v>
      </c>
      <c r="K49" s="195">
        <v>0</v>
      </c>
      <c r="L49" s="195">
        <v>0</v>
      </c>
    </row>
    <row r="50" spans="1:12" x14ac:dyDescent="0.25">
      <c r="A50" s="31"/>
      <c r="B50" s="31"/>
      <c r="C50" s="31" t="s">
        <v>15</v>
      </c>
      <c r="D50" s="254"/>
      <c r="E50" s="254"/>
      <c r="F50" s="195"/>
      <c r="G50" s="195"/>
      <c r="H50" s="195"/>
      <c r="I50" s="195"/>
      <c r="J50" s="195"/>
      <c r="K50" s="195"/>
      <c r="L50" s="195"/>
    </row>
    <row r="51" spans="1:12" ht="34.5" x14ac:dyDescent="0.25">
      <c r="A51" s="31"/>
      <c r="B51" s="31"/>
      <c r="C51" s="177" t="s">
        <v>29</v>
      </c>
      <c r="D51" s="359">
        <v>-53772.800000000003</v>
      </c>
      <c r="E51" s="359">
        <v>-53772.800000000003</v>
      </c>
      <c r="F51" s="195">
        <v>0</v>
      </c>
      <c r="G51" s="195">
        <v>0</v>
      </c>
      <c r="H51" s="195">
        <v>0</v>
      </c>
      <c r="I51" s="195">
        <v>0</v>
      </c>
      <c r="J51" s="195">
        <v>0</v>
      </c>
      <c r="K51" s="195">
        <v>0</v>
      </c>
      <c r="L51" s="195">
        <v>0</v>
      </c>
    </row>
    <row r="52" spans="1:12" ht="34.5" x14ac:dyDescent="0.25">
      <c r="A52" s="31"/>
      <c r="B52" s="31"/>
      <c r="C52" s="31" t="s">
        <v>16</v>
      </c>
      <c r="D52" s="360"/>
      <c r="E52" s="360"/>
      <c r="F52" s="195"/>
      <c r="G52" s="195"/>
      <c r="H52" s="195"/>
      <c r="I52" s="195"/>
      <c r="J52" s="195"/>
      <c r="K52" s="195"/>
      <c r="L52" s="195"/>
    </row>
    <row r="53" spans="1:12" x14ac:dyDescent="0.25">
      <c r="A53" s="31"/>
      <c r="B53" s="31"/>
      <c r="C53" s="31" t="s">
        <v>13</v>
      </c>
      <c r="D53" s="359">
        <v>-53772.800000000003</v>
      </c>
      <c r="E53" s="359">
        <v>-53772.800000000003</v>
      </c>
      <c r="F53" s="195">
        <v>0</v>
      </c>
      <c r="G53" s="195">
        <v>0</v>
      </c>
      <c r="H53" s="195">
        <v>0</v>
      </c>
      <c r="I53" s="195">
        <v>0</v>
      </c>
      <c r="J53" s="195">
        <v>0</v>
      </c>
      <c r="K53" s="195">
        <v>0</v>
      </c>
      <c r="L53" s="195">
        <v>0</v>
      </c>
    </row>
    <row r="54" spans="1:12" x14ac:dyDescent="0.25">
      <c r="A54" s="31"/>
      <c r="B54" s="31"/>
      <c r="C54" s="31" t="s">
        <v>27</v>
      </c>
      <c r="D54" s="359">
        <v>-53772.800000000003</v>
      </c>
      <c r="E54" s="359">
        <v>-53772.800000000003</v>
      </c>
      <c r="F54" s="195">
        <v>0</v>
      </c>
      <c r="G54" s="195">
        <v>0</v>
      </c>
      <c r="H54" s="195">
        <v>0</v>
      </c>
      <c r="I54" s="195">
        <v>0</v>
      </c>
      <c r="J54" s="195">
        <v>0</v>
      </c>
      <c r="K54" s="195">
        <v>0</v>
      </c>
      <c r="L54" s="195">
        <v>0</v>
      </c>
    </row>
    <row r="55" spans="1:12" x14ac:dyDescent="0.25">
      <c r="A55" s="31"/>
      <c r="B55" s="31"/>
      <c r="C55" s="31" t="s">
        <v>28</v>
      </c>
      <c r="D55" s="359">
        <v>-53772.800000000003</v>
      </c>
      <c r="E55" s="359">
        <v>-53772.800000000003</v>
      </c>
      <c r="F55" s="195">
        <v>0</v>
      </c>
      <c r="G55" s="195">
        <v>0</v>
      </c>
      <c r="H55" s="195">
        <v>0</v>
      </c>
      <c r="I55" s="195">
        <v>0</v>
      </c>
      <c r="J55" s="195">
        <v>0</v>
      </c>
      <c r="K55" s="195">
        <v>0</v>
      </c>
      <c r="L55" s="195">
        <v>0</v>
      </c>
    </row>
    <row r="56" spans="1:12" x14ac:dyDescent="0.25">
      <c r="A56" s="31"/>
      <c r="B56" s="31"/>
      <c r="C56" s="31" t="s">
        <v>44</v>
      </c>
      <c r="D56" s="359">
        <v>-53772.800000000003</v>
      </c>
      <c r="E56" s="359">
        <v>-53772.800000000003</v>
      </c>
      <c r="F56" s="78">
        <v>0</v>
      </c>
      <c r="G56" s="78">
        <v>0</v>
      </c>
      <c r="H56" s="78">
        <v>0</v>
      </c>
      <c r="I56" s="78">
        <v>0</v>
      </c>
      <c r="J56" s="78">
        <v>0</v>
      </c>
      <c r="K56" s="78">
        <v>0</v>
      </c>
      <c r="L56" s="78">
        <v>0</v>
      </c>
    </row>
    <row r="57" spans="1:12" x14ac:dyDescent="0.25">
      <c r="A57" s="31"/>
      <c r="B57" s="31"/>
      <c r="C57" s="31" t="s">
        <v>45</v>
      </c>
      <c r="D57" s="359">
        <v>-53772.800000000003</v>
      </c>
      <c r="E57" s="359">
        <v>-53772.800000000003</v>
      </c>
      <c r="F57" s="78">
        <v>0</v>
      </c>
      <c r="G57" s="78">
        <v>0</v>
      </c>
      <c r="H57" s="78">
        <v>0</v>
      </c>
      <c r="I57" s="78">
        <v>0</v>
      </c>
      <c r="J57" s="78">
        <v>0</v>
      </c>
      <c r="K57" s="78">
        <v>0</v>
      </c>
      <c r="L57" s="78">
        <v>0</v>
      </c>
    </row>
    <row r="61" spans="1:12" ht="62.25" customHeight="1" x14ac:dyDescent="0.3">
      <c r="B61" s="171"/>
      <c r="C61" s="194" t="s">
        <v>348</v>
      </c>
      <c r="F61" s="456" t="s">
        <v>211</v>
      </c>
      <c r="G61" s="456"/>
    </row>
  </sheetData>
  <mergeCells count="22">
    <mergeCell ref="F61:G61"/>
    <mergeCell ref="D2:F2"/>
    <mergeCell ref="G2:I2"/>
    <mergeCell ref="A4:C4"/>
    <mergeCell ref="A5:L5"/>
    <mergeCell ref="K6:L6"/>
    <mergeCell ref="J2:L2"/>
    <mergeCell ref="D3:F3"/>
    <mergeCell ref="G3:I3"/>
    <mergeCell ref="J3:L3"/>
    <mergeCell ref="A7:B9"/>
    <mergeCell ref="C7:C10"/>
    <mergeCell ref="D7:L7"/>
    <mergeCell ref="D8:F8"/>
    <mergeCell ref="G8:I8"/>
    <mergeCell ref="J8:L8"/>
    <mergeCell ref="J9:J10"/>
    <mergeCell ref="K9:L9"/>
    <mergeCell ref="E9:F9"/>
    <mergeCell ref="G9:G10"/>
    <mergeCell ref="H9:I9"/>
    <mergeCell ref="D9:D10"/>
  </mergeCells>
  <pageMargins left="0.21" right="0.17" top="0.38" bottom="0.28999999999999998" header="0.3" footer="0.17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O144"/>
  <sheetViews>
    <sheetView view="pageBreakPreview" topLeftCell="A97" zoomScale="60" zoomScaleNormal="100" workbookViewId="0">
      <selection activeCell="L106" sqref="L106"/>
    </sheetView>
  </sheetViews>
  <sheetFormatPr defaultColWidth="9.140625" defaultRowHeight="17.25" outlineLevelCol="1" x14ac:dyDescent="0.25"/>
  <cols>
    <col min="1" max="1" width="9.140625" style="30" customWidth="1"/>
    <col min="2" max="2" width="9.85546875" style="30" customWidth="1"/>
    <col min="3" max="3" width="8.5703125" style="30" customWidth="1"/>
    <col min="4" max="4" width="16.140625" style="30" customWidth="1"/>
    <col min="5" max="5" width="12.28515625" style="30" customWidth="1"/>
    <col min="6" max="6" width="15.5703125" style="30" customWidth="1"/>
    <col min="7" max="7" width="11" style="30" customWidth="1"/>
    <col min="8" max="8" width="25.42578125" style="30" customWidth="1"/>
    <col min="9" max="9" width="58.5703125" style="30" customWidth="1"/>
    <col min="10" max="10" width="16.5703125" style="30" customWidth="1"/>
    <col min="11" max="12" width="19.85546875" style="30" customWidth="1"/>
    <col min="13" max="13" width="11.7109375" style="30" bestFit="1" customWidth="1"/>
    <col min="14" max="14" width="17" style="30" customWidth="1" outlineLevel="1"/>
    <col min="15" max="15" width="17.7109375" style="30" customWidth="1" outlineLevel="1"/>
    <col min="16" max="16384" width="9.140625" style="30"/>
  </cols>
  <sheetData>
    <row r="1" spans="1:12" s="1" customFormat="1" ht="17.25" customHeight="1" x14ac:dyDescent="0.3">
      <c r="A1" s="416" t="s">
        <v>265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</row>
    <row r="2" spans="1:12" s="1" customFormat="1" ht="16.5" customHeight="1" x14ac:dyDescent="0.3">
      <c r="A2" s="416" t="s">
        <v>108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</row>
    <row r="3" spans="1:12" s="1" customFormat="1" ht="16.5" customHeight="1" x14ac:dyDescent="0.3">
      <c r="A3" s="416" t="s">
        <v>0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</row>
    <row r="5" spans="1:12" ht="36.75" customHeight="1" x14ac:dyDescent="0.25">
      <c r="A5" s="385" t="s">
        <v>114</v>
      </c>
      <c r="B5" s="385"/>
      <c r="C5" s="385"/>
      <c r="D5" s="385"/>
      <c r="E5" s="385"/>
      <c r="F5" s="385"/>
      <c r="G5" s="385"/>
      <c r="H5" s="385"/>
      <c r="I5" s="385"/>
      <c r="J5" s="385"/>
      <c r="K5" s="385"/>
      <c r="L5" s="385"/>
    </row>
    <row r="6" spans="1:12" x14ac:dyDescent="0.25">
      <c r="L6" s="126" t="s">
        <v>54</v>
      </c>
    </row>
    <row r="7" spans="1:12" ht="87" customHeight="1" x14ac:dyDescent="0.25">
      <c r="A7" s="399" t="s">
        <v>66</v>
      </c>
      <c r="B7" s="399" t="s">
        <v>67</v>
      </c>
      <c r="C7" s="399"/>
      <c r="D7" s="399" t="s">
        <v>68</v>
      </c>
      <c r="E7" s="399"/>
      <c r="F7" s="399"/>
      <c r="G7" s="399"/>
      <c r="H7" s="399" t="s">
        <v>69</v>
      </c>
      <c r="I7" s="399" t="s">
        <v>70</v>
      </c>
      <c r="J7" s="399" t="s">
        <v>47</v>
      </c>
      <c r="K7" s="399"/>
      <c r="L7" s="399"/>
    </row>
    <row r="8" spans="1:12" ht="57.75" customHeight="1" x14ac:dyDescent="0.25">
      <c r="A8" s="399"/>
      <c r="B8" s="140" t="s">
        <v>71</v>
      </c>
      <c r="C8" s="140" t="s">
        <v>72</v>
      </c>
      <c r="D8" s="140" t="s">
        <v>71</v>
      </c>
      <c r="E8" s="140" t="s">
        <v>72</v>
      </c>
      <c r="F8" s="140" t="s">
        <v>73</v>
      </c>
      <c r="G8" s="140" t="s">
        <v>74</v>
      </c>
      <c r="H8" s="399"/>
      <c r="I8" s="399"/>
      <c r="J8" s="140" t="s">
        <v>104</v>
      </c>
      <c r="K8" s="140" t="s">
        <v>75</v>
      </c>
      <c r="L8" s="140" t="s">
        <v>18</v>
      </c>
    </row>
    <row r="9" spans="1:12" ht="20.25" customHeight="1" x14ac:dyDescent="0.25">
      <c r="A9" s="417" t="s">
        <v>76</v>
      </c>
      <c r="B9" s="417"/>
      <c r="C9" s="417"/>
      <c r="D9" s="417"/>
      <c r="E9" s="417"/>
      <c r="F9" s="417"/>
      <c r="G9" s="417"/>
      <c r="H9" s="417"/>
      <c r="I9" s="417"/>
      <c r="J9" s="125">
        <v>0</v>
      </c>
      <c r="K9" s="125">
        <v>-990795.00000000012</v>
      </c>
      <c r="L9" s="125">
        <v>-1552007.2000000002</v>
      </c>
    </row>
    <row r="10" spans="1:12" ht="21.75" customHeight="1" x14ac:dyDescent="0.25">
      <c r="A10" s="417" t="s">
        <v>77</v>
      </c>
      <c r="B10" s="417"/>
      <c r="C10" s="417"/>
      <c r="D10" s="417"/>
      <c r="E10" s="417"/>
      <c r="F10" s="417"/>
      <c r="G10" s="417"/>
      <c r="H10" s="417"/>
      <c r="I10" s="417"/>
      <c r="J10" s="125">
        <v>0</v>
      </c>
      <c r="K10" s="125">
        <v>-990795.00000000012</v>
      </c>
      <c r="L10" s="125">
        <v>-1552007.2000000002</v>
      </c>
    </row>
    <row r="11" spans="1:12" s="370" customFormat="1" ht="21.75" customHeight="1" x14ac:dyDescent="0.25">
      <c r="A11" s="361"/>
      <c r="B11" s="327" t="s">
        <v>331</v>
      </c>
      <c r="C11" s="412" t="s">
        <v>332</v>
      </c>
      <c r="D11" s="412"/>
      <c r="E11" s="412"/>
      <c r="F11" s="412"/>
      <c r="G11" s="412"/>
      <c r="H11" s="412"/>
      <c r="I11" s="412"/>
      <c r="J11" s="125">
        <v>0</v>
      </c>
      <c r="K11" s="125">
        <v>-50000</v>
      </c>
      <c r="L11" s="125">
        <v>-50000</v>
      </c>
    </row>
    <row r="12" spans="1:12" s="370" customFormat="1" ht="21.75" customHeight="1" x14ac:dyDescent="0.25">
      <c r="A12" s="361"/>
      <c r="B12" s="361"/>
      <c r="C12" s="361"/>
      <c r="D12" s="327" t="s">
        <v>333</v>
      </c>
      <c r="E12" s="412" t="s">
        <v>319</v>
      </c>
      <c r="F12" s="412"/>
      <c r="G12" s="412"/>
      <c r="H12" s="412"/>
      <c r="I12" s="412"/>
      <c r="J12" s="125">
        <v>0</v>
      </c>
      <c r="K12" s="125">
        <v>-50000</v>
      </c>
      <c r="L12" s="125">
        <v>-50000</v>
      </c>
    </row>
    <row r="13" spans="1:12" s="370" customFormat="1" ht="21.75" customHeight="1" x14ac:dyDescent="0.25">
      <c r="A13" s="361"/>
      <c r="B13" s="361"/>
      <c r="C13" s="361"/>
      <c r="D13" s="329"/>
      <c r="E13" s="329"/>
      <c r="F13" s="412" t="s">
        <v>334</v>
      </c>
      <c r="G13" s="412"/>
      <c r="H13" s="412"/>
      <c r="I13" s="412"/>
      <c r="J13" s="412"/>
      <c r="K13" s="412"/>
      <c r="L13" s="412"/>
    </row>
    <row r="14" spans="1:12" s="370" customFormat="1" ht="21.75" customHeight="1" x14ac:dyDescent="0.25">
      <c r="A14" s="361"/>
      <c r="B14" s="361"/>
      <c r="C14" s="361"/>
      <c r="D14" s="329"/>
      <c r="E14" s="329"/>
      <c r="F14" s="329"/>
      <c r="G14" s="412" t="s">
        <v>129</v>
      </c>
      <c r="H14" s="412"/>
      <c r="I14" s="412"/>
      <c r="J14" s="412"/>
      <c r="K14" s="412"/>
      <c r="L14" s="412"/>
    </row>
    <row r="15" spans="1:12" s="370" customFormat="1" ht="21.75" customHeight="1" x14ac:dyDescent="0.25">
      <c r="A15" s="361"/>
      <c r="B15" s="361"/>
      <c r="C15" s="361"/>
      <c r="D15" s="329"/>
      <c r="E15" s="329"/>
      <c r="F15" s="329"/>
      <c r="G15" s="329"/>
      <c r="H15" s="412" t="s">
        <v>335</v>
      </c>
      <c r="I15" s="412"/>
      <c r="J15" s="412"/>
      <c r="K15" s="412"/>
      <c r="L15" s="412"/>
    </row>
    <row r="16" spans="1:12" s="370" customFormat="1" ht="19.5" customHeight="1" x14ac:dyDescent="0.25">
      <c r="A16" s="361"/>
      <c r="B16" s="327" t="s">
        <v>252</v>
      </c>
      <c r="C16" s="412" t="s">
        <v>253</v>
      </c>
      <c r="D16" s="412"/>
      <c r="E16" s="412"/>
      <c r="F16" s="412"/>
      <c r="G16" s="412"/>
      <c r="H16" s="412"/>
      <c r="I16" s="412"/>
      <c r="J16" s="125">
        <v>162817.59999999998</v>
      </c>
      <c r="K16" s="125">
        <v>302807.09999999998</v>
      </c>
      <c r="L16" s="125">
        <v>437037.9</v>
      </c>
    </row>
    <row r="17" spans="1:12" s="370" customFormat="1" ht="19.5" customHeight="1" x14ac:dyDescent="0.25">
      <c r="A17" s="361"/>
      <c r="B17" s="327"/>
      <c r="C17" s="327"/>
      <c r="D17" s="371" t="s">
        <v>345</v>
      </c>
      <c r="E17" s="413" t="s">
        <v>341</v>
      </c>
      <c r="F17" s="413"/>
      <c r="G17" s="413"/>
      <c r="H17" s="413"/>
      <c r="I17" s="413"/>
      <c r="J17" s="372">
        <f>'6'!D29</f>
        <v>504</v>
      </c>
      <c r="K17" s="372">
        <f>J17</f>
        <v>504</v>
      </c>
      <c r="L17" s="372">
        <f>K17</f>
        <v>504</v>
      </c>
    </row>
    <row r="18" spans="1:12" s="370" customFormat="1" ht="19.5" customHeight="1" x14ac:dyDescent="0.25">
      <c r="A18" s="361"/>
      <c r="B18" s="327"/>
      <c r="C18" s="327"/>
      <c r="D18" s="363"/>
      <c r="E18" s="363"/>
      <c r="F18" s="419" t="s">
        <v>346</v>
      </c>
      <c r="G18" s="420"/>
      <c r="H18" s="420"/>
      <c r="I18" s="420"/>
      <c r="J18" s="420"/>
      <c r="K18" s="420"/>
      <c r="L18" s="421"/>
    </row>
    <row r="19" spans="1:12" s="370" customFormat="1" ht="19.5" customHeight="1" x14ac:dyDescent="0.25">
      <c r="A19" s="361"/>
      <c r="B19" s="327"/>
      <c r="C19" s="327"/>
      <c r="D19" s="363"/>
      <c r="E19" s="363"/>
      <c r="F19" s="363"/>
      <c r="G19" s="419" t="s">
        <v>298</v>
      </c>
      <c r="H19" s="420"/>
      <c r="I19" s="420"/>
      <c r="J19" s="420"/>
      <c r="K19" s="420"/>
      <c r="L19" s="421"/>
    </row>
    <row r="20" spans="1:12" ht="19.5" customHeight="1" x14ac:dyDescent="0.25">
      <c r="A20" s="168"/>
      <c r="B20" s="142"/>
      <c r="C20" s="142"/>
      <c r="D20" s="324"/>
      <c r="E20" s="324"/>
      <c r="F20" s="324"/>
      <c r="G20" s="324"/>
      <c r="H20" s="422" t="s">
        <v>347</v>
      </c>
      <c r="I20" s="423"/>
      <c r="J20" s="423"/>
      <c r="K20" s="423"/>
      <c r="L20" s="424"/>
    </row>
    <row r="21" spans="1:12" s="370" customFormat="1" ht="37.5" customHeight="1" x14ac:dyDescent="0.25">
      <c r="A21" s="361"/>
      <c r="B21" s="361"/>
      <c r="C21" s="361"/>
      <c r="D21" s="327" t="s">
        <v>254</v>
      </c>
      <c r="E21" s="412" t="s">
        <v>229</v>
      </c>
      <c r="F21" s="412"/>
      <c r="G21" s="412"/>
      <c r="H21" s="412"/>
      <c r="I21" s="412"/>
      <c r="J21" s="125">
        <f>'5'!G62</f>
        <v>149936.29999999999</v>
      </c>
      <c r="K21" s="125">
        <f>'5'!H62</f>
        <v>243807.1</v>
      </c>
      <c r="L21" s="125">
        <f>'5'!I62</f>
        <v>328037.90000000002</v>
      </c>
    </row>
    <row r="22" spans="1:12" ht="18" customHeight="1" x14ac:dyDescent="0.25">
      <c r="A22" s="168"/>
      <c r="B22" s="168"/>
      <c r="C22" s="168"/>
      <c r="D22" s="31"/>
      <c r="E22" s="31"/>
      <c r="F22" s="402" t="s">
        <v>255</v>
      </c>
      <c r="G22" s="402"/>
      <c r="H22" s="402"/>
      <c r="I22" s="402"/>
      <c r="J22" s="402"/>
      <c r="K22" s="402"/>
      <c r="L22" s="402"/>
    </row>
    <row r="23" spans="1:12" s="370" customFormat="1" ht="20.25" customHeight="1" x14ac:dyDescent="0.25">
      <c r="A23" s="361"/>
      <c r="B23" s="361"/>
      <c r="C23" s="361"/>
      <c r="D23" s="329"/>
      <c r="E23" s="329"/>
      <c r="F23" s="329"/>
      <c r="G23" s="412" t="s">
        <v>256</v>
      </c>
      <c r="H23" s="412"/>
      <c r="I23" s="412"/>
      <c r="J23" s="412"/>
      <c r="K23" s="412"/>
      <c r="L23" s="412"/>
    </row>
    <row r="24" spans="1:12" s="370" customFormat="1" ht="21" customHeight="1" x14ac:dyDescent="0.25">
      <c r="A24" s="361"/>
      <c r="B24" s="361"/>
      <c r="C24" s="361"/>
      <c r="D24" s="329"/>
      <c r="E24" s="329"/>
      <c r="F24" s="329"/>
      <c r="G24" s="329"/>
      <c r="H24" s="412" t="s">
        <v>262</v>
      </c>
      <c r="I24" s="412"/>
      <c r="J24" s="412"/>
      <c r="K24" s="412"/>
      <c r="L24" s="412"/>
    </row>
    <row r="25" spans="1:12" s="370" customFormat="1" ht="21" customHeight="1" x14ac:dyDescent="0.25">
      <c r="A25" s="361"/>
      <c r="B25" s="361"/>
      <c r="C25" s="361"/>
      <c r="D25" s="329"/>
      <c r="E25" s="329"/>
      <c r="F25" s="329"/>
      <c r="G25" s="329"/>
      <c r="H25" s="327"/>
      <c r="I25" s="327" t="s">
        <v>337</v>
      </c>
      <c r="J25" s="327"/>
      <c r="K25" s="327"/>
      <c r="L25" s="373">
        <f>L26</f>
        <v>1</v>
      </c>
    </row>
    <row r="26" spans="1:12" s="370" customFormat="1" ht="56.25" customHeight="1" x14ac:dyDescent="0.25">
      <c r="A26" s="361"/>
      <c r="B26" s="361"/>
      <c r="C26" s="361"/>
      <c r="D26" s="329"/>
      <c r="E26" s="329"/>
      <c r="F26" s="329"/>
      <c r="G26" s="329"/>
      <c r="H26" s="327"/>
      <c r="I26" s="327" t="s">
        <v>336</v>
      </c>
      <c r="J26" s="327"/>
      <c r="K26" s="327"/>
      <c r="L26" s="374">
        <v>1</v>
      </c>
    </row>
    <row r="27" spans="1:12" s="370" customFormat="1" ht="21" customHeight="1" x14ac:dyDescent="0.25">
      <c r="A27" s="361"/>
      <c r="B27" s="361"/>
      <c r="C27" s="361"/>
      <c r="D27" s="327" t="s">
        <v>275</v>
      </c>
      <c r="E27" s="412" t="s">
        <v>273</v>
      </c>
      <c r="F27" s="412"/>
      <c r="G27" s="412"/>
      <c r="H27" s="412"/>
      <c r="I27" s="412"/>
      <c r="J27" s="125">
        <f>'6'!D48</f>
        <v>12377.3</v>
      </c>
      <c r="K27" s="125">
        <f>'5'!H73</f>
        <v>58496</v>
      </c>
      <c r="L27" s="125">
        <f>'5'!I73</f>
        <v>58496</v>
      </c>
    </row>
    <row r="28" spans="1:12" s="370" customFormat="1" ht="21" customHeight="1" x14ac:dyDescent="0.25">
      <c r="A28" s="361"/>
      <c r="B28" s="361"/>
      <c r="C28" s="361"/>
      <c r="D28" s="329"/>
      <c r="E28" s="329"/>
      <c r="F28" s="412" t="s">
        <v>276</v>
      </c>
      <c r="G28" s="412"/>
      <c r="H28" s="412"/>
      <c r="I28" s="412"/>
      <c r="J28" s="412"/>
      <c r="K28" s="412"/>
      <c r="L28" s="412"/>
    </row>
    <row r="29" spans="1:12" s="370" customFormat="1" ht="21" customHeight="1" x14ac:dyDescent="0.25">
      <c r="A29" s="361"/>
      <c r="B29" s="361"/>
      <c r="C29" s="361"/>
      <c r="D29" s="329"/>
      <c r="E29" s="329"/>
      <c r="F29" s="329"/>
      <c r="G29" s="412" t="s">
        <v>256</v>
      </c>
      <c r="H29" s="412"/>
      <c r="I29" s="412"/>
      <c r="J29" s="412"/>
      <c r="K29" s="412"/>
      <c r="L29" s="365"/>
    </row>
    <row r="30" spans="1:12" s="370" customFormat="1" ht="21" customHeight="1" x14ac:dyDescent="0.25">
      <c r="A30" s="361"/>
      <c r="B30" s="361"/>
      <c r="C30" s="361"/>
      <c r="D30" s="329"/>
      <c r="E30" s="329"/>
      <c r="F30" s="329"/>
      <c r="G30" s="329"/>
      <c r="H30" s="412" t="s">
        <v>262</v>
      </c>
      <c r="I30" s="412"/>
      <c r="J30" s="412"/>
      <c r="K30" s="412"/>
      <c r="L30" s="412"/>
    </row>
    <row r="31" spans="1:12" s="370" customFormat="1" ht="21" customHeight="1" x14ac:dyDescent="0.25">
      <c r="A31" s="361"/>
      <c r="B31" s="361"/>
      <c r="C31" s="361"/>
      <c r="D31" s="364" t="s">
        <v>330</v>
      </c>
      <c r="E31" s="412" t="s">
        <v>322</v>
      </c>
      <c r="F31" s="412"/>
      <c r="G31" s="412"/>
      <c r="H31" s="412"/>
      <c r="I31" s="412"/>
      <c r="J31" s="125">
        <f>'5'!G82</f>
        <v>0</v>
      </c>
      <c r="K31" s="125">
        <f>'5'!H82</f>
        <v>0</v>
      </c>
      <c r="L31" s="125">
        <f>'5'!I82</f>
        <v>50000</v>
      </c>
    </row>
    <row r="32" spans="1:12" s="370" customFormat="1" ht="21" customHeight="1" x14ac:dyDescent="0.25">
      <c r="A32" s="361"/>
      <c r="B32" s="361"/>
      <c r="C32" s="361"/>
      <c r="D32" s="329"/>
      <c r="E32" s="329"/>
      <c r="F32" s="412" t="s">
        <v>328</v>
      </c>
      <c r="G32" s="412"/>
      <c r="H32" s="412"/>
      <c r="I32" s="412"/>
      <c r="J32" s="412"/>
      <c r="K32" s="412"/>
      <c r="L32" s="412"/>
    </row>
    <row r="33" spans="1:12" s="370" customFormat="1" ht="21" customHeight="1" x14ac:dyDescent="0.25">
      <c r="A33" s="361"/>
      <c r="B33" s="361"/>
      <c r="C33" s="361"/>
      <c r="D33" s="329"/>
      <c r="E33" s="329"/>
      <c r="F33" s="329"/>
      <c r="G33" s="412" t="s">
        <v>256</v>
      </c>
      <c r="H33" s="412"/>
      <c r="I33" s="412"/>
      <c r="J33" s="412"/>
      <c r="K33" s="412"/>
      <c r="L33" s="412"/>
    </row>
    <row r="34" spans="1:12" s="370" customFormat="1" ht="21" customHeight="1" x14ac:dyDescent="0.25">
      <c r="A34" s="361"/>
      <c r="B34" s="361"/>
      <c r="C34" s="361"/>
      <c r="D34" s="329"/>
      <c r="E34" s="329"/>
      <c r="F34" s="329"/>
      <c r="G34" s="329"/>
      <c r="H34" s="412" t="s">
        <v>329</v>
      </c>
      <c r="I34" s="412"/>
      <c r="J34" s="412"/>
      <c r="K34" s="412"/>
      <c r="L34" s="412"/>
    </row>
    <row r="35" spans="1:12" s="370" customFormat="1" ht="21" customHeight="1" x14ac:dyDescent="0.25">
      <c r="A35" s="361"/>
      <c r="B35" s="361"/>
      <c r="C35" s="361"/>
      <c r="D35" s="329"/>
      <c r="E35" s="329"/>
      <c r="F35" s="329"/>
      <c r="G35" s="329"/>
      <c r="H35" s="327"/>
      <c r="I35" s="329" t="s">
        <v>337</v>
      </c>
      <c r="J35" s="366"/>
      <c r="K35" s="366"/>
      <c r="L35" s="366">
        <v>2</v>
      </c>
    </row>
    <row r="36" spans="1:12" s="370" customFormat="1" ht="21" customHeight="1" x14ac:dyDescent="0.25">
      <c r="A36" s="361"/>
      <c r="B36" s="361"/>
      <c r="C36" s="361"/>
      <c r="D36" s="329"/>
      <c r="E36" s="329"/>
      <c r="F36" s="329"/>
      <c r="G36" s="329"/>
      <c r="H36" s="327"/>
      <c r="I36" s="329" t="s">
        <v>338</v>
      </c>
      <c r="J36" s="366"/>
      <c r="K36" s="366"/>
      <c r="L36" s="366">
        <v>1</v>
      </c>
    </row>
    <row r="37" spans="1:12" s="370" customFormat="1" ht="21" customHeight="1" x14ac:dyDescent="0.25">
      <c r="A37" s="361"/>
      <c r="B37" s="361"/>
      <c r="C37" s="361"/>
      <c r="D37" s="329"/>
      <c r="E37" s="329"/>
      <c r="F37" s="329"/>
      <c r="G37" s="329"/>
      <c r="H37" s="327"/>
      <c r="I37" s="329" t="s">
        <v>339</v>
      </c>
      <c r="J37" s="366"/>
      <c r="K37" s="366"/>
      <c r="L37" s="366">
        <v>1</v>
      </c>
    </row>
    <row r="38" spans="1:12" s="370" customFormat="1" ht="20.25" customHeight="1" x14ac:dyDescent="0.25">
      <c r="A38" s="361"/>
      <c r="B38" s="327" t="s">
        <v>202</v>
      </c>
      <c r="C38" s="412" t="s">
        <v>203</v>
      </c>
      <c r="D38" s="412"/>
      <c r="E38" s="412"/>
      <c r="F38" s="412"/>
      <c r="G38" s="412"/>
      <c r="H38" s="412"/>
      <c r="I38" s="412"/>
      <c r="J38" s="125">
        <f>J39</f>
        <v>-53772.800000000003</v>
      </c>
      <c r="K38" s="125">
        <f t="shared" ref="K38:L38" si="0">K39</f>
        <v>0</v>
      </c>
      <c r="L38" s="125">
        <f t="shared" si="0"/>
        <v>0</v>
      </c>
    </row>
    <row r="39" spans="1:12" s="370" customFormat="1" ht="53.25" customHeight="1" x14ac:dyDescent="0.25">
      <c r="A39" s="361"/>
      <c r="B39" s="361"/>
      <c r="C39" s="361"/>
      <c r="D39" s="327" t="s">
        <v>204</v>
      </c>
      <c r="E39" s="412" t="s">
        <v>200</v>
      </c>
      <c r="F39" s="412"/>
      <c r="G39" s="412"/>
      <c r="H39" s="412"/>
      <c r="I39" s="412"/>
      <c r="J39" s="125">
        <f>'5'!G150</f>
        <v>-53772.800000000003</v>
      </c>
      <c r="K39" s="125">
        <f>'5'!H150</f>
        <v>0</v>
      </c>
      <c r="L39" s="125">
        <f>'5'!I150</f>
        <v>0</v>
      </c>
    </row>
    <row r="40" spans="1:12" s="370" customFormat="1" ht="38.25" customHeight="1" x14ac:dyDescent="0.25">
      <c r="A40" s="361"/>
      <c r="B40" s="361"/>
      <c r="C40" s="361"/>
      <c r="D40" s="329"/>
      <c r="E40" s="329"/>
      <c r="F40" s="412" t="s">
        <v>205</v>
      </c>
      <c r="G40" s="412"/>
      <c r="H40" s="412"/>
      <c r="I40" s="412"/>
      <c r="J40" s="412"/>
      <c r="K40" s="412"/>
      <c r="L40" s="412"/>
    </row>
    <row r="41" spans="1:12" s="370" customFormat="1" ht="25.5" customHeight="1" x14ac:dyDescent="0.25">
      <c r="A41" s="361"/>
      <c r="B41" s="361"/>
      <c r="C41" s="361"/>
      <c r="D41" s="329"/>
      <c r="E41" s="329"/>
      <c r="F41" s="329"/>
      <c r="G41" s="412" t="s">
        <v>129</v>
      </c>
      <c r="H41" s="412"/>
      <c r="I41" s="412"/>
      <c r="J41" s="412"/>
      <c r="K41" s="412"/>
      <c r="L41" s="412"/>
    </row>
    <row r="42" spans="1:12" s="370" customFormat="1" ht="25.5" customHeight="1" x14ac:dyDescent="0.25">
      <c r="A42" s="361"/>
      <c r="B42" s="361"/>
      <c r="C42" s="361"/>
      <c r="D42" s="329"/>
      <c r="E42" s="329"/>
      <c r="F42" s="329"/>
      <c r="G42" s="329"/>
      <c r="H42" s="412" t="s">
        <v>206</v>
      </c>
      <c r="I42" s="412"/>
      <c r="J42" s="412"/>
      <c r="K42" s="412"/>
      <c r="L42" s="412"/>
    </row>
    <row r="43" spans="1:12" s="370" customFormat="1" ht="18.75" customHeight="1" x14ac:dyDescent="0.25">
      <c r="A43" s="361"/>
      <c r="B43" s="327" t="s">
        <v>161</v>
      </c>
      <c r="C43" s="412" t="s">
        <v>162</v>
      </c>
      <c r="D43" s="412"/>
      <c r="E43" s="412"/>
      <c r="F43" s="412"/>
      <c r="G43" s="412"/>
      <c r="H43" s="412"/>
      <c r="I43" s="412"/>
      <c r="J43" s="125">
        <f>J44+J54+J63+J72+J80</f>
        <v>40955.200000000004</v>
      </c>
      <c r="K43" s="125">
        <f t="shared" ref="K43:L43" si="1">K44+K54+K63+K72+K80</f>
        <v>-1093602.1000000001</v>
      </c>
      <c r="L43" s="125">
        <f t="shared" si="1"/>
        <v>-1939045.1</v>
      </c>
    </row>
    <row r="44" spans="1:12" s="370" customFormat="1" ht="39.75" customHeight="1" x14ac:dyDescent="0.25">
      <c r="A44" s="361"/>
      <c r="B44" s="361"/>
      <c r="C44" s="361"/>
      <c r="D44" s="327" t="s">
        <v>163</v>
      </c>
      <c r="E44" s="412" t="s">
        <v>137</v>
      </c>
      <c r="F44" s="412"/>
      <c r="G44" s="412"/>
      <c r="H44" s="412"/>
      <c r="I44" s="412"/>
      <c r="J44" s="125">
        <f>'4'!G22</f>
        <v>9406.2999999999993</v>
      </c>
      <c r="K44" s="125">
        <f>'4'!H22</f>
        <v>59057.1</v>
      </c>
      <c r="L44" s="125">
        <f>'4'!I22</f>
        <v>88195.299999999988</v>
      </c>
    </row>
    <row r="45" spans="1:12" s="370" customFormat="1" ht="25.5" customHeight="1" x14ac:dyDescent="0.25">
      <c r="A45" s="361"/>
      <c r="B45" s="361"/>
      <c r="C45" s="361"/>
      <c r="D45" s="329"/>
      <c r="E45" s="329"/>
      <c r="F45" s="412" t="s">
        <v>164</v>
      </c>
      <c r="G45" s="412"/>
      <c r="H45" s="412"/>
      <c r="I45" s="412"/>
      <c r="J45" s="412"/>
      <c r="K45" s="412"/>
      <c r="L45" s="412"/>
    </row>
    <row r="46" spans="1:12" s="370" customFormat="1" ht="25.5" customHeight="1" x14ac:dyDescent="0.25">
      <c r="A46" s="361"/>
      <c r="B46" s="361"/>
      <c r="C46" s="361"/>
      <c r="D46" s="329"/>
      <c r="E46" s="329"/>
      <c r="F46" s="329"/>
      <c r="G46" s="412" t="s">
        <v>129</v>
      </c>
      <c r="H46" s="412"/>
      <c r="I46" s="412"/>
      <c r="J46" s="412"/>
      <c r="K46" s="412"/>
      <c r="L46" s="412"/>
    </row>
    <row r="47" spans="1:12" s="370" customFormat="1" ht="25.5" customHeight="1" x14ac:dyDescent="0.25">
      <c r="A47" s="361"/>
      <c r="B47" s="361"/>
      <c r="C47" s="361"/>
      <c r="D47" s="329"/>
      <c r="E47" s="329"/>
      <c r="F47" s="329"/>
      <c r="G47" s="329"/>
      <c r="H47" s="412" t="s">
        <v>165</v>
      </c>
      <c r="I47" s="412"/>
      <c r="J47" s="412"/>
      <c r="K47" s="412"/>
      <c r="L47" s="412"/>
    </row>
    <row r="48" spans="1:12" s="370" customFormat="1" ht="51.75" customHeight="1" x14ac:dyDescent="0.25">
      <c r="A48" s="361"/>
      <c r="B48" s="361"/>
      <c r="C48" s="361"/>
      <c r="D48" s="329"/>
      <c r="E48" s="329"/>
      <c r="F48" s="329"/>
      <c r="G48" s="329"/>
      <c r="H48" s="329"/>
      <c r="I48" s="329" t="s">
        <v>166</v>
      </c>
      <c r="J48" s="366" t="s">
        <v>131</v>
      </c>
      <c r="K48" s="366" t="s">
        <v>131</v>
      </c>
      <c r="L48" s="255">
        <v>-35</v>
      </c>
    </row>
    <row r="49" spans="1:12" s="370" customFormat="1" ht="39.75" customHeight="1" x14ac:dyDescent="0.25">
      <c r="A49" s="361"/>
      <c r="B49" s="361"/>
      <c r="C49" s="361"/>
      <c r="D49" s="329"/>
      <c r="E49" s="329"/>
      <c r="F49" s="329"/>
      <c r="G49" s="329"/>
      <c r="H49" s="329"/>
      <c r="I49" s="329" t="s">
        <v>167</v>
      </c>
      <c r="J49" s="366" t="s">
        <v>131</v>
      </c>
      <c r="K49" s="366" t="s">
        <v>131</v>
      </c>
      <c r="L49" s="255">
        <v>-4</v>
      </c>
    </row>
    <row r="50" spans="1:12" s="370" customFormat="1" ht="20.25" customHeight="1" x14ac:dyDescent="0.25">
      <c r="A50" s="361"/>
      <c r="B50" s="361"/>
      <c r="C50" s="361"/>
      <c r="D50" s="329"/>
      <c r="E50" s="329"/>
      <c r="F50" s="329"/>
      <c r="G50" s="329"/>
      <c r="H50" s="329"/>
      <c r="I50" s="329" t="s">
        <v>188</v>
      </c>
      <c r="J50" s="366">
        <v>1</v>
      </c>
      <c r="K50" s="366"/>
      <c r="L50" s="366">
        <v>2</v>
      </c>
    </row>
    <row r="51" spans="1:12" s="370" customFormat="1" ht="39.75" customHeight="1" x14ac:dyDescent="0.25">
      <c r="A51" s="361"/>
      <c r="B51" s="361"/>
      <c r="C51" s="361"/>
      <c r="D51" s="329"/>
      <c r="E51" s="329"/>
      <c r="F51" s="329"/>
      <c r="G51" s="329"/>
      <c r="H51" s="329"/>
      <c r="I51" s="329" t="s">
        <v>189</v>
      </c>
      <c r="J51" s="366"/>
      <c r="K51" s="366"/>
      <c r="L51" s="366">
        <v>1</v>
      </c>
    </row>
    <row r="52" spans="1:12" s="370" customFormat="1" ht="39.75" customHeight="1" x14ac:dyDescent="0.25">
      <c r="A52" s="361"/>
      <c r="B52" s="361"/>
      <c r="C52" s="361"/>
      <c r="D52" s="329"/>
      <c r="E52" s="329"/>
      <c r="F52" s="329"/>
      <c r="G52" s="329"/>
      <c r="H52" s="329"/>
      <c r="I52" s="367" t="s">
        <v>190</v>
      </c>
      <c r="J52" s="366"/>
      <c r="K52" s="366"/>
      <c r="L52" s="366">
        <v>1</v>
      </c>
    </row>
    <row r="53" spans="1:12" s="370" customFormat="1" ht="52.5" customHeight="1" x14ac:dyDescent="0.25">
      <c r="A53" s="361"/>
      <c r="B53" s="361"/>
      <c r="C53" s="361"/>
      <c r="D53" s="329"/>
      <c r="E53" s="329"/>
      <c r="F53" s="329"/>
      <c r="G53" s="329"/>
      <c r="H53" s="329"/>
      <c r="I53" s="329" t="s">
        <v>191</v>
      </c>
      <c r="J53" s="366"/>
      <c r="K53" s="366"/>
      <c r="L53" s="366">
        <v>2</v>
      </c>
    </row>
    <row r="54" spans="1:12" s="370" customFormat="1" ht="34.5" customHeight="1" x14ac:dyDescent="0.25">
      <c r="A54" s="361"/>
      <c r="B54" s="361"/>
      <c r="C54" s="361"/>
      <c r="D54" s="327" t="s">
        <v>168</v>
      </c>
      <c r="E54" s="412" t="s">
        <v>140</v>
      </c>
      <c r="F54" s="412"/>
      <c r="G54" s="412"/>
      <c r="H54" s="412"/>
      <c r="I54" s="412"/>
      <c r="J54" s="125">
        <v>0</v>
      </c>
      <c r="K54" s="125">
        <v>-749508.2</v>
      </c>
      <c r="L54" s="125">
        <v>-1452965.2</v>
      </c>
    </row>
    <row r="55" spans="1:12" s="370" customFormat="1" ht="36.75" customHeight="1" x14ac:dyDescent="0.3">
      <c r="A55" s="361"/>
      <c r="B55" s="361"/>
      <c r="C55" s="361"/>
      <c r="D55" s="329"/>
      <c r="E55" s="329"/>
      <c r="F55" s="418" t="s">
        <v>169</v>
      </c>
      <c r="G55" s="418"/>
      <c r="H55" s="418"/>
      <c r="I55" s="418"/>
      <c r="J55" s="418"/>
      <c r="K55" s="418"/>
      <c r="L55" s="418"/>
    </row>
    <row r="56" spans="1:12" s="370" customFormat="1" x14ac:dyDescent="0.25">
      <c r="A56" s="361"/>
      <c r="B56" s="361"/>
      <c r="C56" s="361"/>
      <c r="D56" s="329"/>
      <c r="E56" s="329"/>
      <c r="F56" s="329"/>
      <c r="G56" s="412" t="s">
        <v>129</v>
      </c>
      <c r="H56" s="412"/>
      <c r="I56" s="412"/>
      <c r="J56" s="412"/>
      <c r="K56" s="412"/>
      <c r="L56" s="412"/>
    </row>
    <row r="57" spans="1:12" s="370" customFormat="1" x14ac:dyDescent="0.25">
      <c r="A57" s="361"/>
      <c r="B57" s="361"/>
      <c r="C57" s="361"/>
      <c r="D57" s="329"/>
      <c r="E57" s="329"/>
      <c r="F57" s="329"/>
      <c r="G57" s="329"/>
      <c r="H57" s="412" t="s">
        <v>170</v>
      </c>
      <c r="I57" s="412"/>
      <c r="J57" s="412"/>
      <c r="K57" s="412"/>
      <c r="L57" s="412"/>
    </row>
    <row r="58" spans="1:12" s="370" customFormat="1" ht="38.25" customHeight="1" x14ac:dyDescent="0.25">
      <c r="A58" s="361"/>
      <c r="B58" s="361"/>
      <c r="C58" s="361"/>
      <c r="D58" s="329"/>
      <c r="E58" s="329"/>
      <c r="F58" s="329"/>
      <c r="G58" s="329"/>
      <c r="H58" s="329"/>
      <c r="I58" s="329" t="s">
        <v>171</v>
      </c>
      <c r="J58" s="366" t="s">
        <v>131</v>
      </c>
      <c r="K58" s="366" t="s">
        <v>131</v>
      </c>
      <c r="L58" s="256">
        <v>-2749.2</v>
      </c>
    </row>
    <row r="59" spans="1:12" s="370" customFormat="1" ht="38.25" customHeight="1" x14ac:dyDescent="0.25">
      <c r="A59" s="361"/>
      <c r="B59" s="361"/>
      <c r="C59" s="361"/>
      <c r="D59" s="329"/>
      <c r="E59" s="329"/>
      <c r="F59" s="329"/>
      <c r="G59" s="329"/>
      <c r="H59" s="329"/>
      <c r="I59" s="329" t="s">
        <v>172</v>
      </c>
      <c r="J59" s="366" t="s">
        <v>131</v>
      </c>
      <c r="K59" s="366" t="s">
        <v>131</v>
      </c>
      <c r="L59" s="256">
        <v>-3181.2</v>
      </c>
    </row>
    <row r="60" spans="1:12" s="370" customFormat="1" ht="38.25" customHeight="1" x14ac:dyDescent="0.25">
      <c r="A60" s="361"/>
      <c r="B60" s="361"/>
      <c r="C60" s="361"/>
      <c r="D60" s="329"/>
      <c r="E60" s="329"/>
      <c r="F60" s="329"/>
      <c r="G60" s="329"/>
      <c r="H60" s="329"/>
      <c r="I60" s="329" t="s">
        <v>173</v>
      </c>
      <c r="J60" s="366" t="s">
        <v>131</v>
      </c>
      <c r="K60" s="366" t="s">
        <v>131</v>
      </c>
      <c r="L60" s="256">
        <v>-2248.8000000000002</v>
      </c>
    </row>
    <row r="61" spans="1:12" s="370" customFormat="1" ht="38.25" customHeight="1" x14ac:dyDescent="0.25">
      <c r="A61" s="361"/>
      <c r="B61" s="361"/>
      <c r="C61" s="361"/>
      <c r="D61" s="329"/>
      <c r="E61" s="329"/>
      <c r="F61" s="329"/>
      <c r="G61" s="329"/>
      <c r="H61" s="329"/>
      <c r="I61" s="329" t="s">
        <v>174</v>
      </c>
      <c r="J61" s="366" t="s">
        <v>131</v>
      </c>
      <c r="K61" s="366" t="s">
        <v>131</v>
      </c>
      <c r="L61" s="256">
        <v>-20</v>
      </c>
    </row>
    <row r="62" spans="1:12" s="370" customFormat="1" ht="38.25" customHeight="1" x14ac:dyDescent="0.25">
      <c r="A62" s="361"/>
      <c r="B62" s="361"/>
      <c r="C62" s="361"/>
      <c r="D62" s="329"/>
      <c r="E62" s="329"/>
      <c r="F62" s="329"/>
      <c r="G62" s="329"/>
      <c r="H62" s="329"/>
      <c r="I62" s="329" t="s">
        <v>175</v>
      </c>
      <c r="J62" s="366" t="s">
        <v>131</v>
      </c>
      <c r="K62" s="366" t="s">
        <v>131</v>
      </c>
      <c r="L62" s="256">
        <v>-840</v>
      </c>
    </row>
    <row r="63" spans="1:12" ht="39" customHeight="1" x14ac:dyDescent="0.25">
      <c r="A63" s="168"/>
      <c r="B63" s="168"/>
      <c r="C63" s="168"/>
      <c r="D63" s="142" t="s">
        <v>176</v>
      </c>
      <c r="E63" s="402" t="s">
        <v>143</v>
      </c>
      <c r="F63" s="402"/>
      <c r="G63" s="402"/>
      <c r="H63" s="402"/>
      <c r="I63" s="402"/>
      <c r="J63" s="125">
        <v>0</v>
      </c>
      <c r="K63" s="125">
        <v>-361185.4</v>
      </c>
      <c r="L63" s="125">
        <v>-453485.8</v>
      </c>
    </row>
    <row r="64" spans="1:12" ht="39.75" customHeight="1" x14ac:dyDescent="0.3">
      <c r="A64" s="168"/>
      <c r="B64" s="168"/>
      <c r="C64" s="168"/>
      <c r="D64" s="31"/>
      <c r="E64" s="31"/>
      <c r="F64" s="425" t="s">
        <v>169</v>
      </c>
      <c r="G64" s="425"/>
      <c r="H64" s="425"/>
      <c r="I64" s="425"/>
      <c r="J64" s="425"/>
      <c r="K64" s="425"/>
      <c r="L64" s="425"/>
    </row>
    <row r="65" spans="1:12" ht="24" customHeight="1" x14ac:dyDescent="0.25">
      <c r="A65" s="168"/>
      <c r="B65" s="168"/>
      <c r="C65" s="168"/>
      <c r="D65" s="31"/>
      <c r="E65" s="31"/>
      <c r="F65" s="31"/>
      <c r="G65" s="402" t="s">
        <v>129</v>
      </c>
      <c r="H65" s="402"/>
      <c r="I65" s="402"/>
      <c r="J65" s="402"/>
      <c r="K65" s="402"/>
      <c r="L65" s="402"/>
    </row>
    <row r="66" spans="1:12" x14ac:dyDescent="0.25">
      <c r="A66" s="168"/>
      <c r="B66" s="168"/>
      <c r="C66" s="168"/>
      <c r="D66" s="31"/>
      <c r="E66" s="31"/>
      <c r="F66" s="31"/>
      <c r="G66" s="31"/>
      <c r="H66" s="402" t="s">
        <v>170</v>
      </c>
      <c r="I66" s="402"/>
      <c r="J66" s="402"/>
      <c r="K66" s="402"/>
      <c r="L66" s="402"/>
    </row>
    <row r="67" spans="1:12" ht="51.75" x14ac:dyDescent="0.25">
      <c r="A67" s="168"/>
      <c r="B67" s="168"/>
      <c r="C67" s="168"/>
      <c r="D67" s="31"/>
      <c r="E67" s="31"/>
      <c r="F67" s="31"/>
      <c r="G67" s="31"/>
      <c r="H67" s="31"/>
      <c r="I67" s="31" t="s">
        <v>177</v>
      </c>
      <c r="J67" s="190" t="s">
        <v>131</v>
      </c>
      <c r="K67" s="190" t="s">
        <v>131</v>
      </c>
      <c r="L67" s="255">
        <v>-201</v>
      </c>
    </row>
    <row r="68" spans="1:12" ht="51.75" x14ac:dyDescent="0.25">
      <c r="A68" s="168"/>
      <c r="B68" s="168"/>
      <c r="C68" s="168"/>
      <c r="D68" s="31"/>
      <c r="E68" s="31"/>
      <c r="F68" s="31"/>
      <c r="G68" s="31"/>
      <c r="H68" s="31"/>
      <c r="I68" s="31" t="s">
        <v>178</v>
      </c>
      <c r="J68" s="190" t="s">
        <v>131</v>
      </c>
      <c r="K68" s="190" t="s">
        <v>131</v>
      </c>
      <c r="L68" s="255">
        <v>-581</v>
      </c>
    </row>
    <row r="69" spans="1:12" ht="51.75" x14ac:dyDescent="0.25">
      <c r="A69" s="168"/>
      <c r="B69" s="168"/>
      <c r="C69" s="168"/>
      <c r="D69" s="31"/>
      <c r="E69" s="31"/>
      <c r="F69" s="31"/>
      <c r="G69" s="31"/>
      <c r="H69" s="31"/>
      <c r="I69" s="31" t="s">
        <v>179</v>
      </c>
      <c r="J69" s="190" t="s">
        <v>131</v>
      </c>
      <c r="K69" s="190" t="s">
        <v>131</v>
      </c>
      <c r="L69" s="255">
        <v>-421</v>
      </c>
    </row>
    <row r="70" spans="1:12" ht="51.75" x14ac:dyDescent="0.25">
      <c r="A70" s="168"/>
      <c r="B70" s="168"/>
      <c r="C70" s="168"/>
      <c r="D70" s="31"/>
      <c r="E70" s="31"/>
      <c r="F70" s="31"/>
      <c r="G70" s="31"/>
      <c r="H70" s="31"/>
      <c r="I70" s="31" t="s">
        <v>180</v>
      </c>
      <c r="J70" s="190" t="s">
        <v>131</v>
      </c>
      <c r="K70" s="190" t="s">
        <v>131</v>
      </c>
      <c r="L70" s="255">
        <v>-3</v>
      </c>
    </row>
    <row r="71" spans="1:12" ht="51.75" x14ac:dyDescent="0.25">
      <c r="A71" s="168"/>
      <c r="B71" s="168"/>
      <c r="C71" s="168"/>
      <c r="D71" s="31"/>
      <c r="E71" s="31"/>
      <c r="F71" s="31"/>
      <c r="G71" s="31"/>
      <c r="H71" s="31"/>
      <c r="I71" s="31" t="s">
        <v>181</v>
      </c>
      <c r="J71" s="190" t="s">
        <v>131</v>
      </c>
      <c r="K71" s="190" t="s">
        <v>131</v>
      </c>
      <c r="L71" s="255">
        <v>-700</v>
      </c>
    </row>
    <row r="72" spans="1:12" ht="53.25" customHeight="1" x14ac:dyDescent="0.25">
      <c r="A72" s="168"/>
      <c r="B72" s="168"/>
      <c r="C72" s="168"/>
      <c r="D72" s="142" t="s">
        <v>182</v>
      </c>
      <c r="E72" s="402" t="s">
        <v>145</v>
      </c>
      <c r="F72" s="402"/>
      <c r="G72" s="402"/>
      <c r="H72" s="402"/>
      <c r="I72" s="402"/>
      <c r="J72" s="125">
        <f>'4'!G25</f>
        <v>44366.5</v>
      </c>
      <c r="K72" s="125">
        <f>'4'!H25</f>
        <v>43697</v>
      </c>
      <c r="L72" s="125">
        <f>'4'!I25</f>
        <v>45131.199999999997</v>
      </c>
    </row>
    <row r="73" spans="1:12" x14ac:dyDescent="0.25">
      <c r="A73" s="168"/>
      <c r="B73" s="168"/>
      <c r="C73" s="168"/>
      <c r="D73" s="31"/>
      <c r="E73" s="31"/>
      <c r="F73" s="402" t="s">
        <v>183</v>
      </c>
      <c r="G73" s="402"/>
      <c r="H73" s="402"/>
      <c r="I73" s="402"/>
      <c r="J73" s="402"/>
      <c r="K73" s="402"/>
      <c r="L73" s="402"/>
    </row>
    <row r="74" spans="1:12" x14ac:dyDescent="0.25">
      <c r="A74" s="168"/>
      <c r="B74" s="168"/>
      <c r="C74" s="168"/>
      <c r="D74" s="31"/>
      <c r="E74" s="31"/>
      <c r="F74" s="31"/>
      <c r="G74" s="402" t="s">
        <v>129</v>
      </c>
      <c r="H74" s="402"/>
      <c r="I74" s="402"/>
      <c r="J74" s="402"/>
      <c r="K74" s="402"/>
      <c r="L74" s="402"/>
    </row>
    <row r="75" spans="1:12" x14ac:dyDescent="0.25">
      <c r="A75" s="168"/>
      <c r="B75" s="168"/>
      <c r="C75" s="168"/>
      <c r="D75" s="31"/>
      <c r="E75" s="31"/>
      <c r="F75" s="31"/>
      <c r="G75" s="31"/>
      <c r="H75" s="402" t="s">
        <v>170</v>
      </c>
      <c r="I75" s="402"/>
      <c r="J75" s="402"/>
      <c r="K75" s="402"/>
      <c r="L75" s="402"/>
    </row>
    <row r="76" spans="1:12" ht="36" customHeight="1" x14ac:dyDescent="0.25">
      <c r="A76" s="168"/>
      <c r="B76" s="168"/>
      <c r="C76" s="168"/>
      <c r="D76" s="31"/>
      <c r="E76" s="31"/>
      <c r="F76" s="31"/>
      <c r="G76" s="31"/>
      <c r="H76" s="31"/>
      <c r="I76" s="31" t="s">
        <v>184</v>
      </c>
      <c r="J76" s="190" t="s">
        <v>131</v>
      </c>
      <c r="K76" s="190" t="s">
        <v>131</v>
      </c>
      <c r="L76" s="255">
        <v>-6</v>
      </c>
    </row>
    <row r="77" spans="1:12" ht="51.75" x14ac:dyDescent="0.25">
      <c r="A77" s="168"/>
      <c r="B77" s="168"/>
      <c r="C77" s="168"/>
      <c r="D77" s="31"/>
      <c r="E77" s="31"/>
      <c r="F77" s="31"/>
      <c r="G77" s="31"/>
      <c r="H77" s="31"/>
      <c r="I77" s="31" t="s">
        <v>185</v>
      </c>
      <c r="J77" s="190" t="s">
        <v>131</v>
      </c>
      <c r="K77" s="190" t="s">
        <v>131</v>
      </c>
      <c r="L77" s="255">
        <v>-30</v>
      </c>
    </row>
    <row r="78" spans="1:12" ht="33" customHeight="1" x14ac:dyDescent="0.25">
      <c r="A78" s="168"/>
      <c r="B78" s="168"/>
      <c r="C78" s="168"/>
      <c r="D78" s="31"/>
      <c r="E78" s="31"/>
      <c r="F78" s="31"/>
      <c r="G78" s="31"/>
      <c r="H78" s="31"/>
      <c r="I78" s="31" t="s">
        <v>192</v>
      </c>
      <c r="J78" s="190"/>
      <c r="K78" s="190"/>
      <c r="L78" s="255">
        <v>1</v>
      </c>
    </row>
    <row r="79" spans="1:12" ht="35.25" customHeight="1" x14ac:dyDescent="0.25">
      <c r="A79" s="168"/>
      <c r="B79" s="168"/>
      <c r="C79" s="168"/>
      <c r="D79" s="31"/>
      <c r="E79" s="31"/>
      <c r="F79" s="31"/>
      <c r="G79" s="31"/>
      <c r="H79" s="31"/>
      <c r="I79" s="31" t="s">
        <v>186</v>
      </c>
      <c r="J79" s="190"/>
      <c r="K79" s="190"/>
      <c r="L79" s="255">
        <v>-1</v>
      </c>
    </row>
    <row r="80" spans="1:12" x14ac:dyDescent="0.25">
      <c r="A80" s="168"/>
      <c r="B80" s="168"/>
      <c r="C80" s="168"/>
      <c r="D80" s="142" t="s">
        <v>187</v>
      </c>
      <c r="E80" s="402" t="s">
        <v>148</v>
      </c>
      <c r="F80" s="402"/>
      <c r="G80" s="402"/>
      <c r="H80" s="402"/>
      <c r="I80" s="402"/>
      <c r="J80" s="125">
        <f>'4'!G26</f>
        <v>-12817.6</v>
      </c>
      <c r="K80" s="125">
        <f>'4'!H26</f>
        <v>-85662.6</v>
      </c>
      <c r="L80" s="125">
        <f>'4'!I26</f>
        <v>-165920.6</v>
      </c>
    </row>
    <row r="81" spans="1:12" x14ac:dyDescent="0.25">
      <c r="A81" s="168"/>
      <c r="B81" s="168"/>
      <c r="C81" s="168"/>
      <c r="D81" s="31"/>
      <c r="E81" s="31"/>
      <c r="F81" s="402" t="s">
        <v>183</v>
      </c>
      <c r="G81" s="402"/>
      <c r="H81" s="402"/>
      <c r="I81" s="402"/>
      <c r="J81" s="402"/>
      <c r="K81" s="402"/>
      <c r="L81" s="402"/>
    </row>
    <row r="82" spans="1:12" x14ac:dyDescent="0.25">
      <c r="A82" s="168"/>
      <c r="B82" s="168"/>
      <c r="C82" s="168"/>
      <c r="D82" s="31"/>
      <c r="E82" s="31"/>
      <c r="F82" s="31"/>
      <c r="G82" s="402" t="s">
        <v>129</v>
      </c>
      <c r="H82" s="402"/>
      <c r="I82" s="402"/>
      <c r="J82" s="402"/>
      <c r="K82" s="402"/>
      <c r="L82" s="402"/>
    </row>
    <row r="83" spans="1:12" x14ac:dyDescent="0.25">
      <c r="A83" s="168"/>
      <c r="B83" s="168"/>
      <c r="C83" s="168"/>
      <c r="D83" s="31"/>
      <c r="E83" s="31"/>
      <c r="F83" s="31"/>
      <c r="G83" s="31"/>
      <c r="H83" s="402" t="s">
        <v>170</v>
      </c>
      <c r="I83" s="402"/>
      <c r="J83" s="402"/>
      <c r="K83" s="402"/>
      <c r="L83" s="402"/>
    </row>
    <row r="84" spans="1:12" ht="34.5" x14ac:dyDescent="0.25">
      <c r="A84" s="168"/>
      <c r="B84" s="168"/>
      <c r="C84" s="168"/>
      <c r="D84" s="31"/>
      <c r="E84" s="31"/>
      <c r="F84" s="31"/>
      <c r="G84" s="31"/>
      <c r="H84" s="31"/>
      <c r="I84" s="31" t="s">
        <v>184</v>
      </c>
      <c r="J84" s="190" t="s">
        <v>131</v>
      </c>
      <c r="K84" s="190" t="s">
        <v>131</v>
      </c>
      <c r="L84" s="255">
        <v>-19</v>
      </c>
    </row>
    <row r="85" spans="1:12" ht="51.75" x14ac:dyDescent="0.25">
      <c r="A85" s="168"/>
      <c r="B85" s="168"/>
      <c r="C85" s="168"/>
      <c r="D85" s="31"/>
      <c r="E85" s="31"/>
      <c r="F85" s="31"/>
      <c r="G85" s="31"/>
      <c r="H85" s="31"/>
      <c r="I85" s="31" t="s">
        <v>185</v>
      </c>
      <c r="J85" s="190" t="s">
        <v>131</v>
      </c>
      <c r="K85" s="190" t="s">
        <v>131</v>
      </c>
      <c r="L85" s="255">
        <v>-30</v>
      </c>
    </row>
    <row r="86" spans="1:12" ht="18.75" customHeight="1" x14ac:dyDescent="0.25">
      <c r="A86" s="168"/>
      <c r="B86" s="142" t="s">
        <v>257</v>
      </c>
      <c r="C86" s="402" t="s">
        <v>258</v>
      </c>
      <c r="D86" s="402"/>
      <c r="E86" s="402"/>
      <c r="F86" s="402"/>
      <c r="G86" s="402"/>
      <c r="H86" s="402"/>
      <c r="I86" s="402"/>
      <c r="J86" s="125">
        <f>J87</f>
        <v>-150000</v>
      </c>
      <c r="K86" s="125">
        <f t="shared" ref="K86:L86" si="2">K87</f>
        <v>-150000</v>
      </c>
      <c r="L86" s="125">
        <f t="shared" si="2"/>
        <v>0</v>
      </c>
    </row>
    <row r="87" spans="1:12" ht="54" customHeight="1" x14ac:dyDescent="0.25">
      <c r="A87" s="168"/>
      <c r="B87" s="31"/>
      <c r="C87" s="31"/>
      <c r="D87" s="142" t="s">
        <v>261</v>
      </c>
      <c r="E87" s="402" t="s">
        <v>247</v>
      </c>
      <c r="F87" s="402"/>
      <c r="G87" s="402"/>
      <c r="H87" s="402"/>
      <c r="I87" s="402"/>
      <c r="J87" s="125">
        <f>'5'!G20</f>
        <v>-150000</v>
      </c>
      <c r="K87" s="125">
        <f>'5'!H20</f>
        <v>-150000</v>
      </c>
      <c r="L87" s="125">
        <f>'5'!I20</f>
        <v>0</v>
      </c>
    </row>
    <row r="88" spans="1:12" ht="36.75" customHeight="1" x14ac:dyDescent="0.25">
      <c r="A88" s="168"/>
      <c r="B88" s="31"/>
      <c r="C88" s="31"/>
      <c r="D88" s="31"/>
      <c r="E88" s="31"/>
      <c r="F88" s="402" t="s">
        <v>259</v>
      </c>
      <c r="G88" s="402"/>
      <c r="H88" s="402"/>
      <c r="I88" s="402"/>
      <c r="J88" s="402"/>
      <c r="K88" s="402"/>
      <c r="L88" s="402"/>
    </row>
    <row r="89" spans="1:12" ht="18" customHeight="1" x14ac:dyDescent="0.25">
      <c r="A89" s="168"/>
      <c r="B89" s="31"/>
      <c r="C89" s="31"/>
      <c r="D89" s="31"/>
      <c r="E89" s="31"/>
      <c r="F89" s="31"/>
      <c r="G89" s="402" t="s">
        <v>129</v>
      </c>
      <c r="H89" s="402"/>
      <c r="I89" s="402"/>
      <c r="J89" s="402"/>
      <c r="K89" s="402"/>
      <c r="L89" s="402"/>
    </row>
    <row r="90" spans="1:12" ht="35.25" customHeight="1" x14ac:dyDescent="0.25">
      <c r="A90" s="168"/>
      <c r="B90" s="31"/>
      <c r="C90" s="31"/>
      <c r="D90" s="31"/>
      <c r="E90" s="31"/>
      <c r="F90" s="31"/>
      <c r="G90" s="31"/>
      <c r="H90" s="402" t="s">
        <v>260</v>
      </c>
      <c r="I90" s="402"/>
      <c r="J90" s="402"/>
      <c r="K90" s="402"/>
      <c r="L90" s="402"/>
    </row>
    <row r="91" spans="1:12" ht="25.5" customHeight="1" x14ac:dyDescent="0.25">
      <c r="A91" s="415" t="s">
        <v>293</v>
      </c>
      <c r="B91" s="415"/>
      <c r="C91" s="415"/>
      <c r="D91" s="415"/>
      <c r="E91" s="415"/>
      <c r="F91" s="415"/>
      <c r="G91" s="415"/>
      <c r="H91" s="415"/>
      <c r="I91" s="415"/>
      <c r="J91" s="125">
        <f t="shared" ref="J91:L91" si="3">J93+J97</f>
        <v>0</v>
      </c>
      <c r="K91" s="125">
        <f t="shared" si="3"/>
        <v>0</v>
      </c>
      <c r="L91" s="125">
        <f t="shared" si="3"/>
        <v>0</v>
      </c>
    </row>
    <row r="92" spans="1:12" ht="25.5" customHeight="1" x14ac:dyDescent="0.25">
      <c r="A92" s="142"/>
      <c r="B92" s="142" t="s">
        <v>294</v>
      </c>
      <c r="C92" s="402" t="s">
        <v>295</v>
      </c>
      <c r="D92" s="402"/>
      <c r="E92" s="402"/>
      <c r="F92" s="402"/>
      <c r="G92" s="402"/>
      <c r="H92" s="402"/>
      <c r="I92" s="402"/>
      <c r="J92" s="125">
        <v>0</v>
      </c>
      <c r="K92" s="125">
        <v>0</v>
      </c>
      <c r="L92" s="125">
        <v>0</v>
      </c>
    </row>
    <row r="93" spans="1:12" ht="25.5" customHeight="1" x14ac:dyDescent="0.25">
      <c r="A93" s="142"/>
      <c r="B93" s="142"/>
      <c r="C93" s="142"/>
      <c r="D93" s="142" t="s">
        <v>296</v>
      </c>
      <c r="E93" s="402" t="s">
        <v>279</v>
      </c>
      <c r="F93" s="402"/>
      <c r="G93" s="402"/>
      <c r="H93" s="402"/>
      <c r="I93" s="402"/>
      <c r="J93" s="125">
        <f t="shared" ref="J93:L93" si="4">-J97</f>
        <v>2200</v>
      </c>
      <c r="K93" s="125">
        <f t="shared" si="4"/>
        <v>53807.1</v>
      </c>
      <c r="L93" s="125">
        <f t="shared" si="4"/>
        <v>338037.9</v>
      </c>
    </row>
    <row r="94" spans="1:12" ht="39" customHeight="1" x14ac:dyDescent="0.25">
      <c r="A94" s="142"/>
      <c r="B94" s="142"/>
      <c r="C94" s="142"/>
      <c r="D94" s="142"/>
      <c r="E94" s="142"/>
      <c r="F94" s="402" t="s">
        <v>297</v>
      </c>
      <c r="G94" s="402"/>
      <c r="H94" s="402"/>
      <c r="I94" s="402"/>
      <c r="J94" s="402"/>
      <c r="K94" s="402"/>
      <c r="L94" s="402"/>
    </row>
    <row r="95" spans="1:12" x14ac:dyDescent="0.25">
      <c r="A95" s="142"/>
      <c r="B95" s="142"/>
      <c r="C95" s="142"/>
      <c r="D95" s="142"/>
      <c r="E95" s="142"/>
      <c r="F95" s="142"/>
      <c r="G95" s="402" t="s">
        <v>298</v>
      </c>
      <c r="H95" s="402"/>
      <c r="I95" s="402"/>
      <c r="J95" s="402"/>
      <c r="K95" s="402"/>
      <c r="L95" s="402"/>
    </row>
    <row r="96" spans="1:12" x14ac:dyDescent="0.25">
      <c r="A96" s="142"/>
      <c r="B96" s="142"/>
      <c r="C96" s="142"/>
      <c r="D96" s="142"/>
      <c r="E96" s="142"/>
      <c r="F96" s="142"/>
      <c r="G96" s="142"/>
      <c r="H96" s="402" t="s">
        <v>299</v>
      </c>
      <c r="I96" s="402"/>
      <c r="J96" s="402"/>
      <c r="K96" s="402"/>
      <c r="L96" s="402"/>
    </row>
    <row r="97" spans="1:12" ht="21.75" customHeight="1" x14ac:dyDescent="0.25">
      <c r="A97" s="142"/>
      <c r="B97" s="142"/>
      <c r="C97" s="142"/>
      <c r="D97" s="142" t="s">
        <v>296</v>
      </c>
      <c r="E97" s="402" t="s">
        <v>279</v>
      </c>
      <c r="F97" s="402"/>
      <c r="G97" s="402"/>
      <c r="H97" s="402"/>
      <c r="I97" s="402"/>
      <c r="J97" s="125">
        <f>'5'!G181</f>
        <v>-2200</v>
      </c>
      <c r="K97" s="125">
        <f>'5'!H181</f>
        <v>-53807.1</v>
      </c>
      <c r="L97" s="125">
        <f>'5'!I181</f>
        <v>-338037.9</v>
      </c>
    </row>
    <row r="98" spans="1:12" ht="37.5" customHeight="1" x14ac:dyDescent="0.25">
      <c r="A98" s="142"/>
      <c r="B98" s="142"/>
      <c r="C98" s="142"/>
      <c r="D98" s="142"/>
      <c r="E98" s="142"/>
      <c r="F98" s="402" t="s">
        <v>297</v>
      </c>
      <c r="G98" s="402"/>
      <c r="H98" s="402"/>
      <c r="I98" s="402"/>
      <c r="J98" s="402"/>
      <c r="K98" s="402"/>
      <c r="L98" s="402"/>
    </row>
    <row r="99" spans="1:12" x14ac:dyDescent="0.25">
      <c r="A99" s="142"/>
      <c r="B99" s="142"/>
      <c r="C99" s="142"/>
      <c r="D99" s="142"/>
      <c r="E99" s="142"/>
      <c r="F99" s="142"/>
      <c r="G99" s="402" t="s">
        <v>298</v>
      </c>
      <c r="H99" s="402"/>
      <c r="I99" s="402"/>
      <c r="J99" s="402"/>
      <c r="K99" s="402"/>
      <c r="L99" s="402"/>
    </row>
    <row r="100" spans="1:12" x14ac:dyDescent="0.25">
      <c r="A100" s="142"/>
      <c r="B100" s="142"/>
      <c r="C100" s="142"/>
      <c r="D100" s="142"/>
      <c r="E100" s="142"/>
      <c r="F100" s="142"/>
      <c r="G100" s="142"/>
      <c r="H100" s="402" t="s">
        <v>299</v>
      </c>
      <c r="I100" s="402"/>
      <c r="J100" s="402"/>
      <c r="K100" s="402"/>
      <c r="L100" s="402"/>
    </row>
    <row r="101" spans="1:12" ht="25.5" customHeight="1" x14ac:dyDescent="0.25">
      <c r="A101" s="259"/>
      <c r="B101" s="259"/>
      <c r="C101" s="259"/>
      <c r="D101" s="259"/>
      <c r="E101" s="259"/>
      <c r="F101" s="259"/>
      <c r="G101" s="259"/>
      <c r="H101" s="259"/>
      <c r="I101" s="259"/>
      <c r="J101" s="170"/>
      <c r="K101" s="170"/>
      <c r="L101" s="170"/>
    </row>
    <row r="102" spans="1:12" ht="25.5" customHeight="1" x14ac:dyDescent="0.25">
      <c r="A102" s="259"/>
      <c r="B102" s="259"/>
      <c r="C102" s="259"/>
      <c r="D102" s="259"/>
      <c r="E102" s="259"/>
      <c r="F102" s="259"/>
      <c r="G102" s="259"/>
      <c r="H102" s="259"/>
      <c r="I102" s="259"/>
      <c r="J102" s="170"/>
      <c r="K102" s="170"/>
      <c r="L102" s="170"/>
    </row>
    <row r="103" spans="1:12" ht="25.5" customHeight="1" x14ac:dyDescent="0.25">
      <c r="A103" s="259"/>
      <c r="B103" s="259"/>
      <c r="C103" s="259"/>
      <c r="D103" s="259"/>
      <c r="E103" s="259"/>
      <c r="F103" s="259"/>
      <c r="G103" s="259"/>
      <c r="H103" s="259"/>
      <c r="I103" s="259"/>
      <c r="J103" s="170"/>
      <c r="K103" s="170"/>
      <c r="L103" s="170"/>
    </row>
    <row r="104" spans="1:12" ht="25.5" customHeight="1" x14ac:dyDescent="0.25">
      <c r="A104" s="259"/>
      <c r="B104" s="259"/>
      <c r="C104" s="259"/>
      <c r="D104" s="259"/>
      <c r="E104" s="259"/>
      <c r="F104" s="259"/>
      <c r="G104" s="259"/>
      <c r="H104" s="259"/>
      <c r="I104" s="259"/>
      <c r="J104" s="170"/>
      <c r="K104" s="170"/>
      <c r="L104" s="170"/>
    </row>
    <row r="105" spans="1:12" s="56" customFormat="1" ht="57" customHeight="1" x14ac:dyDescent="0.3">
      <c r="A105" s="396" t="s">
        <v>118</v>
      </c>
      <c r="B105" s="396"/>
      <c r="C105" s="396"/>
      <c r="D105" s="396"/>
      <c r="E105" s="396"/>
      <c r="F105" s="414" t="s">
        <v>119</v>
      </c>
      <c r="G105" s="414"/>
      <c r="H105" s="414"/>
      <c r="I105" s="246"/>
    </row>
    <row r="106" spans="1:12" ht="25.5" customHeight="1" x14ac:dyDescent="0.25">
      <c r="A106" s="259"/>
      <c r="B106" s="259"/>
      <c r="C106" s="259"/>
      <c r="D106" s="259"/>
      <c r="E106" s="259"/>
      <c r="F106" s="259"/>
      <c r="G106" s="259"/>
      <c r="H106" s="259"/>
      <c r="I106" s="259"/>
      <c r="J106" s="170"/>
      <c r="K106" s="170"/>
      <c r="L106" s="170"/>
    </row>
    <row r="107" spans="1:12" ht="25.5" customHeight="1" x14ac:dyDescent="0.25">
      <c r="A107" s="259"/>
      <c r="B107" s="259"/>
      <c r="C107" s="259"/>
      <c r="D107" s="259"/>
      <c r="E107" s="259"/>
      <c r="F107" s="259"/>
      <c r="G107" s="259"/>
      <c r="H107" s="259"/>
      <c r="I107" s="259"/>
      <c r="J107" s="170"/>
      <c r="K107" s="170"/>
      <c r="L107" s="170"/>
    </row>
    <row r="108" spans="1:12" ht="25.5" customHeight="1" x14ac:dyDescent="0.25">
      <c r="A108" s="259"/>
      <c r="B108" s="259"/>
      <c r="C108" s="259"/>
      <c r="D108" s="259"/>
      <c r="E108" s="259"/>
      <c r="F108" s="259"/>
      <c r="G108" s="259"/>
      <c r="H108" s="259"/>
      <c r="I108" s="259"/>
      <c r="J108" s="170"/>
      <c r="K108" s="170"/>
      <c r="L108" s="170"/>
    </row>
    <row r="109" spans="1:12" ht="25.5" customHeight="1" x14ac:dyDescent="0.25">
      <c r="A109" s="259"/>
      <c r="B109" s="259"/>
      <c r="C109" s="259"/>
      <c r="D109" s="259"/>
      <c r="E109" s="259"/>
      <c r="F109" s="259"/>
      <c r="G109" s="259"/>
      <c r="H109" s="259"/>
      <c r="I109" s="259"/>
      <c r="J109" s="170"/>
      <c r="K109" s="170"/>
      <c r="L109" s="170"/>
    </row>
    <row r="110" spans="1:12" ht="25.5" customHeight="1" x14ac:dyDescent="0.25">
      <c r="A110" s="259"/>
      <c r="B110" s="259"/>
      <c r="C110" s="259"/>
      <c r="D110" s="259"/>
      <c r="E110" s="259"/>
      <c r="F110" s="259"/>
      <c r="G110" s="259"/>
      <c r="H110" s="259"/>
      <c r="I110" s="259"/>
      <c r="J110" s="170"/>
      <c r="K110" s="170"/>
      <c r="L110" s="170"/>
    </row>
    <row r="111" spans="1:12" ht="25.5" customHeight="1" x14ac:dyDescent="0.25">
      <c r="A111" s="259"/>
      <c r="B111" s="259"/>
      <c r="C111" s="259"/>
      <c r="D111" s="259"/>
      <c r="E111" s="259"/>
      <c r="F111" s="259"/>
      <c r="G111" s="259"/>
      <c r="H111" s="259"/>
      <c r="I111" s="259"/>
      <c r="J111" s="170"/>
      <c r="K111" s="170"/>
      <c r="L111" s="170"/>
    </row>
    <row r="112" spans="1:12" ht="25.5" customHeight="1" x14ac:dyDescent="0.25">
      <c r="A112" s="259"/>
      <c r="B112" s="259"/>
      <c r="C112" s="259"/>
      <c r="D112" s="259"/>
      <c r="E112" s="259"/>
      <c r="F112" s="259"/>
      <c r="G112" s="259"/>
      <c r="H112" s="259"/>
      <c r="I112" s="259"/>
      <c r="J112" s="170"/>
      <c r="K112" s="170"/>
      <c r="L112" s="170"/>
    </row>
    <row r="113" spans="1:12" ht="25.5" customHeight="1" x14ac:dyDescent="0.25">
      <c r="A113" s="259"/>
      <c r="B113" s="259"/>
      <c r="C113" s="259"/>
      <c r="D113" s="259"/>
      <c r="E113" s="259"/>
      <c r="F113" s="259"/>
      <c r="G113" s="259"/>
      <c r="H113" s="259"/>
      <c r="I113" s="259"/>
      <c r="J113" s="170"/>
      <c r="K113" s="170"/>
      <c r="L113" s="170"/>
    </row>
    <row r="114" spans="1:12" ht="25.5" customHeight="1" x14ac:dyDescent="0.25">
      <c r="A114" s="259"/>
      <c r="B114" s="259"/>
      <c r="C114" s="259"/>
      <c r="D114" s="259"/>
      <c r="E114" s="259"/>
      <c r="F114" s="259"/>
      <c r="G114" s="259"/>
      <c r="H114" s="259"/>
      <c r="I114" s="259"/>
      <c r="J114" s="170"/>
      <c r="K114" s="170"/>
      <c r="L114" s="170"/>
    </row>
    <row r="115" spans="1:12" ht="25.5" customHeight="1" x14ac:dyDescent="0.25">
      <c r="A115" s="259"/>
      <c r="B115" s="259"/>
      <c r="C115" s="259"/>
      <c r="D115" s="259"/>
      <c r="E115" s="259"/>
      <c r="F115" s="259"/>
      <c r="G115" s="259"/>
      <c r="H115" s="259"/>
      <c r="I115" s="259"/>
      <c r="J115" s="170"/>
      <c r="K115" s="170"/>
      <c r="L115" s="170"/>
    </row>
    <row r="116" spans="1:12" ht="25.5" customHeight="1" x14ac:dyDescent="0.25">
      <c r="A116" s="259"/>
      <c r="B116" s="259"/>
      <c r="C116" s="259"/>
      <c r="D116" s="259"/>
      <c r="E116" s="259"/>
      <c r="F116" s="259"/>
      <c r="G116" s="259"/>
      <c r="H116" s="259"/>
      <c r="I116" s="259"/>
      <c r="J116" s="170"/>
      <c r="K116" s="170"/>
      <c r="L116" s="170"/>
    </row>
    <row r="117" spans="1:12" ht="25.5" customHeight="1" x14ac:dyDescent="0.25">
      <c r="A117" s="259"/>
      <c r="B117" s="259"/>
      <c r="C117" s="259"/>
      <c r="D117" s="259"/>
      <c r="E117" s="259"/>
      <c r="F117" s="259"/>
      <c r="G117" s="259"/>
      <c r="H117" s="259"/>
      <c r="I117" s="259"/>
      <c r="J117" s="170"/>
      <c r="K117" s="170"/>
      <c r="L117" s="170"/>
    </row>
    <row r="118" spans="1:12" ht="25.5" customHeight="1" x14ac:dyDescent="0.25">
      <c r="A118" s="259"/>
      <c r="B118" s="259"/>
      <c r="C118" s="259"/>
      <c r="D118" s="259"/>
      <c r="E118" s="259"/>
      <c r="F118" s="259"/>
      <c r="G118" s="259"/>
      <c r="H118" s="259"/>
      <c r="I118" s="259"/>
      <c r="J118" s="170"/>
      <c r="K118" s="170"/>
      <c r="L118" s="170"/>
    </row>
    <row r="119" spans="1:12" ht="25.5" customHeight="1" x14ac:dyDescent="0.25">
      <c r="A119" s="259"/>
      <c r="B119" s="259"/>
      <c r="C119" s="259"/>
      <c r="D119" s="259"/>
      <c r="E119" s="259"/>
      <c r="F119" s="259"/>
      <c r="G119" s="259"/>
      <c r="H119" s="259"/>
      <c r="I119" s="259"/>
      <c r="J119" s="170"/>
      <c r="K119" s="170"/>
      <c r="L119" s="170"/>
    </row>
    <row r="120" spans="1:12" ht="25.5" customHeight="1" x14ac:dyDescent="0.25">
      <c r="A120" s="259"/>
      <c r="B120" s="259"/>
      <c r="C120" s="259"/>
      <c r="D120" s="259"/>
      <c r="E120" s="259"/>
      <c r="F120" s="259"/>
      <c r="G120" s="259"/>
      <c r="H120" s="259"/>
      <c r="I120" s="259"/>
      <c r="J120" s="170"/>
      <c r="K120" s="170"/>
      <c r="L120" s="170"/>
    </row>
    <row r="121" spans="1:12" ht="25.5" customHeight="1" x14ac:dyDescent="0.25">
      <c r="A121" s="259"/>
      <c r="B121" s="259"/>
      <c r="C121" s="259"/>
      <c r="D121" s="259"/>
      <c r="E121" s="259"/>
      <c r="F121" s="259"/>
      <c r="G121" s="259"/>
      <c r="H121" s="259"/>
      <c r="I121" s="259"/>
      <c r="J121" s="170"/>
      <c r="K121" s="170"/>
      <c r="L121" s="170"/>
    </row>
    <row r="122" spans="1:12" ht="25.5" customHeight="1" x14ac:dyDescent="0.25">
      <c r="A122" s="259"/>
      <c r="B122" s="259"/>
      <c r="C122" s="259"/>
      <c r="D122" s="259"/>
      <c r="E122" s="259"/>
      <c r="F122" s="259"/>
      <c r="G122" s="259"/>
      <c r="H122" s="259"/>
      <c r="I122" s="259"/>
      <c r="J122" s="170"/>
      <c r="K122" s="170"/>
      <c r="L122" s="170"/>
    </row>
    <row r="123" spans="1:12" ht="25.5" customHeight="1" x14ac:dyDescent="0.25">
      <c r="A123" s="259"/>
      <c r="B123" s="259"/>
      <c r="C123" s="259"/>
      <c r="D123" s="259"/>
      <c r="E123" s="259"/>
      <c r="F123" s="259"/>
      <c r="G123" s="259"/>
      <c r="H123" s="259"/>
      <c r="I123" s="259"/>
      <c r="J123" s="170"/>
      <c r="K123" s="170"/>
      <c r="L123" s="170"/>
    </row>
    <row r="124" spans="1:12" ht="25.5" customHeight="1" x14ac:dyDescent="0.25">
      <c r="A124" s="259"/>
      <c r="B124" s="259"/>
      <c r="C124" s="259"/>
      <c r="D124" s="259"/>
      <c r="E124" s="259"/>
      <c r="F124" s="259"/>
      <c r="G124" s="259"/>
      <c r="H124" s="259"/>
      <c r="I124" s="259"/>
      <c r="J124" s="170"/>
      <c r="K124" s="170"/>
      <c r="L124" s="170"/>
    </row>
    <row r="125" spans="1:12" ht="25.5" customHeight="1" x14ac:dyDescent="0.25">
      <c r="A125" s="259"/>
      <c r="B125" s="259"/>
      <c r="C125" s="259"/>
      <c r="D125" s="259"/>
      <c r="E125" s="259"/>
      <c r="F125" s="259"/>
      <c r="G125" s="259"/>
      <c r="H125" s="259"/>
      <c r="I125" s="259"/>
      <c r="J125" s="170"/>
      <c r="K125" s="170"/>
      <c r="L125" s="170"/>
    </row>
    <row r="126" spans="1:12" ht="25.5" customHeight="1" x14ac:dyDescent="0.25">
      <c r="A126" s="259"/>
      <c r="B126" s="259"/>
      <c r="C126" s="259"/>
      <c r="D126" s="259"/>
      <c r="E126" s="259"/>
      <c r="F126" s="259"/>
      <c r="G126" s="259"/>
      <c r="H126" s="259"/>
      <c r="I126" s="259"/>
      <c r="J126" s="170"/>
      <c r="K126" s="170"/>
      <c r="L126" s="170"/>
    </row>
    <row r="127" spans="1:12" ht="25.5" customHeight="1" x14ac:dyDescent="0.25">
      <c r="A127" s="259"/>
      <c r="B127" s="259"/>
      <c r="C127" s="259"/>
      <c r="D127" s="259"/>
      <c r="E127" s="259"/>
      <c r="F127" s="259"/>
      <c r="G127" s="259"/>
      <c r="H127" s="259"/>
      <c r="I127" s="259"/>
      <c r="J127" s="170"/>
      <c r="K127" s="170"/>
      <c r="L127" s="170"/>
    </row>
    <row r="128" spans="1:12" ht="25.5" customHeight="1" x14ac:dyDescent="0.25">
      <c r="A128" s="259"/>
      <c r="B128" s="259"/>
      <c r="C128" s="259"/>
      <c r="D128" s="259"/>
      <c r="E128" s="259"/>
      <c r="F128" s="259"/>
      <c r="G128" s="259"/>
      <c r="H128" s="259"/>
      <c r="I128" s="259"/>
      <c r="J128" s="170"/>
      <c r="K128" s="170"/>
      <c r="L128" s="170"/>
    </row>
    <row r="129" spans="1:12" ht="25.5" customHeight="1" x14ac:dyDescent="0.25">
      <c r="A129" s="259"/>
      <c r="B129" s="259"/>
      <c r="C129" s="259"/>
      <c r="D129" s="259"/>
      <c r="E129" s="259"/>
      <c r="F129" s="259"/>
      <c r="G129" s="259"/>
      <c r="H129" s="259"/>
      <c r="I129" s="259"/>
      <c r="J129" s="170"/>
      <c r="K129" s="170"/>
      <c r="L129" s="170"/>
    </row>
    <row r="130" spans="1:12" ht="25.5" customHeight="1" x14ac:dyDescent="0.25">
      <c r="A130" s="259"/>
      <c r="B130" s="259"/>
      <c r="C130" s="259"/>
      <c r="D130" s="259"/>
      <c r="E130" s="259"/>
      <c r="F130" s="259"/>
      <c r="G130" s="259"/>
      <c r="H130" s="259"/>
      <c r="I130" s="259"/>
      <c r="J130" s="170"/>
      <c r="K130" s="170"/>
      <c r="L130" s="170"/>
    </row>
    <row r="131" spans="1:12" ht="25.5" customHeight="1" x14ac:dyDescent="0.25">
      <c r="A131" s="259"/>
      <c r="B131" s="259"/>
      <c r="C131" s="259"/>
      <c r="D131" s="259"/>
      <c r="E131" s="259"/>
      <c r="F131" s="259"/>
      <c r="G131" s="259"/>
      <c r="H131" s="259"/>
      <c r="I131" s="259"/>
      <c r="J131" s="170"/>
      <c r="K131" s="170"/>
      <c r="L131" s="170"/>
    </row>
    <row r="132" spans="1:12" ht="25.5" customHeight="1" x14ac:dyDescent="0.25">
      <c r="A132" s="259"/>
      <c r="B132" s="259"/>
      <c r="C132" s="259"/>
      <c r="D132" s="259"/>
      <c r="E132" s="259"/>
      <c r="F132" s="259"/>
      <c r="G132" s="259"/>
      <c r="H132" s="259"/>
      <c r="I132" s="259"/>
      <c r="J132" s="170"/>
      <c r="K132" s="170"/>
      <c r="L132" s="170"/>
    </row>
    <row r="133" spans="1:12" ht="25.5" customHeight="1" x14ac:dyDescent="0.25">
      <c r="A133" s="259"/>
      <c r="B133" s="259"/>
      <c r="C133" s="259"/>
      <c r="D133" s="259"/>
      <c r="E133" s="259"/>
      <c r="F133" s="259"/>
      <c r="G133" s="259"/>
      <c r="H133" s="259"/>
      <c r="I133" s="259"/>
      <c r="J133" s="170"/>
      <c r="K133" s="170"/>
      <c r="L133" s="170"/>
    </row>
    <row r="134" spans="1:12" ht="25.5" customHeight="1" x14ac:dyDescent="0.25">
      <c r="A134" s="259"/>
      <c r="B134" s="259"/>
      <c r="C134" s="259"/>
      <c r="D134" s="259"/>
      <c r="E134" s="259"/>
      <c r="F134" s="259"/>
      <c r="G134" s="259"/>
      <c r="H134" s="259"/>
      <c r="I134" s="259"/>
      <c r="J134" s="170"/>
      <c r="K134" s="170"/>
      <c r="L134" s="170"/>
    </row>
    <row r="135" spans="1:12" ht="25.5" customHeight="1" x14ac:dyDescent="0.25">
      <c r="A135" s="259"/>
      <c r="B135" s="259"/>
      <c r="C135" s="259"/>
      <c r="D135" s="259"/>
      <c r="E135" s="259"/>
      <c r="F135" s="259"/>
      <c r="G135" s="259"/>
      <c r="H135" s="259"/>
      <c r="I135" s="259"/>
      <c r="J135" s="170"/>
      <c r="K135" s="170"/>
      <c r="L135" s="170"/>
    </row>
    <row r="136" spans="1:12" ht="25.5" customHeight="1" x14ac:dyDescent="0.25">
      <c r="A136" s="259"/>
      <c r="B136" s="259"/>
      <c r="C136" s="259"/>
      <c r="D136" s="259"/>
      <c r="E136" s="259"/>
      <c r="F136" s="259"/>
      <c r="G136" s="259"/>
      <c r="H136" s="259"/>
      <c r="I136" s="259"/>
      <c r="J136" s="170"/>
      <c r="K136" s="170"/>
      <c r="L136" s="170"/>
    </row>
    <row r="137" spans="1:12" ht="25.5" customHeight="1" x14ac:dyDescent="0.25">
      <c r="A137" s="259"/>
      <c r="B137" s="259"/>
      <c r="C137" s="259"/>
      <c r="D137" s="259"/>
      <c r="E137" s="259"/>
      <c r="F137" s="259"/>
      <c r="G137" s="259"/>
      <c r="H137" s="259"/>
      <c r="I137" s="259"/>
      <c r="J137" s="170"/>
      <c r="K137" s="170"/>
      <c r="L137" s="170"/>
    </row>
    <row r="138" spans="1:12" ht="25.5" customHeight="1" x14ac:dyDescent="0.25">
      <c r="A138" s="259"/>
      <c r="B138" s="259"/>
      <c r="C138" s="259"/>
      <c r="D138" s="259"/>
      <c r="E138" s="259"/>
      <c r="F138" s="259"/>
      <c r="G138" s="259"/>
      <c r="H138" s="259"/>
      <c r="I138" s="259"/>
      <c r="J138" s="170"/>
      <c r="K138" s="170"/>
      <c r="L138" s="170"/>
    </row>
    <row r="139" spans="1:12" ht="25.5" customHeight="1" x14ac:dyDescent="0.25">
      <c r="A139" s="259"/>
      <c r="B139" s="259"/>
      <c r="C139" s="259"/>
      <c r="D139" s="259"/>
      <c r="E139" s="259"/>
      <c r="F139" s="259"/>
      <c r="G139" s="259"/>
      <c r="H139" s="259"/>
      <c r="I139" s="259"/>
      <c r="J139" s="170"/>
      <c r="K139" s="170"/>
      <c r="L139" s="170"/>
    </row>
    <row r="140" spans="1:12" ht="25.5" customHeight="1" x14ac:dyDescent="0.25">
      <c r="A140" s="259"/>
      <c r="B140" s="259"/>
      <c r="C140" s="259"/>
      <c r="D140" s="259"/>
      <c r="E140" s="259"/>
      <c r="F140" s="259"/>
      <c r="G140" s="259"/>
      <c r="H140" s="259"/>
      <c r="I140" s="259"/>
      <c r="J140" s="170"/>
      <c r="K140" s="170"/>
      <c r="L140" s="170"/>
    </row>
    <row r="141" spans="1:12" ht="25.5" customHeight="1" x14ac:dyDescent="0.25">
      <c r="A141" s="259"/>
      <c r="B141" s="259"/>
      <c r="C141" s="259"/>
      <c r="D141" s="259"/>
      <c r="E141" s="259"/>
      <c r="F141" s="259"/>
      <c r="G141" s="259"/>
      <c r="H141" s="259"/>
      <c r="I141" s="259"/>
      <c r="J141" s="170"/>
      <c r="K141" s="170"/>
      <c r="L141" s="170"/>
    </row>
    <row r="142" spans="1:12" ht="25.5" customHeight="1" x14ac:dyDescent="0.25">
      <c r="A142" s="259"/>
      <c r="B142" s="259"/>
      <c r="C142" s="259"/>
      <c r="D142" s="259"/>
      <c r="E142" s="259"/>
      <c r="F142" s="259"/>
      <c r="G142" s="259"/>
      <c r="H142" s="259"/>
      <c r="I142" s="259"/>
      <c r="J142" s="170"/>
      <c r="K142" s="170"/>
      <c r="L142" s="170"/>
    </row>
    <row r="143" spans="1:12" ht="25.5" customHeight="1" x14ac:dyDescent="0.25">
      <c r="A143" s="259"/>
      <c r="B143" s="259"/>
      <c r="C143" s="259"/>
      <c r="D143" s="259"/>
      <c r="E143" s="259"/>
      <c r="F143" s="259"/>
      <c r="G143" s="259"/>
      <c r="H143" s="259"/>
      <c r="I143" s="259"/>
      <c r="J143" s="170"/>
      <c r="K143" s="170"/>
      <c r="L143" s="170"/>
    </row>
    <row r="144" spans="1:12" ht="25.5" customHeight="1" x14ac:dyDescent="0.25">
      <c r="A144" s="259"/>
      <c r="B144" s="259"/>
      <c r="C144" s="259"/>
      <c r="D144" s="259"/>
      <c r="E144" s="259"/>
      <c r="F144" s="259"/>
      <c r="G144" s="259"/>
      <c r="H144" s="259"/>
      <c r="I144" s="259"/>
      <c r="J144" s="170"/>
      <c r="K144" s="170"/>
      <c r="L144" s="170"/>
    </row>
  </sheetData>
  <mergeCells count="77">
    <mergeCell ref="G19:L19"/>
    <mergeCell ref="H20:L20"/>
    <mergeCell ref="E97:I97"/>
    <mergeCell ref="F98:L98"/>
    <mergeCell ref="H57:L57"/>
    <mergeCell ref="E63:I63"/>
    <mergeCell ref="E80:I80"/>
    <mergeCell ref="F64:L64"/>
    <mergeCell ref="G65:L65"/>
    <mergeCell ref="E44:I44"/>
    <mergeCell ref="F45:L45"/>
    <mergeCell ref="G46:L46"/>
    <mergeCell ref="H47:L47"/>
    <mergeCell ref="E54:I54"/>
    <mergeCell ref="F40:L40"/>
    <mergeCell ref="H100:L100"/>
    <mergeCell ref="E27:I27"/>
    <mergeCell ref="F28:L28"/>
    <mergeCell ref="G29:K29"/>
    <mergeCell ref="H30:L30"/>
    <mergeCell ref="F81:L81"/>
    <mergeCell ref="G82:L82"/>
    <mergeCell ref="H83:L83"/>
    <mergeCell ref="H66:L66"/>
    <mergeCell ref="E72:I72"/>
    <mergeCell ref="F73:L73"/>
    <mergeCell ref="G74:L74"/>
    <mergeCell ref="H75:L75"/>
    <mergeCell ref="F55:L55"/>
    <mergeCell ref="G56:L56"/>
    <mergeCell ref="A1:L1"/>
    <mergeCell ref="A2:L2"/>
    <mergeCell ref="A3:L3"/>
    <mergeCell ref="A5:L5"/>
    <mergeCell ref="A7:A8"/>
    <mergeCell ref="B7:C7"/>
    <mergeCell ref="D7:G7"/>
    <mergeCell ref="H7:H8"/>
    <mergeCell ref="I7:I8"/>
    <mergeCell ref="J7:L7"/>
    <mergeCell ref="A9:I9"/>
    <mergeCell ref="A10:I10"/>
    <mergeCell ref="C43:I43"/>
    <mergeCell ref="C38:I38"/>
    <mergeCell ref="E39:I39"/>
    <mergeCell ref="G41:L41"/>
    <mergeCell ref="H42:L42"/>
    <mergeCell ref="A105:E105"/>
    <mergeCell ref="F105:H105"/>
    <mergeCell ref="C86:I86"/>
    <mergeCell ref="E87:I87"/>
    <mergeCell ref="F88:L88"/>
    <mergeCell ref="G89:L89"/>
    <mergeCell ref="H90:L90"/>
    <mergeCell ref="A91:I91"/>
    <mergeCell ref="C92:I92"/>
    <mergeCell ref="E93:I93"/>
    <mergeCell ref="F94:L94"/>
    <mergeCell ref="G95:L95"/>
    <mergeCell ref="H96:L96"/>
    <mergeCell ref="G99:L99"/>
    <mergeCell ref="E31:I31"/>
    <mergeCell ref="F32:L32"/>
    <mergeCell ref="G33:L33"/>
    <mergeCell ref="H34:L34"/>
    <mergeCell ref="C11:I11"/>
    <mergeCell ref="E12:I12"/>
    <mergeCell ref="F13:L13"/>
    <mergeCell ref="G14:L14"/>
    <mergeCell ref="H15:L15"/>
    <mergeCell ref="C16:I16"/>
    <mergeCell ref="E21:I21"/>
    <mergeCell ref="F22:L22"/>
    <mergeCell ref="G23:L23"/>
    <mergeCell ref="H24:L24"/>
    <mergeCell ref="E17:I17"/>
    <mergeCell ref="F18:L18"/>
  </mergeCells>
  <pageMargins left="0.7" right="0.7" top="0.35" bottom="0.25" header="0.3" footer="0.17"/>
  <pageSetup paperSize="9" scale="6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opLeftCell="A13" zoomScaleNormal="100" workbookViewId="0">
      <selection activeCell="A13" sqref="A1:A1048576"/>
    </sheetView>
  </sheetViews>
  <sheetFormatPr defaultColWidth="9.140625" defaultRowHeight="17.25" outlineLevelCol="1" x14ac:dyDescent="0.25"/>
  <cols>
    <col min="1" max="1" width="8.140625" style="30" customWidth="1"/>
    <col min="2" max="2" width="13.42578125" style="30" customWidth="1"/>
    <col min="3" max="3" width="15.85546875" style="30" customWidth="1"/>
    <col min="4" max="4" width="17.7109375" style="30" customWidth="1"/>
    <col min="5" max="5" width="14.42578125" style="30" customWidth="1"/>
    <col min="6" max="6" width="24.140625" style="30" customWidth="1"/>
    <col min="7" max="7" width="13" style="30" customWidth="1"/>
    <col min="8" max="8" width="20.28515625" style="30" customWidth="1"/>
    <col min="9" max="9" width="53.85546875" style="30" customWidth="1"/>
    <col min="10" max="10" width="15.140625" style="30" customWidth="1"/>
    <col min="11" max="11" width="16.140625" style="30" customWidth="1"/>
    <col min="12" max="12" width="17.5703125" style="30" customWidth="1"/>
    <col min="13" max="13" width="17" style="30" customWidth="1"/>
    <col min="14" max="14" width="18" style="122" customWidth="1" outlineLevel="1"/>
    <col min="15" max="15" width="18.140625" style="122" customWidth="1" outlineLevel="1"/>
    <col min="16" max="16" width="9.140625" style="30"/>
    <col min="17" max="17" width="15.85546875" style="30" bestFit="1" customWidth="1"/>
    <col min="18" max="18" width="19.7109375" style="30" bestFit="1" customWidth="1"/>
    <col min="19" max="19" width="19.140625" style="30" bestFit="1" customWidth="1"/>
    <col min="20" max="16384" width="9.140625" style="30"/>
  </cols>
  <sheetData>
    <row r="1" spans="1:15" s="1" customFormat="1" ht="17.25" customHeight="1" x14ac:dyDescent="0.3">
      <c r="A1" s="416" t="s">
        <v>266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N1" s="89"/>
      <c r="O1" s="89"/>
    </row>
    <row r="2" spans="1:15" s="1" customFormat="1" ht="16.5" customHeight="1" x14ac:dyDescent="0.3">
      <c r="A2" s="416" t="s">
        <v>108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N2" s="89"/>
      <c r="O2" s="89"/>
    </row>
    <row r="3" spans="1:15" s="1" customFormat="1" ht="16.5" customHeight="1" x14ac:dyDescent="0.3">
      <c r="A3" s="416" t="s">
        <v>0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N3" s="89"/>
      <c r="O3" s="89"/>
    </row>
    <row r="4" spans="1:15" x14ac:dyDescent="0.25">
      <c r="L4" s="169"/>
    </row>
    <row r="5" spans="1:15" ht="57.75" customHeight="1" x14ac:dyDescent="0.25">
      <c r="A5" s="385" t="s">
        <v>115</v>
      </c>
      <c r="B5" s="385"/>
      <c r="C5" s="385"/>
      <c r="D5" s="385"/>
      <c r="E5" s="385"/>
      <c r="F5" s="385"/>
      <c r="G5" s="385"/>
      <c r="H5" s="385"/>
      <c r="I5" s="385"/>
      <c r="J5" s="385"/>
      <c r="K5" s="385"/>
      <c r="L5" s="385"/>
      <c r="N5" s="123"/>
      <c r="O5" s="123"/>
    </row>
    <row r="6" spans="1:15" x14ac:dyDescent="0.25">
      <c r="L6" s="126" t="s">
        <v>54</v>
      </c>
    </row>
    <row r="7" spans="1:15" s="32" customFormat="1" ht="69.75" customHeight="1" x14ac:dyDescent="0.25">
      <c r="A7" s="399" t="s">
        <v>78</v>
      </c>
      <c r="B7" s="399" t="s">
        <v>67</v>
      </c>
      <c r="C7" s="399"/>
      <c r="D7" s="399" t="s">
        <v>68</v>
      </c>
      <c r="E7" s="399"/>
      <c r="F7" s="399"/>
      <c r="G7" s="399"/>
      <c r="H7" s="399" t="s">
        <v>69</v>
      </c>
      <c r="I7" s="399" t="s">
        <v>70</v>
      </c>
      <c r="J7" s="399" t="s">
        <v>47</v>
      </c>
      <c r="K7" s="399"/>
      <c r="L7" s="399"/>
      <c r="N7" s="124"/>
      <c r="O7" s="124"/>
    </row>
    <row r="8" spans="1:15" s="32" customFormat="1" ht="33" customHeight="1" x14ac:dyDescent="0.25">
      <c r="A8" s="399"/>
      <c r="B8" s="140" t="s">
        <v>79</v>
      </c>
      <c r="C8" s="140" t="s">
        <v>80</v>
      </c>
      <c r="D8" s="140" t="s">
        <v>71</v>
      </c>
      <c r="E8" s="140" t="s">
        <v>80</v>
      </c>
      <c r="F8" s="140" t="s">
        <v>81</v>
      </c>
      <c r="G8" s="140" t="s">
        <v>74</v>
      </c>
      <c r="H8" s="399"/>
      <c r="I8" s="399"/>
      <c r="J8" s="140" t="s">
        <v>104</v>
      </c>
      <c r="K8" s="140" t="s">
        <v>75</v>
      </c>
      <c r="L8" s="140" t="s">
        <v>18</v>
      </c>
      <c r="N8" s="124"/>
      <c r="O8" s="124"/>
    </row>
    <row r="9" spans="1:15" ht="18.75" customHeight="1" x14ac:dyDescent="0.25">
      <c r="A9" s="417" t="s">
        <v>76</v>
      </c>
      <c r="B9" s="417"/>
      <c r="C9" s="417"/>
      <c r="D9" s="417"/>
      <c r="E9" s="417"/>
      <c r="F9" s="417"/>
      <c r="G9" s="417"/>
      <c r="H9" s="417"/>
      <c r="I9" s="417"/>
      <c r="J9" s="125">
        <v>0</v>
      </c>
      <c r="K9" s="125">
        <v>-990795.00000000012</v>
      </c>
      <c r="L9" s="125">
        <v>-1552007.2000000002</v>
      </c>
      <c r="N9" s="30"/>
      <c r="O9" s="30"/>
    </row>
    <row r="10" spans="1:15" ht="23.25" customHeight="1" x14ac:dyDescent="0.25">
      <c r="A10" s="429" t="s">
        <v>77</v>
      </c>
      <c r="B10" s="429"/>
      <c r="C10" s="429"/>
      <c r="D10" s="429"/>
      <c r="E10" s="429"/>
      <c r="F10" s="429"/>
      <c r="G10" s="429"/>
      <c r="H10" s="429"/>
      <c r="I10" s="429"/>
      <c r="J10" s="125">
        <v>53772.799999999988</v>
      </c>
      <c r="K10" s="125">
        <v>-940795.00000000012</v>
      </c>
      <c r="L10" s="125">
        <v>-1502007.2000000002</v>
      </c>
      <c r="N10" s="30"/>
      <c r="O10" s="30"/>
    </row>
    <row r="11" spans="1:15" ht="21.75" customHeight="1" x14ac:dyDescent="0.25">
      <c r="A11" s="361"/>
      <c r="B11" s="327" t="s">
        <v>252</v>
      </c>
      <c r="C11" s="412" t="s">
        <v>253</v>
      </c>
      <c r="D11" s="412"/>
      <c r="E11" s="412"/>
      <c r="F11" s="412"/>
      <c r="G11" s="412"/>
      <c r="H11" s="412"/>
      <c r="I11" s="412"/>
      <c r="J11" s="125">
        <v>162817.59999999998</v>
      </c>
      <c r="K11" s="125">
        <v>302807.09999999998</v>
      </c>
      <c r="L11" s="125">
        <v>437037.9</v>
      </c>
      <c r="N11" s="30"/>
      <c r="O11" s="30"/>
    </row>
    <row r="12" spans="1:15" ht="50.25" customHeight="1" x14ac:dyDescent="0.25">
      <c r="A12" s="361"/>
      <c r="B12" s="327"/>
      <c r="C12" s="327"/>
      <c r="D12" s="327" t="s">
        <v>345</v>
      </c>
      <c r="E12" s="412" t="s">
        <v>341</v>
      </c>
      <c r="F12" s="412"/>
      <c r="G12" s="412"/>
      <c r="H12" s="412"/>
      <c r="I12" s="412"/>
      <c r="J12" s="125">
        <v>504</v>
      </c>
      <c r="K12" s="125">
        <v>504</v>
      </c>
      <c r="L12" s="125">
        <v>504</v>
      </c>
      <c r="N12" s="30"/>
      <c r="O12" s="30"/>
    </row>
    <row r="13" spans="1:15" ht="21.75" customHeight="1" x14ac:dyDescent="0.25">
      <c r="A13" s="361"/>
      <c r="B13" s="327"/>
      <c r="C13" s="327"/>
      <c r="D13" s="329"/>
      <c r="E13" s="329"/>
      <c r="F13" s="430" t="s">
        <v>346</v>
      </c>
      <c r="G13" s="431"/>
      <c r="H13" s="431"/>
      <c r="I13" s="431"/>
      <c r="J13" s="431"/>
      <c r="K13" s="431"/>
      <c r="L13" s="432"/>
      <c r="N13" s="30"/>
      <c r="O13" s="30"/>
    </row>
    <row r="14" spans="1:15" ht="21.75" customHeight="1" x14ac:dyDescent="0.25">
      <c r="A14" s="361"/>
      <c r="B14" s="327"/>
      <c r="C14" s="327"/>
      <c r="D14" s="363"/>
      <c r="E14" s="363"/>
      <c r="F14" s="363"/>
      <c r="G14" s="419" t="s">
        <v>298</v>
      </c>
      <c r="H14" s="420"/>
      <c r="I14" s="420"/>
      <c r="J14" s="420"/>
      <c r="K14" s="420"/>
      <c r="L14" s="421"/>
      <c r="N14" s="30"/>
      <c r="O14" s="30"/>
    </row>
    <row r="15" spans="1:15" ht="21.75" customHeight="1" x14ac:dyDescent="0.25">
      <c r="A15" s="361"/>
      <c r="B15" s="327"/>
      <c r="C15" s="327"/>
      <c r="D15" s="363"/>
      <c r="E15" s="363"/>
      <c r="F15" s="363"/>
      <c r="G15" s="363"/>
      <c r="H15" s="419" t="s">
        <v>347</v>
      </c>
      <c r="I15" s="420"/>
      <c r="J15" s="420"/>
      <c r="K15" s="420"/>
      <c r="L15" s="421"/>
      <c r="N15" s="30"/>
      <c r="O15" s="30"/>
    </row>
    <row r="16" spans="1:15" ht="35.25" customHeight="1" x14ac:dyDescent="0.25">
      <c r="A16" s="361"/>
      <c r="B16" s="361"/>
      <c r="C16" s="361"/>
      <c r="D16" s="335" t="s">
        <v>254</v>
      </c>
      <c r="E16" s="412" t="s">
        <v>229</v>
      </c>
      <c r="F16" s="412"/>
      <c r="G16" s="412"/>
      <c r="H16" s="412"/>
      <c r="I16" s="412"/>
      <c r="J16" s="125">
        <f>'5'!G62</f>
        <v>149936.29999999999</v>
      </c>
      <c r="K16" s="125">
        <f>'5'!H62</f>
        <v>243807.1</v>
      </c>
      <c r="L16" s="125">
        <f>'5'!I62</f>
        <v>328037.90000000002</v>
      </c>
      <c r="N16" s="30"/>
      <c r="O16" s="30"/>
    </row>
    <row r="17" spans="1:15" ht="21.75" customHeight="1" x14ac:dyDescent="0.25">
      <c r="A17" s="361"/>
      <c r="B17" s="361"/>
      <c r="C17" s="361"/>
      <c r="D17" s="338"/>
      <c r="E17" s="329"/>
      <c r="F17" s="412" t="s">
        <v>255</v>
      </c>
      <c r="G17" s="412"/>
      <c r="H17" s="412"/>
      <c r="I17" s="412"/>
      <c r="J17" s="412"/>
      <c r="K17" s="412"/>
      <c r="L17" s="412"/>
      <c r="N17" s="30"/>
      <c r="O17" s="30"/>
    </row>
    <row r="18" spans="1:15" ht="21.75" customHeight="1" x14ac:dyDescent="0.25">
      <c r="A18" s="361"/>
      <c r="B18" s="361"/>
      <c r="C18" s="361"/>
      <c r="D18" s="338"/>
      <c r="E18" s="329"/>
      <c r="F18" s="329"/>
      <c r="G18" s="412" t="s">
        <v>256</v>
      </c>
      <c r="H18" s="412"/>
      <c r="I18" s="412"/>
      <c r="J18" s="412"/>
      <c r="K18" s="412"/>
      <c r="L18" s="412"/>
      <c r="N18" s="30"/>
      <c r="O18" s="30"/>
    </row>
    <row r="19" spans="1:15" ht="21.75" customHeight="1" x14ac:dyDescent="0.25">
      <c r="A19" s="361"/>
      <c r="B19" s="361"/>
      <c r="C19" s="361"/>
      <c r="D19" s="338"/>
      <c r="E19" s="329"/>
      <c r="F19" s="329"/>
      <c r="G19" s="329"/>
      <c r="H19" s="412" t="s">
        <v>262</v>
      </c>
      <c r="I19" s="412"/>
      <c r="J19" s="412"/>
      <c r="K19" s="412"/>
      <c r="L19" s="412"/>
    </row>
    <row r="20" spans="1:15" ht="21.75" customHeight="1" x14ac:dyDescent="0.25">
      <c r="A20" s="361"/>
      <c r="B20" s="361"/>
      <c r="C20" s="361"/>
      <c r="D20" s="338"/>
      <c r="E20" s="329"/>
      <c r="F20" s="329"/>
      <c r="G20" s="329"/>
      <c r="H20" s="327"/>
      <c r="I20" s="327" t="s">
        <v>337</v>
      </c>
      <c r="J20" s="327"/>
      <c r="K20" s="327"/>
      <c r="L20" s="364">
        <f>L21</f>
        <v>1</v>
      </c>
    </row>
    <row r="21" spans="1:15" ht="21.75" customHeight="1" x14ac:dyDescent="0.25">
      <c r="A21" s="361"/>
      <c r="B21" s="361"/>
      <c r="C21" s="361"/>
      <c r="D21" s="338"/>
      <c r="E21" s="329"/>
      <c r="F21" s="329"/>
      <c r="G21" s="329"/>
      <c r="H21" s="327"/>
      <c r="I21" s="327" t="s">
        <v>336</v>
      </c>
      <c r="J21" s="327"/>
      <c r="K21" s="327"/>
      <c r="L21" s="364">
        <v>1</v>
      </c>
    </row>
    <row r="22" spans="1:15" ht="39" customHeight="1" x14ac:dyDescent="0.25">
      <c r="A22" s="361"/>
      <c r="B22" s="361"/>
      <c r="C22" s="361"/>
      <c r="D22" s="335" t="s">
        <v>275</v>
      </c>
      <c r="E22" s="412" t="s">
        <v>273</v>
      </c>
      <c r="F22" s="412"/>
      <c r="G22" s="412"/>
      <c r="H22" s="412"/>
      <c r="I22" s="412"/>
      <c r="J22" s="125">
        <f>'6'!D48</f>
        <v>12377.3</v>
      </c>
      <c r="K22" s="125">
        <f>'6'!G48</f>
        <v>58496</v>
      </c>
      <c r="L22" s="125">
        <f>'6'!J48</f>
        <v>58496</v>
      </c>
    </row>
    <row r="23" spans="1:15" ht="21.75" customHeight="1" x14ac:dyDescent="0.25">
      <c r="A23" s="361"/>
      <c r="B23" s="361"/>
      <c r="C23" s="361"/>
      <c r="D23" s="338"/>
      <c r="E23" s="329"/>
      <c r="F23" s="412" t="s">
        <v>276</v>
      </c>
      <c r="G23" s="412"/>
      <c r="H23" s="412"/>
      <c r="I23" s="412"/>
      <c r="J23" s="412"/>
      <c r="K23" s="412"/>
      <c r="L23" s="412"/>
    </row>
    <row r="24" spans="1:15" ht="21.75" customHeight="1" x14ac:dyDescent="0.25">
      <c r="A24" s="361"/>
      <c r="B24" s="361"/>
      <c r="C24" s="361"/>
      <c r="D24" s="338"/>
      <c r="E24" s="329"/>
      <c r="F24" s="329"/>
      <c r="G24" s="412" t="s">
        <v>256</v>
      </c>
      <c r="H24" s="412"/>
      <c r="I24" s="412"/>
      <c r="J24" s="412"/>
      <c r="K24" s="412"/>
      <c r="L24" s="365"/>
    </row>
    <row r="25" spans="1:15" ht="21.75" customHeight="1" x14ac:dyDescent="0.25">
      <c r="A25" s="361"/>
      <c r="B25" s="361"/>
      <c r="C25" s="361"/>
      <c r="D25" s="338"/>
      <c r="E25" s="329"/>
      <c r="F25" s="329"/>
      <c r="G25" s="329"/>
      <c r="H25" s="412" t="s">
        <v>262</v>
      </c>
      <c r="I25" s="412"/>
      <c r="J25" s="412"/>
      <c r="K25" s="412"/>
      <c r="L25" s="412"/>
    </row>
    <row r="26" spans="1:15" ht="21.75" customHeight="1" x14ac:dyDescent="0.25">
      <c r="A26" s="361"/>
      <c r="B26" s="361"/>
      <c r="C26" s="361"/>
      <c r="D26" s="335" t="s">
        <v>330</v>
      </c>
      <c r="E26" s="412" t="s">
        <v>322</v>
      </c>
      <c r="F26" s="412"/>
      <c r="G26" s="412"/>
      <c r="H26" s="412"/>
      <c r="I26" s="412"/>
      <c r="J26" s="125">
        <f>'8.'!J31</f>
        <v>0</v>
      </c>
      <c r="K26" s="125">
        <f>'8.'!K31</f>
        <v>0</v>
      </c>
      <c r="L26" s="125">
        <f>'8.'!L31</f>
        <v>50000</v>
      </c>
    </row>
    <row r="27" spans="1:15" ht="21.75" customHeight="1" x14ac:dyDescent="0.25">
      <c r="A27" s="361"/>
      <c r="B27" s="361"/>
      <c r="C27" s="361"/>
      <c r="D27" s="338"/>
      <c r="E27" s="329"/>
      <c r="F27" s="412" t="s">
        <v>328</v>
      </c>
      <c r="G27" s="412"/>
      <c r="H27" s="412"/>
      <c r="I27" s="412"/>
      <c r="J27" s="412"/>
      <c r="K27" s="412"/>
      <c r="L27" s="412"/>
    </row>
    <row r="28" spans="1:15" ht="21.75" customHeight="1" x14ac:dyDescent="0.25">
      <c r="A28" s="361"/>
      <c r="B28" s="361"/>
      <c r="C28" s="361"/>
      <c r="D28" s="338"/>
      <c r="E28" s="329"/>
      <c r="F28" s="329"/>
      <c r="G28" s="412" t="s">
        <v>256</v>
      </c>
      <c r="H28" s="412"/>
      <c r="I28" s="412"/>
      <c r="J28" s="412"/>
      <c r="K28" s="412"/>
      <c r="L28" s="412"/>
    </row>
    <row r="29" spans="1:15" ht="21.75" customHeight="1" x14ac:dyDescent="0.25">
      <c r="A29" s="361"/>
      <c r="B29" s="361"/>
      <c r="C29" s="361"/>
      <c r="D29" s="329"/>
      <c r="E29" s="329"/>
      <c r="F29" s="329"/>
      <c r="G29" s="329"/>
      <c r="H29" s="412" t="s">
        <v>329</v>
      </c>
      <c r="I29" s="412"/>
      <c r="J29" s="412"/>
      <c r="K29" s="412"/>
      <c r="L29" s="412"/>
    </row>
    <row r="30" spans="1:15" ht="21.75" customHeight="1" x14ac:dyDescent="0.25">
      <c r="A30" s="361"/>
      <c r="B30" s="327" t="s">
        <v>161</v>
      </c>
      <c r="C30" s="412" t="s">
        <v>162</v>
      </c>
      <c r="D30" s="412"/>
      <c r="E30" s="412"/>
      <c r="F30" s="412"/>
      <c r="G30" s="412"/>
      <c r="H30" s="412"/>
      <c r="I30" s="412"/>
      <c r="J30" s="125">
        <f>J31+J41+J50+J59+J67</f>
        <v>40955.200000000004</v>
      </c>
      <c r="K30" s="125">
        <f>K31+K41+K50+K59+K67</f>
        <v>-1093602.1000000001</v>
      </c>
      <c r="L30" s="125">
        <f>L31+L41+L50+L59+L67</f>
        <v>-1939045.1</v>
      </c>
    </row>
    <row r="31" spans="1:15" ht="21.75" customHeight="1" x14ac:dyDescent="0.25">
      <c r="A31" s="361"/>
      <c r="B31" s="361"/>
      <c r="C31" s="361"/>
      <c r="D31" s="327" t="s">
        <v>163</v>
      </c>
      <c r="E31" s="412" t="s">
        <v>137</v>
      </c>
      <c r="F31" s="412"/>
      <c r="G31" s="412"/>
      <c r="H31" s="412"/>
      <c r="I31" s="412"/>
      <c r="J31" s="125">
        <f>'4'!G22</f>
        <v>9406.2999999999993</v>
      </c>
      <c r="K31" s="125">
        <f>'4'!H22</f>
        <v>59057.1</v>
      </c>
      <c r="L31" s="125">
        <f>'4'!I22</f>
        <v>88195.299999999988</v>
      </c>
    </row>
    <row r="32" spans="1:15" ht="21.75" customHeight="1" x14ac:dyDescent="0.25">
      <c r="A32" s="361"/>
      <c r="B32" s="361"/>
      <c r="C32" s="361"/>
      <c r="D32" s="329"/>
      <c r="E32" s="329"/>
      <c r="F32" s="412" t="s">
        <v>164</v>
      </c>
      <c r="G32" s="412"/>
      <c r="H32" s="412"/>
      <c r="I32" s="412"/>
      <c r="J32" s="412"/>
      <c r="K32" s="412"/>
      <c r="L32" s="412"/>
    </row>
    <row r="33" spans="1:12" ht="21.75" customHeight="1" x14ac:dyDescent="0.25">
      <c r="A33" s="361"/>
      <c r="B33" s="361"/>
      <c r="C33" s="361"/>
      <c r="D33" s="329"/>
      <c r="E33" s="329"/>
      <c r="F33" s="329"/>
      <c r="G33" s="412" t="s">
        <v>129</v>
      </c>
      <c r="H33" s="412"/>
      <c r="I33" s="412"/>
      <c r="J33" s="412"/>
      <c r="K33" s="412"/>
      <c r="L33" s="412"/>
    </row>
    <row r="34" spans="1:12" ht="21.75" customHeight="1" x14ac:dyDescent="0.25">
      <c r="A34" s="361"/>
      <c r="B34" s="361"/>
      <c r="C34" s="361"/>
      <c r="D34" s="329"/>
      <c r="E34" s="329"/>
      <c r="F34" s="329"/>
      <c r="G34" s="329"/>
      <c r="H34" s="412" t="s">
        <v>165</v>
      </c>
      <c r="I34" s="412"/>
      <c r="J34" s="412"/>
      <c r="K34" s="412"/>
      <c r="L34" s="412"/>
    </row>
    <row r="35" spans="1:12" ht="51.75" x14ac:dyDescent="0.25">
      <c r="A35" s="361"/>
      <c r="B35" s="361"/>
      <c r="C35" s="361"/>
      <c r="D35" s="329"/>
      <c r="E35" s="329"/>
      <c r="F35" s="329"/>
      <c r="G35" s="329"/>
      <c r="H35" s="329"/>
      <c r="I35" s="329" t="s">
        <v>166</v>
      </c>
      <c r="J35" s="366" t="s">
        <v>131</v>
      </c>
      <c r="K35" s="366" t="s">
        <v>131</v>
      </c>
      <c r="L35" s="255">
        <v>-35</v>
      </c>
    </row>
    <row r="36" spans="1:12" ht="35.25" customHeight="1" x14ac:dyDescent="0.25">
      <c r="A36" s="361"/>
      <c r="B36" s="361"/>
      <c r="C36" s="361"/>
      <c r="D36" s="329"/>
      <c r="E36" s="329"/>
      <c r="F36" s="329"/>
      <c r="G36" s="329"/>
      <c r="H36" s="329"/>
      <c r="I36" s="329" t="s">
        <v>167</v>
      </c>
      <c r="J36" s="366" t="s">
        <v>131</v>
      </c>
      <c r="K36" s="366" t="s">
        <v>131</v>
      </c>
      <c r="L36" s="255">
        <v>-4</v>
      </c>
    </row>
    <row r="37" spans="1:12" x14ac:dyDescent="0.25">
      <c r="A37" s="361"/>
      <c r="B37" s="361"/>
      <c r="C37" s="361"/>
      <c r="D37" s="329"/>
      <c r="E37" s="329"/>
      <c r="F37" s="329"/>
      <c r="G37" s="329"/>
      <c r="H37" s="329"/>
      <c r="I37" s="329" t="s">
        <v>188</v>
      </c>
      <c r="J37" s="366">
        <v>1</v>
      </c>
      <c r="K37" s="366"/>
      <c r="L37" s="366">
        <v>2</v>
      </c>
    </row>
    <row r="38" spans="1:12" ht="34.5" x14ac:dyDescent="0.25">
      <c r="A38" s="361"/>
      <c r="B38" s="361"/>
      <c r="C38" s="361"/>
      <c r="D38" s="329"/>
      <c r="E38" s="329"/>
      <c r="F38" s="329"/>
      <c r="G38" s="329"/>
      <c r="H38" s="329"/>
      <c r="I38" s="329" t="s">
        <v>189</v>
      </c>
      <c r="J38" s="366"/>
      <c r="K38" s="366"/>
      <c r="L38" s="366">
        <v>1</v>
      </c>
    </row>
    <row r="39" spans="1:12" ht="35.25" customHeight="1" x14ac:dyDescent="0.25">
      <c r="A39" s="361"/>
      <c r="B39" s="361"/>
      <c r="C39" s="361"/>
      <c r="D39" s="329"/>
      <c r="E39" s="329"/>
      <c r="F39" s="329"/>
      <c r="G39" s="329"/>
      <c r="H39" s="329"/>
      <c r="I39" s="367" t="s">
        <v>190</v>
      </c>
      <c r="J39" s="366"/>
      <c r="K39" s="366"/>
      <c r="L39" s="366">
        <v>1</v>
      </c>
    </row>
    <row r="40" spans="1:12" ht="51.75" x14ac:dyDescent="0.25">
      <c r="A40" s="361"/>
      <c r="B40" s="361"/>
      <c r="C40" s="361"/>
      <c r="D40" s="329"/>
      <c r="E40" s="329"/>
      <c r="F40" s="329"/>
      <c r="G40" s="329"/>
      <c r="H40" s="329"/>
      <c r="I40" s="329" t="s">
        <v>191</v>
      </c>
      <c r="J40" s="366"/>
      <c r="K40" s="366"/>
      <c r="L40" s="366">
        <v>2</v>
      </c>
    </row>
    <row r="41" spans="1:12" ht="21.75" customHeight="1" x14ac:dyDescent="0.25">
      <c r="A41" s="361"/>
      <c r="B41" s="361"/>
      <c r="C41" s="361"/>
      <c r="D41" s="327" t="s">
        <v>168</v>
      </c>
      <c r="E41" s="412" t="s">
        <v>140</v>
      </c>
      <c r="F41" s="412"/>
      <c r="G41" s="412"/>
      <c r="H41" s="412"/>
      <c r="I41" s="412"/>
      <c r="J41" s="125">
        <v>0</v>
      </c>
      <c r="K41" s="125">
        <v>-749508.2</v>
      </c>
      <c r="L41" s="125">
        <v>-1452965.2</v>
      </c>
    </row>
    <row r="42" spans="1:12" ht="35.25" customHeight="1" x14ac:dyDescent="0.3">
      <c r="A42" s="361"/>
      <c r="B42" s="361"/>
      <c r="C42" s="361"/>
      <c r="D42" s="329"/>
      <c r="E42" s="329"/>
      <c r="F42" s="418" t="s">
        <v>267</v>
      </c>
      <c r="G42" s="418"/>
      <c r="H42" s="418"/>
      <c r="I42" s="418"/>
      <c r="J42" s="418"/>
      <c r="K42" s="418"/>
      <c r="L42" s="418"/>
    </row>
    <row r="43" spans="1:12" ht="21.75" customHeight="1" x14ac:dyDescent="0.25">
      <c r="A43" s="361"/>
      <c r="B43" s="361"/>
      <c r="C43" s="361"/>
      <c r="D43" s="329"/>
      <c r="E43" s="329"/>
      <c r="F43" s="329"/>
      <c r="G43" s="412" t="s">
        <v>129</v>
      </c>
      <c r="H43" s="412"/>
      <c r="I43" s="412"/>
      <c r="J43" s="412"/>
      <c r="K43" s="412"/>
      <c r="L43" s="412"/>
    </row>
    <row r="44" spans="1:12" ht="21.75" customHeight="1" x14ac:dyDescent="0.25">
      <c r="A44" s="361"/>
      <c r="B44" s="361"/>
      <c r="C44" s="361"/>
      <c r="D44" s="329"/>
      <c r="E44" s="329"/>
      <c r="F44" s="329"/>
      <c r="G44" s="329"/>
      <c r="H44" s="412" t="s">
        <v>170</v>
      </c>
      <c r="I44" s="412"/>
      <c r="J44" s="412"/>
      <c r="K44" s="412"/>
      <c r="L44" s="412"/>
    </row>
    <row r="45" spans="1:12" ht="51.75" x14ac:dyDescent="0.25">
      <c r="A45" s="361"/>
      <c r="B45" s="361"/>
      <c r="C45" s="361"/>
      <c r="D45" s="329"/>
      <c r="E45" s="329"/>
      <c r="F45" s="329"/>
      <c r="G45" s="329"/>
      <c r="H45" s="329"/>
      <c r="I45" s="329" t="s">
        <v>171</v>
      </c>
      <c r="J45" s="366" t="s">
        <v>131</v>
      </c>
      <c r="K45" s="366" t="s">
        <v>131</v>
      </c>
      <c r="L45" s="256">
        <v>-2749.2</v>
      </c>
    </row>
    <row r="46" spans="1:12" ht="51.75" x14ac:dyDescent="0.25">
      <c r="A46" s="361"/>
      <c r="B46" s="361"/>
      <c r="C46" s="361"/>
      <c r="D46" s="329"/>
      <c r="E46" s="329"/>
      <c r="F46" s="329"/>
      <c r="G46" s="329"/>
      <c r="H46" s="329"/>
      <c r="I46" s="329" t="s">
        <v>172</v>
      </c>
      <c r="J46" s="366" t="s">
        <v>131</v>
      </c>
      <c r="K46" s="366" t="s">
        <v>131</v>
      </c>
      <c r="L46" s="256">
        <v>-3181.2</v>
      </c>
    </row>
    <row r="47" spans="1:12" ht="51.75" x14ac:dyDescent="0.25">
      <c r="A47" s="361"/>
      <c r="B47" s="361"/>
      <c r="C47" s="361"/>
      <c r="D47" s="329"/>
      <c r="E47" s="329"/>
      <c r="F47" s="329"/>
      <c r="G47" s="329"/>
      <c r="H47" s="329"/>
      <c r="I47" s="329" t="s">
        <v>173</v>
      </c>
      <c r="J47" s="366" t="s">
        <v>131</v>
      </c>
      <c r="K47" s="366" t="s">
        <v>131</v>
      </c>
      <c r="L47" s="256">
        <v>-2248.8000000000002</v>
      </c>
    </row>
    <row r="48" spans="1:12" ht="51.75" x14ac:dyDescent="0.25">
      <c r="A48" s="361"/>
      <c r="B48" s="361"/>
      <c r="C48" s="361"/>
      <c r="D48" s="329"/>
      <c r="E48" s="329"/>
      <c r="F48" s="329"/>
      <c r="G48" s="329"/>
      <c r="H48" s="329"/>
      <c r="I48" s="329" t="s">
        <v>174</v>
      </c>
      <c r="J48" s="366" t="s">
        <v>131</v>
      </c>
      <c r="K48" s="366" t="s">
        <v>131</v>
      </c>
      <c r="L48" s="256">
        <v>-20</v>
      </c>
    </row>
    <row r="49" spans="1:12" ht="51.75" x14ac:dyDescent="0.25">
      <c r="A49" s="361"/>
      <c r="B49" s="361"/>
      <c r="C49" s="361"/>
      <c r="D49" s="329"/>
      <c r="E49" s="329"/>
      <c r="F49" s="329"/>
      <c r="G49" s="329"/>
      <c r="H49" s="329"/>
      <c r="I49" s="329" t="s">
        <v>175</v>
      </c>
      <c r="J49" s="366" t="s">
        <v>131</v>
      </c>
      <c r="K49" s="366" t="s">
        <v>131</v>
      </c>
      <c r="L49" s="256">
        <v>-840</v>
      </c>
    </row>
    <row r="50" spans="1:12" ht="21.75" customHeight="1" x14ac:dyDescent="0.25">
      <c r="A50" s="361"/>
      <c r="B50" s="361"/>
      <c r="C50" s="361"/>
      <c r="D50" s="327" t="s">
        <v>176</v>
      </c>
      <c r="E50" s="412" t="s">
        <v>143</v>
      </c>
      <c r="F50" s="412"/>
      <c r="G50" s="412"/>
      <c r="H50" s="412"/>
      <c r="I50" s="412"/>
      <c r="J50" s="125">
        <v>0</v>
      </c>
      <c r="K50" s="125">
        <v>-361185.4</v>
      </c>
      <c r="L50" s="125">
        <v>-453485.8</v>
      </c>
    </row>
    <row r="51" spans="1:12" ht="33" customHeight="1" x14ac:dyDescent="0.25">
      <c r="A51" s="361"/>
      <c r="B51" s="361"/>
      <c r="C51" s="361"/>
      <c r="D51" s="329"/>
      <c r="E51" s="329"/>
      <c r="F51" s="412" t="s">
        <v>267</v>
      </c>
      <c r="G51" s="412"/>
      <c r="H51" s="412"/>
      <c r="I51" s="412"/>
      <c r="J51" s="412"/>
      <c r="K51" s="412"/>
      <c r="L51" s="412"/>
    </row>
    <row r="52" spans="1:12" ht="21.75" customHeight="1" x14ac:dyDescent="0.25">
      <c r="A52" s="361"/>
      <c r="B52" s="361"/>
      <c r="C52" s="361"/>
      <c r="D52" s="329"/>
      <c r="E52" s="329"/>
      <c r="F52" s="329"/>
      <c r="G52" s="412" t="s">
        <v>129</v>
      </c>
      <c r="H52" s="412"/>
      <c r="I52" s="412"/>
      <c r="J52" s="412"/>
      <c r="K52" s="412"/>
      <c r="L52" s="412"/>
    </row>
    <row r="53" spans="1:12" ht="21.75" customHeight="1" x14ac:dyDescent="0.25">
      <c r="A53" s="361"/>
      <c r="B53" s="361"/>
      <c r="C53" s="361"/>
      <c r="D53" s="329"/>
      <c r="E53" s="329"/>
      <c r="F53" s="329"/>
      <c r="G53" s="329"/>
      <c r="H53" s="412" t="s">
        <v>170</v>
      </c>
      <c r="I53" s="412"/>
      <c r="J53" s="412"/>
      <c r="K53" s="412"/>
      <c r="L53" s="412"/>
    </row>
    <row r="54" spans="1:12" ht="51.75" x14ac:dyDescent="0.25">
      <c r="A54" s="361"/>
      <c r="B54" s="361"/>
      <c r="C54" s="361"/>
      <c r="D54" s="329"/>
      <c r="E54" s="329"/>
      <c r="F54" s="329"/>
      <c r="G54" s="329"/>
      <c r="H54" s="329"/>
      <c r="I54" s="329" t="s">
        <v>177</v>
      </c>
      <c r="J54" s="366" t="s">
        <v>131</v>
      </c>
      <c r="K54" s="366" t="s">
        <v>131</v>
      </c>
      <c r="L54" s="255">
        <v>-201</v>
      </c>
    </row>
    <row r="55" spans="1:12" ht="51.75" x14ac:dyDescent="0.25">
      <c r="A55" s="361"/>
      <c r="B55" s="361"/>
      <c r="C55" s="361"/>
      <c r="D55" s="329"/>
      <c r="E55" s="329"/>
      <c r="F55" s="329"/>
      <c r="G55" s="329"/>
      <c r="H55" s="329"/>
      <c r="I55" s="329" t="s">
        <v>178</v>
      </c>
      <c r="J55" s="366" t="s">
        <v>131</v>
      </c>
      <c r="K55" s="366" t="s">
        <v>131</v>
      </c>
      <c r="L55" s="255">
        <v>-581</v>
      </c>
    </row>
    <row r="56" spans="1:12" ht="51.75" x14ac:dyDescent="0.25">
      <c r="A56" s="361"/>
      <c r="B56" s="361"/>
      <c r="C56" s="361"/>
      <c r="D56" s="329"/>
      <c r="E56" s="329"/>
      <c r="F56" s="329"/>
      <c r="G56" s="329"/>
      <c r="H56" s="329"/>
      <c r="I56" s="329" t="s">
        <v>179</v>
      </c>
      <c r="J56" s="366" t="s">
        <v>131</v>
      </c>
      <c r="K56" s="366" t="s">
        <v>131</v>
      </c>
      <c r="L56" s="255">
        <v>-421</v>
      </c>
    </row>
    <row r="57" spans="1:12" ht="51.75" x14ac:dyDescent="0.25">
      <c r="A57" s="361"/>
      <c r="B57" s="361"/>
      <c r="C57" s="361"/>
      <c r="D57" s="329"/>
      <c r="E57" s="329"/>
      <c r="F57" s="329"/>
      <c r="G57" s="329"/>
      <c r="H57" s="329"/>
      <c r="I57" s="329" t="s">
        <v>180</v>
      </c>
      <c r="J57" s="366" t="s">
        <v>131</v>
      </c>
      <c r="K57" s="366" t="s">
        <v>131</v>
      </c>
      <c r="L57" s="255">
        <v>-3</v>
      </c>
    </row>
    <row r="58" spans="1:12" ht="51.75" x14ac:dyDescent="0.25">
      <c r="A58" s="361"/>
      <c r="B58" s="361"/>
      <c r="C58" s="361"/>
      <c r="D58" s="329"/>
      <c r="E58" s="329"/>
      <c r="F58" s="329"/>
      <c r="G58" s="329"/>
      <c r="H58" s="329"/>
      <c r="I58" s="329" t="s">
        <v>181</v>
      </c>
      <c r="J58" s="366" t="s">
        <v>131</v>
      </c>
      <c r="K58" s="366" t="s">
        <v>131</v>
      </c>
      <c r="L58" s="255">
        <v>-700</v>
      </c>
    </row>
    <row r="59" spans="1:12" ht="21.75" customHeight="1" x14ac:dyDescent="0.25">
      <c r="A59" s="361"/>
      <c r="B59" s="361"/>
      <c r="C59" s="361"/>
      <c r="D59" s="327" t="s">
        <v>182</v>
      </c>
      <c r="E59" s="412" t="s">
        <v>145</v>
      </c>
      <c r="F59" s="412"/>
      <c r="G59" s="412"/>
      <c r="H59" s="412"/>
      <c r="I59" s="412"/>
      <c r="J59" s="125">
        <f>'4'!G25</f>
        <v>44366.5</v>
      </c>
      <c r="K59" s="125">
        <f>'4'!H25</f>
        <v>43697</v>
      </c>
      <c r="L59" s="125">
        <f>'4'!I25</f>
        <v>45131.199999999997</v>
      </c>
    </row>
    <row r="60" spans="1:12" ht="21.75" customHeight="1" x14ac:dyDescent="0.25">
      <c r="A60" s="361"/>
      <c r="B60" s="361"/>
      <c r="C60" s="361"/>
      <c r="D60" s="329"/>
      <c r="E60" s="329"/>
      <c r="F60" s="412" t="s">
        <v>183</v>
      </c>
      <c r="G60" s="412"/>
      <c r="H60" s="412"/>
      <c r="I60" s="412"/>
      <c r="J60" s="412"/>
      <c r="K60" s="412"/>
      <c r="L60" s="412"/>
    </row>
    <row r="61" spans="1:12" ht="21.75" customHeight="1" x14ac:dyDescent="0.25">
      <c r="A61" s="361"/>
      <c r="B61" s="361"/>
      <c r="C61" s="361"/>
      <c r="D61" s="329"/>
      <c r="E61" s="329"/>
      <c r="F61" s="329"/>
      <c r="G61" s="412" t="s">
        <v>129</v>
      </c>
      <c r="H61" s="412"/>
      <c r="I61" s="412"/>
      <c r="J61" s="412"/>
      <c r="K61" s="412"/>
      <c r="L61" s="412"/>
    </row>
    <row r="62" spans="1:12" x14ac:dyDescent="0.25">
      <c r="A62" s="361"/>
      <c r="B62" s="361"/>
      <c r="C62" s="361"/>
      <c r="D62" s="329"/>
      <c r="E62" s="329"/>
      <c r="F62" s="329"/>
      <c r="G62" s="329"/>
      <c r="H62" s="412" t="s">
        <v>170</v>
      </c>
      <c r="I62" s="412"/>
      <c r="J62" s="412"/>
      <c r="K62" s="412"/>
      <c r="L62" s="412"/>
    </row>
    <row r="63" spans="1:12" ht="51.75" x14ac:dyDescent="0.25">
      <c r="A63" s="361"/>
      <c r="B63" s="361"/>
      <c r="C63" s="361"/>
      <c r="D63" s="329"/>
      <c r="E63" s="329"/>
      <c r="F63" s="329"/>
      <c r="G63" s="329"/>
      <c r="H63" s="329"/>
      <c r="I63" s="329" t="s">
        <v>184</v>
      </c>
      <c r="J63" s="366" t="s">
        <v>131</v>
      </c>
      <c r="K63" s="366" t="s">
        <v>131</v>
      </c>
      <c r="L63" s="255">
        <v>-6</v>
      </c>
    </row>
    <row r="64" spans="1:12" ht="51.75" x14ac:dyDescent="0.25">
      <c r="A64" s="361"/>
      <c r="B64" s="361"/>
      <c r="C64" s="361"/>
      <c r="D64" s="329"/>
      <c r="E64" s="329"/>
      <c r="F64" s="329"/>
      <c r="G64" s="329"/>
      <c r="H64" s="329"/>
      <c r="I64" s="329" t="s">
        <v>185</v>
      </c>
      <c r="J64" s="366" t="s">
        <v>131</v>
      </c>
      <c r="K64" s="366" t="s">
        <v>131</v>
      </c>
      <c r="L64" s="255">
        <v>-30</v>
      </c>
    </row>
    <row r="65" spans="1:12" ht="34.5" x14ac:dyDescent="0.25">
      <c r="A65" s="361"/>
      <c r="B65" s="361"/>
      <c r="C65" s="361"/>
      <c r="D65" s="329"/>
      <c r="E65" s="329"/>
      <c r="F65" s="329"/>
      <c r="G65" s="329"/>
      <c r="H65" s="329"/>
      <c r="I65" s="329" t="s">
        <v>192</v>
      </c>
      <c r="J65" s="366"/>
      <c r="K65" s="366"/>
      <c r="L65" s="255">
        <v>1</v>
      </c>
    </row>
    <row r="66" spans="1:12" ht="51.75" x14ac:dyDescent="0.25">
      <c r="A66" s="361"/>
      <c r="B66" s="361"/>
      <c r="C66" s="361"/>
      <c r="D66" s="329"/>
      <c r="E66" s="329"/>
      <c r="F66" s="329"/>
      <c r="G66" s="329"/>
      <c r="H66" s="329"/>
      <c r="I66" s="329" t="s">
        <v>186</v>
      </c>
      <c r="J66" s="366"/>
      <c r="K66" s="366"/>
      <c r="L66" s="255">
        <v>-1</v>
      </c>
    </row>
    <row r="67" spans="1:12" ht="21.75" customHeight="1" x14ac:dyDescent="0.25">
      <c r="A67" s="361"/>
      <c r="B67" s="361"/>
      <c r="C67" s="361"/>
      <c r="D67" s="327" t="s">
        <v>187</v>
      </c>
      <c r="E67" s="412" t="s">
        <v>148</v>
      </c>
      <c r="F67" s="412"/>
      <c r="G67" s="412"/>
      <c r="H67" s="412"/>
      <c r="I67" s="412"/>
      <c r="J67" s="125">
        <f>'4'!G26</f>
        <v>-12817.6</v>
      </c>
      <c r="K67" s="125">
        <f>'4'!H26</f>
        <v>-85662.6</v>
      </c>
      <c r="L67" s="125">
        <f>'4'!I26</f>
        <v>-165920.6</v>
      </c>
    </row>
    <row r="68" spans="1:12" ht="21.75" customHeight="1" x14ac:dyDescent="0.25">
      <c r="A68" s="361"/>
      <c r="B68" s="361"/>
      <c r="C68" s="361"/>
      <c r="D68" s="329"/>
      <c r="E68" s="329"/>
      <c r="F68" s="412" t="s">
        <v>183</v>
      </c>
      <c r="G68" s="412"/>
      <c r="H68" s="412"/>
      <c r="I68" s="412"/>
      <c r="J68" s="412"/>
      <c r="K68" s="412"/>
      <c r="L68" s="412"/>
    </row>
    <row r="69" spans="1:12" ht="21.75" customHeight="1" x14ac:dyDescent="0.25">
      <c r="A69" s="361"/>
      <c r="B69" s="361"/>
      <c r="C69" s="361"/>
      <c r="D69" s="329"/>
      <c r="E69" s="329"/>
      <c r="F69" s="329"/>
      <c r="G69" s="412" t="s">
        <v>129</v>
      </c>
      <c r="H69" s="412"/>
      <c r="I69" s="412"/>
      <c r="J69" s="412"/>
      <c r="K69" s="412"/>
      <c r="L69" s="412"/>
    </row>
    <row r="70" spans="1:12" ht="21.75" customHeight="1" x14ac:dyDescent="0.25">
      <c r="A70" s="361"/>
      <c r="B70" s="361"/>
      <c r="C70" s="361"/>
      <c r="D70" s="329"/>
      <c r="E70" s="329"/>
      <c r="F70" s="329"/>
      <c r="G70" s="329"/>
      <c r="H70" s="412" t="s">
        <v>170</v>
      </c>
      <c r="I70" s="412"/>
      <c r="J70" s="412"/>
      <c r="K70" s="412"/>
      <c r="L70" s="412"/>
    </row>
    <row r="71" spans="1:12" ht="51.75" customHeight="1" x14ac:dyDescent="0.25">
      <c r="A71" s="361"/>
      <c r="B71" s="361"/>
      <c r="C71" s="361"/>
      <c r="D71" s="329"/>
      <c r="E71" s="329"/>
      <c r="F71" s="329"/>
      <c r="G71" s="329"/>
      <c r="H71" s="329"/>
      <c r="I71" s="329" t="s">
        <v>184</v>
      </c>
      <c r="J71" s="366" t="s">
        <v>131</v>
      </c>
      <c r="K71" s="366" t="s">
        <v>131</v>
      </c>
      <c r="L71" s="255">
        <v>-19</v>
      </c>
    </row>
    <row r="72" spans="1:12" ht="54.75" customHeight="1" x14ac:dyDescent="0.25">
      <c r="A72" s="361"/>
      <c r="B72" s="361"/>
      <c r="C72" s="361"/>
      <c r="D72" s="329"/>
      <c r="E72" s="329"/>
      <c r="F72" s="329"/>
      <c r="G72" s="329"/>
      <c r="H72" s="329"/>
      <c r="I72" s="329" t="s">
        <v>185</v>
      </c>
      <c r="J72" s="366" t="s">
        <v>131</v>
      </c>
      <c r="K72" s="366" t="s">
        <v>131</v>
      </c>
      <c r="L72" s="255">
        <v>-30</v>
      </c>
    </row>
    <row r="73" spans="1:12" ht="21.75" customHeight="1" x14ac:dyDescent="0.25">
      <c r="A73" s="361"/>
      <c r="B73" s="327" t="s">
        <v>257</v>
      </c>
      <c r="C73" s="412" t="s">
        <v>258</v>
      </c>
      <c r="D73" s="412"/>
      <c r="E73" s="412"/>
      <c r="F73" s="412"/>
      <c r="G73" s="412"/>
      <c r="H73" s="412"/>
      <c r="I73" s="412"/>
      <c r="J73" s="125">
        <f>J74</f>
        <v>-150000</v>
      </c>
      <c r="K73" s="125">
        <f t="shared" ref="K73:L73" si="0">K74</f>
        <v>-150000</v>
      </c>
      <c r="L73" s="125">
        <f t="shared" si="0"/>
        <v>0</v>
      </c>
    </row>
    <row r="74" spans="1:12" ht="34.5" customHeight="1" x14ac:dyDescent="0.25">
      <c r="A74" s="361"/>
      <c r="B74" s="329"/>
      <c r="C74" s="329"/>
      <c r="D74" s="327" t="s">
        <v>261</v>
      </c>
      <c r="E74" s="412" t="s">
        <v>247</v>
      </c>
      <c r="F74" s="412"/>
      <c r="G74" s="412"/>
      <c r="H74" s="412"/>
      <c r="I74" s="412"/>
      <c r="J74" s="125">
        <f>'8.'!J87</f>
        <v>-150000</v>
      </c>
      <c r="K74" s="125">
        <f>'8.'!K87</f>
        <v>-150000</v>
      </c>
      <c r="L74" s="125">
        <f>'8.'!L87</f>
        <v>0</v>
      </c>
    </row>
    <row r="75" spans="1:12" ht="21.75" customHeight="1" x14ac:dyDescent="0.25">
      <c r="A75" s="361"/>
      <c r="B75" s="329"/>
      <c r="C75" s="329"/>
      <c r="D75" s="329"/>
      <c r="E75" s="329"/>
      <c r="F75" s="412" t="s">
        <v>259</v>
      </c>
      <c r="G75" s="412"/>
      <c r="H75" s="412"/>
      <c r="I75" s="412"/>
      <c r="J75" s="412"/>
      <c r="K75" s="412"/>
      <c r="L75" s="412"/>
    </row>
    <row r="76" spans="1:12" ht="21.75" customHeight="1" x14ac:dyDescent="0.25">
      <c r="A76" s="361"/>
      <c r="B76" s="329"/>
      <c r="C76" s="329"/>
      <c r="D76" s="329"/>
      <c r="E76" s="329"/>
      <c r="F76" s="329"/>
      <c r="G76" s="412" t="s">
        <v>129</v>
      </c>
      <c r="H76" s="412"/>
      <c r="I76" s="412"/>
      <c r="J76" s="412"/>
      <c r="K76" s="412"/>
      <c r="L76" s="412"/>
    </row>
    <row r="77" spans="1:12" ht="21.75" customHeight="1" x14ac:dyDescent="0.25">
      <c r="A77" s="361"/>
      <c r="B77" s="329"/>
      <c r="C77" s="329"/>
      <c r="D77" s="329"/>
      <c r="E77" s="329"/>
      <c r="F77" s="329"/>
      <c r="G77" s="329"/>
      <c r="H77" s="412" t="s">
        <v>260</v>
      </c>
      <c r="I77" s="412"/>
      <c r="J77" s="412"/>
      <c r="K77" s="412"/>
      <c r="L77" s="412"/>
    </row>
    <row r="78" spans="1:12" ht="21.75" customHeight="1" x14ac:dyDescent="0.25">
      <c r="A78" s="426" t="s">
        <v>29</v>
      </c>
      <c r="B78" s="427"/>
      <c r="C78" s="427"/>
      <c r="D78" s="427"/>
      <c r="E78" s="427"/>
      <c r="F78" s="427"/>
      <c r="G78" s="427"/>
      <c r="H78" s="427"/>
      <c r="I78" s="428"/>
      <c r="J78" s="368">
        <f>J84</f>
        <v>-53772.800000000003</v>
      </c>
      <c r="K78" s="368">
        <f>K84+K79</f>
        <v>-50000</v>
      </c>
      <c r="L78" s="368">
        <f>L84+L79</f>
        <v>-50000</v>
      </c>
    </row>
    <row r="79" spans="1:12" ht="21.75" customHeight="1" x14ac:dyDescent="0.25">
      <c r="A79" s="369"/>
      <c r="B79" s="327" t="s">
        <v>331</v>
      </c>
      <c r="C79" s="412" t="s">
        <v>332</v>
      </c>
      <c r="D79" s="412"/>
      <c r="E79" s="412"/>
      <c r="F79" s="412"/>
      <c r="G79" s="412"/>
      <c r="H79" s="412"/>
      <c r="I79" s="412"/>
      <c r="J79" s="125">
        <f>J80</f>
        <v>0</v>
      </c>
      <c r="K79" s="125">
        <f t="shared" ref="K79:L79" si="1">K80</f>
        <v>-50000</v>
      </c>
      <c r="L79" s="125">
        <f t="shared" si="1"/>
        <v>-50000</v>
      </c>
    </row>
    <row r="80" spans="1:12" ht="21.75" customHeight="1" x14ac:dyDescent="0.25">
      <c r="A80" s="369"/>
      <c r="B80" s="361"/>
      <c r="C80" s="361"/>
      <c r="D80" s="327" t="s">
        <v>333</v>
      </c>
      <c r="E80" s="412" t="s">
        <v>319</v>
      </c>
      <c r="F80" s="412"/>
      <c r="G80" s="412"/>
      <c r="H80" s="412"/>
      <c r="I80" s="412"/>
      <c r="J80" s="125">
        <f>'4'!G13</f>
        <v>0</v>
      </c>
      <c r="K80" s="125">
        <f>'4'!H13</f>
        <v>-50000</v>
      </c>
      <c r="L80" s="125">
        <f>'4'!I13</f>
        <v>-50000</v>
      </c>
    </row>
    <row r="81" spans="1:12" ht="21.75" customHeight="1" x14ac:dyDescent="0.25">
      <c r="A81" s="369"/>
      <c r="B81" s="361"/>
      <c r="C81" s="361"/>
      <c r="D81" s="329"/>
      <c r="E81" s="329"/>
      <c r="F81" s="412" t="s">
        <v>334</v>
      </c>
      <c r="G81" s="412"/>
      <c r="H81" s="412"/>
      <c r="I81" s="412"/>
      <c r="J81" s="412"/>
      <c r="K81" s="412"/>
      <c r="L81" s="412"/>
    </row>
    <row r="82" spans="1:12" ht="21.75" customHeight="1" x14ac:dyDescent="0.25">
      <c r="A82" s="369"/>
      <c r="B82" s="361"/>
      <c r="C82" s="361"/>
      <c r="D82" s="329"/>
      <c r="E82" s="329"/>
      <c r="F82" s="329"/>
      <c r="G82" s="412" t="s">
        <v>129</v>
      </c>
      <c r="H82" s="412"/>
      <c r="I82" s="412"/>
      <c r="J82" s="412"/>
      <c r="K82" s="412"/>
      <c r="L82" s="412"/>
    </row>
    <row r="83" spans="1:12" ht="21.75" customHeight="1" x14ac:dyDescent="0.25">
      <c r="A83" s="369"/>
      <c r="B83" s="361"/>
      <c r="C83" s="361"/>
      <c r="D83" s="329"/>
      <c r="E83" s="329"/>
      <c r="F83" s="329"/>
      <c r="G83" s="329"/>
      <c r="H83" s="412" t="s">
        <v>335</v>
      </c>
      <c r="I83" s="412"/>
      <c r="J83" s="412"/>
      <c r="K83" s="412"/>
      <c r="L83" s="412"/>
    </row>
    <row r="84" spans="1:12" ht="21.75" customHeight="1" x14ac:dyDescent="0.25">
      <c r="A84" s="361"/>
      <c r="B84" s="327" t="s">
        <v>202</v>
      </c>
      <c r="C84" s="412" t="s">
        <v>203</v>
      </c>
      <c r="D84" s="412"/>
      <c r="E84" s="412"/>
      <c r="F84" s="412"/>
      <c r="G84" s="412"/>
      <c r="H84" s="412"/>
      <c r="I84" s="412"/>
      <c r="J84" s="125">
        <f>J85</f>
        <v>-53772.800000000003</v>
      </c>
      <c r="K84" s="125">
        <f t="shared" ref="K84:L84" si="2">K85</f>
        <v>0</v>
      </c>
      <c r="L84" s="125">
        <f t="shared" si="2"/>
        <v>0</v>
      </c>
    </row>
    <row r="85" spans="1:12" ht="54.75" customHeight="1" x14ac:dyDescent="0.25">
      <c r="A85" s="361"/>
      <c r="B85" s="361"/>
      <c r="C85" s="361"/>
      <c r="D85" s="327" t="s">
        <v>204</v>
      </c>
      <c r="E85" s="412" t="s">
        <v>200</v>
      </c>
      <c r="F85" s="412"/>
      <c r="G85" s="412"/>
      <c r="H85" s="412"/>
      <c r="I85" s="412"/>
      <c r="J85" s="125">
        <f>'5'!G150</f>
        <v>-53772.800000000003</v>
      </c>
      <c r="K85" s="125">
        <f>'5'!H150</f>
        <v>0</v>
      </c>
      <c r="L85" s="125">
        <f>'5'!I150</f>
        <v>0</v>
      </c>
    </row>
    <row r="86" spans="1:12" ht="37.5" customHeight="1" x14ac:dyDescent="0.25">
      <c r="A86" s="168"/>
      <c r="B86" s="168"/>
      <c r="C86" s="168"/>
      <c r="D86" s="31"/>
      <c r="E86" s="31"/>
      <c r="F86" s="402" t="s">
        <v>205</v>
      </c>
      <c r="G86" s="402"/>
      <c r="H86" s="402"/>
      <c r="I86" s="402"/>
      <c r="J86" s="402"/>
      <c r="K86" s="402"/>
      <c r="L86" s="402"/>
    </row>
    <row r="87" spans="1:12" ht="18" customHeight="1" x14ac:dyDescent="0.25">
      <c r="A87" s="168"/>
      <c r="B87" s="168"/>
      <c r="C87" s="168"/>
      <c r="D87" s="31"/>
      <c r="E87" s="31"/>
      <c r="F87" s="31"/>
      <c r="G87" s="402" t="s">
        <v>129</v>
      </c>
      <c r="H87" s="402"/>
      <c r="I87" s="402"/>
      <c r="J87" s="402"/>
      <c r="K87" s="402"/>
      <c r="L87" s="402"/>
    </row>
    <row r="88" spans="1:12" ht="17.25" customHeight="1" x14ac:dyDescent="0.25">
      <c r="A88" s="168"/>
      <c r="B88" s="168"/>
      <c r="C88" s="168"/>
      <c r="D88" s="31"/>
      <c r="E88" s="31"/>
      <c r="F88" s="31"/>
      <c r="G88" s="31"/>
      <c r="H88" s="402" t="s">
        <v>206</v>
      </c>
      <c r="I88" s="402"/>
      <c r="J88" s="402"/>
      <c r="K88" s="402"/>
      <c r="L88" s="402"/>
    </row>
    <row r="89" spans="1:12" ht="21.75" customHeight="1" x14ac:dyDescent="0.25">
      <c r="A89" s="415" t="s">
        <v>293</v>
      </c>
      <c r="B89" s="415"/>
      <c r="C89" s="415"/>
      <c r="D89" s="415"/>
      <c r="E89" s="415"/>
      <c r="F89" s="415"/>
      <c r="G89" s="415"/>
      <c r="H89" s="415"/>
      <c r="I89" s="415"/>
      <c r="J89" s="125">
        <f t="shared" ref="J89:L89" si="3">J91+J95</f>
        <v>0</v>
      </c>
      <c r="K89" s="125">
        <f t="shared" si="3"/>
        <v>0</v>
      </c>
      <c r="L89" s="125">
        <f t="shared" si="3"/>
        <v>0</v>
      </c>
    </row>
    <row r="90" spans="1:12" ht="21.75" customHeight="1" x14ac:dyDescent="0.25">
      <c r="A90" s="142"/>
      <c r="B90" s="140" t="s">
        <v>294</v>
      </c>
      <c r="C90" s="402" t="s">
        <v>295</v>
      </c>
      <c r="D90" s="402"/>
      <c r="E90" s="402"/>
      <c r="F90" s="402"/>
      <c r="G90" s="402"/>
      <c r="H90" s="402"/>
      <c r="I90" s="402"/>
      <c r="J90" s="125">
        <f>J91+J95</f>
        <v>0</v>
      </c>
      <c r="K90" s="125">
        <f>K91+K95</f>
        <v>0</v>
      </c>
      <c r="L90" s="125">
        <f t="shared" ref="L90" si="4">L91+L95</f>
        <v>0</v>
      </c>
    </row>
    <row r="91" spans="1:12" x14ac:dyDescent="0.3">
      <c r="A91" s="142"/>
      <c r="B91" s="142"/>
      <c r="C91" s="142"/>
      <c r="D91" s="316" t="s">
        <v>296</v>
      </c>
      <c r="E91" s="402" t="s">
        <v>279</v>
      </c>
      <c r="F91" s="402"/>
      <c r="G91" s="402"/>
      <c r="H91" s="402"/>
      <c r="I91" s="402"/>
      <c r="J91" s="125">
        <f>'8.'!J93</f>
        <v>2200</v>
      </c>
      <c r="K91" s="125">
        <f>'8.'!K93</f>
        <v>53807.1</v>
      </c>
      <c r="L91" s="125">
        <f>'8.'!L93</f>
        <v>338037.9</v>
      </c>
    </row>
    <row r="92" spans="1:12" x14ac:dyDescent="0.3">
      <c r="A92" s="142"/>
      <c r="B92" s="142"/>
      <c r="C92" s="142"/>
      <c r="D92" s="316"/>
      <c r="E92" s="142"/>
      <c r="F92" s="402" t="s">
        <v>297</v>
      </c>
      <c r="G92" s="402"/>
      <c r="H92" s="402"/>
      <c r="I92" s="402"/>
      <c r="J92" s="402"/>
      <c r="K92" s="402"/>
      <c r="L92" s="402"/>
    </row>
    <row r="93" spans="1:12" x14ac:dyDescent="0.3">
      <c r="A93" s="142"/>
      <c r="B93" s="142"/>
      <c r="C93" s="142"/>
      <c r="D93" s="316"/>
      <c r="E93" s="142"/>
      <c r="F93" s="142"/>
      <c r="G93" s="402" t="s">
        <v>298</v>
      </c>
      <c r="H93" s="402"/>
      <c r="I93" s="402"/>
      <c r="J93" s="402"/>
      <c r="K93" s="402"/>
      <c r="L93" s="402"/>
    </row>
    <row r="94" spans="1:12" x14ac:dyDescent="0.3">
      <c r="A94" s="142"/>
      <c r="B94" s="142"/>
      <c r="C94" s="142"/>
      <c r="D94" s="316"/>
      <c r="E94" s="142"/>
      <c r="F94" s="142"/>
      <c r="G94" s="142"/>
      <c r="H94" s="402" t="s">
        <v>299</v>
      </c>
      <c r="I94" s="402"/>
      <c r="J94" s="402"/>
      <c r="K94" s="402"/>
      <c r="L94" s="402"/>
    </row>
    <row r="95" spans="1:12" x14ac:dyDescent="0.3">
      <c r="A95" s="142"/>
      <c r="B95" s="142"/>
      <c r="C95" s="142"/>
      <c r="D95" s="316" t="s">
        <v>296</v>
      </c>
      <c r="E95" s="402" t="s">
        <v>279</v>
      </c>
      <c r="F95" s="402"/>
      <c r="G95" s="402"/>
      <c r="H95" s="402"/>
      <c r="I95" s="402"/>
      <c r="J95" s="125">
        <f>-J91</f>
        <v>-2200</v>
      </c>
      <c r="K95" s="125">
        <f>-K91</f>
        <v>-53807.1</v>
      </c>
      <c r="L95" s="125">
        <f t="shared" ref="L95" si="5">-L91</f>
        <v>-338037.9</v>
      </c>
    </row>
    <row r="96" spans="1:12" x14ac:dyDescent="0.3">
      <c r="A96" s="142"/>
      <c r="B96" s="142"/>
      <c r="C96" s="142"/>
      <c r="D96" s="316"/>
      <c r="E96" s="142"/>
      <c r="F96" s="402" t="s">
        <v>297</v>
      </c>
      <c r="G96" s="402"/>
      <c r="H96" s="402"/>
      <c r="I96" s="402"/>
      <c r="J96" s="402"/>
      <c r="K96" s="402"/>
      <c r="L96" s="402"/>
    </row>
    <row r="97" spans="1:15" x14ac:dyDescent="0.3">
      <c r="A97" s="142"/>
      <c r="B97" s="142"/>
      <c r="C97" s="142"/>
      <c r="D97" s="316"/>
      <c r="E97" s="142"/>
      <c r="F97" s="142"/>
      <c r="G97" s="402" t="s">
        <v>298</v>
      </c>
      <c r="H97" s="402"/>
      <c r="I97" s="402"/>
      <c r="J97" s="402"/>
      <c r="K97" s="402"/>
      <c r="L97" s="402"/>
    </row>
    <row r="98" spans="1:15" x14ac:dyDescent="0.3">
      <c r="A98" s="142"/>
      <c r="B98" s="142"/>
      <c r="C98" s="142"/>
      <c r="D98" s="316"/>
      <c r="E98" s="142"/>
      <c r="F98" s="142"/>
      <c r="G98" s="142"/>
      <c r="H98" s="402" t="s">
        <v>299</v>
      </c>
      <c r="I98" s="402"/>
      <c r="J98" s="402"/>
      <c r="K98" s="402"/>
      <c r="L98" s="402"/>
    </row>
    <row r="102" spans="1:15" ht="87" customHeight="1" x14ac:dyDescent="0.3">
      <c r="A102" s="396" t="s">
        <v>118</v>
      </c>
      <c r="B102" s="396"/>
      <c r="C102" s="396"/>
      <c r="D102" s="414" t="s">
        <v>119</v>
      </c>
      <c r="E102" s="414"/>
      <c r="F102" s="171"/>
      <c r="N102" s="30"/>
      <c r="O102" s="30"/>
    </row>
  </sheetData>
  <mergeCells count="78">
    <mergeCell ref="E74:I74"/>
    <mergeCell ref="E59:I59"/>
    <mergeCell ref="F60:L60"/>
    <mergeCell ref="F42:L42"/>
    <mergeCell ref="F17:L17"/>
    <mergeCell ref="G18:L18"/>
    <mergeCell ref="H19:L19"/>
    <mergeCell ref="C73:I73"/>
    <mergeCell ref="H83:L83"/>
    <mergeCell ref="H98:L98"/>
    <mergeCell ref="G93:L93"/>
    <mergeCell ref="H94:L94"/>
    <mergeCell ref="E95:I95"/>
    <mergeCell ref="F96:L96"/>
    <mergeCell ref="G97:L97"/>
    <mergeCell ref="A89:I89"/>
    <mergeCell ref="C90:I90"/>
    <mergeCell ref="E91:I91"/>
    <mergeCell ref="F92:L92"/>
    <mergeCell ref="F86:L86"/>
    <mergeCell ref="G87:L87"/>
    <mergeCell ref="H88:L88"/>
    <mergeCell ref="F75:L75"/>
    <mergeCell ref="G76:L76"/>
    <mergeCell ref="H77:L77"/>
    <mergeCell ref="F81:L81"/>
    <mergeCell ref="G82:L82"/>
    <mergeCell ref="E80:I80"/>
    <mergeCell ref="A9:I9"/>
    <mergeCell ref="A10:I10"/>
    <mergeCell ref="C11:I11"/>
    <mergeCell ref="G61:L61"/>
    <mergeCell ref="H62:L62"/>
    <mergeCell ref="C30:I30"/>
    <mergeCell ref="E31:I31"/>
    <mergeCell ref="F32:L32"/>
    <mergeCell ref="G33:L33"/>
    <mergeCell ref="E12:I12"/>
    <mergeCell ref="F13:L13"/>
    <mergeCell ref="G14:L14"/>
    <mergeCell ref="H15:L15"/>
    <mergeCell ref="H25:L25"/>
    <mergeCell ref="H34:L34"/>
    <mergeCell ref="E41:I41"/>
    <mergeCell ref="A1:L1"/>
    <mergeCell ref="A2:L2"/>
    <mergeCell ref="A3:L3"/>
    <mergeCell ref="A5:L5"/>
    <mergeCell ref="A7:A8"/>
    <mergeCell ref="B7:C7"/>
    <mergeCell ref="D7:G7"/>
    <mergeCell ref="H7:H8"/>
    <mergeCell ref="I7:I8"/>
    <mergeCell ref="J7:L7"/>
    <mergeCell ref="D102:E102"/>
    <mergeCell ref="A102:C102"/>
    <mergeCell ref="G43:L43"/>
    <mergeCell ref="H44:L44"/>
    <mergeCell ref="E50:I50"/>
    <mergeCell ref="F51:L51"/>
    <mergeCell ref="G52:L52"/>
    <mergeCell ref="E67:I67"/>
    <mergeCell ref="F68:L68"/>
    <mergeCell ref="G69:L69"/>
    <mergeCell ref="H70:L70"/>
    <mergeCell ref="H53:L53"/>
    <mergeCell ref="C79:I79"/>
    <mergeCell ref="A78:I78"/>
    <mergeCell ref="C84:I84"/>
    <mergeCell ref="E85:I85"/>
    <mergeCell ref="E16:I16"/>
    <mergeCell ref="E26:I26"/>
    <mergeCell ref="F27:L27"/>
    <mergeCell ref="G28:L28"/>
    <mergeCell ref="H29:L29"/>
    <mergeCell ref="E22:I22"/>
    <mergeCell ref="F23:L23"/>
    <mergeCell ref="G24:K24"/>
  </mergeCells>
  <pageMargins left="0.7" right="0.7" top="0.39" bottom="0.18" header="0.3" footer="0.17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abSelected="1" topLeftCell="A16" workbookViewId="0">
      <selection activeCell="G28" sqref="G28"/>
    </sheetView>
  </sheetViews>
  <sheetFormatPr defaultColWidth="9.140625" defaultRowHeight="17.25" x14ac:dyDescent="0.3"/>
  <cols>
    <col min="1" max="1" width="11.28515625" style="208" customWidth="1"/>
    <col min="2" max="3" width="10.140625" style="208" customWidth="1"/>
    <col min="4" max="4" width="13.28515625" style="208" customWidth="1"/>
    <col min="5" max="5" width="15.140625" style="208" customWidth="1"/>
    <col min="6" max="6" width="61.140625" style="208" customWidth="1"/>
    <col min="7" max="7" width="16.140625" style="208" customWidth="1"/>
    <col min="8" max="8" width="14.85546875" style="208" customWidth="1"/>
    <col min="9" max="9" width="16.85546875" style="208" customWidth="1"/>
    <col min="10" max="10" width="16.7109375" style="208" bestFit="1" customWidth="1"/>
    <col min="11" max="11" width="13.7109375" style="208" customWidth="1"/>
    <col min="12" max="12" width="15" style="208" customWidth="1"/>
    <col min="13" max="16384" width="9.140625" style="208"/>
  </cols>
  <sheetData>
    <row r="1" spans="1:9" x14ac:dyDescent="0.3">
      <c r="I1" s="198" t="s">
        <v>313</v>
      </c>
    </row>
    <row r="2" spans="1:9" x14ac:dyDescent="0.3">
      <c r="F2" s="384" t="s">
        <v>300</v>
      </c>
      <c r="G2" s="384"/>
      <c r="H2" s="384"/>
      <c r="I2" s="384"/>
    </row>
    <row r="3" spans="1:9" x14ac:dyDescent="0.3">
      <c r="I3" s="198" t="s">
        <v>301</v>
      </c>
    </row>
    <row r="4" spans="1:9" ht="45" customHeight="1" x14ac:dyDescent="0.3">
      <c r="A4" s="385" t="s">
        <v>302</v>
      </c>
      <c r="B4" s="385"/>
      <c r="C4" s="385"/>
      <c r="D4" s="385"/>
      <c r="E4" s="385"/>
      <c r="F4" s="385"/>
      <c r="G4" s="385"/>
      <c r="H4" s="385"/>
      <c r="I4" s="385"/>
    </row>
    <row r="5" spans="1:9" x14ac:dyDescent="0.3">
      <c r="A5" s="238"/>
      <c r="B5" s="238"/>
      <c r="C5" s="238"/>
      <c r="D5" s="238"/>
      <c r="E5" s="238"/>
      <c r="F5" s="238"/>
      <c r="G5" s="238"/>
      <c r="H5" s="238"/>
      <c r="I5" s="238"/>
    </row>
    <row r="6" spans="1:9" x14ac:dyDescent="0.3">
      <c r="I6" s="275" t="s">
        <v>54</v>
      </c>
    </row>
    <row r="7" spans="1:9" ht="66.75" customHeight="1" x14ac:dyDescent="0.3">
      <c r="A7" s="399" t="s">
        <v>303</v>
      </c>
      <c r="B7" s="399"/>
      <c r="C7" s="399"/>
      <c r="D7" s="399" t="s">
        <v>304</v>
      </c>
      <c r="E7" s="399"/>
      <c r="F7" s="433" t="s">
        <v>305</v>
      </c>
      <c r="G7" s="434" t="s">
        <v>306</v>
      </c>
      <c r="H7" s="434"/>
      <c r="I7" s="434"/>
    </row>
    <row r="8" spans="1:9" s="276" customFormat="1" ht="34.5" x14ac:dyDescent="0.3">
      <c r="A8" s="274" t="s">
        <v>307</v>
      </c>
      <c r="B8" s="274" t="s">
        <v>308</v>
      </c>
      <c r="C8" s="274" t="s">
        <v>309</v>
      </c>
      <c r="D8" s="140" t="s">
        <v>1</v>
      </c>
      <c r="E8" s="140" t="s">
        <v>2</v>
      </c>
      <c r="F8" s="433"/>
      <c r="G8" s="140" t="s">
        <v>104</v>
      </c>
      <c r="H8" s="140" t="s">
        <v>75</v>
      </c>
      <c r="I8" s="140" t="s">
        <v>18</v>
      </c>
    </row>
    <row r="9" spans="1:9" s="171" customFormat="1" x14ac:dyDescent="0.3">
      <c r="A9" s="277"/>
      <c r="B9" s="277"/>
      <c r="C9" s="277"/>
      <c r="D9" s="277"/>
      <c r="E9" s="277"/>
      <c r="F9" s="141" t="s">
        <v>13</v>
      </c>
      <c r="G9" s="18">
        <f>G11+G51</f>
        <v>0</v>
      </c>
      <c r="H9" s="18">
        <f>H11+H51</f>
        <v>0</v>
      </c>
      <c r="I9" s="18">
        <f>I11+I51</f>
        <v>0</v>
      </c>
    </row>
    <row r="10" spans="1:9" x14ac:dyDescent="0.3">
      <c r="A10" s="277"/>
      <c r="B10" s="277"/>
      <c r="C10" s="277"/>
      <c r="D10" s="277"/>
      <c r="E10" s="277"/>
      <c r="F10" s="277" t="s">
        <v>213</v>
      </c>
      <c r="G10" s="277"/>
      <c r="H10" s="277"/>
      <c r="I10" s="277"/>
    </row>
    <row r="11" spans="1:9" s="171" customFormat="1" ht="34.5" x14ac:dyDescent="0.3">
      <c r="A11" s="94"/>
      <c r="B11" s="94"/>
      <c r="C11" s="94"/>
      <c r="D11" s="172"/>
      <c r="E11" s="172"/>
      <c r="F11" s="278" t="s">
        <v>117</v>
      </c>
      <c r="G11" s="18">
        <v>2200</v>
      </c>
      <c r="H11" s="18">
        <v>53807.1</v>
      </c>
      <c r="I11" s="18">
        <v>338037.9</v>
      </c>
    </row>
    <row r="12" spans="1:9" s="171" customFormat="1" x14ac:dyDescent="0.3">
      <c r="A12" s="94"/>
      <c r="B12" s="94"/>
      <c r="C12" s="94"/>
      <c r="D12" s="172"/>
      <c r="E12" s="172"/>
      <c r="F12" s="279" t="s">
        <v>14</v>
      </c>
      <c r="G12" s="280"/>
      <c r="H12" s="280"/>
      <c r="I12" s="280"/>
    </row>
    <row r="13" spans="1:9" s="171" customFormat="1" x14ac:dyDescent="0.3">
      <c r="A13" s="281" t="s">
        <v>20</v>
      </c>
      <c r="B13" s="142"/>
      <c r="C13" s="142"/>
      <c r="D13" s="142"/>
      <c r="E13" s="142"/>
      <c r="F13" s="282" t="s">
        <v>21</v>
      </c>
      <c r="G13" s="283">
        <v>2200</v>
      </c>
      <c r="H13" s="283">
        <v>53807.1</v>
      </c>
      <c r="I13" s="283">
        <v>338037.9</v>
      </c>
    </row>
    <row r="14" spans="1:9" s="171" customFormat="1" x14ac:dyDescent="0.3">
      <c r="A14" s="281"/>
      <c r="B14" s="31"/>
      <c r="C14" s="31"/>
      <c r="D14" s="31"/>
      <c r="E14" s="31"/>
      <c r="F14" s="284" t="s">
        <v>14</v>
      </c>
      <c r="G14" s="280"/>
      <c r="H14" s="280"/>
      <c r="I14" s="280"/>
    </row>
    <row r="15" spans="1:9" s="171" customFormat="1" x14ac:dyDescent="0.3">
      <c r="A15" s="94"/>
      <c r="B15" s="295" t="s">
        <v>116</v>
      </c>
      <c r="C15" s="296"/>
      <c r="D15" s="296"/>
      <c r="E15" s="296"/>
      <c r="F15" s="142" t="s">
        <v>124</v>
      </c>
      <c r="G15" s="251">
        <v>2200</v>
      </c>
      <c r="H15" s="251">
        <v>53807.1</v>
      </c>
      <c r="I15" s="251">
        <v>338037.9</v>
      </c>
    </row>
    <row r="16" spans="1:9" s="171" customFormat="1" x14ac:dyDescent="0.3">
      <c r="A16" s="94"/>
      <c r="B16" s="272"/>
      <c r="C16" s="273"/>
      <c r="D16" s="273"/>
      <c r="E16" s="273"/>
      <c r="F16" s="31" t="s">
        <v>14</v>
      </c>
      <c r="G16" s="252"/>
      <c r="H16" s="252"/>
      <c r="I16" s="252"/>
    </row>
    <row r="17" spans="1:9" s="171" customFormat="1" x14ac:dyDescent="0.3">
      <c r="A17" s="94"/>
      <c r="B17" s="295"/>
      <c r="C17" s="296" t="s">
        <v>91</v>
      </c>
      <c r="D17" s="296"/>
      <c r="E17" s="296"/>
      <c r="F17" s="142" t="s">
        <v>125</v>
      </c>
      <c r="G17" s="251">
        <v>2200</v>
      </c>
      <c r="H17" s="251">
        <v>53807.1</v>
      </c>
      <c r="I17" s="251">
        <v>338037.9</v>
      </c>
    </row>
    <row r="18" spans="1:9" s="171" customFormat="1" x14ac:dyDescent="0.3">
      <c r="A18" s="94"/>
      <c r="B18" s="272"/>
      <c r="C18" s="273"/>
      <c r="D18" s="273"/>
      <c r="E18" s="273"/>
      <c r="F18" s="31" t="s">
        <v>14</v>
      </c>
      <c r="G18" s="252"/>
      <c r="H18" s="252"/>
      <c r="I18" s="252"/>
    </row>
    <row r="19" spans="1:9" s="171" customFormat="1" ht="34.5" x14ac:dyDescent="0.3">
      <c r="A19" s="94"/>
      <c r="B19" s="295"/>
      <c r="C19" s="296"/>
      <c r="D19" s="296"/>
      <c r="E19" s="296"/>
      <c r="F19" s="142" t="s">
        <v>4</v>
      </c>
      <c r="G19" s="251">
        <v>2200</v>
      </c>
      <c r="H19" s="251">
        <v>53807.1</v>
      </c>
      <c r="I19" s="251">
        <v>338037.9</v>
      </c>
    </row>
    <row r="20" spans="1:9" s="171" customFormat="1" ht="18" customHeight="1" x14ac:dyDescent="0.3">
      <c r="A20" s="94"/>
      <c r="B20" s="272"/>
      <c r="C20" s="273"/>
      <c r="D20" s="273"/>
      <c r="E20" s="273"/>
      <c r="F20" s="31" t="s">
        <v>14</v>
      </c>
      <c r="G20" s="252"/>
      <c r="H20" s="252"/>
      <c r="I20" s="252"/>
    </row>
    <row r="21" spans="1:9" s="171" customFormat="1" x14ac:dyDescent="0.3">
      <c r="A21" s="94"/>
      <c r="B21" s="295"/>
      <c r="C21" s="296"/>
      <c r="D21" s="296">
        <v>1049</v>
      </c>
      <c r="E21" s="296"/>
      <c r="F21" s="142" t="s">
        <v>225</v>
      </c>
      <c r="G21" s="251">
        <v>2200</v>
      </c>
      <c r="H21" s="251">
        <v>53807.1</v>
      </c>
      <c r="I21" s="251">
        <v>338037.9</v>
      </c>
    </row>
    <row r="22" spans="1:9" s="171" customFormat="1" x14ac:dyDescent="0.3">
      <c r="A22" s="94"/>
      <c r="B22" s="272"/>
      <c r="C22" s="273"/>
      <c r="D22" s="273"/>
      <c r="E22" s="273"/>
      <c r="F22" s="31" t="s">
        <v>14</v>
      </c>
      <c r="G22" s="252"/>
      <c r="H22" s="252"/>
      <c r="I22" s="252"/>
    </row>
    <row r="23" spans="1:9" s="171" customFormat="1" ht="86.25" x14ac:dyDescent="0.3">
      <c r="A23" s="94"/>
      <c r="B23" s="272"/>
      <c r="C23" s="273"/>
      <c r="D23" s="273"/>
      <c r="E23" s="327" t="s">
        <v>343</v>
      </c>
      <c r="F23" s="327" t="s">
        <v>344</v>
      </c>
      <c r="G23" s="328">
        <v>84</v>
      </c>
      <c r="H23" s="328">
        <v>84</v>
      </c>
      <c r="I23" s="328">
        <v>84</v>
      </c>
    </row>
    <row r="24" spans="1:9" s="171" customFormat="1" x14ac:dyDescent="0.3">
      <c r="A24" s="94"/>
      <c r="B24" s="272"/>
      <c r="C24" s="273"/>
      <c r="D24" s="273"/>
      <c r="E24" s="329"/>
      <c r="F24" s="329" t="s">
        <v>15</v>
      </c>
      <c r="G24" s="330"/>
      <c r="H24" s="330"/>
      <c r="I24" s="330"/>
    </row>
    <row r="25" spans="1:9" s="171" customFormat="1" ht="34.5" x14ac:dyDescent="0.3">
      <c r="A25" s="94"/>
      <c r="B25" s="272"/>
      <c r="C25" s="273"/>
      <c r="D25" s="273"/>
      <c r="E25" s="329"/>
      <c r="F25" s="331" t="s">
        <v>117</v>
      </c>
      <c r="G25" s="330">
        <v>84</v>
      </c>
      <c r="H25" s="330">
        <v>84</v>
      </c>
      <c r="I25" s="330">
        <v>84</v>
      </c>
    </row>
    <row r="26" spans="1:9" s="171" customFormat="1" ht="34.5" x14ac:dyDescent="0.3">
      <c r="A26" s="94"/>
      <c r="B26" s="272"/>
      <c r="C26" s="273"/>
      <c r="D26" s="273"/>
      <c r="E26" s="329"/>
      <c r="F26" s="329" t="s">
        <v>16</v>
      </c>
      <c r="G26" s="330"/>
      <c r="H26" s="330"/>
      <c r="I26" s="330"/>
    </row>
    <row r="27" spans="1:9" s="171" customFormat="1" x14ac:dyDescent="0.3">
      <c r="A27" s="94"/>
      <c r="B27" s="272"/>
      <c r="C27" s="273"/>
      <c r="D27" s="273"/>
      <c r="E27" s="329"/>
      <c r="F27" s="329" t="s">
        <v>13</v>
      </c>
      <c r="G27" s="330">
        <v>84</v>
      </c>
      <c r="H27" s="330">
        <v>84</v>
      </c>
      <c r="I27" s="330">
        <v>84</v>
      </c>
    </row>
    <row r="28" spans="1:9" s="171" customFormat="1" x14ac:dyDescent="0.3">
      <c r="A28" s="94"/>
      <c r="B28" s="272"/>
      <c r="C28" s="273"/>
      <c r="D28" s="273"/>
      <c r="E28" s="329"/>
      <c r="F28" s="329" t="s">
        <v>31</v>
      </c>
      <c r="G28" s="330">
        <v>84</v>
      </c>
      <c r="H28" s="330">
        <v>84</v>
      </c>
      <c r="I28" s="330">
        <v>84</v>
      </c>
    </row>
    <row r="29" spans="1:9" s="171" customFormat="1" x14ac:dyDescent="0.3">
      <c r="A29" s="94"/>
      <c r="B29" s="272"/>
      <c r="C29" s="273"/>
      <c r="D29" s="273"/>
      <c r="E29" s="329"/>
      <c r="F29" s="329" t="s">
        <v>33</v>
      </c>
      <c r="G29" s="330">
        <v>84</v>
      </c>
      <c r="H29" s="330">
        <v>84</v>
      </c>
      <c r="I29" s="330">
        <v>84</v>
      </c>
    </row>
    <row r="30" spans="1:9" s="171" customFormat="1" x14ac:dyDescent="0.3">
      <c r="A30" s="94"/>
      <c r="B30" s="272"/>
      <c r="C30" s="273"/>
      <c r="D30" s="273"/>
      <c r="E30" s="329"/>
      <c r="F30" s="329" t="s">
        <v>52</v>
      </c>
      <c r="G30" s="330">
        <v>84</v>
      </c>
      <c r="H30" s="330">
        <v>84</v>
      </c>
      <c r="I30" s="330">
        <v>84</v>
      </c>
    </row>
    <row r="31" spans="1:9" s="171" customFormat="1" ht="51.75" x14ac:dyDescent="0.3">
      <c r="A31" s="94"/>
      <c r="B31" s="295"/>
      <c r="C31" s="296"/>
      <c r="D31" s="296"/>
      <c r="E31" s="332" t="s">
        <v>232</v>
      </c>
      <c r="F31" s="327" t="s">
        <v>233</v>
      </c>
      <c r="G31" s="328">
        <v>0</v>
      </c>
      <c r="H31" s="328">
        <v>43807.1</v>
      </c>
      <c r="I31" s="328">
        <v>328037.90000000002</v>
      </c>
    </row>
    <row r="32" spans="1:9" s="171" customFormat="1" x14ac:dyDescent="0.3">
      <c r="A32" s="94"/>
      <c r="B32" s="272"/>
      <c r="C32" s="273"/>
      <c r="D32" s="273"/>
      <c r="E32" s="333"/>
      <c r="F32" s="329" t="s">
        <v>15</v>
      </c>
      <c r="G32" s="330"/>
      <c r="H32" s="330"/>
      <c r="I32" s="330"/>
    </row>
    <row r="33" spans="1:9" s="171" customFormat="1" ht="34.5" x14ac:dyDescent="0.3">
      <c r="A33" s="94"/>
      <c r="B33" s="272"/>
      <c r="C33" s="273"/>
      <c r="D33" s="273"/>
      <c r="E33" s="333"/>
      <c r="F33" s="329" t="s">
        <v>117</v>
      </c>
      <c r="G33" s="330">
        <v>0</v>
      </c>
      <c r="H33" s="330">
        <v>43807.1</v>
      </c>
      <c r="I33" s="330">
        <v>328037.90000000002</v>
      </c>
    </row>
    <row r="34" spans="1:9" s="171" customFormat="1" ht="34.5" x14ac:dyDescent="0.3">
      <c r="A34" s="94"/>
      <c r="B34" s="272"/>
      <c r="C34" s="273"/>
      <c r="D34" s="273"/>
      <c r="E34" s="333"/>
      <c r="F34" s="329" t="s">
        <v>16</v>
      </c>
      <c r="G34" s="330"/>
      <c r="H34" s="330"/>
      <c r="I34" s="330"/>
    </row>
    <row r="35" spans="1:9" s="171" customFormat="1" x14ac:dyDescent="0.3">
      <c r="A35" s="94"/>
      <c r="B35" s="272"/>
      <c r="C35" s="273"/>
      <c r="D35" s="273"/>
      <c r="E35" s="333"/>
      <c r="F35" s="329" t="s">
        <v>13</v>
      </c>
      <c r="G35" s="330">
        <v>0</v>
      </c>
      <c r="H35" s="330">
        <v>43807.1</v>
      </c>
      <c r="I35" s="330">
        <v>328037.90000000002</v>
      </c>
    </row>
    <row r="36" spans="1:9" s="171" customFormat="1" ht="19.5" customHeight="1" x14ac:dyDescent="0.3">
      <c r="A36" s="94"/>
      <c r="B36" s="272"/>
      <c r="C36" s="273"/>
      <c r="D36" s="273"/>
      <c r="E36" s="333"/>
      <c r="F36" s="329" t="s">
        <v>27</v>
      </c>
      <c r="G36" s="330">
        <v>0</v>
      </c>
      <c r="H36" s="330">
        <v>43807.1</v>
      </c>
      <c r="I36" s="330">
        <v>328037.90000000002</v>
      </c>
    </row>
    <row r="37" spans="1:9" s="171" customFormat="1" x14ac:dyDescent="0.3">
      <c r="A37" s="94"/>
      <c r="B37" s="272"/>
      <c r="C37" s="273"/>
      <c r="D37" s="273"/>
      <c r="E37" s="333"/>
      <c r="F37" s="329" t="s">
        <v>28</v>
      </c>
      <c r="G37" s="330">
        <v>0</v>
      </c>
      <c r="H37" s="330">
        <v>43807.1</v>
      </c>
      <c r="I37" s="330">
        <v>328037.90000000002</v>
      </c>
    </row>
    <row r="38" spans="1:9" s="171" customFormat="1" x14ac:dyDescent="0.3">
      <c r="A38" s="94"/>
      <c r="B38" s="272"/>
      <c r="C38" s="273"/>
      <c r="D38" s="273"/>
      <c r="E38" s="333"/>
      <c r="F38" s="329" t="s">
        <v>44</v>
      </c>
      <c r="G38" s="330">
        <v>0</v>
      </c>
      <c r="H38" s="330">
        <v>13807.1</v>
      </c>
      <c r="I38" s="330">
        <v>148037.9</v>
      </c>
    </row>
    <row r="39" spans="1:9" s="171" customFormat="1" x14ac:dyDescent="0.3">
      <c r="A39" s="94"/>
      <c r="B39" s="272"/>
      <c r="C39" s="273"/>
      <c r="D39" s="273"/>
      <c r="E39" s="333"/>
      <c r="F39" s="329" t="s">
        <v>45</v>
      </c>
      <c r="G39" s="330">
        <v>0</v>
      </c>
      <c r="H39" s="330">
        <v>13807.1</v>
      </c>
      <c r="I39" s="330">
        <v>148037.9</v>
      </c>
    </row>
    <row r="40" spans="1:9" s="171" customFormat="1" x14ac:dyDescent="0.3">
      <c r="A40" s="94"/>
      <c r="B40" s="272"/>
      <c r="C40" s="273"/>
      <c r="D40" s="273"/>
      <c r="E40" s="333"/>
      <c r="F40" s="329" t="s">
        <v>122</v>
      </c>
      <c r="G40" s="330">
        <v>0</v>
      </c>
      <c r="H40" s="330">
        <v>30000</v>
      </c>
      <c r="I40" s="330">
        <v>180000</v>
      </c>
    </row>
    <row r="41" spans="1:9" s="171" customFormat="1" x14ac:dyDescent="0.3">
      <c r="A41" s="94"/>
      <c r="B41" s="272"/>
      <c r="C41" s="273"/>
      <c r="D41" s="273"/>
      <c r="E41" s="333"/>
      <c r="F41" s="329" t="s">
        <v>123</v>
      </c>
      <c r="G41" s="330">
        <v>0</v>
      </c>
      <c r="H41" s="330">
        <v>30000</v>
      </c>
      <c r="I41" s="330">
        <v>180000</v>
      </c>
    </row>
    <row r="42" spans="1:9" s="171" customFormat="1" ht="69" x14ac:dyDescent="0.3">
      <c r="A42" s="94"/>
      <c r="B42" s="272"/>
      <c r="C42" s="273"/>
      <c r="D42" s="273"/>
      <c r="E42" s="327" t="s">
        <v>270</v>
      </c>
      <c r="F42" s="327" t="s">
        <v>271</v>
      </c>
      <c r="G42" s="328">
        <v>2116</v>
      </c>
      <c r="H42" s="328">
        <v>9916</v>
      </c>
      <c r="I42" s="328">
        <v>9916</v>
      </c>
    </row>
    <row r="43" spans="1:9" s="171" customFormat="1" x14ac:dyDescent="0.3">
      <c r="A43" s="94"/>
      <c r="B43" s="272"/>
      <c r="C43" s="273"/>
      <c r="D43" s="273"/>
      <c r="E43" s="329"/>
      <c r="F43" s="329" t="s">
        <v>15</v>
      </c>
      <c r="G43" s="330"/>
      <c r="H43" s="330"/>
      <c r="I43" s="330"/>
    </row>
    <row r="44" spans="1:9" s="171" customFormat="1" ht="34.5" x14ac:dyDescent="0.3">
      <c r="A44" s="94"/>
      <c r="B44" s="272"/>
      <c r="C44" s="273"/>
      <c r="D44" s="273"/>
      <c r="E44" s="329"/>
      <c r="F44" s="331" t="s">
        <v>117</v>
      </c>
      <c r="G44" s="330">
        <v>2116</v>
      </c>
      <c r="H44" s="330">
        <v>9916</v>
      </c>
      <c r="I44" s="330">
        <v>9916</v>
      </c>
    </row>
    <row r="45" spans="1:9" s="171" customFormat="1" ht="34.5" x14ac:dyDescent="0.3">
      <c r="A45" s="94"/>
      <c r="B45" s="272"/>
      <c r="C45" s="273"/>
      <c r="D45" s="273"/>
      <c r="E45" s="329"/>
      <c r="F45" s="329" t="s">
        <v>16</v>
      </c>
      <c r="G45" s="330"/>
      <c r="H45" s="330"/>
      <c r="I45" s="330"/>
    </row>
    <row r="46" spans="1:9" s="171" customFormat="1" x14ac:dyDescent="0.3">
      <c r="A46" s="94"/>
      <c r="B46" s="272"/>
      <c r="C46" s="273"/>
      <c r="D46" s="273"/>
      <c r="E46" s="329"/>
      <c r="F46" s="329" t="s">
        <v>13</v>
      </c>
      <c r="G46" s="330">
        <v>2116</v>
      </c>
      <c r="H46" s="330">
        <v>9916</v>
      </c>
      <c r="I46" s="330">
        <v>9916</v>
      </c>
    </row>
    <row r="47" spans="1:9" s="171" customFormat="1" ht="20.25" customHeight="1" x14ac:dyDescent="0.3">
      <c r="A47" s="94"/>
      <c r="B47" s="272"/>
      <c r="C47" s="273"/>
      <c r="D47" s="273"/>
      <c r="E47" s="329"/>
      <c r="F47" s="329" t="s">
        <v>27</v>
      </c>
      <c r="G47" s="330">
        <v>2116</v>
      </c>
      <c r="H47" s="330">
        <v>9916</v>
      </c>
      <c r="I47" s="330">
        <v>9916</v>
      </c>
    </row>
    <row r="48" spans="1:9" s="171" customFormat="1" x14ac:dyDescent="0.3">
      <c r="A48" s="94"/>
      <c r="B48" s="272"/>
      <c r="C48" s="273"/>
      <c r="D48" s="273"/>
      <c r="E48" s="329"/>
      <c r="F48" s="329" t="s">
        <v>28</v>
      </c>
      <c r="G48" s="330">
        <v>2116</v>
      </c>
      <c r="H48" s="330">
        <v>9916</v>
      </c>
      <c r="I48" s="330">
        <v>9916</v>
      </c>
    </row>
    <row r="49" spans="1:9" s="171" customFormat="1" x14ac:dyDescent="0.3">
      <c r="A49" s="94"/>
      <c r="B49" s="272"/>
      <c r="C49" s="273"/>
      <c r="D49" s="273"/>
      <c r="E49" s="329"/>
      <c r="F49" s="329" t="s">
        <v>122</v>
      </c>
      <c r="G49" s="330">
        <v>2116</v>
      </c>
      <c r="H49" s="330">
        <v>9916</v>
      </c>
      <c r="I49" s="330">
        <v>9916</v>
      </c>
    </row>
    <row r="50" spans="1:9" s="171" customFormat="1" x14ac:dyDescent="0.3">
      <c r="A50" s="94"/>
      <c r="B50" s="272"/>
      <c r="C50" s="273"/>
      <c r="D50" s="273"/>
      <c r="E50" s="329"/>
      <c r="F50" s="329" t="s">
        <v>123</v>
      </c>
      <c r="G50" s="330">
        <v>2116</v>
      </c>
      <c r="H50" s="330">
        <v>9916</v>
      </c>
      <c r="I50" s="330">
        <v>9916</v>
      </c>
    </row>
    <row r="51" spans="1:9" s="171" customFormat="1" x14ac:dyDescent="0.3">
      <c r="A51" s="260"/>
      <c r="B51" s="261"/>
      <c r="C51" s="261"/>
      <c r="D51" s="260"/>
      <c r="E51" s="334"/>
      <c r="F51" s="335" t="s">
        <v>277</v>
      </c>
      <c r="G51" s="336">
        <v>-2200</v>
      </c>
      <c r="H51" s="336">
        <v>-53807.1</v>
      </c>
      <c r="I51" s="336">
        <v>-338037.9</v>
      </c>
    </row>
    <row r="52" spans="1:9" x14ac:dyDescent="0.3">
      <c r="A52" s="265"/>
      <c r="B52" s="268"/>
      <c r="C52" s="268"/>
      <c r="D52" s="265"/>
      <c r="E52" s="337"/>
      <c r="F52" s="338" t="s">
        <v>14</v>
      </c>
      <c r="G52" s="339"/>
      <c r="H52" s="339"/>
      <c r="I52" s="339"/>
    </row>
    <row r="53" spans="1:9" s="171" customFormat="1" ht="34.5" x14ac:dyDescent="0.3">
      <c r="A53" s="260" t="s">
        <v>285</v>
      </c>
      <c r="B53" s="261"/>
      <c r="C53" s="261"/>
      <c r="D53" s="260"/>
      <c r="E53" s="340"/>
      <c r="F53" s="341" t="s">
        <v>286</v>
      </c>
      <c r="G53" s="18">
        <v>-2200</v>
      </c>
      <c r="H53" s="18">
        <v>-53807.1</v>
      </c>
      <c r="I53" s="18">
        <v>-338037.9</v>
      </c>
    </row>
    <row r="54" spans="1:9" s="92" customFormat="1" x14ac:dyDescent="0.3">
      <c r="A54" s="260"/>
      <c r="B54" s="260"/>
      <c r="C54" s="261"/>
      <c r="D54" s="260"/>
      <c r="E54" s="340"/>
      <c r="F54" s="342" t="s">
        <v>14</v>
      </c>
      <c r="G54" s="18"/>
      <c r="H54" s="18"/>
      <c r="I54" s="18"/>
    </row>
    <row r="55" spans="1:9" s="92" customFormat="1" ht="34.5" x14ac:dyDescent="0.3">
      <c r="A55" s="260"/>
      <c r="B55" s="260" t="s">
        <v>91</v>
      </c>
      <c r="C55" s="261"/>
      <c r="D55" s="260"/>
      <c r="E55" s="340"/>
      <c r="F55" s="341" t="s">
        <v>287</v>
      </c>
      <c r="G55" s="18">
        <v>-2200</v>
      </c>
      <c r="H55" s="18">
        <v>-53807.1</v>
      </c>
      <c r="I55" s="18">
        <v>-338037.9</v>
      </c>
    </row>
    <row r="56" spans="1:9" s="92" customFormat="1" x14ac:dyDescent="0.3">
      <c r="A56" s="260"/>
      <c r="B56" s="260"/>
      <c r="C56" s="260"/>
      <c r="D56" s="260"/>
      <c r="E56" s="340"/>
      <c r="F56" s="342" t="s">
        <v>14</v>
      </c>
      <c r="G56" s="18"/>
      <c r="H56" s="18"/>
      <c r="I56" s="18"/>
    </row>
    <row r="57" spans="1:9" s="92" customFormat="1" x14ac:dyDescent="0.3">
      <c r="A57" s="260"/>
      <c r="B57" s="260"/>
      <c r="C57" s="260" t="s">
        <v>91</v>
      </c>
      <c r="D57" s="260"/>
      <c r="E57" s="340"/>
      <c r="F57" s="341" t="s">
        <v>279</v>
      </c>
      <c r="G57" s="18">
        <v>-2200</v>
      </c>
      <c r="H57" s="18">
        <v>-53807.1</v>
      </c>
      <c r="I57" s="18">
        <v>-338037.9</v>
      </c>
    </row>
    <row r="58" spans="1:9" s="56" customFormat="1" x14ac:dyDescent="0.3">
      <c r="A58" s="260"/>
      <c r="B58" s="261"/>
      <c r="C58" s="261"/>
      <c r="D58" s="260"/>
      <c r="E58" s="340"/>
      <c r="F58" s="342" t="s">
        <v>14</v>
      </c>
      <c r="G58" s="18"/>
      <c r="H58" s="18"/>
      <c r="I58" s="18"/>
    </row>
    <row r="59" spans="1:9" s="56" customFormat="1" x14ac:dyDescent="0.3">
      <c r="A59" s="260"/>
      <c r="B59" s="261"/>
      <c r="C59" s="261"/>
      <c r="D59" s="285"/>
      <c r="E59" s="343"/>
      <c r="F59" s="344" t="s">
        <v>277</v>
      </c>
      <c r="G59" s="18">
        <v>-2200</v>
      </c>
      <c r="H59" s="18">
        <v>-53807.1</v>
      </c>
      <c r="I59" s="18">
        <v>-338037.9</v>
      </c>
    </row>
    <row r="60" spans="1:9" s="56" customFormat="1" x14ac:dyDescent="0.3">
      <c r="A60" s="260"/>
      <c r="B60" s="260"/>
      <c r="C60" s="261"/>
      <c r="D60" s="260"/>
      <c r="E60" s="340"/>
      <c r="F60" s="342" t="s">
        <v>14</v>
      </c>
      <c r="G60" s="18"/>
      <c r="H60" s="18"/>
      <c r="I60" s="18"/>
    </row>
    <row r="61" spans="1:9" s="56" customFormat="1" x14ac:dyDescent="0.3">
      <c r="A61" s="260"/>
      <c r="B61" s="260"/>
      <c r="C61" s="261"/>
      <c r="D61" s="260" t="s">
        <v>278</v>
      </c>
      <c r="E61" s="334"/>
      <c r="F61" s="334" t="s">
        <v>279</v>
      </c>
      <c r="G61" s="18">
        <v>-2200</v>
      </c>
      <c r="H61" s="18">
        <v>-53807.1</v>
      </c>
      <c r="I61" s="18">
        <v>-338037.9</v>
      </c>
    </row>
    <row r="62" spans="1:9" s="56" customFormat="1" x14ac:dyDescent="0.3">
      <c r="A62" s="265"/>
      <c r="B62" s="265"/>
      <c r="C62" s="265"/>
      <c r="D62" s="265"/>
      <c r="E62" s="345"/>
      <c r="F62" s="346" t="s">
        <v>14</v>
      </c>
      <c r="G62" s="18"/>
      <c r="H62" s="18"/>
      <c r="I62" s="18"/>
    </row>
    <row r="63" spans="1:9" s="56" customFormat="1" x14ac:dyDescent="0.3">
      <c r="A63" s="260"/>
      <c r="B63" s="260"/>
      <c r="C63" s="260"/>
      <c r="D63" s="260"/>
      <c r="E63" s="347">
        <v>11001</v>
      </c>
      <c r="F63" s="334" t="s">
        <v>279</v>
      </c>
      <c r="G63" s="18">
        <v>-2200</v>
      </c>
      <c r="H63" s="18">
        <v>-53807.1</v>
      </c>
      <c r="I63" s="18">
        <v>-338037.9</v>
      </c>
    </row>
    <row r="64" spans="1:9" s="56" customFormat="1" x14ac:dyDescent="0.3">
      <c r="A64" s="265"/>
      <c r="B64" s="268"/>
      <c r="C64" s="268"/>
      <c r="D64" s="265"/>
      <c r="E64" s="345"/>
      <c r="F64" s="346" t="s">
        <v>288</v>
      </c>
      <c r="G64" s="18"/>
      <c r="H64" s="18"/>
      <c r="I64" s="18"/>
    </row>
    <row r="65" spans="1:9" s="56" customFormat="1" x14ac:dyDescent="0.3">
      <c r="A65" s="265"/>
      <c r="B65" s="268"/>
      <c r="C65" s="268"/>
      <c r="D65" s="265"/>
      <c r="E65" s="348"/>
      <c r="F65" s="349" t="s">
        <v>277</v>
      </c>
      <c r="G65" s="225">
        <v>-2200</v>
      </c>
      <c r="H65" s="225">
        <v>-53807.1</v>
      </c>
      <c r="I65" s="225">
        <v>-338037.9</v>
      </c>
    </row>
    <row r="66" spans="1:9" s="56" customFormat="1" ht="34.5" x14ac:dyDescent="0.3">
      <c r="A66" s="271"/>
      <c r="B66" s="272"/>
      <c r="C66" s="273"/>
      <c r="D66" s="273"/>
      <c r="E66" s="333"/>
      <c r="F66" s="346" t="s">
        <v>289</v>
      </c>
      <c r="G66" s="225"/>
      <c r="H66" s="225"/>
      <c r="I66" s="225"/>
    </row>
    <row r="67" spans="1:9" s="56" customFormat="1" x14ac:dyDescent="0.3">
      <c r="A67" s="271"/>
      <c r="B67" s="272"/>
      <c r="C67" s="273"/>
      <c r="D67" s="273"/>
      <c r="E67" s="333"/>
      <c r="F67" s="346" t="s">
        <v>13</v>
      </c>
      <c r="G67" s="225">
        <v>-2200</v>
      </c>
      <c r="H67" s="225">
        <v>-53807.1</v>
      </c>
      <c r="I67" s="225">
        <v>-338037.9</v>
      </c>
    </row>
    <row r="68" spans="1:9" s="56" customFormat="1" x14ac:dyDescent="0.3">
      <c r="A68" s="271"/>
      <c r="B68" s="272"/>
      <c r="C68" s="273"/>
      <c r="D68" s="273"/>
      <c r="E68" s="333"/>
      <c r="F68" s="346" t="s">
        <v>290</v>
      </c>
      <c r="G68" s="225">
        <v>-2200</v>
      </c>
      <c r="H68" s="225">
        <v>-53807.1</v>
      </c>
      <c r="I68" s="225">
        <v>-338037.9</v>
      </c>
    </row>
    <row r="69" spans="1:9" s="56" customFormat="1" x14ac:dyDescent="0.3">
      <c r="A69" s="271"/>
      <c r="B69" s="272"/>
      <c r="C69" s="273"/>
      <c r="D69" s="273"/>
      <c r="E69" s="333"/>
      <c r="F69" s="346" t="s">
        <v>291</v>
      </c>
      <c r="G69" s="225">
        <v>-2200</v>
      </c>
      <c r="H69" s="225">
        <v>-53807.1</v>
      </c>
      <c r="I69" s="225">
        <v>-338037.9</v>
      </c>
    </row>
    <row r="70" spans="1:9" s="56" customFormat="1" x14ac:dyDescent="0.3">
      <c r="A70" s="271"/>
      <c r="B70" s="272"/>
      <c r="C70" s="273"/>
      <c r="D70" s="273"/>
      <c r="E70" s="333"/>
      <c r="F70" s="346" t="s">
        <v>292</v>
      </c>
      <c r="G70" s="225">
        <v>-2200</v>
      </c>
      <c r="H70" s="225">
        <v>-53807.1</v>
      </c>
      <c r="I70" s="225">
        <v>-338037.9</v>
      </c>
    </row>
    <row r="71" spans="1:9" s="56" customFormat="1" x14ac:dyDescent="0.3">
      <c r="A71" s="286"/>
      <c r="B71" s="287"/>
      <c r="C71" s="208"/>
      <c r="D71" s="208"/>
      <c r="E71" s="30"/>
      <c r="F71" s="30"/>
      <c r="G71" s="30"/>
      <c r="H71" s="30"/>
      <c r="I71" s="288"/>
    </row>
    <row r="72" spans="1:9" s="56" customFormat="1" x14ac:dyDescent="0.3">
      <c r="A72" s="286"/>
      <c r="B72" s="287"/>
      <c r="C72" s="208"/>
      <c r="D72" s="208"/>
      <c r="E72" s="30"/>
      <c r="F72" s="30"/>
      <c r="G72" s="30"/>
      <c r="H72" s="30"/>
      <c r="I72" s="288"/>
    </row>
    <row r="73" spans="1:9" s="56" customFormat="1" x14ac:dyDescent="0.3">
      <c r="A73" s="286"/>
      <c r="B73" s="289" t="s">
        <v>310</v>
      </c>
      <c r="C73" s="290"/>
      <c r="D73" s="291"/>
      <c r="I73" s="292"/>
    </row>
    <row r="74" spans="1:9" s="56" customFormat="1" x14ac:dyDescent="0.3">
      <c r="A74" s="286"/>
      <c r="B74" s="289" t="s">
        <v>311</v>
      </c>
      <c r="C74" s="290"/>
      <c r="D74" s="291"/>
      <c r="I74" s="292"/>
    </row>
    <row r="75" spans="1:9" s="56" customFormat="1" x14ac:dyDescent="0.3">
      <c r="A75" s="286"/>
      <c r="B75" s="171"/>
      <c r="C75" s="293" t="s">
        <v>312</v>
      </c>
      <c r="D75" s="291"/>
      <c r="I75" s="292"/>
    </row>
    <row r="76" spans="1:9" s="56" customFormat="1" x14ac:dyDescent="0.3">
      <c r="A76" s="286"/>
      <c r="D76" s="294"/>
      <c r="I76" s="292"/>
    </row>
  </sheetData>
  <mergeCells count="6">
    <mergeCell ref="F2:I2"/>
    <mergeCell ref="A4:I4"/>
    <mergeCell ref="A7:C7"/>
    <mergeCell ref="D7:E7"/>
    <mergeCell ref="F7:F8"/>
    <mergeCell ref="G7:I7"/>
  </mergeCells>
  <pageMargins left="0.7" right="0.7" top="0.28999999999999998" bottom="0.24" header="0.21" footer="0.17"/>
  <pageSetup scale="6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L97"/>
  <sheetViews>
    <sheetView zoomScaleNormal="100" workbookViewId="0">
      <selection activeCell="G17" sqref="G17"/>
    </sheetView>
  </sheetViews>
  <sheetFormatPr defaultColWidth="8" defaultRowHeight="17.25" x14ac:dyDescent="0.3"/>
  <cols>
    <col min="1" max="1" width="9.42578125" style="56" customWidth="1"/>
    <col min="2" max="2" width="12" style="56" customWidth="1"/>
    <col min="3" max="3" width="8" style="56"/>
    <col min="4" max="4" width="10.5703125" style="56" customWidth="1"/>
    <col min="5" max="5" width="15.85546875" style="56" customWidth="1"/>
    <col min="6" max="6" width="72" style="56" customWidth="1"/>
    <col min="7" max="9" width="19.28515625" style="56" customWidth="1"/>
    <col min="10" max="10" width="20.42578125" style="56" customWidth="1"/>
    <col min="11" max="11" width="25.140625" style="56" customWidth="1"/>
    <col min="12" max="16384" width="8" style="56"/>
  </cols>
  <sheetData>
    <row r="1" spans="1:12" s="30" customFormat="1" x14ac:dyDescent="0.25">
      <c r="A1" s="437" t="s">
        <v>110</v>
      </c>
      <c r="B1" s="437"/>
      <c r="C1" s="437"/>
      <c r="D1" s="437"/>
      <c r="E1" s="437"/>
      <c r="F1" s="437"/>
      <c r="G1" s="437"/>
      <c r="H1" s="437"/>
      <c r="I1" s="437"/>
      <c r="J1" s="437"/>
    </row>
    <row r="2" spans="1:12" s="97" customFormat="1" x14ac:dyDescent="0.25">
      <c r="A2" s="438" t="s">
        <v>108</v>
      </c>
      <c r="B2" s="438"/>
      <c r="C2" s="438"/>
      <c r="D2" s="438"/>
      <c r="E2" s="438"/>
      <c r="F2" s="438"/>
      <c r="G2" s="438"/>
      <c r="H2" s="438"/>
      <c r="I2" s="438"/>
      <c r="J2" s="438"/>
      <c r="K2" s="96"/>
      <c r="L2" s="96"/>
    </row>
    <row r="3" spans="1:12" s="97" customFormat="1" x14ac:dyDescent="0.25">
      <c r="A3" s="438" t="s">
        <v>0</v>
      </c>
      <c r="B3" s="438"/>
      <c r="C3" s="438"/>
      <c r="D3" s="438"/>
      <c r="E3" s="438"/>
      <c r="F3" s="438"/>
      <c r="G3" s="438"/>
      <c r="H3" s="438"/>
      <c r="I3" s="438"/>
      <c r="J3" s="438"/>
      <c r="K3" s="96"/>
      <c r="L3" s="96"/>
    </row>
    <row r="4" spans="1:12" s="97" customFormat="1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6"/>
      <c r="L4" s="96"/>
    </row>
    <row r="5" spans="1:12" s="97" customFormat="1" x14ac:dyDescent="0.25">
      <c r="A5" s="439" t="s">
        <v>102</v>
      </c>
      <c r="B5" s="439"/>
      <c r="C5" s="439"/>
      <c r="D5" s="439"/>
      <c r="E5" s="439"/>
      <c r="F5" s="439"/>
      <c r="G5" s="439"/>
      <c r="H5" s="439"/>
      <c r="I5" s="439"/>
      <c r="J5" s="439"/>
    </row>
    <row r="6" spans="1:12" s="97" customFormat="1" x14ac:dyDescent="0.25">
      <c r="A6" s="80"/>
      <c r="B6" s="80"/>
      <c r="C6" s="80"/>
      <c r="D6" s="80"/>
      <c r="E6" s="80"/>
      <c r="F6" s="80"/>
      <c r="G6" s="80"/>
      <c r="H6" s="80"/>
      <c r="I6" s="451" t="s">
        <v>54</v>
      </c>
      <c r="J6" s="451"/>
    </row>
    <row r="7" spans="1:12" s="30" customFormat="1" ht="21" customHeight="1" thickBot="1" x14ac:dyDescent="0.3">
      <c r="I7" s="452"/>
      <c r="J7" s="452"/>
    </row>
    <row r="8" spans="1:12" s="30" customFormat="1" ht="80.25" customHeight="1" x14ac:dyDescent="0.25">
      <c r="A8" s="440" t="s">
        <v>5</v>
      </c>
      <c r="B8" s="441"/>
      <c r="C8" s="442"/>
      <c r="D8" s="446" t="s">
        <v>6</v>
      </c>
      <c r="E8" s="442"/>
      <c r="F8" s="448" t="s">
        <v>7</v>
      </c>
      <c r="G8" s="454" t="s">
        <v>3</v>
      </c>
      <c r="H8" s="454"/>
      <c r="I8" s="454"/>
      <c r="J8" s="455"/>
    </row>
    <row r="9" spans="1:12" s="30" customFormat="1" ht="23.25" customHeight="1" x14ac:dyDescent="0.25">
      <c r="A9" s="443"/>
      <c r="B9" s="444"/>
      <c r="C9" s="445"/>
      <c r="D9" s="447"/>
      <c r="E9" s="445"/>
      <c r="F9" s="449"/>
      <c r="G9" s="453" t="s">
        <v>103</v>
      </c>
      <c r="H9" s="435" t="s">
        <v>104</v>
      </c>
      <c r="I9" s="435" t="s">
        <v>87</v>
      </c>
      <c r="J9" s="436" t="s">
        <v>46</v>
      </c>
    </row>
    <row r="10" spans="1:12" s="30" customFormat="1" ht="36" customHeight="1" x14ac:dyDescent="0.25">
      <c r="A10" s="35" t="s">
        <v>8</v>
      </c>
      <c r="B10" s="36" t="s">
        <v>9</v>
      </c>
      <c r="C10" s="36" t="s">
        <v>10</v>
      </c>
      <c r="D10" s="36" t="s">
        <v>11</v>
      </c>
      <c r="E10" s="36" t="s">
        <v>12</v>
      </c>
      <c r="F10" s="450"/>
      <c r="G10" s="453"/>
      <c r="H10" s="435"/>
      <c r="I10" s="435"/>
      <c r="J10" s="436"/>
    </row>
    <row r="11" spans="1:12" s="30" customFormat="1" x14ac:dyDescent="0.25">
      <c r="A11" s="37"/>
      <c r="B11" s="38"/>
      <c r="C11" s="38"/>
      <c r="D11" s="38"/>
      <c r="E11" s="39"/>
      <c r="F11" s="99" t="s">
        <v>13</v>
      </c>
      <c r="G11" s="100" t="e">
        <f>G13+G33</f>
        <v>#REF!</v>
      </c>
      <c r="H11" s="100" t="e">
        <f>H13+H33</f>
        <v>#REF!</v>
      </c>
      <c r="I11" s="100" t="e">
        <f>I13+I33</f>
        <v>#REF!</v>
      </c>
      <c r="J11" s="101" t="e">
        <f>J13+J33</f>
        <v>#REF!</v>
      </c>
    </row>
    <row r="12" spans="1:12" s="30" customFormat="1" x14ac:dyDescent="0.25">
      <c r="A12" s="102"/>
      <c r="B12" s="103"/>
      <c r="C12" s="103"/>
      <c r="D12" s="103"/>
      <c r="E12" s="104"/>
      <c r="F12" s="105" t="s">
        <v>14</v>
      </c>
      <c r="G12" s="105"/>
      <c r="H12" s="105"/>
      <c r="I12" s="105"/>
      <c r="J12" s="84"/>
    </row>
    <row r="13" spans="1:12" s="108" customFormat="1" x14ac:dyDescent="0.3">
      <c r="A13" s="106"/>
      <c r="B13" s="79"/>
      <c r="C13" s="79"/>
      <c r="D13" s="79"/>
      <c r="E13" s="79"/>
      <c r="F13" s="107" t="s">
        <v>95</v>
      </c>
      <c r="G13" s="160" t="e">
        <f>G15</f>
        <v>#REF!</v>
      </c>
      <c r="H13" s="160" t="e">
        <f>H15</f>
        <v>#REF!</v>
      </c>
      <c r="I13" s="160" t="e">
        <f>I15</f>
        <v>#REF!</v>
      </c>
      <c r="J13" s="130" t="e">
        <f>J15</f>
        <v>#REF!</v>
      </c>
    </row>
    <row r="14" spans="1:12" s="30" customFormat="1" x14ac:dyDescent="0.25">
      <c r="A14" s="102"/>
      <c r="B14" s="103"/>
      <c r="C14" s="103"/>
      <c r="D14" s="103"/>
      <c r="E14" s="104"/>
      <c r="F14" s="105" t="s">
        <v>14</v>
      </c>
      <c r="G14" s="31"/>
      <c r="H14" s="31"/>
      <c r="I14" s="31"/>
      <c r="J14" s="84"/>
    </row>
    <row r="15" spans="1:12" s="108" customFormat="1" ht="38.25" customHeight="1" x14ac:dyDescent="0.3">
      <c r="A15" s="109" t="s">
        <v>101</v>
      </c>
      <c r="B15" s="79"/>
      <c r="C15" s="79"/>
      <c r="D15" s="79"/>
      <c r="E15" s="79"/>
      <c r="F15" s="107" t="s">
        <v>100</v>
      </c>
      <c r="G15" s="160" t="e">
        <f>G17</f>
        <v>#REF!</v>
      </c>
      <c r="H15" s="160" t="e">
        <f>H17</f>
        <v>#REF!</v>
      </c>
      <c r="I15" s="160" t="e">
        <f>I17</f>
        <v>#REF!</v>
      </c>
      <c r="J15" s="130" t="e">
        <f>J17</f>
        <v>#REF!</v>
      </c>
    </row>
    <row r="16" spans="1:12" s="108" customFormat="1" x14ac:dyDescent="0.3">
      <c r="A16" s="106"/>
      <c r="B16" s="79"/>
      <c r="C16" s="79"/>
      <c r="D16" s="79"/>
      <c r="E16" s="79"/>
      <c r="F16" s="79" t="s">
        <v>14</v>
      </c>
      <c r="G16" s="76"/>
      <c r="H16" s="76"/>
      <c r="I16" s="76"/>
      <c r="J16" s="130"/>
    </row>
    <row r="17" spans="1:10" s="108" customFormat="1" x14ac:dyDescent="0.3">
      <c r="A17" s="106"/>
      <c r="B17" s="107" t="s">
        <v>91</v>
      </c>
      <c r="C17" s="79"/>
      <c r="D17" s="79"/>
      <c r="E17" s="79"/>
      <c r="F17" s="107" t="s">
        <v>99</v>
      </c>
      <c r="G17" s="160" t="e">
        <f>G19</f>
        <v>#REF!</v>
      </c>
      <c r="H17" s="160" t="e">
        <f>H19</f>
        <v>#REF!</v>
      </c>
      <c r="I17" s="160" t="e">
        <f>I19</f>
        <v>#REF!</v>
      </c>
      <c r="J17" s="130" t="e">
        <f>J19</f>
        <v>#REF!</v>
      </c>
    </row>
    <row r="18" spans="1:10" s="108" customFormat="1" x14ac:dyDescent="0.3">
      <c r="A18" s="106"/>
      <c r="B18" s="79"/>
      <c r="C18" s="79"/>
      <c r="D18" s="79"/>
      <c r="E18" s="79"/>
      <c r="F18" s="79" t="s">
        <v>14</v>
      </c>
      <c r="G18" s="76"/>
      <c r="H18" s="76"/>
      <c r="I18" s="76"/>
      <c r="J18" s="130"/>
    </row>
    <row r="19" spans="1:10" s="108" customFormat="1" x14ac:dyDescent="0.3">
      <c r="A19" s="106"/>
      <c r="B19" s="79"/>
      <c r="C19" s="107" t="s">
        <v>91</v>
      </c>
      <c r="D19" s="79"/>
      <c r="E19" s="79"/>
      <c r="F19" s="107" t="s">
        <v>96</v>
      </c>
      <c r="G19" s="160" t="e">
        <f>G21</f>
        <v>#REF!</v>
      </c>
      <c r="H19" s="160" t="e">
        <f>H21</f>
        <v>#REF!</v>
      </c>
      <c r="I19" s="160" t="e">
        <f>I21</f>
        <v>#REF!</v>
      </c>
      <c r="J19" s="130" t="e">
        <f>J21</f>
        <v>#REF!</v>
      </c>
    </row>
    <row r="20" spans="1:10" s="108" customFormat="1" x14ac:dyDescent="0.3">
      <c r="A20" s="106"/>
      <c r="B20" s="79"/>
      <c r="C20" s="79"/>
      <c r="D20" s="79"/>
      <c r="E20" s="79"/>
      <c r="F20" s="79" t="s">
        <v>14</v>
      </c>
      <c r="G20" s="76"/>
      <c r="H20" s="76"/>
      <c r="I20" s="76"/>
      <c r="J20" s="130"/>
    </row>
    <row r="21" spans="1:10" s="108" customFormat="1" x14ac:dyDescent="0.3">
      <c r="A21" s="106"/>
      <c r="B21" s="79"/>
      <c r="C21" s="79"/>
      <c r="D21" s="79"/>
      <c r="E21" s="79"/>
      <c r="F21" s="107" t="s">
        <v>95</v>
      </c>
      <c r="G21" s="160" t="e">
        <f>G23</f>
        <v>#REF!</v>
      </c>
      <c r="H21" s="160" t="e">
        <f>H23</f>
        <v>#REF!</v>
      </c>
      <c r="I21" s="160" t="e">
        <f>I23</f>
        <v>#REF!</v>
      </c>
      <c r="J21" s="130" t="e">
        <f>J23</f>
        <v>#REF!</v>
      </c>
    </row>
    <row r="22" spans="1:10" s="108" customFormat="1" x14ac:dyDescent="0.3">
      <c r="A22" s="106"/>
      <c r="B22" s="79"/>
      <c r="C22" s="79"/>
      <c r="D22" s="79"/>
      <c r="E22" s="79"/>
      <c r="F22" s="79" t="s">
        <v>14</v>
      </c>
      <c r="G22" s="76"/>
      <c r="H22" s="76"/>
      <c r="I22" s="76"/>
      <c r="J22" s="85"/>
    </row>
    <row r="23" spans="1:10" s="108" customFormat="1" x14ac:dyDescent="0.3">
      <c r="A23" s="106"/>
      <c r="B23" s="79"/>
      <c r="C23" s="79"/>
      <c r="D23" s="107" t="s">
        <v>98</v>
      </c>
      <c r="E23" s="79"/>
      <c r="F23" s="79" t="s">
        <v>96</v>
      </c>
      <c r="G23" s="76" t="e">
        <f>G25</f>
        <v>#REF!</v>
      </c>
      <c r="H23" s="76" t="e">
        <f>H25</f>
        <v>#REF!</v>
      </c>
      <c r="I23" s="76" t="e">
        <f>I25</f>
        <v>#REF!</v>
      </c>
      <c r="J23" s="85" t="e">
        <f>J25</f>
        <v>#REF!</v>
      </c>
    </row>
    <row r="24" spans="1:10" s="108" customFormat="1" x14ac:dyDescent="0.3">
      <c r="A24" s="110"/>
      <c r="B24" s="111"/>
      <c r="C24" s="111"/>
      <c r="D24" s="79"/>
      <c r="E24" s="79"/>
      <c r="F24" s="79" t="s">
        <v>14</v>
      </c>
      <c r="G24" s="76"/>
      <c r="H24" s="76"/>
      <c r="I24" s="76"/>
      <c r="J24" s="85"/>
    </row>
    <row r="25" spans="1:10" s="108" customFormat="1" x14ac:dyDescent="0.3">
      <c r="A25" s="106"/>
      <c r="B25" s="79"/>
      <c r="C25" s="79"/>
      <c r="D25" s="79"/>
      <c r="E25" s="112" t="s">
        <v>97</v>
      </c>
      <c r="F25" s="79" t="s">
        <v>96</v>
      </c>
      <c r="G25" s="76" t="e">
        <f>G27</f>
        <v>#REF!</v>
      </c>
      <c r="H25" s="76" t="e">
        <f>H27</f>
        <v>#REF!</v>
      </c>
      <c r="I25" s="76" t="e">
        <f>I27</f>
        <v>#REF!</v>
      </c>
      <c r="J25" s="85" t="e">
        <f>J27</f>
        <v>#REF!</v>
      </c>
    </row>
    <row r="26" spans="1:10" s="108" customFormat="1" x14ac:dyDescent="0.3">
      <c r="A26" s="106"/>
      <c r="B26" s="79"/>
      <c r="C26" s="79"/>
      <c r="D26" s="113"/>
      <c r="E26" s="79"/>
      <c r="F26" s="79" t="s">
        <v>15</v>
      </c>
      <c r="G26" s="76"/>
      <c r="H26" s="76"/>
      <c r="I26" s="76"/>
      <c r="J26" s="85"/>
    </row>
    <row r="27" spans="1:10" s="108" customFormat="1" x14ac:dyDescent="0.3">
      <c r="A27" s="106"/>
      <c r="B27" s="79"/>
      <c r="C27" s="79"/>
      <c r="D27" s="113"/>
      <c r="E27" s="79"/>
      <c r="F27" s="114" t="s">
        <v>95</v>
      </c>
      <c r="G27" s="76" t="e">
        <f>G29</f>
        <v>#REF!</v>
      </c>
      <c r="H27" s="76" t="e">
        <f>H29</f>
        <v>#REF!</v>
      </c>
      <c r="I27" s="76" t="e">
        <f>I29</f>
        <v>#REF!</v>
      </c>
      <c r="J27" s="85" t="e">
        <f>J29</f>
        <v>#REF!</v>
      </c>
    </row>
    <row r="28" spans="1:10" s="108" customFormat="1" ht="34.5" x14ac:dyDescent="0.3">
      <c r="A28" s="106"/>
      <c r="B28" s="79"/>
      <c r="C28" s="79"/>
      <c r="D28" s="113"/>
      <c r="E28" s="79"/>
      <c r="F28" s="79" t="s">
        <v>16</v>
      </c>
      <c r="G28" s="76"/>
      <c r="H28" s="76"/>
      <c r="I28" s="76"/>
      <c r="J28" s="85"/>
    </row>
    <row r="29" spans="1:10" s="108" customFormat="1" x14ac:dyDescent="0.3">
      <c r="A29" s="106"/>
      <c r="B29" s="79"/>
      <c r="C29" s="79"/>
      <c r="D29" s="113"/>
      <c r="E29" s="79"/>
      <c r="F29" s="115" t="s">
        <v>13</v>
      </c>
      <c r="G29" s="76" t="e">
        <f t="shared" ref="G29:J31" si="0">G30</f>
        <v>#REF!</v>
      </c>
      <c r="H29" s="76" t="e">
        <f t="shared" si="0"/>
        <v>#REF!</v>
      </c>
      <c r="I29" s="76" t="e">
        <f t="shared" si="0"/>
        <v>#REF!</v>
      </c>
      <c r="J29" s="85" t="e">
        <f t="shared" si="0"/>
        <v>#REF!</v>
      </c>
    </row>
    <row r="30" spans="1:10" s="108" customFormat="1" x14ac:dyDescent="0.3">
      <c r="A30" s="106"/>
      <c r="B30" s="79"/>
      <c r="C30" s="79"/>
      <c r="D30" s="113"/>
      <c r="E30" s="79"/>
      <c r="F30" s="115" t="s">
        <v>31</v>
      </c>
      <c r="G30" s="76" t="e">
        <f t="shared" si="0"/>
        <v>#REF!</v>
      </c>
      <c r="H30" s="76" t="e">
        <f t="shared" si="0"/>
        <v>#REF!</v>
      </c>
      <c r="I30" s="76" t="e">
        <f t="shared" si="0"/>
        <v>#REF!</v>
      </c>
      <c r="J30" s="85" t="e">
        <f t="shared" si="0"/>
        <v>#REF!</v>
      </c>
    </row>
    <row r="31" spans="1:10" s="108" customFormat="1" x14ac:dyDescent="0.3">
      <c r="A31" s="106"/>
      <c r="B31" s="79"/>
      <c r="C31" s="79"/>
      <c r="D31" s="113"/>
      <c r="E31" s="79"/>
      <c r="F31" s="115" t="s">
        <v>33</v>
      </c>
      <c r="G31" s="76" t="e">
        <f t="shared" si="0"/>
        <v>#REF!</v>
      </c>
      <c r="H31" s="76" t="e">
        <f t="shared" si="0"/>
        <v>#REF!</v>
      </c>
      <c r="I31" s="76" t="e">
        <f t="shared" si="0"/>
        <v>#REF!</v>
      </c>
      <c r="J31" s="85" t="e">
        <f t="shared" si="0"/>
        <v>#REF!</v>
      </c>
    </row>
    <row r="32" spans="1:10" s="108" customFormat="1" x14ac:dyDescent="0.3">
      <c r="A32" s="106"/>
      <c r="B32" s="79"/>
      <c r="C32" s="79"/>
      <c r="D32" s="113"/>
      <c r="E32" s="79"/>
      <c r="F32" s="115" t="s">
        <v>94</v>
      </c>
      <c r="G32" s="76" t="e">
        <f>-G33</f>
        <v>#REF!</v>
      </c>
      <c r="H32" s="76" t="e">
        <f t="shared" ref="H32:J32" si="1">-H33</f>
        <v>#REF!</v>
      </c>
      <c r="I32" s="76" t="e">
        <f t="shared" si="1"/>
        <v>#REF!</v>
      </c>
      <c r="J32" s="85" t="e">
        <f t="shared" si="1"/>
        <v>#REF!</v>
      </c>
    </row>
    <row r="33" spans="1:10" s="117" customFormat="1" ht="34.5" x14ac:dyDescent="0.25">
      <c r="A33" s="102"/>
      <c r="B33" s="103"/>
      <c r="C33" s="103"/>
      <c r="D33" s="103"/>
      <c r="E33" s="103"/>
      <c r="F33" s="116" t="s">
        <v>4</v>
      </c>
      <c r="G33" s="158" t="e">
        <f>G71+G35</f>
        <v>#REF!</v>
      </c>
      <c r="H33" s="158" t="e">
        <f t="shared" ref="H33:J33" si="2">H71+H35</f>
        <v>#REF!</v>
      </c>
      <c r="I33" s="158" t="e">
        <f t="shared" si="2"/>
        <v>#REF!</v>
      </c>
      <c r="J33" s="159" t="e">
        <f t="shared" si="2"/>
        <v>#REF!</v>
      </c>
    </row>
    <row r="34" spans="1:10" s="30" customFormat="1" x14ac:dyDescent="0.25">
      <c r="A34" s="102"/>
      <c r="B34" s="103"/>
      <c r="C34" s="103"/>
      <c r="D34" s="103"/>
      <c r="E34" s="104"/>
      <c r="F34" s="105" t="s">
        <v>14</v>
      </c>
      <c r="G34" s="31"/>
      <c r="H34" s="31"/>
      <c r="I34" s="31"/>
      <c r="J34" s="143"/>
    </row>
    <row r="35" spans="1:10" s="92" customFormat="1" x14ac:dyDescent="0.3">
      <c r="A35" s="45" t="s">
        <v>20</v>
      </c>
      <c r="B35" s="41"/>
      <c r="C35" s="41"/>
      <c r="D35" s="41"/>
      <c r="E35" s="42"/>
      <c r="F35" s="46" t="s">
        <v>21</v>
      </c>
      <c r="G35" s="120" t="e">
        <f>+G37+G54</f>
        <v>#REF!</v>
      </c>
      <c r="H35" s="120" t="e">
        <f t="shared" ref="H35:J35" si="3">+H37+H54</f>
        <v>#REF!</v>
      </c>
      <c r="I35" s="120" t="e">
        <f t="shared" si="3"/>
        <v>#REF!</v>
      </c>
      <c r="J35" s="121" t="e">
        <f t="shared" si="3"/>
        <v>#REF!</v>
      </c>
    </row>
    <row r="36" spans="1:10" x14ac:dyDescent="0.3">
      <c r="A36" s="40"/>
      <c r="B36" s="41"/>
      <c r="C36" s="41"/>
      <c r="D36" s="41"/>
      <c r="E36" s="42"/>
      <c r="F36" s="43" t="s">
        <v>14</v>
      </c>
      <c r="G36" s="79"/>
      <c r="H36" s="79"/>
      <c r="I36" s="79"/>
      <c r="J36" s="131"/>
    </row>
    <row r="37" spans="1:10" s="92" customFormat="1" ht="34.5" x14ac:dyDescent="0.3">
      <c r="A37" s="40"/>
      <c r="B37" s="47" t="s">
        <v>22</v>
      </c>
      <c r="C37" s="41"/>
      <c r="D37" s="41"/>
      <c r="E37" s="42"/>
      <c r="F37" s="46" t="s">
        <v>23</v>
      </c>
      <c r="G37" s="120" t="e">
        <f>G39</f>
        <v>#REF!</v>
      </c>
      <c r="H37" s="120" t="e">
        <f>H39</f>
        <v>#REF!</v>
      </c>
      <c r="I37" s="120" t="e">
        <f>I39</f>
        <v>#REF!</v>
      </c>
      <c r="J37" s="121" t="e">
        <f>J39</f>
        <v>#REF!</v>
      </c>
    </row>
    <row r="38" spans="1:10" x14ac:dyDescent="0.3">
      <c r="A38" s="40"/>
      <c r="B38" s="41"/>
      <c r="C38" s="41"/>
      <c r="D38" s="41"/>
      <c r="E38" s="42"/>
      <c r="F38" s="43" t="s">
        <v>14</v>
      </c>
      <c r="G38" s="79"/>
      <c r="H38" s="79"/>
      <c r="I38" s="79"/>
      <c r="J38" s="131"/>
    </row>
    <row r="39" spans="1:10" s="92" customFormat="1" x14ac:dyDescent="0.3">
      <c r="A39" s="40"/>
      <c r="B39" s="41"/>
      <c r="C39" s="48" t="s">
        <v>20</v>
      </c>
      <c r="D39" s="41"/>
      <c r="E39" s="41"/>
      <c r="F39" s="49" t="s">
        <v>24</v>
      </c>
      <c r="G39" s="120" t="e">
        <f>G43+G103</f>
        <v>#REF!</v>
      </c>
      <c r="H39" s="120" t="e">
        <f>H43+H103</f>
        <v>#REF!</v>
      </c>
      <c r="I39" s="120" t="e">
        <f>I43+I103</f>
        <v>#REF!</v>
      </c>
      <c r="J39" s="121" t="e">
        <f>J43+J103</f>
        <v>#REF!</v>
      </c>
    </row>
    <row r="40" spans="1:10" x14ac:dyDescent="0.3">
      <c r="A40" s="40"/>
      <c r="B40" s="41"/>
      <c r="C40" s="41"/>
      <c r="D40" s="41"/>
      <c r="E40" s="41"/>
      <c r="F40" s="50" t="s">
        <v>14</v>
      </c>
      <c r="G40" s="79"/>
      <c r="H40" s="79"/>
      <c r="I40" s="79"/>
      <c r="J40" s="82"/>
    </row>
    <row r="41" spans="1:10" ht="34.5" x14ac:dyDescent="0.3">
      <c r="A41" s="40"/>
      <c r="B41" s="41"/>
      <c r="C41" s="41"/>
      <c r="D41" s="41"/>
      <c r="E41" s="41"/>
      <c r="F41" s="44" t="s">
        <v>4</v>
      </c>
      <c r="G41" s="132" t="e">
        <f>G43</f>
        <v>#REF!</v>
      </c>
      <c r="H41" s="132" t="e">
        <f>H43</f>
        <v>#REF!</v>
      </c>
      <c r="I41" s="132" t="e">
        <f>I43</f>
        <v>#REF!</v>
      </c>
      <c r="J41" s="167" t="e">
        <f>J43</f>
        <v>#REF!</v>
      </c>
    </row>
    <row r="42" spans="1:10" x14ac:dyDescent="0.3">
      <c r="A42" s="40"/>
      <c r="B42" s="41"/>
      <c r="C42" s="41"/>
      <c r="D42" s="41"/>
      <c r="E42" s="41"/>
      <c r="F42" s="50" t="s">
        <v>14</v>
      </c>
      <c r="G42" s="79"/>
      <c r="H42" s="79"/>
      <c r="I42" s="79"/>
      <c r="J42" s="82"/>
    </row>
    <row r="43" spans="1:10" x14ac:dyDescent="0.3">
      <c r="A43" s="40"/>
      <c r="B43" s="41"/>
      <c r="C43" s="41"/>
      <c r="D43" s="48" t="s">
        <v>25</v>
      </c>
      <c r="E43" s="48"/>
      <c r="F43" s="141" t="s">
        <v>19</v>
      </c>
      <c r="G43" s="78" t="e">
        <f>+G45</f>
        <v>#REF!</v>
      </c>
      <c r="H43" s="78" t="e">
        <f t="shared" ref="H43:J43" si="4">+H45</f>
        <v>#REF!</v>
      </c>
      <c r="I43" s="78" t="e">
        <f t="shared" si="4"/>
        <v>#REF!</v>
      </c>
      <c r="J43" s="83" t="e">
        <f t="shared" si="4"/>
        <v>#REF!</v>
      </c>
    </row>
    <row r="44" spans="1:10" x14ac:dyDescent="0.3">
      <c r="A44" s="51"/>
      <c r="B44" s="52"/>
      <c r="C44" s="52"/>
      <c r="D44" s="52"/>
      <c r="E44" s="165"/>
      <c r="F44" s="166" t="s">
        <v>14</v>
      </c>
      <c r="G44" s="31"/>
      <c r="H44" s="31"/>
      <c r="I44" s="31"/>
      <c r="J44" s="84"/>
    </row>
    <row r="45" spans="1:10" x14ac:dyDescent="0.3">
      <c r="A45" s="33"/>
      <c r="B45" s="31"/>
      <c r="C45" s="31"/>
      <c r="D45" s="31"/>
      <c r="E45" s="161" t="e">
        <f>+'5'!#REF!</f>
        <v>#REF!</v>
      </c>
      <c r="F45" s="162" t="e">
        <f>+'5'!#REF!</f>
        <v>#REF!</v>
      </c>
      <c r="G45" s="163" t="e">
        <f>+G47</f>
        <v>#REF!</v>
      </c>
      <c r="H45" s="163" t="e">
        <f t="shared" ref="H45:J45" si="5">+H47</f>
        <v>#REF!</v>
      </c>
      <c r="I45" s="163" t="e">
        <f t="shared" si="5"/>
        <v>#REF!</v>
      </c>
      <c r="J45" s="164" t="e">
        <f t="shared" si="5"/>
        <v>#REF!</v>
      </c>
    </row>
    <row r="46" spans="1:10" x14ac:dyDescent="0.3">
      <c r="A46" s="33"/>
      <c r="B46" s="31"/>
      <c r="C46" s="31"/>
      <c r="D46" s="31"/>
      <c r="E46" s="31"/>
      <c r="F46" s="53" t="s">
        <v>15</v>
      </c>
      <c r="G46" s="31"/>
      <c r="H46" s="31"/>
      <c r="I46" s="31"/>
      <c r="J46" s="84"/>
    </row>
    <row r="47" spans="1:10" ht="34.5" x14ac:dyDescent="0.3">
      <c r="A47" s="33"/>
      <c r="B47" s="31"/>
      <c r="C47" s="31"/>
      <c r="D47" s="31"/>
      <c r="E47" s="31"/>
      <c r="F47" s="59" t="s">
        <v>29</v>
      </c>
      <c r="G47" s="147" t="e">
        <f>+G49</f>
        <v>#REF!</v>
      </c>
      <c r="H47" s="147" t="e">
        <f t="shared" ref="H47:J47" si="6">+H49</f>
        <v>#REF!</v>
      </c>
      <c r="I47" s="147" t="e">
        <f t="shared" si="6"/>
        <v>#REF!</v>
      </c>
      <c r="J47" s="144" t="e">
        <f t="shared" si="6"/>
        <v>#REF!</v>
      </c>
    </row>
    <row r="48" spans="1:10" ht="34.5" x14ac:dyDescent="0.3">
      <c r="A48" s="33"/>
      <c r="B48" s="31"/>
      <c r="C48" s="31"/>
      <c r="D48" s="31"/>
      <c r="E48" s="31"/>
      <c r="F48" s="43" t="s">
        <v>16</v>
      </c>
      <c r="G48" s="31"/>
      <c r="H48" s="31"/>
      <c r="I48" s="31"/>
      <c r="J48" s="84"/>
    </row>
    <row r="49" spans="1:10" x14ac:dyDescent="0.3">
      <c r="A49" s="33"/>
      <c r="B49" s="31"/>
      <c r="C49" s="31"/>
      <c r="D49" s="31"/>
      <c r="E49" s="31"/>
      <c r="F49" s="60" t="s">
        <v>13</v>
      </c>
      <c r="G49" s="147" t="e">
        <f>+G50</f>
        <v>#REF!</v>
      </c>
      <c r="H49" s="147" t="e">
        <f t="shared" ref="H49:H52" si="7">+H50</f>
        <v>#REF!</v>
      </c>
      <c r="I49" s="147" t="e">
        <f t="shared" ref="I49:I52" si="8">+I50</f>
        <v>#REF!</v>
      </c>
      <c r="J49" s="144" t="e">
        <f t="shared" ref="J49:J52" si="9">+J50</f>
        <v>#REF!</v>
      </c>
    </row>
    <row r="50" spans="1:10" x14ac:dyDescent="0.3">
      <c r="A50" s="33"/>
      <c r="B50" s="31"/>
      <c r="C50" s="31"/>
      <c r="D50" s="31"/>
      <c r="E50" s="31"/>
      <c r="F50" s="60" t="s">
        <v>27</v>
      </c>
      <c r="G50" s="147" t="e">
        <f>+G51</f>
        <v>#REF!</v>
      </c>
      <c r="H50" s="147" t="e">
        <f t="shared" si="7"/>
        <v>#REF!</v>
      </c>
      <c r="I50" s="147" t="e">
        <f t="shared" si="8"/>
        <v>#REF!</v>
      </c>
      <c r="J50" s="144" t="e">
        <f t="shared" si="9"/>
        <v>#REF!</v>
      </c>
    </row>
    <row r="51" spans="1:10" x14ac:dyDescent="0.3">
      <c r="A51" s="33"/>
      <c r="B51" s="31"/>
      <c r="C51" s="31"/>
      <c r="D51" s="31"/>
      <c r="E51" s="31"/>
      <c r="F51" s="60" t="s">
        <v>28</v>
      </c>
      <c r="G51" s="147" t="e">
        <f>+G52</f>
        <v>#REF!</v>
      </c>
      <c r="H51" s="147" t="e">
        <f t="shared" si="7"/>
        <v>#REF!</v>
      </c>
      <c r="I51" s="147" t="e">
        <f t="shared" si="8"/>
        <v>#REF!</v>
      </c>
      <c r="J51" s="144" t="e">
        <f t="shared" si="9"/>
        <v>#REF!</v>
      </c>
    </row>
    <row r="52" spans="1:10" x14ac:dyDescent="0.3">
      <c r="A52" s="33"/>
      <c r="B52" s="31"/>
      <c r="C52" s="31"/>
      <c r="D52" s="31"/>
      <c r="E52" s="31"/>
      <c r="F52" s="60" t="s">
        <v>44</v>
      </c>
      <c r="G52" s="147" t="e">
        <f>+G53</f>
        <v>#REF!</v>
      </c>
      <c r="H52" s="147" t="e">
        <f t="shared" si="7"/>
        <v>#REF!</v>
      </c>
      <c r="I52" s="147" t="e">
        <f t="shared" si="8"/>
        <v>#REF!</v>
      </c>
      <c r="J52" s="144" t="e">
        <f t="shared" si="9"/>
        <v>#REF!</v>
      </c>
    </row>
    <row r="53" spans="1:10" x14ac:dyDescent="0.3">
      <c r="A53" s="33"/>
      <c r="B53" s="31"/>
      <c r="C53" s="31"/>
      <c r="D53" s="31"/>
      <c r="E53" s="31"/>
      <c r="F53" s="60" t="s">
        <v>45</v>
      </c>
      <c r="G53" s="147" t="e">
        <f>+'6'!#REF!</f>
        <v>#REF!</v>
      </c>
      <c r="H53" s="147" t="e">
        <f>+'6'!#REF!</f>
        <v>#REF!</v>
      </c>
      <c r="I53" s="147" t="e">
        <f>+'6'!#REF!</f>
        <v>#REF!</v>
      </c>
      <c r="J53" s="144" t="e">
        <f>+'6'!#REF!</f>
        <v>#REF!</v>
      </c>
    </row>
    <row r="54" spans="1:10" ht="34.5" x14ac:dyDescent="0.3">
      <c r="A54" s="33"/>
      <c r="B54" s="54" t="s">
        <v>109</v>
      </c>
      <c r="C54" s="31"/>
      <c r="D54" s="31"/>
      <c r="E54" s="31"/>
      <c r="F54" s="46" t="s">
        <v>48</v>
      </c>
      <c r="G54" s="145" t="e">
        <f>+G56</f>
        <v>#REF!</v>
      </c>
      <c r="H54" s="145" t="e">
        <f>+H56</f>
        <v>#REF!</v>
      </c>
      <c r="I54" s="145" t="e">
        <f>+I56</f>
        <v>#REF!</v>
      </c>
      <c r="J54" s="146" t="e">
        <f>+J56</f>
        <v>#REF!</v>
      </c>
    </row>
    <row r="55" spans="1:10" x14ac:dyDescent="0.3">
      <c r="A55" s="33"/>
      <c r="B55" s="31"/>
      <c r="C55" s="31"/>
      <c r="D55" s="31"/>
      <c r="E55" s="31"/>
      <c r="F55" s="43" t="s">
        <v>14</v>
      </c>
      <c r="G55" s="145"/>
      <c r="H55" s="145"/>
      <c r="I55" s="145"/>
      <c r="J55" s="146"/>
    </row>
    <row r="56" spans="1:10" ht="34.5" x14ac:dyDescent="0.3">
      <c r="A56" s="33"/>
      <c r="B56" s="31"/>
      <c r="C56" s="54" t="s">
        <v>40</v>
      </c>
      <c r="D56" s="31"/>
      <c r="E56" s="31"/>
      <c r="F56" s="61" t="s">
        <v>48</v>
      </c>
      <c r="G56" s="145" t="e">
        <f>+G58</f>
        <v>#REF!</v>
      </c>
      <c r="H56" s="145" t="e">
        <f>+H58</f>
        <v>#REF!</v>
      </c>
      <c r="I56" s="145" t="e">
        <f>+I58</f>
        <v>#REF!</v>
      </c>
      <c r="J56" s="146" t="e">
        <f>+J58</f>
        <v>#REF!</v>
      </c>
    </row>
    <row r="57" spans="1:10" x14ac:dyDescent="0.3">
      <c r="A57" s="33"/>
      <c r="B57" s="31"/>
      <c r="C57" s="31"/>
      <c r="D57" s="31"/>
      <c r="E57" s="31"/>
      <c r="F57" s="50" t="s">
        <v>14</v>
      </c>
      <c r="G57" s="145"/>
      <c r="H57" s="145"/>
      <c r="I57" s="145"/>
      <c r="J57" s="146"/>
    </row>
    <row r="58" spans="1:10" ht="34.5" x14ac:dyDescent="0.3">
      <c r="A58" s="33"/>
      <c r="B58" s="31"/>
      <c r="C58" s="31"/>
      <c r="D58" s="31"/>
      <c r="E58" s="31"/>
      <c r="F58" s="44" t="s">
        <v>4</v>
      </c>
      <c r="G58" s="145" t="e">
        <f>+G60</f>
        <v>#REF!</v>
      </c>
      <c r="H58" s="145" t="e">
        <f>+H60</f>
        <v>#REF!</v>
      </c>
      <c r="I58" s="145" t="e">
        <f>+I60</f>
        <v>#REF!</v>
      </c>
      <c r="J58" s="146" t="e">
        <f>+J60</f>
        <v>#REF!</v>
      </c>
    </row>
    <row r="59" spans="1:10" x14ac:dyDescent="0.3">
      <c r="A59" s="33"/>
      <c r="B59" s="31"/>
      <c r="C59" s="31"/>
      <c r="D59" s="31"/>
      <c r="E59" s="31"/>
      <c r="F59" s="50" t="s">
        <v>14</v>
      </c>
      <c r="G59" s="147"/>
      <c r="H59" s="147"/>
      <c r="I59" s="147"/>
      <c r="J59" s="144"/>
    </row>
    <row r="60" spans="1:10" ht="22.5" customHeight="1" x14ac:dyDescent="0.3">
      <c r="A60" s="154"/>
      <c r="B60" s="55"/>
      <c r="C60" s="55"/>
      <c r="D60" s="93" t="e">
        <f>+'6'!#REF!</f>
        <v>#REF!</v>
      </c>
      <c r="E60" s="155"/>
      <c r="F60" s="57" t="e">
        <f>+'6'!#REF!</f>
        <v>#REF!</v>
      </c>
      <c r="G60" s="156" t="e">
        <f>+G62</f>
        <v>#REF!</v>
      </c>
      <c r="H60" s="156" t="e">
        <f>+H62</f>
        <v>#REF!</v>
      </c>
      <c r="I60" s="156" t="e">
        <f>+I62</f>
        <v>#REF!</v>
      </c>
      <c r="J60" s="157" t="e">
        <f>+J62</f>
        <v>#REF!</v>
      </c>
    </row>
    <row r="61" spans="1:10" x14ac:dyDescent="0.3">
      <c r="A61" s="51"/>
      <c r="B61" s="52"/>
      <c r="C61" s="52"/>
      <c r="D61" s="52"/>
      <c r="E61" s="165"/>
      <c r="F61" s="166" t="s">
        <v>14</v>
      </c>
      <c r="G61" s="31"/>
      <c r="H61" s="31"/>
      <c r="I61" s="31"/>
      <c r="J61" s="84"/>
    </row>
    <row r="62" spans="1:10" ht="90" customHeight="1" x14ac:dyDescent="0.3">
      <c r="A62" s="33"/>
      <c r="B62" s="31"/>
      <c r="C62" s="31"/>
      <c r="D62" s="31"/>
      <c r="E62" s="161" t="e">
        <f>+'6'!#REF!</f>
        <v>#REF!</v>
      </c>
      <c r="F62" s="162" t="e">
        <f>+'6'!#REF!</f>
        <v>#REF!</v>
      </c>
      <c r="G62" s="163" t="e">
        <f>+G64</f>
        <v>#REF!</v>
      </c>
      <c r="H62" s="163" t="e">
        <f t="shared" ref="H62:J62" si="10">+H64</f>
        <v>#REF!</v>
      </c>
      <c r="I62" s="163" t="e">
        <f t="shared" si="10"/>
        <v>#REF!</v>
      </c>
      <c r="J62" s="164" t="e">
        <f t="shared" si="10"/>
        <v>#REF!</v>
      </c>
    </row>
    <row r="63" spans="1:10" x14ac:dyDescent="0.3">
      <c r="A63" s="33"/>
      <c r="B63" s="31"/>
      <c r="C63" s="31"/>
      <c r="D63" s="31"/>
      <c r="E63" s="31"/>
      <c r="F63" s="53" t="s">
        <v>15</v>
      </c>
      <c r="G63" s="31"/>
      <c r="H63" s="31"/>
      <c r="I63" s="31"/>
      <c r="J63" s="84"/>
    </row>
    <row r="64" spans="1:10" ht="43.5" customHeight="1" x14ac:dyDescent="0.3">
      <c r="A64" s="33"/>
      <c r="B64" s="31"/>
      <c r="C64" s="31"/>
      <c r="D64" s="31"/>
      <c r="E64" s="31"/>
      <c r="F64" s="59" t="s">
        <v>50</v>
      </c>
      <c r="G64" s="147" t="e">
        <f>+G66</f>
        <v>#REF!</v>
      </c>
      <c r="H64" s="147" t="e">
        <f t="shared" ref="H64:J64" si="11">+H66</f>
        <v>#REF!</v>
      </c>
      <c r="I64" s="147" t="e">
        <f t="shared" si="11"/>
        <v>#REF!</v>
      </c>
      <c r="J64" s="144" t="e">
        <f t="shared" si="11"/>
        <v>#REF!</v>
      </c>
    </row>
    <row r="65" spans="1:10" ht="34.5" x14ac:dyDescent="0.3">
      <c r="A65" s="33"/>
      <c r="B65" s="31"/>
      <c r="C65" s="31"/>
      <c r="D65" s="31"/>
      <c r="E65" s="31"/>
      <c r="F65" s="43" t="s">
        <v>16</v>
      </c>
      <c r="G65" s="31"/>
      <c r="H65" s="31"/>
      <c r="I65" s="31"/>
      <c r="J65" s="84"/>
    </row>
    <row r="66" spans="1:10" x14ac:dyDescent="0.3">
      <c r="A66" s="33"/>
      <c r="B66" s="31"/>
      <c r="C66" s="31"/>
      <c r="D66" s="31"/>
      <c r="E66" s="31"/>
      <c r="F66" s="60" t="s">
        <v>13</v>
      </c>
      <c r="G66" s="147" t="e">
        <f>+G67</f>
        <v>#REF!</v>
      </c>
      <c r="H66" s="147" t="e">
        <f t="shared" ref="H66:J66" si="12">+H67</f>
        <v>#REF!</v>
      </c>
      <c r="I66" s="147" t="e">
        <f t="shared" si="12"/>
        <v>#REF!</v>
      </c>
      <c r="J66" s="144" t="e">
        <f t="shared" si="12"/>
        <v>#REF!</v>
      </c>
    </row>
    <row r="67" spans="1:10" x14ac:dyDescent="0.3">
      <c r="A67" s="33"/>
      <c r="B67" s="31"/>
      <c r="C67" s="31"/>
      <c r="D67" s="31"/>
      <c r="E67" s="31"/>
      <c r="F67" s="60" t="s">
        <v>27</v>
      </c>
      <c r="G67" s="147" t="e">
        <f>+G68</f>
        <v>#REF!</v>
      </c>
      <c r="H67" s="147" t="e">
        <f t="shared" ref="H67:J67" si="13">+H68</f>
        <v>#REF!</v>
      </c>
      <c r="I67" s="147" t="e">
        <f t="shared" si="13"/>
        <v>#REF!</v>
      </c>
      <c r="J67" s="144" t="e">
        <f t="shared" si="13"/>
        <v>#REF!</v>
      </c>
    </row>
    <row r="68" spans="1:10" x14ac:dyDescent="0.3">
      <c r="A68" s="33"/>
      <c r="B68" s="31"/>
      <c r="C68" s="31"/>
      <c r="D68" s="31"/>
      <c r="E68" s="31"/>
      <c r="F68" s="60" t="s">
        <v>28</v>
      </c>
      <c r="G68" s="147" t="e">
        <f>+G69</f>
        <v>#REF!</v>
      </c>
      <c r="H68" s="147" t="e">
        <f t="shared" ref="H68:J68" si="14">+H69</f>
        <v>#REF!</v>
      </c>
      <c r="I68" s="147" t="e">
        <f t="shared" si="14"/>
        <v>#REF!</v>
      </c>
      <c r="J68" s="144" t="e">
        <f t="shared" si="14"/>
        <v>#REF!</v>
      </c>
    </row>
    <row r="69" spans="1:10" x14ac:dyDescent="0.3">
      <c r="A69" s="33"/>
      <c r="B69" s="31"/>
      <c r="C69" s="31"/>
      <c r="D69" s="31"/>
      <c r="E69" s="31"/>
      <c r="F69" s="60" t="s">
        <v>44</v>
      </c>
      <c r="G69" s="147" t="e">
        <f>+G70</f>
        <v>#REF!</v>
      </c>
      <c r="H69" s="147" t="e">
        <f t="shared" ref="H69:J69" si="15">+H70</f>
        <v>#REF!</v>
      </c>
      <c r="I69" s="147" t="e">
        <f t="shared" si="15"/>
        <v>#REF!</v>
      </c>
      <c r="J69" s="144" t="e">
        <f t="shared" si="15"/>
        <v>#REF!</v>
      </c>
    </row>
    <row r="70" spans="1:10" x14ac:dyDescent="0.3">
      <c r="A70" s="33"/>
      <c r="B70" s="31"/>
      <c r="C70" s="31"/>
      <c r="D70" s="31"/>
      <c r="E70" s="31"/>
      <c r="F70" s="60" t="s">
        <v>45</v>
      </c>
      <c r="G70" s="147" t="e">
        <f>+'6'!#REF!</f>
        <v>#REF!</v>
      </c>
      <c r="H70" s="147" t="e">
        <f>+'6'!#REF!</f>
        <v>#REF!</v>
      </c>
      <c r="I70" s="147" t="e">
        <f>+'6'!#REF!</f>
        <v>#REF!</v>
      </c>
      <c r="J70" s="144" t="e">
        <f>+'6'!#REF!</f>
        <v>#REF!</v>
      </c>
    </row>
    <row r="71" spans="1:10" s="92" customFormat="1" ht="34.5" x14ac:dyDescent="0.3">
      <c r="A71" s="118" t="s">
        <v>93</v>
      </c>
      <c r="B71" s="119"/>
      <c r="C71" s="119"/>
      <c r="D71" s="119"/>
      <c r="E71" s="119"/>
      <c r="F71" s="107" t="s">
        <v>39</v>
      </c>
      <c r="G71" s="120" t="e">
        <f>G73</f>
        <v>#REF!</v>
      </c>
      <c r="H71" s="120" t="e">
        <f>H73</f>
        <v>#REF!</v>
      </c>
      <c r="I71" s="120" t="e">
        <f>I73</f>
        <v>#REF!</v>
      </c>
      <c r="J71" s="121" t="e">
        <f>J73</f>
        <v>#REF!</v>
      </c>
    </row>
    <row r="72" spans="1:10" x14ac:dyDescent="0.3">
      <c r="A72" s="81"/>
      <c r="B72" s="77"/>
      <c r="C72" s="77"/>
      <c r="D72" s="77"/>
      <c r="E72" s="77"/>
      <c r="F72" s="79" t="s">
        <v>14</v>
      </c>
      <c r="G72" s="79"/>
      <c r="H72" s="79"/>
      <c r="I72" s="79"/>
      <c r="J72" s="131"/>
    </row>
    <row r="73" spans="1:10" s="92" customFormat="1" x14ac:dyDescent="0.3">
      <c r="A73" s="118"/>
      <c r="B73" s="119" t="s">
        <v>92</v>
      </c>
      <c r="C73" s="119"/>
      <c r="D73" s="119"/>
      <c r="E73" s="119"/>
      <c r="F73" s="107" t="s">
        <v>32</v>
      </c>
      <c r="G73" s="120" t="e">
        <f>G75</f>
        <v>#REF!</v>
      </c>
      <c r="H73" s="120" t="e">
        <f>H75</f>
        <v>#REF!</v>
      </c>
      <c r="I73" s="120" t="e">
        <f>I75</f>
        <v>#REF!</v>
      </c>
      <c r="J73" s="121" t="e">
        <f>J75</f>
        <v>#REF!</v>
      </c>
    </row>
    <row r="74" spans="1:10" x14ac:dyDescent="0.3">
      <c r="A74" s="81"/>
      <c r="B74" s="77"/>
      <c r="C74" s="77"/>
      <c r="D74" s="77"/>
      <c r="E74" s="77"/>
      <c r="F74" s="79" t="s">
        <v>14</v>
      </c>
      <c r="G74" s="79"/>
      <c r="H74" s="79"/>
      <c r="I74" s="79"/>
      <c r="J74" s="131"/>
    </row>
    <row r="75" spans="1:10" s="92" customFormat="1" x14ac:dyDescent="0.3">
      <c r="A75" s="118"/>
      <c r="B75" s="119"/>
      <c r="C75" s="119" t="s">
        <v>91</v>
      </c>
      <c r="D75" s="119"/>
      <c r="E75" s="119"/>
      <c r="F75" s="107" t="s">
        <v>32</v>
      </c>
      <c r="G75" s="120" t="e">
        <f>G79+G113</f>
        <v>#REF!</v>
      </c>
      <c r="H75" s="120" t="e">
        <f>H79+H113</f>
        <v>#REF!</v>
      </c>
      <c r="I75" s="120" t="e">
        <f>I79+I113</f>
        <v>#REF!</v>
      </c>
      <c r="J75" s="121" t="e">
        <f>J79+J113</f>
        <v>#REF!</v>
      </c>
    </row>
    <row r="76" spans="1:10" x14ac:dyDescent="0.3">
      <c r="A76" s="81"/>
      <c r="B76" s="77"/>
      <c r="C76" s="77"/>
      <c r="D76" s="77"/>
      <c r="E76" s="77"/>
      <c r="F76" s="79" t="s">
        <v>14</v>
      </c>
      <c r="G76" s="79"/>
      <c r="H76" s="79"/>
      <c r="I76" s="79"/>
      <c r="J76" s="82"/>
    </row>
    <row r="77" spans="1:10" x14ac:dyDescent="0.3">
      <c r="A77" s="81"/>
      <c r="B77" s="77"/>
      <c r="C77" s="77"/>
      <c r="D77" s="77"/>
      <c r="E77" s="77"/>
      <c r="F77" s="79" t="e">
        <f>F91</f>
        <v>#REF!</v>
      </c>
      <c r="G77" s="132" t="e">
        <f>G79</f>
        <v>#REF!</v>
      </c>
      <c r="H77" s="132" t="e">
        <f>H79</f>
        <v>#REF!</v>
      </c>
      <c r="I77" s="132" t="e">
        <f>I79</f>
        <v>#REF!</v>
      </c>
      <c r="J77" s="167" t="e">
        <f>J79</f>
        <v>#REF!</v>
      </c>
    </row>
    <row r="78" spans="1:10" x14ac:dyDescent="0.3">
      <c r="A78" s="81"/>
      <c r="B78" s="77"/>
      <c r="C78" s="77"/>
      <c r="D78" s="77"/>
      <c r="E78" s="77"/>
      <c r="F78" s="79" t="s">
        <v>14</v>
      </c>
      <c r="G78" s="79"/>
      <c r="H78" s="79"/>
      <c r="I78" s="79"/>
      <c r="J78" s="82"/>
    </row>
    <row r="79" spans="1:10" x14ac:dyDescent="0.3">
      <c r="A79" s="81"/>
      <c r="B79" s="77"/>
      <c r="C79" s="77"/>
      <c r="D79" s="142" t="s">
        <v>41</v>
      </c>
      <c r="E79" s="142"/>
      <c r="F79" s="142" t="s">
        <v>38</v>
      </c>
      <c r="G79" s="148" t="e">
        <f>+G81+G89</f>
        <v>#REF!</v>
      </c>
      <c r="H79" s="148" t="e">
        <f t="shared" ref="H79:J79" si="16">+H81+H89</f>
        <v>#REF!</v>
      </c>
      <c r="I79" s="148" t="e">
        <f t="shared" si="16"/>
        <v>#REF!</v>
      </c>
      <c r="J79" s="149" t="e">
        <f t="shared" si="16"/>
        <v>#REF!</v>
      </c>
    </row>
    <row r="80" spans="1:10" x14ac:dyDescent="0.3">
      <c r="A80" s="81"/>
      <c r="B80" s="77"/>
      <c r="C80" s="77"/>
      <c r="D80" s="31"/>
      <c r="E80" s="31"/>
      <c r="F80" s="31" t="s">
        <v>14</v>
      </c>
      <c r="G80" s="31"/>
      <c r="H80" s="31"/>
      <c r="I80" s="31"/>
      <c r="J80" s="84"/>
    </row>
    <row r="81" spans="1:10" s="30" customFormat="1" ht="42" customHeight="1" x14ac:dyDescent="0.25">
      <c r="A81" s="81"/>
      <c r="B81" s="77"/>
      <c r="C81" s="77"/>
      <c r="D81" s="31"/>
      <c r="E81" s="161" t="e">
        <f>+#REF!</f>
        <v>#REF!</v>
      </c>
      <c r="F81" s="162" t="e">
        <f>+#REF!</f>
        <v>#REF!</v>
      </c>
      <c r="G81" s="163" t="e">
        <f>G83</f>
        <v>#REF!</v>
      </c>
      <c r="H81" s="163" t="e">
        <f>H83</f>
        <v>#REF!</v>
      </c>
      <c r="I81" s="163" t="e">
        <f>I83</f>
        <v>#REF!</v>
      </c>
      <c r="J81" s="164" t="e">
        <f>J83</f>
        <v>#REF!</v>
      </c>
    </row>
    <row r="82" spans="1:10" s="30" customFormat="1" x14ac:dyDescent="0.25">
      <c r="A82" s="81"/>
      <c r="B82" s="77"/>
      <c r="C82" s="77"/>
      <c r="D82" s="31"/>
      <c r="E82" s="31"/>
      <c r="F82" s="34" t="s">
        <v>15</v>
      </c>
      <c r="G82" s="76"/>
      <c r="H82" s="76"/>
      <c r="I82" s="76"/>
      <c r="J82" s="85"/>
    </row>
    <row r="83" spans="1:10" s="30" customFormat="1" ht="43.5" customHeight="1" x14ac:dyDescent="0.25">
      <c r="A83" s="81"/>
      <c r="B83" s="77"/>
      <c r="C83" s="77"/>
      <c r="D83" s="31"/>
      <c r="E83" s="31"/>
      <c r="F83" s="59" t="s">
        <v>4</v>
      </c>
      <c r="G83" s="76" t="e">
        <f>G85</f>
        <v>#REF!</v>
      </c>
      <c r="H83" s="76" t="e">
        <f>H85</f>
        <v>#REF!</v>
      </c>
      <c r="I83" s="76" t="e">
        <f>I85</f>
        <v>#REF!</v>
      </c>
      <c r="J83" s="85" t="e">
        <f>J85</f>
        <v>#REF!</v>
      </c>
    </row>
    <row r="84" spans="1:10" s="30" customFormat="1" ht="34.5" x14ac:dyDescent="0.25">
      <c r="A84" s="81"/>
      <c r="B84" s="77"/>
      <c r="C84" s="77"/>
      <c r="D84" s="31"/>
      <c r="E84" s="31"/>
      <c r="F84" s="34" t="s">
        <v>16</v>
      </c>
      <c r="G84" s="76"/>
      <c r="H84" s="76"/>
      <c r="I84" s="76"/>
      <c r="J84" s="85"/>
    </row>
    <row r="85" spans="1:10" s="30" customFormat="1" x14ac:dyDescent="0.25">
      <c r="A85" s="81"/>
      <c r="B85" s="77"/>
      <c r="C85" s="77"/>
      <c r="D85" s="31"/>
      <c r="E85" s="31"/>
      <c r="F85" s="34" t="s">
        <v>13</v>
      </c>
      <c r="G85" s="76" t="e">
        <f t="shared" ref="G85:J87" si="17">G86</f>
        <v>#REF!</v>
      </c>
      <c r="H85" s="76" t="e">
        <f t="shared" si="17"/>
        <v>#REF!</v>
      </c>
      <c r="I85" s="76" t="e">
        <f t="shared" si="17"/>
        <v>#REF!</v>
      </c>
      <c r="J85" s="85" t="e">
        <f t="shared" si="17"/>
        <v>#REF!</v>
      </c>
    </row>
    <row r="86" spans="1:10" s="30" customFormat="1" x14ac:dyDescent="0.25">
      <c r="A86" s="81"/>
      <c r="B86" s="77"/>
      <c r="C86" s="77"/>
      <c r="D86" s="31"/>
      <c r="E86" s="31"/>
      <c r="F86" s="34" t="s">
        <v>31</v>
      </c>
      <c r="G86" s="76" t="e">
        <f t="shared" si="17"/>
        <v>#REF!</v>
      </c>
      <c r="H86" s="76" t="e">
        <f t="shared" si="17"/>
        <v>#REF!</v>
      </c>
      <c r="I86" s="76" t="e">
        <f t="shared" si="17"/>
        <v>#REF!</v>
      </c>
      <c r="J86" s="85" t="e">
        <f t="shared" si="17"/>
        <v>#REF!</v>
      </c>
    </row>
    <row r="87" spans="1:10" s="30" customFormat="1" x14ac:dyDescent="0.25">
      <c r="A87" s="81"/>
      <c r="B87" s="77"/>
      <c r="C87" s="77"/>
      <c r="D87" s="31"/>
      <c r="E87" s="31"/>
      <c r="F87" s="34" t="s">
        <v>33</v>
      </c>
      <c r="G87" s="76" t="e">
        <f t="shared" si="17"/>
        <v>#REF!</v>
      </c>
      <c r="H87" s="76" t="e">
        <f t="shared" si="17"/>
        <v>#REF!</v>
      </c>
      <c r="I87" s="76" t="e">
        <f t="shared" si="17"/>
        <v>#REF!</v>
      </c>
      <c r="J87" s="85" t="e">
        <f t="shared" si="17"/>
        <v>#REF!</v>
      </c>
    </row>
    <row r="88" spans="1:10" s="30" customFormat="1" x14ac:dyDescent="0.25">
      <c r="A88" s="81"/>
      <c r="B88" s="77"/>
      <c r="C88" s="77"/>
      <c r="D88" s="31"/>
      <c r="E88" s="31"/>
      <c r="F88" s="34" t="s">
        <v>52</v>
      </c>
      <c r="G88" s="76" t="e">
        <f>+#REF!</f>
        <v>#REF!</v>
      </c>
      <c r="H88" s="76" t="e">
        <f>+G88</f>
        <v>#REF!</v>
      </c>
      <c r="I88" s="76" t="e">
        <f>+H88</f>
        <v>#REF!</v>
      </c>
      <c r="J88" s="85" t="e">
        <f>+#REF!</f>
        <v>#REF!</v>
      </c>
    </row>
    <row r="89" spans="1:10" s="30" customFormat="1" ht="42" customHeight="1" x14ac:dyDescent="0.25">
      <c r="A89" s="133"/>
      <c r="B89" s="134"/>
      <c r="C89" s="134"/>
      <c r="D89" s="38"/>
      <c r="E89" s="161" t="e">
        <f>+#REF!</f>
        <v>#REF!</v>
      </c>
      <c r="F89" s="162" t="e">
        <f>+#REF!</f>
        <v>#REF!</v>
      </c>
      <c r="G89" s="163" t="e">
        <f>G91</f>
        <v>#REF!</v>
      </c>
      <c r="H89" s="163" t="e">
        <f>H91</f>
        <v>#REF!</v>
      </c>
      <c r="I89" s="163" t="e">
        <f>I91</f>
        <v>#REF!</v>
      </c>
      <c r="J89" s="164" t="e">
        <f>J91</f>
        <v>#REF!</v>
      </c>
    </row>
    <row r="90" spans="1:10" s="30" customFormat="1" x14ac:dyDescent="0.25">
      <c r="A90" s="81"/>
      <c r="B90" s="77"/>
      <c r="C90" s="77"/>
      <c r="D90" s="31"/>
      <c r="E90" s="31"/>
      <c r="F90" s="34" t="s">
        <v>15</v>
      </c>
      <c r="G90" s="147"/>
      <c r="H90" s="147"/>
      <c r="I90" s="147"/>
      <c r="J90" s="144"/>
    </row>
    <row r="91" spans="1:10" s="30" customFormat="1" ht="43.5" customHeight="1" x14ac:dyDescent="0.25">
      <c r="A91" s="81"/>
      <c r="B91" s="77"/>
      <c r="C91" s="77"/>
      <c r="D91" s="31"/>
      <c r="E91" s="31"/>
      <c r="F91" s="59" t="e">
        <f>+#REF!</f>
        <v>#REF!</v>
      </c>
      <c r="G91" s="147" t="e">
        <f>G93</f>
        <v>#REF!</v>
      </c>
      <c r="H91" s="147" t="e">
        <f>H93</f>
        <v>#REF!</v>
      </c>
      <c r="I91" s="147" t="e">
        <f>I93</f>
        <v>#REF!</v>
      </c>
      <c r="J91" s="144" t="e">
        <f>J93</f>
        <v>#REF!</v>
      </c>
    </row>
    <row r="92" spans="1:10" s="30" customFormat="1" ht="34.5" x14ac:dyDescent="0.25">
      <c r="A92" s="81"/>
      <c r="B92" s="77"/>
      <c r="C92" s="77"/>
      <c r="D92" s="31"/>
      <c r="E92" s="31"/>
      <c r="F92" s="34" t="s">
        <v>16</v>
      </c>
      <c r="G92" s="147"/>
      <c r="H92" s="147"/>
      <c r="I92" s="147"/>
      <c r="J92" s="144"/>
    </row>
    <row r="93" spans="1:10" s="30" customFormat="1" x14ac:dyDescent="0.25">
      <c r="A93" s="81"/>
      <c r="B93" s="77"/>
      <c r="C93" s="77"/>
      <c r="D93" s="31"/>
      <c r="E93" s="31"/>
      <c r="F93" s="34" t="s">
        <v>13</v>
      </c>
      <c r="G93" s="147" t="e">
        <f t="shared" ref="G93:J94" si="18">G94</f>
        <v>#REF!</v>
      </c>
      <c r="H93" s="147" t="e">
        <f t="shared" si="18"/>
        <v>#REF!</v>
      </c>
      <c r="I93" s="147" t="e">
        <f t="shared" si="18"/>
        <v>#REF!</v>
      </c>
      <c r="J93" s="144" t="e">
        <f t="shared" si="18"/>
        <v>#REF!</v>
      </c>
    </row>
    <row r="94" spans="1:10" s="30" customFormat="1" x14ac:dyDescent="0.25">
      <c r="A94" s="81"/>
      <c r="B94" s="77"/>
      <c r="C94" s="77"/>
      <c r="D94" s="31"/>
      <c r="E94" s="31"/>
      <c r="F94" s="34" t="s">
        <v>31</v>
      </c>
      <c r="G94" s="147" t="e">
        <f t="shared" si="18"/>
        <v>#REF!</v>
      </c>
      <c r="H94" s="147" t="e">
        <f t="shared" si="18"/>
        <v>#REF!</v>
      </c>
      <c r="I94" s="147" t="e">
        <f t="shared" si="18"/>
        <v>#REF!</v>
      </c>
      <c r="J94" s="144" t="e">
        <f t="shared" si="18"/>
        <v>#REF!</v>
      </c>
    </row>
    <row r="95" spans="1:10" s="30" customFormat="1" x14ac:dyDescent="0.25">
      <c r="A95" s="81"/>
      <c r="B95" s="77"/>
      <c r="C95" s="77"/>
      <c r="D95" s="31"/>
      <c r="E95" s="31"/>
      <c r="F95" s="34" t="s">
        <v>106</v>
      </c>
      <c r="G95" s="147" t="e">
        <f>G97</f>
        <v>#REF!</v>
      </c>
      <c r="H95" s="147" t="e">
        <f>H97</f>
        <v>#REF!</v>
      </c>
      <c r="I95" s="147" t="e">
        <f>I97</f>
        <v>#REF!</v>
      </c>
      <c r="J95" s="144" t="e">
        <f>+J96</f>
        <v>#REF!</v>
      </c>
    </row>
    <row r="96" spans="1:10" s="30" customFormat="1" ht="40.5" customHeight="1" x14ac:dyDescent="0.25">
      <c r="A96" s="135"/>
      <c r="B96" s="136"/>
      <c r="C96" s="136"/>
      <c r="D96" s="137"/>
      <c r="E96" s="137"/>
      <c r="F96" s="139" t="s">
        <v>107</v>
      </c>
      <c r="G96" s="150" t="e">
        <f>+G97</f>
        <v>#REF!</v>
      </c>
      <c r="H96" s="150" t="e">
        <f>+H97</f>
        <v>#REF!</v>
      </c>
      <c r="I96" s="150" t="e">
        <f>+I97</f>
        <v>#REF!</v>
      </c>
      <c r="J96" s="151" t="e">
        <f>+J97</f>
        <v>#REF!</v>
      </c>
    </row>
    <row r="97" spans="1:10" s="30" customFormat="1" ht="21" customHeight="1" thickBot="1" x14ac:dyDescent="0.3">
      <c r="A97" s="86"/>
      <c r="B97" s="87"/>
      <c r="C97" s="87"/>
      <c r="D97" s="72"/>
      <c r="E97" s="72"/>
      <c r="F97" s="138" t="s">
        <v>49</v>
      </c>
      <c r="G97" s="152" t="e">
        <f>+#REF!</f>
        <v>#REF!</v>
      </c>
      <c r="H97" s="152" t="e">
        <f>+G97</f>
        <v>#REF!</v>
      </c>
      <c r="I97" s="152" t="e">
        <f>+H97</f>
        <v>#REF!</v>
      </c>
      <c r="J97" s="153" t="e">
        <f>+#REF!</f>
        <v>#REF!</v>
      </c>
    </row>
  </sheetData>
  <mergeCells count="13">
    <mergeCell ref="I9:I10"/>
    <mergeCell ref="J9:J10"/>
    <mergeCell ref="A1:J1"/>
    <mergeCell ref="A2:J2"/>
    <mergeCell ref="A3:J3"/>
    <mergeCell ref="A5:J5"/>
    <mergeCell ref="A8:C9"/>
    <mergeCell ref="D8:E9"/>
    <mergeCell ref="F8:F10"/>
    <mergeCell ref="I6:J7"/>
    <mergeCell ref="H9:H10"/>
    <mergeCell ref="G9:G10"/>
    <mergeCell ref="G8:J8"/>
  </mergeCells>
  <pageMargins left="0.7" right="0.7" top="0.75" bottom="0.75" header="0.3" footer="0.3"/>
  <pageSetup paperSize="9" scale="55" orientation="portrait" verticalDpi="0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7</vt:i4>
      </vt:variant>
    </vt:vector>
  </HeadingPairs>
  <TitlesOfParts>
    <vt:vector size="20" baseType="lpstr">
      <vt:lpstr>..</vt:lpstr>
      <vt:lpstr>...</vt:lpstr>
      <vt:lpstr>1</vt:lpstr>
      <vt:lpstr>2</vt:lpstr>
      <vt:lpstr>3</vt:lpstr>
      <vt:lpstr>4</vt:lpstr>
      <vt:lpstr>5</vt:lpstr>
      <vt:lpstr>6</vt:lpstr>
      <vt:lpstr>7</vt:lpstr>
      <vt:lpstr>8.</vt:lpstr>
      <vt:lpstr>9</vt:lpstr>
      <vt:lpstr>10</vt:lpstr>
      <vt:lpstr>8</vt:lpstr>
      <vt:lpstr>'...'!Print_Area</vt:lpstr>
      <vt:lpstr>'1'!Print_Area</vt:lpstr>
      <vt:lpstr>'5'!Print_Area</vt:lpstr>
      <vt:lpstr>'6'!Print_Area</vt:lpstr>
      <vt:lpstr>'7'!Print_Area</vt:lpstr>
      <vt:lpstr>'8'!Print_Area</vt:lpstr>
      <vt:lpstr>'8.'!Print_Area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https:/mul2-mta.gov.am/tasks/1650757/oneclick/havelvac.xlsx?token=c318293a9c7cd764ad3b6afac3a4c8f3</cp:keywords>
  <cp:lastModifiedBy>Arpine Martirosyan</cp:lastModifiedBy>
  <cp:lastPrinted>2026-05-12T10:52:36Z</cp:lastPrinted>
  <dcterms:created xsi:type="dcterms:W3CDTF">2021-01-22T11:42:14Z</dcterms:created>
  <dcterms:modified xsi:type="dcterms:W3CDTF">2026-05-12T10:52:39Z</dcterms:modified>
</cp:coreProperties>
</file>