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KARAVARUTYAN VOROSHMAN NAXAGCER\2026\6.Ջրառ-ին սուբսիդիա ՊՖ-ից\5..Ելից 3   ՎԱ    -ԴԽ - -19492\ardir\"/>
    </mc:Choice>
  </mc:AlternateContent>
  <bookViews>
    <workbookView xWindow="-120" yWindow="-120" windowWidth="29040" windowHeight="15720" activeTab="7"/>
  </bookViews>
  <sheets>
    <sheet name="1" sheetId="23" r:id="rId1"/>
    <sheet name="2" sheetId="28" r:id="rId2"/>
    <sheet name="3" sheetId="3" r:id="rId3"/>
    <sheet name="4" sheetId="26" r:id="rId4"/>
    <sheet name="5" sheetId="29" r:id="rId5"/>
    <sheet name="6" sheetId="24" r:id="rId6"/>
    <sheet name="7" sheetId="25" r:id="rId7"/>
    <sheet name="8" sheetId="30" r:id="rId8"/>
  </sheets>
  <definedNames>
    <definedName name="_xlnm.Print_Area" localSheetId="5">'6'!$A$1:$L$48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2" i="25" l="1"/>
  <c r="L12" i="25"/>
  <c r="J12" i="25"/>
  <c r="K11" i="24"/>
  <c r="L11" i="24"/>
  <c r="J11" i="24"/>
  <c r="H18" i="3"/>
  <c r="I18" i="3"/>
  <c r="I13" i="23" l="1"/>
  <c r="G13" i="30" l="1"/>
  <c r="G12" i="30" s="1"/>
  <c r="G11" i="30" s="1"/>
  <c r="G10" i="30" s="1"/>
  <c r="G9" i="30" l="1"/>
  <c r="I54" i="3"/>
  <c r="I53" i="3" s="1"/>
  <c r="I52" i="3" s="1"/>
  <c r="I51" i="3" s="1"/>
  <c r="I49" i="3" s="1"/>
  <c r="I47" i="3" s="1"/>
  <c r="H54" i="3"/>
  <c r="H53" i="3" s="1"/>
  <c r="H52" i="3" s="1"/>
  <c r="H51" i="3" s="1"/>
  <c r="H49" i="3" s="1"/>
  <c r="H47" i="3" s="1"/>
  <c r="E21" i="29" l="1"/>
  <c r="E19" i="29" s="1"/>
  <c r="H16" i="23" s="1"/>
  <c r="K24" i="24" s="1"/>
  <c r="K25" i="25" s="1"/>
  <c r="F21" i="29"/>
  <c r="F19" i="29" s="1"/>
  <c r="I16" i="23" s="1"/>
  <c r="L24" i="24" s="1"/>
  <c r="L25" i="25" s="1"/>
  <c r="D21" i="29"/>
  <c r="F26" i="29" l="1"/>
  <c r="E26" i="29"/>
  <c r="E12" i="29" s="1"/>
  <c r="F16" i="29"/>
  <c r="E16" i="29"/>
  <c r="D16" i="29"/>
  <c r="D14" i="29" s="1"/>
  <c r="D19" i="29"/>
  <c r="G16" i="23" s="1"/>
  <c r="J24" i="24" s="1"/>
  <c r="J25" i="25" s="1"/>
  <c r="G54" i="3"/>
  <c r="G53" i="3" s="1"/>
  <c r="G52" i="3" s="1"/>
  <c r="G51" i="3" s="1"/>
  <c r="G49" i="3" s="1"/>
  <c r="G47" i="3" s="1"/>
  <c r="F10" i="28"/>
  <c r="F9" i="28" s="1"/>
  <c r="G10" i="28"/>
  <c r="G9" i="28" s="1"/>
  <c r="H10" i="28"/>
  <c r="H9" i="28" s="1"/>
  <c r="E10" i="28"/>
  <c r="D12" i="28"/>
  <c r="G15" i="23" l="1"/>
  <c r="F14" i="29"/>
  <c r="F12" i="29" s="1"/>
  <c r="L28" i="24"/>
  <c r="L29" i="25" s="1"/>
  <c r="I65" i="3"/>
  <c r="I64" i="3" s="1"/>
  <c r="I63" i="3" s="1"/>
  <c r="I62" i="3" s="1"/>
  <c r="I61" i="3" s="1"/>
  <c r="I59" i="3" s="1"/>
  <c r="I57" i="3" s="1"/>
  <c r="E14" i="29"/>
  <c r="K28" i="24"/>
  <c r="K29" i="25" s="1"/>
  <c r="H65" i="3"/>
  <c r="H64" i="3" s="1"/>
  <c r="H63" i="3" s="1"/>
  <c r="H62" i="3" s="1"/>
  <c r="H61" i="3" s="1"/>
  <c r="H59" i="3" s="1"/>
  <c r="H57" i="3" s="1"/>
  <c r="J20" i="24"/>
  <c r="G46" i="3"/>
  <c r="G45" i="3" s="1"/>
  <c r="G44" i="3" s="1"/>
  <c r="G43" i="3" s="1"/>
  <c r="G42" i="3" s="1"/>
  <c r="G40" i="3" s="1"/>
  <c r="G38" i="3" s="1"/>
  <c r="H15" i="23" l="1"/>
  <c r="E10" i="29"/>
  <c r="I15" i="23"/>
  <c r="F10" i="29"/>
  <c r="J21" i="25"/>
  <c r="E9" i="28"/>
  <c r="D9" i="28" s="1"/>
  <c r="D10" i="28"/>
  <c r="L20" i="24" l="1"/>
  <c r="L21" i="25" s="1"/>
  <c r="I46" i="3"/>
  <c r="I45" i="3" s="1"/>
  <c r="I44" i="3" s="1"/>
  <c r="I43" i="3" s="1"/>
  <c r="I42" i="3" s="1"/>
  <c r="I40" i="3" s="1"/>
  <c r="I38" i="3" s="1"/>
  <c r="H46" i="3"/>
  <c r="H45" i="3" s="1"/>
  <c r="H44" i="3" s="1"/>
  <c r="H43" i="3" s="1"/>
  <c r="H42" i="3" s="1"/>
  <c r="H40" i="3" s="1"/>
  <c r="H38" i="3" s="1"/>
  <c r="K20" i="24"/>
  <c r="K21" i="25" s="1"/>
  <c r="I12" i="23"/>
  <c r="H12" i="23" l="1"/>
  <c r="H28" i="3"/>
  <c r="I28" i="3"/>
  <c r="G28" i="3"/>
  <c r="K16" i="24" l="1"/>
  <c r="K17" i="25" s="1"/>
  <c r="L16" i="24"/>
  <c r="L17" i="25" s="1"/>
  <c r="J16" i="24"/>
  <c r="J17" i="25" s="1"/>
  <c r="H37" i="3"/>
  <c r="H36" i="3" s="1"/>
  <c r="H35" i="3" s="1"/>
  <c r="H34" i="3" s="1"/>
  <c r="H33" i="3" s="1"/>
  <c r="H31" i="3" s="1"/>
  <c r="H29" i="3" s="1"/>
  <c r="I37" i="3"/>
  <c r="I36" i="3" s="1"/>
  <c r="I35" i="3" s="1"/>
  <c r="I34" i="3" s="1"/>
  <c r="I33" i="3" s="1"/>
  <c r="I31" i="3" s="1"/>
  <c r="I29" i="3" s="1"/>
  <c r="G37" i="3"/>
  <c r="G36" i="3" s="1"/>
  <c r="G35" i="3" s="1"/>
  <c r="G34" i="3" s="1"/>
  <c r="G33" i="3" s="1"/>
  <c r="G31" i="3" s="1"/>
  <c r="G29" i="3" s="1"/>
  <c r="J26" i="26"/>
  <c r="G26" i="26"/>
  <c r="L25" i="26"/>
  <c r="L24" i="26" s="1"/>
  <c r="J25" i="26"/>
  <c r="I25" i="26"/>
  <c r="G25" i="26" s="1"/>
  <c r="K16" i="26"/>
  <c r="H16" i="26"/>
  <c r="F16" i="26"/>
  <c r="F15" i="26" s="1"/>
  <c r="E16" i="26"/>
  <c r="E15" i="26" s="1"/>
  <c r="H15" i="26"/>
  <c r="K14" i="26"/>
  <c r="H14" i="26"/>
  <c r="F14" i="26"/>
  <c r="E14" i="26"/>
  <c r="D14" i="26"/>
  <c r="J13" i="26"/>
  <c r="G13" i="26"/>
  <c r="D13" i="26"/>
  <c r="K11" i="26"/>
  <c r="H11" i="26"/>
  <c r="F11" i="26"/>
  <c r="E11" i="26"/>
  <c r="D11" i="26"/>
  <c r="J24" i="26" l="1"/>
  <c r="L23" i="26"/>
  <c r="D15" i="26"/>
  <c r="K15" i="26"/>
  <c r="D16" i="26"/>
  <c r="I24" i="26"/>
  <c r="L22" i="26" l="1"/>
  <c r="L14" i="26"/>
  <c r="J23" i="26"/>
  <c r="G24" i="26"/>
  <c r="I23" i="26"/>
  <c r="L11" i="26" l="1"/>
  <c r="J11" i="26" s="1"/>
  <c r="J14" i="26"/>
  <c r="I22" i="26"/>
  <c r="I14" i="26"/>
  <c r="G23" i="26"/>
  <c r="L20" i="26"/>
  <c r="J22" i="26"/>
  <c r="G22" i="26" l="1"/>
  <c r="I20" i="26"/>
  <c r="J20" i="26"/>
  <c r="L18" i="26"/>
  <c r="G14" i="26"/>
  <c r="I11" i="26"/>
  <c r="G11" i="26" s="1"/>
  <c r="G20" i="26" l="1"/>
  <c r="I18" i="26"/>
  <c r="J18" i="26"/>
  <c r="L16" i="26"/>
  <c r="L15" i="26" l="1"/>
  <c r="J15" i="26" s="1"/>
  <c r="J16" i="26"/>
  <c r="I16" i="26"/>
  <c r="G18" i="26"/>
  <c r="G16" i="26" l="1"/>
  <c r="I15" i="26"/>
  <c r="G15" i="26" s="1"/>
  <c r="I27" i="3" l="1"/>
  <c r="I26" i="3" s="1"/>
  <c r="I25" i="3" s="1"/>
  <c r="I24" i="3" s="1"/>
  <c r="I22" i="3" s="1"/>
  <c r="I20" i="3" s="1"/>
  <c r="H27" i="3"/>
  <c r="H26" i="3" s="1"/>
  <c r="H25" i="3" s="1"/>
  <c r="H24" i="3" s="1"/>
  <c r="H22" i="3" s="1"/>
  <c r="H20" i="3" s="1"/>
  <c r="I16" i="3" l="1"/>
  <c r="I14" i="3" s="1"/>
  <c r="I12" i="3" s="1"/>
  <c r="I10" i="3" s="1"/>
  <c r="I8" i="3" s="1"/>
  <c r="H16" i="3"/>
  <c r="H14" i="3" s="1"/>
  <c r="H12" i="3" s="1"/>
  <c r="H10" i="3" s="1"/>
  <c r="H8" i="3" s="1"/>
  <c r="K12" i="24" l="1"/>
  <c r="H11" i="23"/>
  <c r="H10" i="23" s="1"/>
  <c r="I11" i="23"/>
  <c r="I10" i="23" s="1"/>
  <c r="L12" i="24"/>
  <c r="L10" i="24" l="1"/>
  <c r="L9" i="24" s="1"/>
  <c r="K10" i="24"/>
  <c r="K9" i="24" s="1"/>
  <c r="L13" i="25"/>
  <c r="K13" i="25"/>
  <c r="K11" i="25" l="1"/>
  <c r="K10" i="25" s="1"/>
  <c r="L11" i="25"/>
  <c r="L10" i="25" s="1"/>
  <c r="G27" i="3"/>
  <c r="G26" i="3" s="1"/>
  <c r="G25" i="3" s="1"/>
  <c r="G24" i="3" s="1"/>
  <c r="G22" i="3" s="1"/>
  <c r="G20" i="3" s="1"/>
  <c r="J12" i="24" l="1"/>
  <c r="J13" i="25" l="1"/>
  <c r="D26" i="29"/>
  <c r="G17" i="23" s="1"/>
  <c r="J28" i="24" l="1"/>
  <c r="G65" i="3"/>
  <c r="G64" i="3" s="1"/>
  <c r="G63" i="3" s="1"/>
  <c r="G62" i="3" s="1"/>
  <c r="G61" i="3" s="1"/>
  <c r="G59" i="3" s="1"/>
  <c r="G57" i="3" s="1"/>
  <c r="G18" i="3" s="1"/>
  <c r="G16" i="3" s="1"/>
  <c r="G14" i="3" s="1"/>
  <c r="G12" i="3" s="1"/>
  <c r="G10" i="3" s="1"/>
  <c r="G8" i="3" s="1"/>
  <c r="G12" i="23"/>
  <c r="G11" i="23" s="1"/>
  <c r="G10" i="23" s="1"/>
  <c r="D12" i="29"/>
  <c r="D10" i="29" s="1"/>
  <c r="J29" i="25" l="1"/>
  <c r="J11" i="25" s="1"/>
  <c r="J10" i="25" s="1"/>
  <c r="J10" i="24"/>
  <c r="J9" i="24" s="1"/>
</calcChain>
</file>

<file path=xl/sharedStrings.xml><?xml version="1.0" encoding="utf-8"?>
<sst xmlns="http://schemas.openxmlformats.org/spreadsheetml/2006/main" count="358" uniqueCount="186">
  <si>
    <t xml:space="preserve">                   -ի N        -Ն որոշման</t>
  </si>
  <si>
    <t>Ծրագիր</t>
  </si>
  <si>
    <t>Միջոցառում</t>
  </si>
  <si>
    <t>Ցուցանիշների փոփոխությունը (ավելացումները նշված են դրական նշանով, իսկ նվազեցումները՝ փակագծերում)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</si>
  <si>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</si>
  <si>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</si>
  <si>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</si>
  <si>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</si>
  <si>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</si>
  <si>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</si>
  <si>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</si>
  <si>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</si>
  <si>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</si>
  <si>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</si>
  <si>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</si>
  <si>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</si>
  <si>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</si>
  <si>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</si>
  <si>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 xml:space="preserve"> Տարի 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</si>
  <si>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</si>
  <si>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</si>
  <si>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</si>
  <si>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</si>
  <si>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</si>
  <si>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</si>
  <si>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</si>
  <si>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ՀՀ  տարածքային կառավարման և ենթակառուցվածքների նախարարության ջրային կոմիտե</t>
  </si>
  <si>
    <t>Ցուցանիշների փոփոխությունը
 (ավելացումները նշված են դրական նշանով, իսկ նվազեցումները՝ փակագծերում)</t>
  </si>
  <si>
    <t>Հավելված N 3</t>
  </si>
  <si>
    <t xml:space="preserve">Հավելված N1 </t>
  </si>
  <si>
    <t>______________ ի    ___Ն որոշման</t>
  </si>
  <si>
    <t xml:space="preserve"> Տարի</t>
  </si>
  <si>
    <t>ԸՆԴԱՄԵՆԸ</t>
  </si>
  <si>
    <t>Ոռոգման համակարգի առողջացում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</si>
  <si>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</si>
  <si>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</si>
  <si>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</si>
  <si>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</si>
  <si>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</si>
  <si>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 xml:space="preserve"> Ինն ամիս</t>
  </si>
  <si>
    <t>1004</t>
  </si>
  <si>
    <t>Ոռոգման ծառայությունների հասանելիության և մատչելիության ապահովում</t>
  </si>
  <si>
    <t>Ոռոգման ջրի մատակարարման արդյունավետության և հասանելիության բարելավում, կորուստների կրճատում</t>
  </si>
  <si>
    <t xml:space="preserve">հազար դրամներով </t>
  </si>
  <si>
    <t>Ինն ամիս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</si>
  <si>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</si>
  <si>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</si>
  <si>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</si>
  <si>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</si>
  <si>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</si>
  <si>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</si>
  <si>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</si>
  <si>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</si>
  <si>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</si>
  <si>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</si>
  <si>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</si>
  <si>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ԸՆԴԱՄԵՆԸ </t>
  </si>
  <si>
    <t xml:space="preserve"> ՀՀ տարածքային կառավարման և ենթակառուցվածքների նախարարություն </t>
  </si>
  <si>
    <t xml:space="preserve"> 1004 </t>
  </si>
  <si>
    <t xml:space="preserve"> Ոռոգման համակարգի առողջացում </t>
  </si>
  <si>
    <t>հազար դրամներով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</si>
  <si>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</si>
  <si>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</si>
  <si>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</si>
  <si>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</si>
  <si>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 ՀՀ տարածքային կառավարման և ենթակառուցվածքների նախարարության ջրային կոմիտե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</si>
  <si>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</si>
  <si>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</si>
  <si>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</si>
  <si>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Անվանումը </t>
  </si>
  <si>
    <t>Ծառայությունների մատուցում</t>
  </si>
  <si>
    <t xml:space="preserve"> ԸՆԹԱՑԻԿ ԾԱԽՍԵՐ</t>
  </si>
  <si>
    <t xml:space="preserve">ՀՀ կառավարության  2026 թվականի </t>
  </si>
  <si>
    <t>ՀՀ կառավարության 2026 թվականի</t>
  </si>
  <si>
    <t>Հավելված N 2</t>
  </si>
  <si>
    <t>1004 - 11001</t>
  </si>
  <si>
    <t>Հավելված N 4</t>
  </si>
  <si>
    <t>Ոռոգում-ջրառ իրականացնող կազմակերպություններին ֆինանսական աջակցության տրամադրում</t>
  </si>
  <si>
    <t>Ոռոգման ոլորտի սուբսիդավորում ոռոգում-ջրառ իրականացնող ՓԲԸ-ի համար հաստատված ոռոգման ջրի սակագնի և նվազագույն շահավետ գնի տարբերության չափով</t>
  </si>
  <si>
    <t xml:space="preserve"> Ոռոգում-ջրառ իրականացնող կազմակերպություններին ֆինանսական աջակցության տրամադրում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</si>
  <si>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</si>
  <si>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</si>
  <si>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</si>
  <si>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Ոռոգման ոլորտի սուբսիդավորում ոռոգում-ջրառ իրականացնող ՓԲԸ-ի համար հաստատված ոռոգման ջրի սակագնի և նվազագույն շահավետ գնի տարբերության չափով </t>
  </si>
  <si>
    <t xml:space="preserve"> Ծառայությունը մատուցողի անվանումը`  Ոռոգում-ջրառ իրականացնող կազմակերպություններ </t>
  </si>
  <si>
    <t>1004 - 12002</t>
  </si>
  <si>
    <t>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t>
  </si>
  <si>
    <t>Գերմանիայի զարգացման բանկի աջակցությամբ իրականացվող Ախուրյան գետի ջրային ռեսուրսների ինտեգրված կառավարման փուլ 1 ծրագիր</t>
  </si>
  <si>
    <t>Տրանսֆերտների տրամադրում</t>
  </si>
  <si>
    <t xml:space="preserve"> 12002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</si>
  <si>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</si>
  <si>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</si>
  <si>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</si>
  <si>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</si>
  <si>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</si>
  <si>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«ՀԱՅԱUՏԱՆԻ ՀԱՆՐԱՊԵՏՈՒԹՅԱՆ 2025 ԹՎԱԿԱՆԻ ՊԵՏԱԿԱՆ ԲՅՈՒՋԵԻ ՄԱUԻՆ» OՐԵՆՔԻ N 1 ՀԱՎԵԼՎԱԾԻ N 4 ԱՂՅՈՒՍԱԿՈՒՄ  ԵՎ ՀԱՅԱՍՏԱՆԻ ՀԱՆՐԱՊԵՏՈՒԹՅԱՆ ԿԱՌԱՎԱՐՈՒԹՅԱՆ 2025 ԹՎԱԿԱՆԻ ԴԵԿՏԵՄԲԵՐԻ 25-Ի N 1910-Ն ՈՐՈՇՄԱՆ N 5 ՀԱՎԵԼՎԱԾԻ N 3 ԱՂՅՈՒՍԱԿՈՒՄ ԿԱՏԱՐՎՈՂ ՓՈՓՈԽՈՒԹՅՈՒՆՆԵՐԸ</t>
  </si>
  <si>
    <t xml:space="preserve"> Բյուջետային գլխավոր կարգադրիչների, ծրագրերի և միջոցառումների անվանումները</t>
  </si>
  <si>
    <t>Ցուցանիշների փոփոխությունները (Նվազեցումները նշնած են փակագծերում)</t>
  </si>
  <si>
    <t>Առաջին կիսամյակ</t>
  </si>
  <si>
    <t xml:space="preserve"> Ընդամենը</t>
  </si>
  <si>
    <t>Վարկային միջոցներ</t>
  </si>
  <si>
    <t xml:space="preserve"> Համաֆինան սավորում</t>
  </si>
  <si>
    <t xml:space="preserve"> ԸՆԴԱՄԵՆԸ</t>
  </si>
  <si>
    <t>ՀՀ ՏԱՐԱԾՔԱՅԻՆ ԿԱՌԱՎԱՐՄԱՆ ԵՎ ԵՆԹԱԿԱՌՈՒՑՎԱԾՔՆԵՐԻ ՆԱԽԱՐԱՐՈՒԹՅՈՒՆ</t>
  </si>
  <si>
    <t xml:space="preserve">    ՀԱՅԱՍՏԱՆԻ ՀԱՆՐԱՊԵՏՈՒԹՅԱՆ   ՎԱՐՉԱՊԵՏԻ ԱՇԽԱՏԱԿԱԶՄԻ    ՂԵԿԱՎԱՐ՝</t>
  </si>
  <si>
    <t>1004-12002</t>
  </si>
  <si>
    <t xml:space="preserve"> Գերմանիայի զարգացման բանկի աջակցությամբ իրականացվող Ախուրյան գետի ջրային ռեսուրսների ինտեգրված կառավարման փուլ 1 ծրագիր </t>
  </si>
  <si>
    <t xml:space="preserve"> Տրանսֆերտների տրամադրում </t>
  </si>
  <si>
    <t xml:space="preserve"> Շահառուների ընտրության չափորոշիչները`  Տրանսֆերտների տրամադրում </t>
  </si>
  <si>
    <t>Հավելված N 5</t>
  </si>
  <si>
    <t xml:space="preserve">«ՀԱՅԱUՏԱՆԻ ՀԱՆՐԱՊԵՏՈՒԹՅԱՆ 2026 ԹՎԱԿԱՆԻ ՊԵՏԱԿԱՆ ԲՅՈՒՋԵԻ ՄԱUԻՆ» OՐԵՆՔԻ N 1 ՀԱՎԵԼՎԱԾԻ N 2 ԱՂՅՈՒՍԱԿՈՒՄ ԿԱՏԱՐՎՈՂ ՎԵՐԱԲԱՇԽՈՒՄԸ, ՓՈՓՈԽՈՒԹՅՈՒՆՆԵՐԸ , ՀԱՅԱՍՏԱՆԻ ՀԱՆՐԱՊԵՏՈՒԹՅԱՆ ԿԱՌԱՎԱՐՈՒԹՅԱՆ 2025 ԹՎԱԿԱՆԻ ԴԵԿՏԵՄԲԵՐԻ 25-Ի N 1910-Ն ՈՐՈՇՄԱՆ N 5 ՀԱՎԵԼՎԱԾԻ N 1 ԱՂՅՈՒՍԱԿՈՒՄ ԿԱՏԱՐՎՈՂ ՓՈՓՈԽՈՒԹՅՈՒՆՆԵՐԸ </t>
  </si>
  <si>
    <t xml:space="preserve"> ՀԱՅԱՍՏԱՆԻ ՀԱՆՐԱՊԵՏՈՒԹՅԱՆ ԿԱՌԱՎԱՐՈՒԹՅԱՆ 2025 ԹՎԱԿԱՆԻ ԴԵԿՏԵՄԲԵՐԻ 25-Ի N 1910-Ն ՈՐՈՇՄԱՆ N 3 ԵՎ N 4 ՀԱՎԵԼՎԱԾՆԵՐՈՒՄ ԿԱՏԱՐՎՈՂ ՓՈՓՈԽՈՒԹՅՈՒՆՆԵՐԸ</t>
  </si>
  <si>
    <t xml:space="preserve">ՀԱՅԱՍՏԱՆԻ ՀԱՆՐԱՊԵՏՈՒԹՅԱՆ ԿԱՌԱՎԱՐՈՒԹՅԱՆ 2025 ԹՎԱԿԱՆԻ ԴԵԿՏԵՄԲԵՐԻ 25-Ի N 1910-Ն ՈՐՈՇՄԱՆ N 9 ՀԱՎԵԼՎԱԾՈՒՄ ԿԱՏԱՐՎՈՂ ՓՈՓՈԽՈՒԹՅՈՒՆՆԵՐԸ </t>
  </si>
  <si>
    <t xml:space="preserve">ՀԱՅԱՍՏԱՆԻ ՀԱՆՐԱՊԵՏՈՒԹՅԱՆ ԿԱՌԱՎԱՐՈՒԹՅԱՆ 2025 ԹՎԱԿԱՆԻ ԴԵԿՏԵՄԲԵՐԻ 25-Ի N 1910-Ն ՈՐՈՇՄԱՆ N 9.1 ՀԱՎԵԼՎԱԾՈՒՄ ԿԱՏԱՐՎՈՂ ՓՈՓՈԽՈՒԹՅՈՒՆՆԵՐԸ </t>
  </si>
  <si>
    <t>Հավելված N 6</t>
  </si>
  <si>
    <t>1004-31009</t>
  </si>
  <si>
    <t>Օրվա կարգավորման ջրավազանների կառուցում և վերակառուցում</t>
  </si>
  <si>
    <t>Օրվա կարգավորման ջրավազանների կառուցման և վերակառուցման համար նախագծերի և աշխատանքների ձեռք բերում</t>
  </si>
  <si>
    <t>Պետական մարմինների կողմից օգտագործվող ոչ ֆինանսական ակտիվների հետ գործառնություններ</t>
  </si>
  <si>
    <t>1004 - 31013</t>
  </si>
  <si>
    <t>Փոքր և միջին ջրամբարների կառուցում</t>
  </si>
  <si>
    <t>Փոքր և միջին ջրամբարների կառուցման աշխատանքներ</t>
  </si>
  <si>
    <t>1004-31002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</si>
  <si>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</si>
  <si>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</si>
  <si>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
 (Նվազեցումները նշված են փակագծերում)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</si>
  <si>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</si>
  <si>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</si>
  <si>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</si>
  <si>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</si>
  <si>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</si>
  <si>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</si>
  <si>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</si>
  <si>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>այդ թվում`</t>
  </si>
  <si>
    <t xml:space="preserve"> 31013</t>
  </si>
  <si>
    <t xml:space="preserve"> Փոքր և միջին ջրամբարների կառուցում</t>
  </si>
  <si>
    <t xml:space="preserve"> Օրվա կարգավորման ջրավազանների կառուցում և վերակառուցում</t>
  </si>
  <si>
    <t xml:space="preserve"> - Շենքերի և շինությունների կապիտալ վերանորոգում</t>
  </si>
  <si>
    <t xml:space="preserve"> ԱՅԼ ՀԻՄՆԱԿԱՆ ՄԻՋՈՑՆԵՐ</t>
  </si>
  <si>
    <t xml:space="preserve"> - Նախագծահետազոտական ծախսեր</t>
  </si>
  <si>
    <t xml:space="preserve">  ՀԱՅԱՍՏԱՆԻ ՀԱՆՐԱՊԵՏՈՒԹՅԱՆ ԿԱՌԱՎԱՐՈՒԹՅԱՆ 2025 ԹՎԱԿԱՆԻ ԴԵԿՏԵՄԲԵՐԻ 27-Ի N 1910-Ն ՈՐՈՇՄԱՆ N 5 ՀԱՎԵԼՎԱԾԻ N 2 ԱՂՅՈՒՍԱԿՈՒՄ ԿԱՏԱՐՎՈՂ ՓՈՓՈԽՈՒԹՅՈՒՆՆԵՐԸ </t>
  </si>
  <si>
    <t xml:space="preserve"> հազար դրամներով 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</si>
  <si>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</si>
  <si>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</si>
  <si>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>Ցուցանիշների փոփոխությունը 
 (Նվազեցումները նշված են փակագծերում)</t>
  </si>
  <si>
    <t xml:space="preserve"> Միջոց առում</t>
  </si>
  <si>
    <t xml:space="preserve"> ՀՀ տարածքային կառավարման և ենթակառուցվածքների նախարարություն</t>
  </si>
  <si>
    <t xml:space="preserve"> այդ թվում՛</t>
  </si>
  <si>
    <t xml:space="preserve"> 31009</t>
  </si>
  <si>
    <t>այդ թվում՝ ըստ ուղղությունների</t>
  </si>
  <si>
    <t>Արզնի-Շամիրամ 2-րդ հերթի ջրանցքի վերջնամասում գտնվող, Ներքին Բազմաբերդի պոմպակայանի ջրընդունիչ ավազան հանդիսացող 24 հազ․խմ ծավալով ՕԿՋ-ի հիմնանորոգում</t>
  </si>
  <si>
    <t>Ոսկեպար-Բաղանիս-Ոսկեվան-Կոթի ինքնահոս ջրագծի վրա՝ Բաղանիս-Ոսկեվան № 2 նախկին պոմպակայանի տարածքում, մինչև 8 հազ.խմ ծավալով ՕԿՋ-ի կառուցում</t>
  </si>
  <si>
    <t xml:space="preserve"> 1004 - 31009</t>
  </si>
  <si>
    <t xml:space="preserve"> Օրվա կարգավորման ջրավազանների կառուցման և վերակառուցման համար նախագծերի և աշխատանքների ձեռք բերում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</si>
  <si>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</si>
  <si>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ՏԿԵՆ ջրային կոմիտե </t>
  </si>
  <si>
    <t xml:space="preserve"> 1004 - 31013 </t>
  </si>
  <si>
    <t xml:space="preserve"> Փոքր և միջին ջրամբարների կառուցման աշխատանքներ </t>
  </si>
  <si>
    <t xml:space="preserve"> 1004 - 31002</t>
  </si>
  <si>
    <t xml:space="preserve"> Ոռոգման համակարգերի հիմնանորոգում</t>
  </si>
  <si>
    <t>Արազափ 1 պոմպակայանի մղման խողովակաշարի հիմնանորոգում (2-րդ փուլ)</t>
  </si>
  <si>
    <t>Ոռոգման համակարգերի հիմնանորոգում</t>
  </si>
  <si>
    <t>«ՀԱՅԱՍՏԱՆԻ ՀԱՆՐԱՊԵՏՈՒԹՅԱՆ 2026 ԹՎԱԿԱՆԻ ՊԵՏԱԿԱՆ ԲՅՈՒՋԵԻ ՄԱՍԻՆ» ՀԱՅԱՍՏԱՆԻ ՀԱՆՐԱՊԵՏՈՒԹՅԱՆ ՕՐԵՆՔԻ N 1 ՀԱՎԵԼՎԱԾԻ N 3 ԱՂՅՈՒՍԱԿՈՒՄ ԿԱՏԱՐՎՈՂ  ՓՈՓՈԽՈՒԹՅՈՒՆԸ</t>
  </si>
  <si>
    <t>Հավելված N 7</t>
  </si>
  <si>
    <t xml:space="preserve">    -ի N 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</si>
  <si>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</si>
  <si>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</si>
  <si>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</si>
  <si>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</si>
  <si>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</si>
  <si>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</si>
  <si>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</si>
  <si>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</si>
  <si>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Բաժին N 04</t>
  </si>
  <si>
    <t>Խումբ N 02</t>
  </si>
  <si>
    <t>Դաս N 04</t>
  </si>
  <si>
    <t>Ոռոգում</t>
  </si>
  <si>
    <t>դրամ</t>
  </si>
  <si>
    <t>1004    31013</t>
  </si>
  <si>
    <t xml:space="preserve"> ՄԱՍ III. ԾԱՌԱՅՈՒԹՅՈՒՆՆԵՐ		</t>
  </si>
  <si>
    <t>71241200/1</t>
  </si>
  <si>
    <t>նախագծերի պատրաստում, ծախսերի գնահատում</t>
  </si>
  <si>
    <t>ԲՄ</t>
  </si>
  <si>
    <t xml:space="preserve"> Ոռոգման համակարգերի հիմնանորոգում </t>
  </si>
  <si>
    <t xml:space="preserve">ՀՀ ԿԱՌԱՎԱՐՈՒԹՅԱՆ 2025 ԹՎԱԿԱՆԻ ԴԵԿՏԵՄԲԵՐԻ 25-Ի N 1910-Ն ՈՐՈՇՄԱՆ N 10 ՀԱՎԵԼՎԱԾՈՒՄ ԿԱՏԱՐՎՈՂ ՓՈՓՈԽՈՒԹՅՈՒՆԸ </t>
  </si>
  <si>
    <t>Հավելված  N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</si>
</sst>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-* #,##0.00_-;\-* #,##0.00_-;_-* &quot;-&quot;??_-;_-@_-"/>
    <numFmt numFmtId="165" formatCode="_(* #,##0.00_);_(* \(#,##0.00\);_(* &quot;-&quot;??_);_(@_)"/>
    <numFmt numFmtId="166" formatCode="_-* #,##0.00\ _դ_ր_._-;\-* #,##0.00\ _դ_ր_._-;_-* &quot;-&quot;??\ _դ_ր_._-;_-@_-"/>
    <numFmt numFmtId="167" formatCode="##,##0.0;\(##,##0.0\);\-"/>
    <numFmt numFmtId="168" formatCode="_(* #,##0.0_);_(* \(#,##0.0\);_(* &quot;-&quot;??_);_(@_)"/>
    <numFmt numFmtId="169" formatCode="_-* #,##0.0\ _֏_-;\-* #,##0.0\ _֏_-;_-* &quot;-&quot;?\ _֏_-;_-@_-"/>
    <numFmt numFmtId="170" formatCode="#,##0.0_);\(#,##0.0\)"/>
    <numFmt numFmtId="171" formatCode="_-* #,##0.0\ _դ_ր_._-;\-* #,##0.0\ _դ_ր_._-;_-* &quot;-&quot;??\ _դ_ր_._-;_-@_-"/>
    <numFmt numFmtId="172" formatCode="_-* #,##0.00\ _₽_-;\-* #,##0.00\ _₽_-;_-* &quot;-&quot;??\ _₽_-;_-@_-"/>
    <numFmt numFmtId="173" formatCode="[&lt;=9999999]###\-####;\(###\)\ ###\-####"/>
  </numFmts>
  <fonts count="54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b/>
      <sz val="11"/>
      <name val="GHEA Grapalat"/>
      <family val="3"/>
    </font>
    <font>
      <i/>
      <sz val="12"/>
      <name val="GHEA Grapalat"/>
      <family val="3"/>
    </font>
    <font>
      <sz val="10"/>
      <name val="GHEA Grapalat"/>
      <family val="2"/>
    </font>
    <font>
      <sz val="10"/>
      <name val="Times Armenian"/>
      <family val="1"/>
    </font>
    <font>
      <b/>
      <sz val="10"/>
      <name val="GHEA Grapalat"/>
      <family val="2"/>
    </font>
    <font>
      <sz val="11"/>
      <color indexed="60"/>
      <name val="Calibri"/>
      <family val="2"/>
    </font>
    <font>
      <i/>
      <sz val="11"/>
      <name val="GHEA Grapalat"/>
      <family val="3"/>
    </font>
    <font>
      <sz val="11"/>
      <color theme="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b/>
      <sz val="12"/>
      <color theme="1"/>
      <name val="GHEA Grapalat"/>
      <family val="3"/>
    </font>
    <font>
      <sz val="11"/>
      <name val="GHEA Grapalat"/>
      <family val="3"/>
    </font>
    <font>
      <i/>
      <sz val="11"/>
      <name val="GHEA Grapalat"/>
      <family val="2"/>
    </font>
    <font>
      <sz val="11"/>
      <color theme="1"/>
      <name val="Calibri"/>
      <family val="2"/>
      <scheme val="minor"/>
    </font>
    <font>
      <b/>
      <sz val="12"/>
      <color rgb="FFFF0000"/>
      <name val="GHEA Grapalat"/>
      <family val="3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sz val="10"/>
      <name val="GHEA Grapalat"/>
      <family val="3"/>
    </font>
    <font>
      <i/>
      <sz val="12"/>
      <name val="GHEA Grapalat"/>
      <family val="2"/>
    </font>
    <font>
      <b/>
      <sz val="10"/>
      <name val="GHEA Grapalat"/>
      <family val="3"/>
    </font>
    <font>
      <sz val="9"/>
      <name val="GHEA Grapalat"/>
      <family val="3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sz val="12"/>
      <color rgb="FFFF0000"/>
      <name val="GHEA Grapalat"/>
      <family val="3"/>
    </font>
    <font>
      <i/>
      <sz val="8"/>
      <name val="GHEA Grapalat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</borders>
  <cellStyleXfs count="73">
    <xf numFmtId="0" fontId="0" fillId="0" borderId="0">
      <alignment horizontal="left" vertical="top" wrapText="1"/>
    </xf>
    <xf numFmtId="166" fontId="19" fillId="0" borderId="0" applyFont="0" applyFill="0" applyBorder="0" applyAlignment="0" applyProtection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>
      <alignment horizontal="left" vertical="top" wrapText="1"/>
    </xf>
    <xf numFmtId="0" fontId="20" fillId="0" borderId="0"/>
    <xf numFmtId="0" fontId="21" fillId="0" borderId="0"/>
    <xf numFmtId="0" fontId="22" fillId="0" borderId="0"/>
    <xf numFmtId="0" fontId="21" fillId="0" borderId="0"/>
    <xf numFmtId="167" fontId="19" fillId="0" borderId="0" applyFill="0" applyBorder="0" applyProtection="0">
      <alignment horizontal="right" vertical="top"/>
    </xf>
    <xf numFmtId="0" fontId="21" fillId="0" borderId="0"/>
    <xf numFmtId="0" fontId="19" fillId="0" borderId="0">
      <alignment horizontal="left" vertical="top" wrapText="1"/>
    </xf>
    <xf numFmtId="0" fontId="22" fillId="0" borderId="0"/>
    <xf numFmtId="0" fontId="22" fillId="0" borderId="0"/>
    <xf numFmtId="0" fontId="19" fillId="0" borderId="0">
      <alignment horizontal="left" vertical="top" wrapText="1"/>
    </xf>
    <xf numFmtId="0" fontId="23" fillId="0" borderId="0"/>
    <xf numFmtId="0" fontId="20" fillId="0" borderId="0"/>
    <xf numFmtId="0" fontId="23" fillId="0" borderId="0"/>
    <xf numFmtId="165" fontId="23" fillId="0" borderId="0" applyFont="0" applyFill="0" applyBorder="0" applyAlignment="0" applyProtection="0"/>
    <xf numFmtId="0" fontId="30" fillId="0" borderId="0"/>
    <xf numFmtId="165" fontId="30" fillId="0" borderId="0" applyFont="0" applyFill="0" applyBorder="0" applyAlignment="0" applyProtection="0"/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164" fontId="1" fillId="0" borderId="0" applyFont="0" applyFill="0" applyBorder="0" applyAlignment="0" applyProtection="0"/>
    <xf numFmtId="0" fontId="19" fillId="0" borderId="0">
      <alignment horizontal="left" vertical="top" wrapText="1"/>
    </xf>
    <xf numFmtId="0" fontId="32" fillId="35" borderId="0" applyNumberFormat="0" applyBorder="0" applyAlignment="0" applyProtection="0"/>
    <xf numFmtId="167" fontId="36" fillId="0" borderId="0" applyFill="0" applyBorder="0" applyProtection="0">
      <alignment horizontal="right" vertical="top"/>
    </xf>
    <xf numFmtId="167" fontId="31" fillId="0" borderId="0" applyFill="0" applyBorder="0" applyProtection="0">
      <alignment horizontal="right" vertical="top"/>
    </xf>
    <xf numFmtId="0" fontId="40" fillId="0" borderId="0"/>
    <xf numFmtId="0" fontId="19" fillId="0" borderId="0">
      <alignment horizontal="left" vertical="top" wrapText="1"/>
    </xf>
    <xf numFmtId="0" fontId="20" fillId="0" borderId="0"/>
    <xf numFmtId="0" fontId="20" fillId="0" borderId="0"/>
    <xf numFmtId="0" fontId="23" fillId="0" borderId="0"/>
    <xf numFmtId="167" fontId="53" fillId="0" borderId="0" applyFill="0" applyBorder="0" applyProtection="0">
      <alignment horizontal="right" vertical="top"/>
    </xf>
  </cellStyleXfs>
  <cellXfs count="283">
    <xf numFmtId="0" fontId="0" fillId="0" borderId="0" xfId="0">
      <alignment horizontal="left" vertical="top" wrapText="1"/>
    </xf>
    <xf numFmtId="0" fontId="25" fillId="0" borderId="0" xfId="0" applyFont="1" applyAlignment="1">
      <alignment vertical="center" wrapText="1"/>
    </xf>
    <xf numFmtId="168" fontId="27" fillId="0" borderId="0" xfId="1" applyNumberFormat="1" applyFont="1" applyFill="1" applyBorder="1" applyAlignment="1">
      <alignment horizontal="right" vertical="center"/>
    </xf>
    <xf numFmtId="168" fontId="34" fillId="0" borderId="0" xfId="1" applyNumberFormat="1" applyFont="1" applyFill="1" applyBorder="1" applyAlignment="1">
      <alignment vertical="center"/>
    </xf>
    <xf numFmtId="0" fontId="25" fillId="0" borderId="24" xfId="0" applyFont="1" applyBorder="1">
      <alignment horizontal="left" vertical="top" wrapText="1"/>
    </xf>
    <xf numFmtId="0" fontId="34" fillId="0" borderId="0" xfId="0" applyFont="1" applyAlignment="1">
      <alignment vertical="center"/>
    </xf>
    <xf numFmtId="0" fontId="24" fillId="0" borderId="24" xfId="0" applyFont="1" applyBorder="1">
      <alignment horizontal="left" vertical="top" wrapText="1"/>
    </xf>
    <xf numFmtId="167" fontId="24" fillId="34" borderId="24" xfId="48" applyFont="1" applyFill="1" applyBorder="1">
      <alignment horizontal="right" vertical="top"/>
    </xf>
    <xf numFmtId="0" fontId="27" fillId="0" borderId="0" xfId="0" applyFont="1" applyAlignment="1">
      <alignment horizontal="center" vertical="center" wrapText="1"/>
    </xf>
    <xf numFmtId="0" fontId="24" fillId="0" borderId="0" xfId="0" applyFont="1">
      <alignment horizontal="left" vertical="top" wrapText="1"/>
    </xf>
    <xf numFmtId="167" fontId="35" fillId="0" borderId="24" xfId="65" applyFont="1" applyBorder="1">
      <alignment horizontal="right" vertical="top"/>
    </xf>
    <xf numFmtId="0" fontId="35" fillId="0" borderId="24" xfId="0" applyFont="1" applyBorder="1" applyAlignment="1">
      <alignment horizontal="center" vertical="top" wrapText="1"/>
    </xf>
    <xf numFmtId="0" fontId="35" fillId="0" borderId="24" xfId="0" applyFont="1" applyBorder="1">
      <alignment horizontal="left" vertical="top" wrapText="1"/>
    </xf>
    <xf numFmtId="0" fontId="29" fillId="0" borderId="0" xfId="0" applyFont="1">
      <alignment horizontal="left" vertical="top" wrapText="1"/>
    </xf>
    <xf numFmtId="0" fontId="35" fillId="0" borderId="24" xfId="0" applyFont="1" applyBorder="1" applyAlignment="1">
      <alignment horizontal="center" vertical="center" wrapText="1"/>
    </xf>
    <xf numFmtId="167" fontId="35" fillId="34" borderId="24" xfId="65" applyFont="1" applyFill="1" applyBorder="1">
      <alignment horizontal="right" vertical="top"/>
    </xf>
    <xf numFmtId="167" fontId="25" fillId="0" borderId="24" xfId="48" applyFont="1" applyFill="1" applyBorder="1">
      <alignment horizontal="right" vertical="top"/>
    </xf>
    <xf numFmtId="0" fontId="25" fillId="34" borderId="24" xfId="0" applyFont="1" applyFill="1" applyBorder="1">
      <alignment horizontal="left" vertical="top" wrapText="1"/>
    </xf>
    <xf numFmtId="167" fontId="26" fillId="34" borderId="24" xfId="65" applyFont="1" applyFill="1" applyBorder="1">
      <alignment horizontal="right" vertical="top"/>
    </xf>
    <xf numFmtId="0" fontId="24" fillId="34" borderId="24" xfId="0" applyFont="1" applyFill="1" applyBorder="1" applyAlignment="1">
      <alignment horizontal="center" vertical="top" wrapText="1"/>
    </xf>
    <xf numFmtId="0" fontId="25" fillId="0" borderId="24" xfId="0" applyFont="1" applyBorder="1" applyAlignment="1">
      <alignment horizontal="center" vertical="center" wrapText="1"/>
    </xf>
    <xf numFmtId="0" fontId="25" fillId="0" borderId="0" xfId="0" applyFont="1" applyAlignment="1"/>
    <xf numFmtId="0" fontId="26" fillId="0" borderId="0" xfId="0" applyFont="1" applyAlignment="1">
      <alignment horizontal="left" vertical="top"/>
    </xf>
    <xf numFmtId="0" fontId="26" fillId="0" borderId="0" xfId="0" applyFont="1" applyAlignment="1">
      <alignment vertical="top"/>
    </xf>
    <xf numFmtId="0" fontId="26" fillId="0" borderId="0" xfId="0" applyFont="1" applyAlignment="1">
      <alignment horizontal="center"/>
    </xf>
    <xf numFmtId="0" fontId="37" fillId="0" borderId="0" xfId="0" applyFont="1" applyAlignment="1"/>
    <xf numFmtId="0" fontId="37" fillId="0" borderId="0" xfId="0" applyFont="1" applyAlignment="1">
      <alignment horizontal="left"/>
    </xf>
    <xf numFmtId="0" fontId="25" fillId="0" borderId="0" xfId="0" applyFont="1" applyAlignment="1">
      <alignment horizontal="center"/>
    </xf>
    <xf numFmtId="0" fontId="25" fillId="33" borderId="0" xfId="0" applyFont="1" applyFill="1" applyAlignment="1">
      <alignment vertical="center" wrapText="1"/>
    </xf>
    <xf numFmtId="0" fontId="25" fillId="0" borderId="0" xfId="0" applyFont="1">
      <alignment horizontal="left" vertical="top" wrapText="1"/>
    </xf>
    <xf numFmtId="0" fontId="26" fillId="0" borderId="24" xfId="0" applyFont="1" applyBorder="1" applyAlignment="1">
      <alignment horizontal="center" vertical="center" wrapText="1"/>
    </xf>
    <xf numFmtId="167" fontId="26" fillId="0" borderId="24" xfId="65" applyFont="1" applyBorder="1">
      <alignment horizontal="right" vertical="top"/>
    </xf>
    <xf numFmtId="0" fontId="26" fillId="0" borderId="0" xfId="0" applyFont="1">
      <alignment horizontal="left" vertical="top" wrapText="1"/>
    </xf>
    <xf numFmtId="0" fontId="25" fillId="33" borderId="0" xfId="0" applyFont="1" applyFill="1">
      <alignment horizontal="left" vertical="top" wrapText="1"/>
    </xf>
    <xf numFmtId="0" fontId="28" fillId="0" borderId="0" xfId="0" applyFont="1" applyAlignment="1">
      <alignment horizontal="right" vertical="center"/>
    </xf>
    <xf numFmtId="0" fontId="26" fillId="34" borderId="24" xfId="0" applyFont="1" applyFill="1" applyBorder="1">
      <alignment horizontal="left" vertical="top" wrapText="1"/>
    </xf>
    <xf numFmtId="167" fontId="26" fillId="34" borderId="24" xfId="0" applyNumberFormat="1" applyFont="1" applyFill="1" applyBorder="1" applyAlignment="1">
      <alignment horizontal="right" vertical="top"/>
    </xf>
    <xf numFmtId="0" fontId="26" fillId="0" borderId="24" xfId="0" applyFont="1" applyBorder="1" applyAlignment="1">
      <alignment horizontal="center" vertical="top" wrapText="1"/>
    </xf>
    <xf numFmtId="0" fontId="25" fillId="0" borderId="0" xfId="0" applyFont="1" applyAlignment="1">
      <alignment horizontal="right" vertical="top"/>
    </xf>
    <xf numFmtId="0" fontId="26" fillId="0" borderId="12" xfId="0" applyFont="1" applyBorder="1">
      <alignment horizontal="left" vertical="top" wrapText="1"/>
    </xf>
    <xf numFmtId="0" fontId="25" fillId="0" borderId="0" xfId="54" applyFont="1" applyAlignment="1">
      <alignment vertical="center" wrapText="1"/>
    </xf>
    <xf numFmtId="0" fontId="25" fillId="0" borderId="18" xfId="0" applyFont="1" applyBorder="1">
      <alignment horizontal="left" vertical="top" wrapText="1"/>
    </xf>
    <xf numFmtId="0" fontId="25" fillId="0" borderId="13" xfId="0" applyFont="1" applyBorder="1">
      <alignment horizontal="left" vertical="top" wrapText="1"/>
    </xf>
    <xf numFmtId="0" fontId="25" fillId="0" borderId="10" xfId="0" applyFont="1" applyBorder="1">
      <alignment horizontal="left" vertical="top" wrapText="1"/>
    </xf>
    <xf numFmtId="0" fontId="25" fillId="0" borderId="11" xfId="0" applyFont="1" applyBorder="1">
      <alignment horizontal="left" vertical="top" wrapText="1"/>
    </xf>
    <xf numFmtId="0" fontId="25" fillId="0" borderId="12" xfId="0" applyFont="1" applyBorder="1">
      <alignment horizontal="left" vertical="top" wrapText="1"/>
    </xf>
    <xf numFmtId="49" fontId="26" fillId="0" borderId="10" xfId="0" applyNumberFormat="1" applyFont="1" applyBorder="1">
      <alignment horizontal="left" vertical="top" wrapText="1"/>
    </xf>
    <xf numFmtId="168" fontId="25" fillId="0" borderId="24" xfId="0" applyNumberFormat="1" applyFont="1" applyBorder="1">
      <alignment horizontal="left" vertical="top" wrapText="1"/>
    </xf>
    <xf numFmtId="0" fontId="25" fillId="0" borderId="24" xfId="0" applyFont="1" applyBorder="1" applyAlignment="1">
      <alignment horizontal="right" vertical="top" wrapText="1"/>
    </xf>
    <xf numFmtId="49" fontId="26" fillId="0" borderId="27" xfId="0" applyNumberFormat="1" applyFont="1" applyBorder="1">
      <alignment horizontal="left" vertical="top" wrapText="1"/>
    </xf>
    <xf numFmtId="0" fontId="26" fillId="0" borderId="27" xfId="0" applyFont="1" applyBorder="1">
      <alignment horizontal="left" vertical="top" wrapText="1"/>
    </xf>
    <xf numFmtId="0" fontId="26" fillId="0" borderId="17" xfId="0" applyFont="1" applyBorder="1">
      <alignment horizontal="left" vertical="top" wrapText="1"/>
    </xf>
    <xf numFmtId="49" fontId="26" fillId="0" borderId="13" xfId="0" applyNumberFormat="1" applyFont="1" applyBorder="1">
      <alignment horizontal="left" vertical="top" wrapText="1"/>
    </xf>
    <xf numFmtId="0" fontId="25" fillId="0" borderId="12" xfId="0" applyFont="1" applyBorder="1" applyAlignment="1">
      <alignment horizontal="right" vertical="top" wrapText="1"/>
    </xf>
    <xf numFmtId="0" fontId="26" fillId="0" borderId="10" xfId="0" applyFont="1" applyBorder="1">
      <alignment horizontal="left" vertical="top" wrapText="1"/>
    </xf>
    <xf numFmtId="0" fontId="26" fillId="0" borderId="11" xfId="0" applyFont="1" applyBorder="1">
      <alignment horizontal="left" vertical="top" wrapText="1"/>
    </xf>
    <xf numFmtId="49" fontId="26" fillId="0" borderId="12" xfId="0" applyNumberFormat="1" applyFont="1" applyBorder="1">
      <alignment horizontal="left" vertical="top" wrapText="1"/>
    </xf>
    <xf numFmtId="168" fontId="26" fillId="0" borderId="24" xfId="0" applyNumberFormat="1" applyFont="1" applyBorder="1">
      <alignment horizontal="left" vertical="top" wrapText="1"/>
    </xf>
    <xf numFmtId="0" fontId="26" fillId="0" borderId="15" xfId="0" applyFont="1" applyBorder="1">
      <alignment horizontal="left" vertical="top" wrapText="1"/>
    </xf>
    <xf numFmtId="0" fontId="25" fillId="0" borderId="20" xfId="0" applyFont="1" applyBorder="1">
      <alignment horizontal="left" vertical="top" wrapText="1"/>
    </xf>
    <xf numFmtId="168" fontId="25" fillId="0" borderId="24" xfId="0" applyNumberFormat="1" applyFont="1" applyBorder="1" applyAlignment="1">
      <alignment horizontal="right" vertical="top" wrapText="1"/>
    </xf>
    <xf numFmtId="168" fontId="28" fillId="0" borderId="24" xfId="0" applyNumberFormat="1" applyFont="1" applyBorder="1" applyAlignment="1">
      <alignment horizontal="right" vertical="top" wrapText="1"/>
    </xf>
    <xf numFmtId="0" fontId="25" fillId="0" borderId="10" xfId="0" applyFont="1" applyBorder="1" applyAlignment="1">
      <alignment horizontal="center" vertical="center" wrapText="1"/>
    </xf>
    <xf numFmtId="0" fontId="26" fillId="34" borderId="24" xfId="0" applyFont="1" applyFill="1" applyBorder="1">
      <alignment horizontal="left" vertical="top" wrapText="1"/>
    </xf>
    <xf numFmtId="0" fontId="24" fillId="0" borderId="24" xfId="0" applyFont="1" applyBorder="1" applyAlignment="1">
      <alignment horizontal="left" vertical="top" wrapText="1"/>
    </xf>
    <xf numFmtId="0" fontId="24" fillId="0" borderId="0" xfId="0" applyFont="1" applyBorder="1">
      <alignment horizontal="left" vertical="top" wrapText="1"/>
    </xf>
    <xf numFmtId="0" fontId="24" fillId="0" borderId="0" xfId="0" applyFont="1" applyBorder="1" applyAlignment="1">
      <alignment horizontal="center" vertical="top" wrapText="1"/>
    </xf>
    <xf numFmtId="0" fontId="24" fillId="0" borderId="0" xfId="0" applyFont="1" applyBorder="1" applyAlignment="1">
      <alignment horizontal="left" vertical="top" wrapText="1"/>
    </xf>
    <xf numFmtId="167" fontId="24" fillId="0" borderId="0" xfId="48" applyNumberFormat="1" applyFont="1" applyBorder="1" applyAlignment="1">
      <alignment horizontal="right" vertical="top"/>
    </xf>
    <xf numFmtId="0" fontId="25" fillId="0" borderId="24" xfId="0" applyFont="1" applyFill="1" applyBorder="1">
      <alignment horizontal="left" vertical="top" wrapText="1"/>
    </xf>
    <xf numFmtId="0" fontId="38" fillId="0" borderId="0" xfId="0" applyFont="1">
      <alignment horizontal="left" vertical="top" wrapText="1"/>
    </xf>
    <xf numFmtId="0" fontId="27" fillId="0" borderId="0" xfId="0" applyFont="1" applyAlignment="1">
      <alignment vertical="top" wrapText="1"/>
    </xf>
    <xf numFmtId="0" fontId="26" fillId="34" borderId="24" xfId="0" applyFont="1" applyFill="1" applyBorder="1">
      <alignment horizontal="left" vertical="top" wrapText="1"/>
    </xf>
    <xf numFmtId="0" fontId="39" fillId="0" borderId="24" xfId="0" applyFont="1" applyBorder="1" applyAlignment="1">
      <alignment horizontal="left" vertical="top" wrapText="1"/>
    </xf>
    <xf numFmtId="169" fontId="35" fillId="0" borderId="24" xfId="0" applyNumberFormat="1" applyFont="1" applyBorder="1" applyAlignment="1">
      <alignment vertical="center" wrapText="1"/>
    </xf>
    <xf numFmtId="0" fontId="26" fillId="0" borderId="0" xfId="50" applyFont="1" applyAlignment="1">
      <alignment horizontal="right" vertical="center"/>
    </xf>
    <xf numFmtId="0" fontId="25" fillId="0" borderId="24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left" vertical="top" wrapText="1"/>
    </xf>
    <xf numFmtId="0" fontId="25" fillId="0" borderId="24" xfId="0" applyFont="1" applyBorder="1" applyAlignment="1">
      <alignment horizontal="center" vertical="top" wrapText="1"/>
    </xf>
    <xf numFmtId="0" fontId="25" fillId="0" borderId="24" xfId="0" applyFont="1" applyBorder="1" applyAlignment="1">
      <alignment horizontal="left" vertical="center" wrapText="1"/>
    </xf>
    <xf numFmtId="167" fontId="25" fillId="0" borderId="24" xfId="65" applyFont="1" applyFill="1" applyBorder="1" applyAlignment="1">
      <alignment horizontal="right" vertical="center"/>
    </xf>
    <xf numFmtId="167" fontId="41" fillId="0" borderId="0" xfId="0" applyNumberFormat="1" applyFont="1" applyAlignment="1">
      <alignment horizontal="center" vertical="center" wrapText="1"/>
    </xf>
    <xf numFmtId="0" fontId="26" fillId="0" borderId="28" xfId="0" applyFont="1" applyBorder="1">
      <alignment horizontal="left" vertical="top" wrapText="1"/>
    </xf>
    <xf numFmtId="0" fontId="26" fillId="0" borderId="24" xfId="0" applyFont="1" applyBorder="1">
      <alignment horizontal="left" vertical="top" wrapText="1"/>
    </xf>
    <xf numFmtId="0" fontId="26" fillId="0" borderId="24" xfId="0" applyFont="1" applyBorder="1" applyAlignment="1">
      <alignment horizontal="left" vertical="center" wrapText="1"/>
    </xf>
    <xf numFmtId="167" fontId="26" fillId="0" borderId="24" xfId="48" applyFont="1" applyFill="1" applyBorder="1" applyAlignment="1">
      <alignment horizontal="right" vertical="center"/>
    </xf>
    <xf numFmtId="0" fontId="25" fillId="0" borderId="28" xfId="0" applyFont="1" applyBorder="1">
      <alignment horizontal="left" vertical="top" wrapText="1"/>
    </xf>
    <xf numFmtId="0" fontId="28" fillId="0" borderId="24" xfId="0" applyFont="1" applyBorder="1" applyAlignment="1">
      <alignment horizontal="left" vertical="center" wrapText="1"/>
    </xf>
    <xf numFmtId="167" fontId="25" fillId="0" borderId="24" xfId="48" applyFont="1" applyFill="1" applyBorder="1" applyAlignment="1">
      <alignment horizontal="right" vertical="center"/>
    </xf>
    <xf numFmtId="0" fontId="25" fillId="0" borderId="0" xfId="54" applyFont="1" applyAlignment="1">
      <alignment horizontal="center" vertical="center" wrapText="1"/>
    </xf>
    <xf numFmtId="0" fontId="25" fillId="0" borderId="0" xfId="50" applyFont="1" applyAlignment="1">
      <alignment horizontal="right" vertical="center"/>
    </xf>
    <xf numFmtId="0" fontId="26" fillId="0" borderId="0" xfId="54" applyFont="1" applyAlignment="1">
      <alignment vertical="center" wrapText="1"/>
    </xf>
    <xf numFmtId="49" fontId="26" fillId="0" borderId="0" xfId="54" applyNumberFormat="1" applyFont="1" applyAlignment="1">
      <alignment horizontal="center" vertical="center" wrapText="1"/>
    </xf>
    <xf numFmtId="0" fontId="26" fillId="0" borderId="0" xfId="54" applyFont="1" applyAlignment="1">
      <alignment horizontal="center" vertical="center" wrapText="1"/>
    </xf>
    <xf numFmtId="0" fontId="26" fillId="0" borderId="0" xfId="50" applyFont="1" applyAlignment="1">
      <alignment horizontal="right" wrapText="1"/>
    </xf>
    <xf numFmtId="0" fontId="42" fillId="0" borderId="0" xfId="54" applyFont="1" applyAlignment="1">
      <alignment vertical="center" wrapText="1"/>
    </xf>
    <xf numFmtId="0" fontId="37" fillId="0" borderId="24" xfId="0" applyFont="1" applyBorder="1">
      <alignment horizontal="left" vertical="top" wrapText="1"/>
    </xf>
    <xf numFmtId="0" fontId="37" fillId="0" borderId="24" xfId="0" applyFont="1" applyBorder="1" applyAlignment="1">
      <alignment horizontal="left" vertical="center" wrapText="1"/>
    </xf>
    <xf numFmtId="168" fontId="37" fillId="0" borderId="24" xfId="0" applyNumberFormat="1" applyFont="1" applyBorder="1" applyAlignment="1">
      <alignment horizontal="right" vertical="center" wrapText="1"/>
    </xf>
    <xf numFmtId="168" fontId="37" fillId="0" borderId="24" xfId="0" applyNumberFormat="1" applyFont="1" applyBorder="1" applyAlignment="1">
      <alignment horizontal="left" vertical="center" wrapText="1"/>
    </xf>
    <xf numFmtId="168" fontId="26" fillId="0" borderId="24" xfId="65" applyNumberFormat="1" applyFont="1" applyFill="1" applyBorder="1" applyAlignment="1">
      <alignment horizontal="right" vertical="center"/>
    </xf>
    <xf numFmtId="167" fontId="26" fillId="0" borderId="24" xfId="65" applyFont="1" applyFill="1" applyBorder="1" applyAlignment="1">
      <alignment horizontal="right" vertical="center"/>
    </xf>
    <xf numFmtId="0" fontId="37" fillId="0" borderId="24" xfId="0" applyFont="1" applyBorder="1" applyAlignment="1">
      <alignment horizontal="center" vertical="center" wrapText="1"/>
    </xf>
    <xf numFmtId="167" fontId="26" fillId="0" borderId="24" xfId="48" applyFont="1" applyFill="1" applyBorder="1">
      <alignment horizontal="right" vertical="top"/>
    </xf>
    <xf numFmtId="0" fontId="43" fillId="0" borderId="24" xfId="0" applyFont="1" applyBorder="1">
      <alignment horizontal="left" vertical="top" wrapText="1"/>
    </xf>
    <xf numFmtId="0" fontId="28" fillId="0" borderId="24" xfId="0" applyFont="1" applyBorder="1">
      <alignment horizontal="left" vertical="top" wrapText="1"/>
    </xf>
    <xf numFmtId="0" fontId="37" fillId="0" borderId="0" xfId="0" applyFont="1">
      <alignment horizontal="left" vertical="top" wrapText="1"/>
    </xf>
    <xf numFmtId="167" fontId="26" fillId="0" borderId="0" xfId="48" applyFont="1" applyFill="1" applyBorder="1" applyAlignment="1">
      <alignment horizontal="right" vertical="center"/>
    </xf>
    <xf numFmtId="167" fontId="26" fillId="0" borderId="0" xfId="48" applyFont="1" applyFill="1" applyBorder="1">
      <alignment horizontal="right" vertical="top"/>
    </xf>
    <xf numFmtId="0" fontId="37" fillId="0" borderId="0" xfId="0" applyFont="1" applyAlignment="1">
      <alignment horizontal="center" vertical="center" wrapText="1"/>
    </xf>
    <xf numFmtId="171" fontId="26" fillId="0" borderId="0" xfId="1" applyNumberFormat="1" applyFont="1" applyFill="1" applyAlignment="1">
      <alignment vertical="center" wrapText="1"/>
    </xf>
    <xf numFmtId="172" fontId="25" fillId="0" borderId="0" xfId="0" applyNumberFormat="1" applyFont="1" applyAlignment="1">
      <alignment horizontal="left" vertical="center" wrapText="1"/>
    </xf>
    <xf numFmtId="4" fontId="25" fillId="0" borderId="0" xfId="0" applyNumberFormat="1" applyFont="1">
      <alignment horizontal="left" vertical="top" wrapText="1"/>
    </xf>
    <xf numFmtId="0" fontId="38" fillId="0" borderId="24" xfId="0" applyFont="1" applyFill="1" applyBorder="1">
      <alignment horizontal="left" vertical="top" wrapText="1"/>
    </xf>
    <xf numFmtId="0" fontId="48" fillId="0" borderId="0" xfId="0" applyFont="1" applyFill="1" applyAlignment="1">
      <alignment vertical="center" wrapText="1"/>
    </xf>
    <xf numFmtId="0" fontId="26" fillId="0" borderId="24" xfId="0" applyFont="1" applyBorder="1" applyAlignment="1">
      <alignment horizontal="left" vertical="top" wrapText="1"/>
    </xf>
    <xf numFmtId="0" fontId="35" fillId="0" borderId="24" xfId="0" applyFont="1" applyBorder="1" applyAlignment="1">
      <alignment horizontal="left" vertical="top" wrapText="1"/>
    </xf>
    <xf numFmtId="0" fontId="24" fillId="0" borderId="24" xfId="0" applyFont="1" applyBorder="1" applyAlignment="1">
      <alignment horizontal="center" vertical="top" wrapText="1"/>
    </xf>
    <xf numFmtId="0" fontId="0" fillId="0" borderId="0" xfId="0" applyFill="1">
      <alignment horizontal="left" vertical="top" wrapText="1"/>
    </xf>
    <xf numFmtId="0" fontId="27" fillId="0" borderId="0" xfId="44" applyFont="1" applyFill="1" applyAlignment="1">
      <alignment vertical="center"/>
    </xf>
    <xf numFmtId="0" fontId="27" fillId="0" borderId="0" xfId="0" applyFont="1" applyFill="1" applyAlignment="1">
      <alignment vertical="center" wrapText="1"/>
    </xf>
    <xf numFmtId="49" fontId="47" fillId="0" borderId="0" xfId="0" applyNumberFormat="1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170" fontId="47" fillId="0" borderId="0" xfId="0" applyNumberFormat="1" applyFont="1" applyFill="1" applyAlignment="1">
      <alignment horizontal="center" vertical="center" wrapText="1"/>
    </xf>
    <xf numFmtId="0" fontId="25" fillId="0" borderId="0" xfId="0" applyFont="1" applyFill="1" applyAlignment="1">
      <alignment vertical="center" wrapText="1"/>
    </xf>
    <xf numFmtId="0" fontId="45" fillId="0" borderId="0" xfId="0" applyFont="1" applyFill="1" applyAlignment="1">
      <alignment horizontal="center" vertical="center" wrapText="1"/>
    </xf>
    <xf numFmtId="49" fontId="49" fillId="0" borderId="24" xfId="0" applyNumberFormat="1" applyFont="1" applyFill="1" applyBorder="1" applyAlignment="1">
      <alignment horizontal="center" vertical="center" textRotation="90" wrapText="1"/>
    </xf>
    <xf numFmtId="170" fontId="49" fillId="0" borderId="24" xfId="0" applyNumberFormat="1" applyFont="1" applyFill="1" applyBorder="1" applyAlignment="1">
      <alignment horizontal="center" vertical="center" wrapText="1"/>
    </xf>
    <xf numFmtId="49" fontId="50" fillId="0" borderId="24" xfId="0" applyNumberFormat="1" applyFont="1" applyFill="1" applyBorder="1" applyAlignment="1">
      <alignment horizontal="center" vertical="center" textRotation="90" wrapText="1"/>
    </xf>
    <xf numFmtId="0" fontId="50" fillId="0" borderId="24" xfId="0" applyFont="1" applyFill="1" applyBorder="1" applyAlignment="1">
      <alignment horizontal="center" vertical="center" wrapText="1"/>
    </xf>
    <xf numFmtId="167" fontId="26" fillId="34" borderId="24" xfId="48" applyFont="1" applyFill="1" applyBorder="1" applyAlignment="1">
      <alignment horizontal="right" vertical="center"/>
    </xf>
    <xf numFmtId="0" fontId="25" fillId="0" borderId="0" xfId="0" applyFont="1" applyFill="1" applyAlignment="1">
      <alignment horizontal="center" vertical="center" wrapText="1"/>
    </xf>
    <xf numFmtId="0" fontId="25" fillId="0" borderId="24" xfId="0" applyFont="1" applyFill="1" applyBorder="1" applyAlignment="1">
      <alignment horizontal="center" vertical="center" wrapText="1"/>
    </xf>
    <xf numFmtId="0" fontId="51" fillId="0" borderId="24" xfId="0" applyFont="1" applyFill="1" applyBorder="1" applyAlignment="1">
      <alignment horizontal="center" vertical="center" wrapText="1"/>
    </xf>
    <xf numFmtId="167" fontId="26" fillId="0" borderId="24" xfId="48" applyNumberFormat="1" applyFont="1" applyBorder="1" applyAlignment="1">
      <alignment horizontal="right" vertical="top"/>
    </xf>
    <xf numFmtId="170" fontId="25" fillId="0" borderId="24" xfId="0" applyNumberFormat="1" applyFont="1" applyFill="1" applyBorder="1" applyAlignment="1">
      <alignment horizontal="right" vertical="center" wrapText="1"/>
    </xf>
    <xf numFmtId="173" fontId="25" fillId="0" borderId="24" xfId="0" applyNumberFormat="1" applyFont="1" applyFill="1" applyBorder="1" applyAlignment="1">
      <alignment horizontal="right" vertical="center" wrapText="1"/>
    </xf>
    <xf numFmtId="167" fontId="46" fillId="0" borderId="24" xfId="48" applyNumberFormat="1" applyFont="1" applyBorder="1" applyAlignment="1">
      <alignment horizontal="right" vertical="top"/>
    </xf>
    <xf numFmtId="165" fontId="25" fillId="0" borderId="0" xfId="1" applyNumberFormat="1" applyFont="1" applyFill="1" applyAlignment="1">
      <alignment vertical="center" wrapText="1"/>
    </xf>
    <xf numFmtId="0" fontId="38" fillId="0" borderId="0" xfId="0" applyFont="1" applyFill="1">
      <alignment horizontal="left" vertical="top" wrapText="1"/>
    </xf>
    <xf numFmtId="0" fontId="27" fillId="0" borderId="24" xfId="0" applyFont="1" applyFill="1" applyBorder="1" applyAlignment="1">
      <alignment horizontal="center" vertical="center" wrapText="1"/>
    </xf>
    <xf numFmtId="170" fontId="38" fillId="0" borderId="0" xfId="0" applyNumberFormat="1" applyFont="1" applyFill="1">
      <alignment horizontal="left" vertical="top" wrapText="1"/>
    </xf>
    <xf numFmtId="0" fontId="38" fillId="0" borderId="24" xfId="0" applyFont="1" applyFill="1" applyBorder="1" applyAlignment="1">
      <alignment horizontal="center" vertical="center" wrapText="1"/>
    </xf>
    <xf numFmtId="168" fontId="27" fillId="0" borderId="24" xfId="0" applyNumberFormat="1" applyFont="1" applyFill="1" applyBorder="1" applyAlignment="1">
      <alignment horizontal="right" vertical="center" wrapText="1"/>
    </xf>
    <xf numFmtId="168" fontId="27" fillId="0" borderId="24" xfId="0" applyNumberFormat="1" applyFont="1" applyFill="1" applyBorder="1" applyAlignment="1">
      <alignment horizontal="left" vertical="center" wrapText="1"/>
    </xf>
    <xf numFmtId="0" fontId="38" fillId="0" borderId="24" xfId="0" applyFont="1" applyFill="1" applyBorder="1" applyAlignment="1">
      <alignment horizontal="right" vertical="top" wrapText="1"/>
    </xf>
    <xf numFmtId="167" fontId="25" fillId="0" borderId="24" xfId="0" applyNumberFormat="1" applyFont="1" applyFill="1" applyBorder="1">
      <alignment horizontal="left" vertical="top" wrapText="1"/>
    </xf>
    <xf numFmtId="167" fontId="38" fillId="0" borderId="24" xfId="0" applyNumberFormat="1" applyFont="1" applyFill="1" applyBorder="1">
      <alignment horizontal="left" vertical="top" wrapText="1"/>
    </xf>
    <xf numFmtId="167" fontId="26" fillId="0" borderId="24" xfId="0" applyNumberFormat="1" applyFont="1" applyFill="1" applyBorder="1" applyAlignment="1">
      <alignment horizontal="center" vertical="top" wrapText="1"/>
    </xf>
    <xf numFmtId="0" fontId="28" fillId="0" borderId="24" xfId="0" applyFont="1" applyBorder="1" applyAlignment="1">
      <alignment horizontal="center" vertical="top" wrapText="1"/>
    </xf>
    <xf numFmtId="0" fontId="44" fillId="0" borderId="24" xfId="0" applyFont="1" applyFill="1" applyBorder="1">
      <alignment horizontal="left" vertical="top" wrapText="1"/>
    </xf>
    <xf numFmtId="167" fontId="44" fillId="0" borderId="24" xfId="0" applyNumberFormat="1" applyFont="1" applyFill="1" applyBorder="1">
      <alignment horizontal="left" vertical="top" wrapText="1"/>
    </xf>
    <xf numFmtId="0" fontId="44" fillId="0" borderId="0" xfId="0" applyFont="1" applyFill="1">
      <alignment horizontal="left" vertical="top" wrapText="1"/>
    </xf>
    <xf numFmtId="0" fontId="44" fillId="0" borderId="24" xfId="0" applyFont="1" applyBorder="1">
      <alignment horizontal="left" vertical="top" wrapText="1"/>
    </xf>
    <xf numFmtId="0" fontId="46" fillId="0" borderId="24" xfId="0" applyFont="1" applyBorder="1" applyAlignment="1">
      <alignment horizontal="center" vertical="top" wrapText="1"/>
    </xf>
    <xf numFmtId="0" fontId="44" fillId="0" borderId="24" xfId="0" applyFont="1" applyFill="1" applyBorder="1" applyAlignment="1">
      <alignment horizontal="center" vertical="center" wrapText="1"/>
    </xf>
    <xf numFmtId="0" fontId="46" fillId="34" borderId="24" xfId="71" applyFont="1" applyFill="1" applyBorder="1" applyAlignment="1">
      <alignment horizontal="left" vertical="center" wrapText="1"/>
    </xf>
    <xf numFmtId="167" fontId="46" fillId="0" borderId="24" xfId="72" applyNumberFormat="1" applyFont="1" applyBorder="1" applyAlignment="1">
      <alignment horizontal="right" vertical="top"/>
    </xf>
    <xf numFmtId="0" fontId="27" fillId="0" borderId="24" xfId="0" applyFont="1" applyBorder="1" applyAlignment="1">
      <alignment horizontal="center" vertical="top" wrapText="1"/>
    </xf>
    <xf numFmtId="0" fontId="27" fillId="0" borderId="24" xfId="0" applyFont="1" applyBorder="1" applyAlignment="1">
      <alignment horizontal="left" vertical="top" wrapText="1"/>
    </xf>
    <xf numFmtId="167" fontId="27" fillId="0" borderId="24" xfId="48" applyNumberFormat="1" applyFont="1" applyBorder="1" applyAlignment="1">
      <alignment horizontal="right" vertical="top"/>
    </xf>
    <xf numFmtId="167" fontId="24" fillId="0" borderId="24" xfId="0" applyNumberFormat="1" applyFont="1" applyBorder="1" applyAlignment="1">
      <alignment horizontal="left" vertical="top" wrapText="1"/>
    </xf>
    <xf numFmtId="167" fontId="25" fillId="0" borderId="24" xfId="0" applyNumberFormat="1" applyFont="1" applyBorder="1" applyAlignment="1">
      <alignment horizontal="left" vertical="top" wrapText="1"/>
    </xf>
    <xf numFmtId="0" fontId="46" fillId="0" borderId="24" xfId="0" applyFont="1" applyBorder="1" applyAlignment="1">
      <alignment horizontal="left" vertical="top" wrapText="1"/>
    </xf>
    <xf numFmtId="167" fontId="39" fillId="0" borderId="24" xfId="72" applyNumberFormat="1" applyFont="1" applyBorder="1" applyAlignment="1">
      <alignment horizontal="right" vertical="top"/>
    </xf>
    <xf numFmtId="167" fontId="28" fillId="0" borderId="24" xfId="72" applyNumberFormat="1" applyFont="1" applyBorder="1" applyAlignment="1">
      <alignment horizontal="right" vertical="top"/>
    </xf>
    <xf numFmtId="0" fontId="25" fillId="0" borderId="24" xfId="0" applyFont="1" applyFill="1" applyBorder="1" applyAlignment="1">
      <alignment vertical="center" wrapText="1"/>
    </xf>
    <xf numFmtId="165" fontId="25" fillId="0" borderId="24" xfId="1" applyNumberFormat="1" applyFont="1" applyFill="1" applyBorder="1" applyAlignment="1">
      <alignment vertical="center" wrapText="1"/>
    </xf>
    <xf numFmtId="167" fontId="24" fillId="0" borderId="24" xfId="48" applyNumberFormat="1" applyFont="1" applyBorder="1" applyAlignment="1">
      <alignment horizontal="right" vertical="top"/>
    </xf>
    <xf numFmtId="167" fontId="26" fillId="0" borderId="24" xfId="0" applyNumberFormat="1" applyFont="1" applyFill="1" applyBorder="1" applyAlignment="1">
      <alignment vertical="center" wrapText="1"/>
    </xf>
    <xf numFmtId="167" fontId="35" fillId="0" borderId="24" xfId="65" applyNumberFormat="1" applyFont="1" applyBorder="1" applyAlignment="1">
      <alignment horizontal="right" vertical="top"/>
    </xf>
    <xf numFmtId="167" fontId="25" fillId="0" borderId="24" xfId="72" applyNumberFormat="1" applyFont="1" applyBorder="1" applyAlignment="1">
      <alignment horizontal="right" vertical="top"/>
    </xf>
    <xf numFmtId="167" fontId="25" fillId="0" borderId="24" xfId="0" applyNumberFormat="1" applyFont="1" applyFill="1" applyBorder="1" applyAlignment="1">
      <alignment horizontal="center" vertical="top" wrapText="1"/>
    </xf>
    <xf numFmtId="167" fontId="25" fillId="34" borderId="24" xfId="65" applyFont="1" applyFill="1" applyBorder="1" applyAlignment="1">
      <alignment horizontal="right" vertical="center"/>
    </xf>
    <xf numFmtId="168" fontId="26" fillId="0" borderId="24" xfId="0" applyNumberFormat="1" applyFont="1" applyBorder="1" applyAlignment="1">
      <alignment horizontal="right" vertical="top" wrapText="1"/>
    </xf>
    <xf numFmtId="167" fontId="25" fillId="34" borderId="24" xfId="48" applyFont="1" applyFill="1" applyBorder="1">
      <alignment horizontal="right" vertical="top"/>
    </xf>
    <xf numFmtId="0" fontId="25" fillId="0" borderId="0" xfId="45" applyFont="1" applyAlignment="1">
      <alignment vertical="center"/>
    </xf>
    <xf numFmtId="0" fontId="25" fillId="0" borderId="0" xfId="46" applyFont="1" applyAlignment="1">
      <alignment horizontal="right" vertical="center"/>
    </xf>
    <xf numFmtId="0" fontId="25" fillId="0" borderId="0" xfId="46" applyFont="1" applyAlignment="1">
      <alignment horizontal="center" vertical="center"/>
    </xf>
    <xf numFmtId="0" fontId="52" fillId="0" borderId="0" xfId="45" applyFont="1" applyAlignment="1">
      <alignment vertical="center"/>
    </xf>
    <xf numFmtId="0" fontId="52" fillId="0" borderId="0" xfId="45" applyFont="1" applyAlignment="1">
      <alignment horizontal="center" vertical="center"/>
    </xf>
    <xf numFmtId="0" fontId="25" fillId="0" borderId="26" xfId="46" applyFont="1" applyBorder="1" applyAlignment="1">
      <alignment horizontal="center" vertical="center"/>
    </xf>
    <xf numFmtId="0" fontId="25" fillId="0" borderId="25" xfId="46" applyFont="1" applyBorder="1" applyAlignment="1">
      <alignment horizontal="center" vertical="center" wrapText="1"/>
    </xf>
    <xf numFmtId="0" fontId="25" fillId="0" borderId="24" xfId="46" applyFont="1" applyBorder="1" applyAlignment="1">
      <alignment vertical="center"/>
    </xf>
    <xf numFmtId="0" fontId="25" fillId="0" borderId="24" xfId="46" applyFont="1" applyBorder="1" applyAlignment="1">
      <alignment horizontal="center" vertical="center"/>
    </xf>
    <xf numFmtId="167" fontId="26" fillId="0" borderId="24" xfId="65" applyFont="1" applyBorder="1" applyAlignment="1">
      <alignment horizontal="center" vertical="center"/>
    </xf>
    <xf numFmtId="167" fontId="26" fillId="0" borderId="24" xfId="65" applyFont="1" applyBorder="1" applyAlignment="1">
      <alignment horizontal="center" vertical="top"/>
    </xf>
    <xf numFmtId="0" fontId="26" fillId="0" borderId="0" xfId="45" applyFont="1" applyAlignment="1">
      <alignment vertical="center"/>
    </xf>
    <xf numFmtId="0" fontId="26" fillId="34" borderId="24" xfId="46" applyFont="1" applyFill="1" applyBorder="1" applyAlignment="1">
      <alignment horizontal="left" vertical="center" wrapText="1"/>
    </xf>
    <xf numFmtId="0" fontId="26" fillId="34" borderId="0" xfId="45" applyFont="1" applyFill="1" applyAlignment="1">
      <alignment vertical="center"/>
    </xf>
    <xf numFmtId="0" fontId="26" fillId="34" borderId="23" xfId="46" applyFont="1" applyFill="1" applyBorder="1" applyAlignment="1">
      <alignment horizontal="left" vertical="center" wrapText="1"/>
    </xf>
    <xf numFmtId="0" fontId="26" fillId="34" borderId="16" xfId="46" applyFont="1" applyFill="1" applyBorder="1" applyAlignment="1">
      <alignment horizontal="left" vertical="center" wrapText="1"/>
    </xf>
    <xf numFmtId="0" fontId="26" fillId="34" borderId="30" xfId="46" applyFont="1" applyFill="1" applyBorder="1" applyAlignment="1">
      <alignment horizontal="left" vertical="center" wrapText="1"/>
    </xf>
    <xf numFmtId="0" fontId="25" fillId="34" borderId="24" xfId="0" applyFont="1" applyFill="1" applyBorder="1" applyAlignment="1">
      <alignment horizontal="left" vertical="center" wrapText="1"/>
    </xf>
    <xf numFmtId="0" fontId="25" fillId="34" borderId="24" xfId="46" applyFont="1" applyFill="1" applyBorder="1" applyAlignment="1">
      <alignment horizontal="center" vertical="center" wrapText="1"/>
    </xf>
    <xf numFmtId="167" fontId="26" fillId="0" borderId="24" xfId="65" applyFont="1" applyFill="1" applyBorder="1" applyAlignment="1">
      <alignment horizontal="center" vertical="top"/>
    </xf>
    <xf numFmtId="167" fontId="25" fillId="34" borderId="24" xfId="48" applyNumberFormat="1" applyFont="1" applyFill="1" applyBorder="1" applyAlignment="1">
      <alignment horizontal="right" vertical="top"/>
    </xf>
    <xf numFmtId="168" fontId="27" fillId="0" borderId="0" xfId="1" applyNumberFormat="1" applyFont="1" applyFill="1" applyBorder="1" applyAlignment="1">
      <alignment horizontal="right" vertical="center"/>
    </xf>
    <xf numFmtId="0" fontId="33" fillId="0" borderId="0" xfId="0" applyFont="1" applyAlignment="1">
      <alignment horizontal="right" vertical="top"/>
    </xf>
    <xf numFmtId="0" fontId="35" fillId="0" borderId="24" xfId="0" applyFont="1" applyBorder="1" applyAlignment="1">
      <alignment horizontal="center" vertical="center" wrapText="1"/>
    </xf>
    <xf numFmtId="0" fontId="35" fillId="0" borderId="24" xfId="0" applyFont="1" applyBorder="1">
      <alignment horizontal="left" vertical="top" wrapText="1"/>
    </xf>
    <xf numFmtId="0" fontId="27" fillId="0" borderId="0" xfId="0" applyFont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35" fillId="0" borderId="26" xfId="0" applyFont="1" applyBorder="1" applyAlignment="1">
      <alignment horizontal="center" vertical="center" wrapText="1"/>
    </xf>
    <xf numFmtId="0" fontId="35" fillId="0" borderId="25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0" xfId="44" applyFont="1" applyFill="1" applyAlignment="1">
      <alignment horizontal="right" vertical="center"/>
    </xf>
    <xf numFmtId="0" fontId="27" fillId="0" borderId="0" xfId="0" applyFont="1" applyFill="1" applyAlignment="1">
      <alignment horizontal="center" vertical="center" wrapText="1"/>
    </xf>
    <xf numFmtId="170" fontId="45" fillId="0" borderId="0" xfId="0" applyNumberFormat="1" applyFont="1" applyFill="1" applyAlignment="1">
      <alignment horizontal="right" vertical="center" wrapText="1"/>
    </xf>
    <xf numFmtId="49" fontId="49" fillId="0" borderId="31" xfId="0" applyNumberFormat="1" applyFont="1" applyFill="1" applyBorder="1" applyAlignment="1">
      <alignment horizontal="center" vertical="center" wrapText="1"/>
    </xf>
    <xf numFmtId="49" fontId="49" fillId="0" borderId="32" xfId="0" applyNumberFormat="1" applyFont="1" applyFill="1" applyBorder="1" applyAlignment="1">
      <alignment horizontal="center" vertical="center" wrapText="1"/>
    </xf>
    <xf numFmtId="49" fontId="49" fillId="0" borderId="13" xfId="0" applyNumberFormat="1" applyFont="1" applyFill="1" applyBorder="1" applyAlignment="1">
      <alignment horizontal="center" vertical="center" wrapText="1"/>
    </xf>
    <xf numFmtId="49" fontId="49" fillId="0" borderId="33" xfId="0" applyNumberFormat="1" applyFont="1" applyFill="1" applyBorder="1" applyAlignment="1">
      <alignment horizontal="center" vertical="center" wrapText="1"/>
    </xf>
    <xf numFmtId="0" fontId="49" fillId="0" borderId="14" xfId="0" applyFont="1" applyFill="1" applyBorder="1" applyAlignment="1">
      <alignment horizontal="center" vertical="center" wrapText="1"/>
    </xf>
    <xf numFmtId="0" fontId="49" fillId="0" borderId="26" xfId="0" applyFont="1" applyFill="1" applyBorder="1" applyAlignment="1">
      <alignment horizontal="center" vertical="center" wrapText="1"/>
    </xf>
    <xf numFmtId="0" fontId="49" fillId="0" borderId="25" xfId="0" applyFont="1" applyFill="1" applyBorder="1" applyAlignment="1">
      <alignment horizontal="center" vertical="center" wrapText="1"/>
    </xf>
    <xf numFmtId="170" fontId="47" fillId="0" borderId="12" xfId="0" applyNumberFormat="1" applyFont="1" applyFill="1" applyBorder="1" applyAlignment="1">
      <alignment horizontal="center" vertical="center" wrapText="1"/>
    </xf>
    <xf numFmtId="170" fontId="47" fillId="0" borderId="23" xfId="0" applyNumberFormat="1" applyFont="1" applyFill="1" applyBorder="1" applyAlignment="1">
      <alignment horizontal="center" vertical="center" wrapText="1"/>
    </xf>
    <xf numFmtId="170" fontId="47" fillId="0" borderId="16" xfId="0" applyNumberFormat="1" applyFont="1" applyFill="1" applyBorder="1" applyAlignment="1">
      <alignment horizontal="center" vertical="center" wrapText="1"/>
    </xf>
    <xf numFmtId="170" fontId="49" fillId="0" borderId="32" xfId="0" applyNumberFormat="1" applyFont="1" applyFill="1" applyBorder="1" applyAlignment="1">
      <alignment horizontal="center" vertical="center" wrapText="1"/>
    </xf>
    <xf numFmtId="170" fontId="49" fillId="0" borderId="33" xfId="0" applyNumberFormat="1" applyFont="1" applyFill="1" applyBorder="1" applyAlignment="1">
      <alignment horizontal="center" vertical="center" wrapText="1"/>
    </xf>
    <xf numFmtId="170" fontId="49" fillId="0" borderId="12" xfId="0" applyNumberFormat="1" applyFont="1" applyFill="1" applyBorder="1" applyAlignment="1">
      <alignment horizontal="center" vertical="center" wrapText="1"/>
    </xf>
    <xf numFmtId="170" fontId="49" fillId="0" borderId="23" xfId="0" applyNumberFormat="1" applyFont="1" applyFill="1" applyBorder="1" applyAlignment="1">
      <alignment horizontal="center" vertical="center" wrapText="1"/>
    </xf>
    <xf numFmtId="170" fontId="49" fillId="0" borderId="16" xfId="0" applyNumberFormat="1" applyFont="1" applyFill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6" fillId="0" borderId="0" xfId="50" applyFont="1" applyAlignment="1">
      <alignment horizontal="right" vertical="center"/>
    </xf>
    <xf numFmtId="0" fontId="26" fillId="0" borderId="0" xfId="44" applyFont="1" applyAlignment="1">
      <alignment horizontal="right" vertical="center"/>
    </xf>
    <xf numFmtId="0" fontId="26" fillId="0" borderId="0" xfId="0" applyFont="1" applyAlignment="1">
      <alignment horizontal="center" vertical="center" wrapText="1"/>
    </xf>
    <xf numFmtId="0" fontId="25" fillId="0" borderId="0" xfId="0" applyFont="1" applyAlignment="1">
      <alignment horizontal="right" wrapText="1"/>
    </xf>
    <xf numFmtId="0" fontId="25" fillId="0" borderId="12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0" xfId="50" applyFont="1" applyAlignment="1">
      <alignment horizontal="right" vertical="center"/>
    </xf>
    <xf numFmtId="0" fontId="25" fillId="0" borderId="0" xfId="50" applyFont="1" applyAlignment="1">
      <alignment horizontal="right" vertical="center" wrapText="1"/>
    </xf>
    <xf numFmtId="0" fontId="26" fillId="0" borderId="0" xfId="50" applyFont="1" applyAlignment="1">
      <alignment horizontal="center" vertical="center" wrapText="1"/>
    </xf>
    <xf numFmtId="0" fontId="25" fillId="0" borderId="0" xfId="50" applyFont="1" applyAlignment="1">
      <alignment horizontal="right" wrapText="1"/>
    </xf>
    <xf numFmtId="0" fontId="26" fillId="0" borderId="24" xfId="0" applyFont="1" applyBorder="1" applyAlignment="1">
      <alignment horizontal="center" vertical="center" wrapText="1"/>
    </xf>
    <xf numFmtId="0" fontId="26" fillId="0" borderId="24" xfId="54" applyFont="1" applyBorder="1" applyAlignment="1">
      <alignment horizontal="center" vertical="center" wrapText="1"/>
    </xf>
    <xf numFmtId="170" fontId="26" fillId="0" borderId="24" xfId="54" applyNumberFormat="1" applyFont="1" applyBorder="1" applyAlignment="1">
      <alignment horizontal="center" vertical="center" wrapText="1"/>
    </xf>
    <xf numFmtId="167" fontId="27" fillId="0" borderId="24" xfId="0" applyNumberFormat="1" applyFont="1" applyFill="1" applyBorder="1" applyAlignment="1">
      <alignment horizontal="center" vertical="center" wrapText="1"/>
    </xf>
    <xf numFmtId="0" fontId="26" fillId="0" borderId="0" xfId="44" applyFont="1" applyFill="1" applyAlignment="1">
      <alignment horizontal="right"/>
    </xf>
    <xf numFmtId="0" fontId="26" fillId="0" borderId="0" xfId="0" applyFont="1" applyFill="1" applyAlignment="1">
      <alignment horizontal="center" vertical="center" wrapText="1"/>
    </xf>
    <xf numFmtId="0" fontId="38" fillId="0" borderId="0" xfId="0" applyFont="1" applyFill="1" applyAlignment="1">
      <alignment horizontal="right" vertical="top" wrapText="1"/>
    </xf>
    <xf numFmtId="0" fontId="27" fillId="0" borderId="24" xfId="0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center" wrapText="1"/>
    </xf>
    <xf numFmtId="0" fontId="35" fillId="0" borderId="24" xfId="0" applyFont="1" applyBorder="1" applyAlignment="1">
      <alignment horizontal="left" vertical="top" wrapText="1"/>
    </xf>
    <xf numFmtId="0" fontId="26" fillId="33" borderId="0" xfId="44" applyFont="1" applyFill="1" applyAlignment="1">
      <alignment horizontal="right"/>
    </xf>
    <xf numFmtId="0" fontId="26" fillId="34" borderId="24" xfId="0" applyFont="1" applyFill="1" applyBorder="1" applyAlignment="1">
      <alignment horizontal="left" vertical="top"/>
    </xf>
    <xf numFmtId="0" fontId="26" fillId="34" borderId="0" xfId="0" applyFont="1" applyFill="1">
      <alignment horizontal="left" vertical="top" wrapText="1"/>
    </xf>
    <xf numFmtId="0" fontId="26" fillId="33" borderId="0" xfId="0" applyFont="1" applyFill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24" xfId="0" applyFont="1" applyBorder="1">
      <alignment horizontal="left" vertical="top" wrapText="1"/>
    </xf>
    <xf numFmtId="0" fontId="26" fillId="0" borderId="29" xfId="0" applyFont="1" applyBorder="1">
      <alignment horizontal="left" vertical="top" wrapText="1"/>
    </xf>
    <xf numFmtId="0" fontId="26" fillId="34" borderId="24" xfId="0" applyFont="1" applyFill="1" applyBorder="1">
      <alignment horizontal="left" vertical="top" wrapText="1"/>
    </xf>
    <xf numFmtId="0" fontId="26" fillId="0" borderId="24" xfId="0" applyFont="1" applyBorder="1" applyAlignment="1">
      <alignment horizontal="left" vertical="top"/>
    </xf>
    <xf numFmtId="0" fontId="26" fillId="0" borderId="24" xfId="0" applyFont="1" applyFill="1" applyBorder="1">
      <alignment horizontal="left" vertical="top" wrapText="1"/>
    </xf>
    <xf numFmtId="0" fontId="26" fillId="0" borderId="29" xfId="0" applyFont="1" applyFill="1" applyBorder="1">
      <alignment horizontal="left" vertical="top" wrapText="1"/>
    </xf>
    <xf numFmtId="0" fontId="26" fillId="0" borderId="24" xfId="45" applyFont="1" applyBorder="1" applyAlignment="1">
      <alignment horizontal="left"/>
    </xf>
    <xf numFmtId="0" fontId="26" fillId="34" borderId="24" xfId="46" applyFont="1" applyFill="1" applyBorder="1" applyAlignment="1">
      <alignment horizontal="left" vertical="center" wrapText="1"/>
    </xf>
    <xf numFmtId="0" fontId="26" fillId="34" borderId="13" xfId="46" applyFont="1" applyFill="1" applyBorder="1" applyAlignment="1">
      <alignment horizontal="left" vertical="center" wrapText="1"/>
    </xf>
    <xf numFmtId="0" fontId="26" fillId="34" borderId="30" xfId="46" applyFont="1" applyFill="1" applyBorder="1" applyAlignment="1">
      <alignment horizontal="left" vertical="center" wrapText="1"/>
    </xf>
    <xf numFmtId="0" fontId="26" fillId="0" borderId="0" xfId="46" applyFont="1" applyAlignment="1">
      <alignment horizontal="right" vertical="center"/>
    </xf>
    <xf numFmtId="0" fontId="26" fillId="0" borderId="0" xfId="46" applyFont="1" applyFill="1" applyAlignment="1">
      <alignment horizontal="center" vertical="center" wrapText="1"/>
    </xf>
    <xf numFmtId="0" fontId="25" fillId="0" borderId="15" xfId="45" applyFont="1" applyBorder="1" applyAlignment="1">
      <alignment horizontal="center" vertical="center"/>
    </xf>
    <xf numFmtId="0" fontId="25" fillId="0" borderId="34" xfId="45" applyFont="1" applyBorder="1" applyAlignment="1">
      <alignment horizontal="center" vertical="center"/>
    </xf>
    <xf numFmtId="0" fontId="25" fillId="0" borderId="15" xfId="46" applyFont="1" applyBorder="1" applyAlignment="1">
      <alignment horizontal="center" vertical="center"/>
    </xf>
    <xf numFmtId="0" fontId="25" fillId="0" borderId="34" xfId="46" applyFont="1" applyBorder="1" applyAlignment="1">
      <alignment horizontal="center" vertical="center"/>
    </xf>
    <xf numFmtId="0" fontId="25" fillId="0" borderId="15" xfId="46" applyFont="1" applyBorder="1" applyAlignment="1">
      <alignment horizontal="center" vertical="center" wrapText="1"/>
    </xf>
    <xf numFmtId="0" fontId="25" fillId="0" borderId="34" xfId="46" applyFont="1" applyBorder="1" applyAlignment="1">
      <alignment horizontal="center" vertical="center" wrapText="1"/>
    </xf>
    <xf numFmtId="0" fontId="25" fillId="0" borderId="19" xfId="46" applyFont="1" applyBorder="1" applyAlignment="1">
      <alignment horizontal="center" vertical="center" wrapText="1"/>
    </xf>
    <xf numFmtId="0" fontId="25" fillId="0" borderId="22" xfId="46" applyFont="1" applyBorder="1" applyAlignment="1">
      <alignment horizontal="center" vertical="center" wrapText="1"/>
    </xf>
    <xf numFmtId="0" fontId="25" fillId="0" borderId="24" xfId="46" applyFont="1" applyBorder="1" applyAlignment="1">
      <alignment horizontal="center" vertical="center"/>
    </xf>
    <xf numFmtId="0" fontId="25" fillId="0" borderId="12" xfId="46" applyFont="1" applyBorder="1" applyAlignment="1">
      <alignment horizontal="center" vertical="center" wrapText="1"/>
    </xf>
    <xf numFmtId="0" fontId="25" fillId="0" borderId="16" xfId="46" applyFont="1" applyBorder="1" applyAlignment="1">
      <alignment horizontal="center" vertical="center" wrapText="1"/>
    </xf>
  </cellXfs>
  <cellStyles count="7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15" xfId="57"/>
    <cellStyle name="Comma 19" xfId="62"/>
    <cellStyle name="Comma 4 2" xfId="59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eutral 3" xfId="64"/>
    <cellStyle name="Normal" xfId="0" builtinId="0" customBuiltin="1"/>
    <cellStyle name="Normal 11 2" xfId="58"/>
    <cellStyle name="Normal 12" xfId="53"/>
    <cellStyle name="Normal 12 3" xfId="60"/>
    <cellStyle name="Normal 12 3 2" xfId="63"/>
    <cellStyle name="Normal 14" xfId="69"/>
    <cellStyle name="Normal 17" xfId="67"/>
    <cellStyle name="Normal 2" xfId="43"/>
    <cellStyle name="Normal 2 2" xfId="51"/>
    <cellStyle name="Normal 2 3" xfId="44"/>
    <cellStyle name="Normal 2 3 2 2" xfId="56"/>
    <cellStyle name="Normal 2 4" xfId="71"/>
    <cellStyle name="Normal 2 5 3" xfId="61"/>
    <cellStyle name="Normal 2_IV-ՀՐԱՏԱՊ ՓՈՒԼԵՐՈՎ" xfId="45"/>
    <cellStyle name="Normal 5" xfId="55"/>
    <cellStyle name="Normal 5 2" xfId="46"/>
    <cellStyle name="Normal 5 3" xfId="54"/>
    <cellStyle name="Normal 6 2" xfId="47"/>
    <cellStyle name="Normal 8" xfId="50"/>
    <cellStyle name="Normal 8 2" xfId="68"/>
    <cellStyle name="Normal 8 6" xfId="70"/>
    <cellStyle name="Note" xfId="16" builtinId="10" customBuiltin="1"/>
    <cellStyle name="Output" xfId="11" builtinId="21" customBuiltin="1"/>
    <cellStyle name="SN_241" xfId="48"/>
    <cellStyle name="SN_b" xfId="65"/>
    <cellStyle name="SN_it" xfId="72"/>
    <cellStyle name="SN10_bold" xfId="66"/>
    <cellStyle name="Title" xfId="2" builtinId="15" customBuiltin="1"/>
    <cellStyle name="Total" xfId="18" builtinId="25" customBuiltin="1"/>
    <cellStyle name="Warning Text" xfId="15" builtinId="11" customBuiltin="1"/>
    <cellStyle name="Обычный 2 2" xfId="49"/>
    <cellStyle name="Обычный_+JRVEG-DZOR" xfId="5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opLeftCell="A7" zoomScaleNormal="100" workbookViewId="0">
      <selection activeCell="I18" sqref="I18"/>
    </sheetView>
  </sheetViews>
  <sheetFormatPr defaultRowHeight="13.5" x14ac:dyDescent="0.25"/>
  <cols>
    <col min="1" max="1" width="7.5703125" customWidth="1"/>
    <col min="2" max="2" width="11.5703125" customWidth="1"/>
    <col min="3" max="3" width="14.28515625" customWidth="1"/>
    <col min="4" max="6" width="51.42578125" style="13" customWidth="1"/>
    <col min="7" max="7" width="16.5703125" style="13" customWidth="1"/>
    <col min="8" max="8" width="15.42578125" style="13" customWidth="1"/>
    <col min="9" max="9" width="20" style="13" customWidth="1"/>
  </cols>
  <sheetData>
    <row r="1" spans="1:12" s="5" customFormat="1" ht="16.5" x14ac:dyDescent="0.25">
      <c r="G1" s="198" t="s">
        <v>29</v>
      </c>
      <c r="H1" s="198"/>
      <c r="I1" s="198"/>
    </row>
    <row r="2" spans="1:12" s="5" customFormat="1" ht="16.5" x14ac:dyDescent="0.25">
      <c r="I2" s="2" t="s">
        <v>72</v>
      </c>
    </row>
    <row r="3" spans="1:12" s="5" customFormat="1" ht="16.5" x14ac:dyDescent="0.25">
      <c r="I3" s="2" t="s">
        <v>30</v>
      </c>
    </row>
    <row r="4" spans="1:12" s="5" customFormat="1" ht="16.5" x14ac:dyDescent="0.25">
      <c r="G4" s="3"/>
    </row>
    <row r="5" spans="1:12" s="5" customFormat="1" ht="78.75" customHeight="1" x14ac:dyDescent="0.25">
      <c r="B5" s="202" t="s">
        <v>110</v>
      </c>
      <c r="C5" s="202"/>
      <c r="D5" s="202"/>
      <c r="E5" s="202"/>
      <c r="F5" s="202"/>
      <c r="G5" s="202"/>
    </row>
    <row r="6" spans="1:12" s="5" customFormat="1" ht="21" customHeight="1" x14ac:dyDescent="0.25">
      <c r="B6" s="8"/>
      <c r="C6" s="8"/>
      <c r="D6" s="8"/>
      <c r="E6" s="8"/>
      <c r="F6" s="8"/>
      <c r="G6" s="8"/>
      <c r="H6" s="199" t="s">
        <v>43</v>
      </c>
      <c r="I6" s="199"/>
    </row>
    <row r="7" spans="1:12" s="5" customFormat="1" ht="57" customHeight="1" x14ac:dyDescent="0.25">
      <c r="A7" s="200" t="s">
        <v>34</v>
      </c>
      <c r="B7" s="200" t="s">
        <v>6</v>
      </c>
      <c r="C7" s="200"/>
      <c r="D7" s="203" t="s">
        <v>35</v>
      </c>
      <c r="E7" s="203" t="s">
        <v>36</v>
      </c>
      <c r="F7" s="203" t="s">
        <v>37</v>
      </c>
      <c r="G7" s="206" t="s">
        <v>27</v>
      </c>
      <c r="H7" s="207"/>
      <c r="I7" s="208"/>
    </row>
    <row r="8" spans="1:12" s="9" customFormat="1" ht="16.5" customHeight="1" x14ac:dyDescent="0.25">
      <c r="A8" s="200"/>
      <c r="B8" s="200"/>
      <c r="C8" s="200"/>
      <c r="D8" s="204"/>
      <c r="E8" s="204"/>
      <c r="F8" s="204"/>
      <c r="G8" s="200" t="s">
        <v>38</v>
      </c>
      <c r="H8" s="200" t="s">
        <v>39</v>
      </c>
      <c r="I8" s="200" t="s">
        <v>31</v>
      </c>
    </row>
    <row r="9" spans="1:12" s="9" customFormat="1" ht="33" x14ac:dyDescent="0.25">
      <c r="A9" s="200"/>
      <c r="B9" s="14" t="s">
        <v>1</v>
      </c>
      <c r="C9" s="14" t="s">
        <v>2</v>
      </c>
      <c r="D9" s="205"/>
      <c r="E9" s="205"/>
      <c r="F9" s="205"/>
      <c r="G9" s="200"/>
      <c r="H9" s="200"/>
      <c r="I9" s="200"/>
    </row>
    <row r="10" spans="1:12" ht="24" customHeight="1" x14ac:dyDescent="0.25">
      <c r="A10" s="201" t="s">
        <v>32</v>
      </c>
      <c r="B10" s="201"/>
      <c r="C10" s="201"/>
      <c r="D10" s="201"/>
      <c r="E10" s="201"/>
      <c r="F10" s="201"/>
      <c r="G10" s="15">
        <f>G11</f>
        <v>0</v>
      </c>
      <c r="H10" s="15">
        <f t="shared" ref="H10:I10" si="0">H11</f>
        <v>0</v>
      </c>
      <c r="I10" s="15">
        <f t="shared" si="0"/>
        <v>0</v>
      </c>
    </row>
    <row r="11" spans="1:12" ht="25.5" customHeight="1" x14ac:dyDescent="0.25">
      <c r="A11" s="201" t="s">
        <v>4</v>
      </c>
      <c r="B11" s="201"/>
      <c r="C11" s="201"/>
      <c r="D11" s="201"/>
      <c r="E11" s="201"/>
      <c r="F11" s="201"/>
      <c r="G11" s="15">
        <f>G12</f>
        <v>0</v>
      </c>
      <c r="H11" s="15">
        <f t="shared" ref="H11:I11" si="1">H12</f>
        <v>0</v>
      </c>
      <c r="I11" s="15">
        <f t="shared" si="1"/>
        <v>0</v>
      </c>
    </row>
    <row r="12" spans="1:12" ht="49.5" x14ac:dyDescent="0.25">
      <c r="A12" s="6"/>
      <c r="B12" s="11" t="s">
        <v>40</v>
      </c>
      <c r="C12" s="6"/>
      <c r="D12" s="12" t="s">
        <v>33</v>
      </c>
      <c r="E12" s="12" t="s">
        <v>41</v>
      </c>
      <c r="F12" s="12" t="s">
        <v>42</v>
      </c>
      <c r="G12" s="10">
        <f>SUM(G13:G17)</f>
        <v>0</v>
      </c>
      <c r="H12" s="10">
        <f>SUM(H13:H17)</f>
        <v>0</v>
      </c>
      <c r="I12" s="10">
        <f>SUM(I13:I17)</f>
        <v>0</v>
      </c>
    </row>
    <row r="13" spans="1:12" ht="66" x14ac:dyDescent="0.25">
      <c r="A13" s="6"/>
      <c r="B13" s="6"/>
      <c r="C13" s="19" t="s">
        <v>75</v>
      </c>
      <c r="D13" s="64" t="s">
        <v>77</v>
      </c>
      <c r="E13" s="64" t="s">
        <v>78</v>
      </c>
      <c r="F13" s="64" t="s">
        <v>70</v>
      </c>
      <c r="G13" s="7">
        <v>50000</v>
      </c>
      <c r="H13" s="7">
        <v>429478</v>
      </c>
      <c r="I13" s="7">
        <f>H13</f>
        <v>429478</v>
      </c>
    </row>
    <row r="14" spans="1:12" s="32" customFormat="1" ht="131.44999999999999" customHeight="1" x14ac:dyDescent="0.25">
      <c r="A14" s="4"/>
      <c r="B14" s="79"/>
      <c r="C14" s="76" t="s">
        <v>85</v>
      </c>
      <c r="D14" s="80" t="s">
        <v>86</v>
      </c>
      <c r="E14" s="76" t="s">
        <v>87</v>
      </c>
      <c r="F14" s="80" t="s">
        <v>88</v>
      </c>
      <c r="G14" s="81">
        <v>0</v>
      </c>
      <c r="H14" s="174">
        <v>-110000</v>
      </c>
      <c r="I14" s="174">
        <v>-110000</v>
      </c>
      <c r="K14" s="82"/>
      <c r="L14" s="82"/>
    </row>
    <row r="15" spans="1:12" s="32" customFormat="1" ht="39" customHeight="1" x14ac:dyDescent="0.25">
      <c r="A15" s="4"/>
      <c r="B15" s="79"/>
      <c r="C15" s="19" t="s">
        <v>122</v>
      </c>
      <c r="D15" s="64" t="s">
        <v>161</v>
      </c>
      <c r="E15" s="64" t="s">
        <v>161</v>
      </c>
      <c r="F15" s="64" t="s">
        <v>118</v>
      </c>
      <c r="G15" s="174">
        <f>'5'!D14</f>
        <v>-50000</v>
      </c>
      <c r="H15" s="174">
        <f>'5'!E14</f>
        <v>0</v>
      </c>
      <c r="I15" s="174">
        <f>'5'!F14</f>
        <v>0</v>
      </c>
      <c r="K15" s="82"/>
      <c r="L15" s="82"/>
    </row>
    <row r="16" spans="1:12" ht="49.5" customHeight="1" x14ac:dyDescent="0.25">
      <c r="A16" s="6"/>
      <c r="B16" s="6"/>
      <c r="C16" s="19" t="s">
        <v>115</v>
      </c>
      <c r="D16" s="64" t="s">
        <v>116</v>
      </c>
      <c r="E16" s="64" t="s">
        <v>117</v>
      </c>
      <c r="F16" s="64" t="s">
        <v>118</v>
      </c>
      <c r="G16" s="7">
        <f>'5'!D19</f>
        <v>0</v>
      </c>
      <c r="H16" s="7">
        <f>'5'!E19</f>
        <v>-200000</v>
      </c>
      <c r="I16" s="7">
        <f>'5'!F19</f>
        <v>0</v>
      </c>
    </row>
    <row r="17" spans="1:10" ht="39" customHeight="1" x14ac:dyDescent="0.25">
      <c r="A17" s="6"/>
      <c r="B17" s="6"/>
      <c r="C17" s="118" t="s">
        <v>119</v>
      </c>
      <c r="D17" s="64" t="s">
        <v>120</v>
      </c>
      <c r="E17" s="64" t="s">
        <v>121</v>
      </c>
      <c r="F17" s="64" t="s">
        <v>118</v>
      </c>
      <c r="G17" s="7">
        <f>'5'!D26</f>
        <v>0</v>
      </c>
      <c r="H17" s="7">
        <v>-119478</v>
      </c>
      <c r="I17" s="7">
        <v>-319478</v>
      </c>
    </row>
    <row r="18" spans="1:10" ht="16.5" x14ac:dyDescent="0.25">
      <c r="A18" s="65"/>
      <c r="B18" s="65"/>
      <c r="C18" s="66"/>
      <c r="D18" s="67"/>
      <c r="E18" s="67"/>
      <c r="F18" s="67"/>
      <c r="G18" s="68"/>
      <c r="H18" s="68"/>
      <c r="I18" s="68"/>
    </row>
    <row r="19" spans="1:10" ht="17.25" x14ac:dyDescent="0.3">
      <c r="C19" s="25"/>
      <c r="D19" s="26" t="s">
        <v>68</v>
      </c>
      <c r="E19" s="24"/>
      <c r="F19" s="21"/>
      <c r="G19" s="21"/>
      <c r="H19" s="21"/>
      <c r="I19" s="21"/>
      <c r="J19" s="21"/>
    </row>
    <row r="20" spans="1:10" ht="17.25" x14ac:dyDescent="0.3">
      <c r="C20" s="21"/>
      <c r="D20" s="21"/>
      <c r="E20" s="27"/>
      <c r="F20" s="21"/>
      <c r="G20" s="21"/>
      <c r="H20" s="21"/>
      <c r="I20" s="21"/>
      <c r="J20" s="21"/>
    </row>
    <row r="21" spans="1:10" ht="17.25" x14ac:dyDescent="0.3">
      <c r="C21" s="21"/>
      <c r="D21" s="21"/>
      <c r="E21" s="21"/>
      <c r="F21" s="21"/>
      <c r="G21" s="21"/>
      <c r="H21" s="21"/>
      <c r="I21" s="21"/>
      <c r="J21" s="21"/>
    </row>
    <row r="22" spans="1:10" ht="17.25" x14ac:dyDescent="0.3">
      <c r="C22" s="21"/>
      <c r="D22" s="21"/>
      <c r="E22" s="21"/>
      <c r="F22" s="21"/>
      <c r="G22" s="21"/>
      <c r="H22" s="21"/>
      <c r="I22" s="21"/>
      <c r="J22" s="21"/>
    </row>
  </sheetData>
  <mergeCells count="14">
    <mergeCell ref="A10:F10"/>
    <mergeCell ref="A11:F11"/>
    <mergeCell ref="B5:G5"/>
    <mergeCell ref="A7:A9"/>
    <mergeCell ref="B7:C8"/>
    <mergeCell ref="D7:D9"/>
    <mergeCell ref="E7:E9"/>
    <mergeCell ref="F7:F9"/>
    <mergeCell ref="G7:I7"/>
    <mergeCell ref="G1:I1"/>
    <mergeCell ref="H6:I6"/>
    <mergeCell ref="G8:G9"/>
    <mergeCell ref="H8:H9"/>
    <mergeCell ref="I8:I9"/>
  </mergeCells>
  <printOptions horizontalCentered="1"/>
  <pageMargins left="0" right="0" top="0" bottom="0" header="0" footer="0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J12"/>
  <sheetViews>
    <sheetView workbookViewId="0">
      <selection activeCell="G13" sqref="G13"/>
    </sheetView>
  </sheetViews>
  <sheetFormatPr defaultColWidth="8" defaultRowHeight="12.75" x14ac:dyDescent="0.25"/>
  <cols>
    <col min="1" max="1" width="7.85546875" style="119" customWidth="1"/>
    <col min="2" max="2" width="8.7109375" style="119" customWidth="1"/>
    <col min="3" max="3" width="75.140625" style="119" customWidth="1"/>
    <col min="4" max="4" width="22" style="119" customWidth="1"/>
    <col min="5" max="5" width="18.5703125" style="119" customWidth="1"/>
    <col min="6" max="6" width="17.85546875" style="119" customWidth="1"/>
    <col min="7" max="7" width="16.7109375" style="119" customWidth="1"/>
    <col min="8" max="8" width="19.42578125" style="119" customWidth="1"/>
    <col min="9" max="9" width="15.42578125" style="119" customWidth="1"/>
    <col min="10" max="16384" width="8" style="119"/>
  </cols>
  <sheetData>
    <row r="1" spans="1:10" ht="16.5" x14ac:dyDescent="0.25">
      <c r="A1" s="209" t="s">
        <v>74</v>
      </c>
      <c r="B1" s="209"/>
      <c r="C1" s="209"/>
      <c r="D1" s="209"/>
      <c r="E1" s="209"/>
      <c r="F1" s="209"/>
      <c r="G1" s="209"/>
      <c r="H1" s="209"/>
    </row>
    <row r="2" spans="1:10" s="115" customFormat="1" ht="16.5" x14ac:dyDescent="0.25">
      <c r="A2" s="209" t="s">
        <v>73</v>
      </c>
      <c r="B2" s="209"/>
      <c r="C2" s="209"/>
      <c r="D2" s="209"/>
      <c r="E2" s="209"/>
      <c r="F2" s="209"/>
      <c r="G2" s="209"/>
      <c r="H2" s="209"/>
      <c r="I2" s="120"/>
      <c r="J2" s="120"/>
    </row>
    <row r="3" spans="1:10" s="115" customFormat="1" ht="16.5" x14ac:dyDescent="0.25">
      <c r="A3" s="209" t="s">
        <v>0</v>
      </c>
      <c r="B3" s="209"/>
      <c r="C3" s="209"/>
      <c r="D3" s="209"/>
      <c r="E3" s="209"/>
      <c r="F3" s="209"/>
      <c r="G3" s="209"/>
      <c r="H3" s="209"/>
      <c r="I3" s="120"/>
      <c r="J3" s="120"/>
    </row>
    <row r="4" spans="1:10" s="115" customFormat="1" ht="38.25" customHeight="1" x14ac:dyDescent="0.25">
      <c r="A4" s="210" t="s">
        <v>162</v>
      </c>
      <c r="B4" s="210"/>
      <c r="C4" s="210"/>
      <c r="D4" s="210"/>
      <c r="E4" s="210"/>
      <c r="F4" s="210"/>
      <c r="G4" s="210"/>
      <c r="H4" s="210"/>
      <c r="I4" s="121"/>
      <c r="J4" s="121"/>
    </row>
    <row r="5" spans="1:10" s="125" customFormat="1" ht="17.25" x14ac:dyDescent="0.25">
      <c r="A5" s="122"/>
      <c r="B5" s="122"/>
      <c r="C5" s="123"/>
      <c r="D5" s="124"/>
      <c r="E5" s="124"/>
      <c r="F5" s="124"/>
      <c r="G5" s="211" t="s">
        <v>43</v>
      </c>
      <c r="H5" s="211"/>
    </row>
    <row r="6" spans="1:10" s="125" customFormat="1" ht="29.25" customHeight="1" x14ac:dyDescent="0.25">
      <c r="A6" s="212" t="s">
        <v>123</v>
      </c>
      <c r="B6" s="213"/>
      <c r="C6" s="216" t="s">
        <v>124</v>
      </c>
      <c r="D6" s="219" t="s">
        <v>125</v>
      </c>
      <c r="E6" s="220"/>
      <c r="F6" s="220"/>
      <c r="G6" s="220"/>
      <c r="H6" s="221"/>
    </row>
    <row r="7" spans="1:10" s="126" customFormat="1" ht="14.25" x14ac:dyDescent="0.25">
      <c r="A7" s="214"/>
      <c r="B7" s="215"/>
      <c r="C7" s="217"/>
      <c r="D7" s="222" t="s">
        <v>126</v>
      </c>
      <c r="E7" s="224" t="s">
        <v>127</v>
      </c>
      <c r="F7" s="225"/>
      <c r="G7" s="225"/>
      <c r="H7" s="226"/>
    </row>
    <row r="8" spans="1:10" s="126" customFormat="1" ht="85.5" x14ac:dyDescent="0.25">
      <c r="A8" s="127" t="s">
        <v>1</v>
      </c>
      <c r="B8" s="127" t="s">
        <v>2</v>
      </c>
      <c r="C8" s="218"/>
      <c r="D8" s="223"/>
      <c r="E8" s="128" t="s">
        <v>128</v>
      </c>
      <c r="F8" s="128" t="s">
        <v>129</v>
      </c>
      <c r="G8" s="128" t="s">
        <v>130</v>
      </c>
      <c r="H8" s="128" t="s">
        <v>131</v>
      </c>
    </row>
    <row r="9" spans="1:10" s="132" customFormat="1" ht="21.75" customHeight="1" x14ac:dyDescent="0.25">
      <c r="A9" s="129"/>
      <c r="B9" s="129"/>
      <c r="C9" s="130" t="s">
        <v>132</v>
      </c>
      <c r="D9" s="131">
        <f>SUM(E9:H9)</f>
        <v>-319478</v>
      </c>
      <c r="E9" s="131">
        <f>E10</f>
        <v>0</v>
      </c>
      <c r="F9" s="131">
        <f t="shared" ref="F9:H9" si="0">F10</f>
        <v>0</v>
      </c>
      <c r="G9" s="131">
        <f t="shared" si="0"/>
        <v>-319478</v>
      </c>
      <c r="H9" s="131">
        <f t="shared" si="0"/>
        <v>0</v>
      </c>
    </row>
    <row r="10" spans="1:10" s="132" customFormat="1" ht="34.5" x14ac:dyDescent="0.25">
      <c r="A10" s="133"/>
      <c r="B10" s="134"/>
      <c r="C10" s="134" t="s">
        <v>103</v>
      </c>
      <c r="D10" s="135">
        <f>SUM(E10:H10)</f>
        <v>-319478</v>
      </c>
      <c r="E10" s="131">
        <f>E12</f>
        <v>0</v>
      </c>
      <c r="F10" s="131">
        <f t="shared" ref="F10:H10" si="1">F12</f>
        <v>0</v>
      </c>
      <c r="G10" s="131">
        <f t="shared" si="1"/>
        <v>-319478</v>
      </c>
      <c r="H10" s="131">
        <f t="shared" si="1"/>
        <v>0</v>
      </c>
    </row>
    <row r="11" spans="1:10" s="132" customFormat="1" ht="17.25" x14ac:dyDescent="0.25">
      <c r="A11" s="133"/>
      <c r="B11" s="133"/>
      <c r="C11" s="133" t="s">
        <v>133</v>
      </c>
      <c r="D11" s="131"/>
      <c r="E11" s="136"/>
      <c r="F11" s="137"/>
      <c r="G11" s="136"/>
      <c r="H11" s="137"/>
    </row>
    <row r="12" spans="1:10" s="13" customFormat="1" ht="20.25" customHeight="1" x14ac:dyDescent="0.25">
      <c r="A12" s="37" t="s">
        <v>25</v>
      </c>
      <c r="B12" s="37" t="s">
        <v>134</v>
      </c>
      <c r="C12" s="116" t="s">
        <v>135</v>
      </c>
      <c r="D12" s="138">
        <f>SUM(E12:H12)</f>
        <v>-319478</v>
      </c>
      <c r="E12" s="135">
        <v>0</v>
      </c>
      <c r="F12" s="135">
        <v>0</v>
      </c>
      <c r="G12" s="197">
        <v>-319478</v>
      </c>
      <c r="H12" s="135">
        <v>0</v>
      </c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I72"/>
  <sheetViews>
    <sheetView zoomScaleNormal="100" zoomScaleSheetLayoutView="90" workbookViewId="0">
      <selection activeCell="G18" sqref="G18:I18"/>
    </sheetView>
  </sheetViews>
  <sheetFormatPr defaultColWidth="8" defaultRowHeight="16.5" customHeight="1" x14ac:dyDescent="0.3"/>
  <cols>
    <col min="1" max="1" width="6.140625" style="21" customWidth="1"/>
    <col min="2" max="2" width="7" style="21" customWidth="1"/>
    <col min="3" max="3" width="8" style="21"/>
    <col min="4" max="4" width="8" style="21" customWidth="1"/>
    <col min="5" max="5" width="11.140625" style="21" customWidth="1"/>
    <col min="6" max="6" width="81.5703125" style="21" customWidth="1"/>
    <col min="7" max="7" width="17.140625" style="21" customWidth="1"/>
    <col min="8" max="8" width="15.28515625" style="21" customWidth="1"/>
    <col min="9" max="9" width="16" style="21" customWidth="1"/>
    <col min="10" max="16384" width="8" style="21"/>
  </cols>
  <sheetData>
    <row r="1" spans="1:9" s="40" customFormat="1" ht="25.5" customHeight="1" x14ac:dyDescent="0.25">
      <c r="A1" s="231" t="s">
        <v>28</v>
      </c>
      <c r="B1" s="231"/>
      <c r="C1" s="231"/>
      <c r="D1" s="231"/>
      <c r="E1" s="231"/>
      <c r="F1" s="231"/>
      <c r="G1" s="231"/>
      <c r="H1" s="231"/>
      <c r="I1" s="231"/>
    </row>
    <row r="2" spans="1:9" s="1" customFormat="1" ht="20.25" customHeight="1" x14ac:dyDescent="0.25">
      <c r="A2" s="232" t="s">
        <v>73</v>
      </c>
      <c r="B2" s="232"/>
      <c r="C2" s="232"/>
      <c r="D2" s="232"/>
      <c r="E2" s="232"/>
      <c r="F2" s="232"/>
      <c r="G2" s="232"/>
      <c r="H2" s="232"/>
      <c r="I2" s="232"/>
    </row>
    <row r="3" spans="1:9" s="1" customFormat="1" ht="19.5" customHeight="1" x14ac:dyDescent="0.25">
      <c r="A3" s="232" t="s">
        <v>0</v>
      </c>
      <c r="B3" s="232"/>
      <c r="C3" s="232"/>
      <c r="D3" s="232"/>
      <c r="E3" s="232"/>
      <c r="F3" s="232"/>
      <c r="G3" s="232"/>
      <c r="H3" s="232"/>
      <c r="I3" s="232"/>
    </row>
    <row r="4" spans="1:9" s="1" customFormat="1" ht="52.5" customHeight="1" x14ac:dyDescent="0.25">
      <c r="A4" s="233" t="s">
        <v>111</v>
      </c>
      <c r="B4" s="233"/>
      <c r="C4" s="233"/>
      <c r="D4" s="233"/>
      <c r="E4" s="233"/>
      <c r="F4" s="233"/>
      <c r="G4" s="233"/>
      <c r="H4" s="233"/>
      <c r="I4" s="233"/>
    </row>
    <row r="5" spans="1:9" s="29" customFormat="1" ht="36" customHeight="1" x14ac:dyDescent="0.3">
      <c r="H5" s="234" t="s">
        <v>43</v>
      </c>
      <c r="I5" s="234"/>
    </row>
    <row r="6" spans="1:9" s="29" customFormat="1" ht="55.5" customHeight="1" x14ac:dyDescent="0.25">
      <c r="A6" s="227" t="s">
        <v>5</v>
      </c>
      <c r="B6" s="228"/>
      <c r="C6" s="229"/>
      <c r="D6" s="227" t="s">
        <v>6</v>
      </c>
      <c r="E6" s="229"/>
      <c r="F6" s="227" t="s">
        <v>7</v>
      </c>
      <c r="G6" s="235" t="s">
        <v>3</v>
      </c>
      <c r="H6" s="236"/>
      <c r="I6" s="237"/>
    </row>
    <row r="7" spans="1:9" s="29" customFormat="1" ht="43.5" customHeight="1" x14ac:dyDescent="0.25">
      <c r="A7" s="62" t="s">
        <v>8</v>
      </c>
      <c r="B7" s="62" t="s">
        <v>9</v>
      </c>
      <c r="C7" s="62" t="s">
        <v>10</v>
      </c>
      <c r="D7" s="62" t="s">
        <v>11</v>
      </c>
      <c r="E7" s="62" t="s">
        <v>12</v>
      </c>
      <c r="F7" s="230"/>
      <c r="G7" s="20" t="s">
        <v>38</v>
      </c>
      <c r="H7" s="20" t="s">
        <v>44</v>
      </c>
      <c r="I7" s="20" t="s">
        <v>17</v>
      </c>
    </row>
    <row r="8" spans="1:9" s="29" customFormat="1" ht="17.25" customHeight="1" x14ac:dyDescent="0.25">
      <c r="A8" s="41"/>
      <c r="B8" s="41"/>
      <c r="C8" s="41"/>
      <c r="D8" s="41"/>
      <c r="E8" s="42"/>
      <c r="F8" s="39" t="s">
        <v>13</v>
      </c>
      <c r="G8" s="74">
        <f>G10</f>
        <v>0</v>
      </c>
      <c r="H8" s="74">
        <f t="shared" ref="H8:I8" si="0">H10</f>
        <v>0</v>
      </c>
      <c r="I8" s="74">
        <f t="shared" si="0"/>
        <v>0</v>
      </c>
    </row>
    <row r="9" spans="1:9" s="29" customFormat="1" ht="20.25" customHeight="1" x14ac:dyDescent="0.25">
      <c r="A9" s="43"/>
      <c r="B9" s="43"/>
      <c r="C9" s="43"/>
      <c r="D9" s="43"/>
      <c r="E9" s="44"/>
      <c r="F9" s="45" t="s">
        <v>14</v>
      </c>
      <c r="G9" s="16"/>
      <c r="H9" s="16"/>
      <c r="I9" s="16"/>
    </row>
    <row r="10" spans="1:9" s="32" customFormat="1" ht="18" customHeight="1" x14ac:dyDescent="0.25">
      <c r="A10" s="49" t="s">
        <v>20</v>
      </c>
      <c r="B10" s="50"/>
      <c r="C10" s="50"/>
      <c r="D10" s="50"/>
      <c r="E10" s="51"/>
      <c r="F10" s="52" t="s">
        <v>21</v>
      </c>
      <c r="G10" s="57">
        <f t="shared" ref="G10:I10" si="1">G12</f>
        <v>0</v>
      </c>
      <c r="H10" s="57">
        <f t="shared" si="1"/>
        <v>0</v>
      </c>
      <c r="I10" s="57">
        <f t="shared" si="1"/>
        <v>0</v>
      </c>
    </row>
    <row r="11" spans="1:9" s="29" customFormat="1" ht="16.5" customHeight="1" x14ac:dyDescent="0.25">
      <c r="A11" s="43"/>
      <c r="B11" s="43"/>
      <c r="C11" s="43"/>
      <c r="D11" s="43"/>
      <c r="E11" s="44"/>
      <c r="F11" s="45" t="s">
        <v>14</v>
      </c>
      <c r="G11" s="53"/>
      <c r="H11" s="53"/>
      <c r="I11" s="48"/>
    </row>
    <row r="12" spans="1:9" s="32" customFormat="1" ht="20.25" customHeight="1" x14ac:dyDescent="0.25">
      <c r="A12" s="54"/>
      <c r="B12" s="46" t="s">
        <v>22</v>
      </c>
      <c r="C12" s="54"/>
      <c r="D12" s="54"/>
      <c r="E12" s="55"/>
      <c r="F12" s="56" t="s">
        <v>23</v>
      </c>
      <c r="G12" s="57">
        <f t="shared" ref="G12:I12" si="2">G14</f>
        <v>0</v>
      </c>
      <c r="H12" s="57">
        <f t="shared" si="2"/>
        <v>0</v>
      </c>
      <c r="I12" s="57">
        <f t="shared" si="2"/>
        <v>0</v>
      </c>
    </row>
    <row r="13" spans="1:9" s="29" customFormat="1" ht="16.5" customHeight="1" x14ac:dyDescent="0.25">
      <c r="A13" s="43"/>
      <c r="B13" s="43"/>
      <c r="C13" s="43"/>
      <c r="D13" s="43"/>
      <c r="E13" s="44"/>
      <c r="F13" s="45" t="s">
        <v>14</v>
      </c>
      <c r="G13" s="53"/>
      <c r="H13" s="53"/>
      <c r="I13" s="48"/>
    </row>
    <row r="14" spans="1:9" s="32" customFormat="1" ht="16.5" customHeight="1" x14ac:dyDescent="0.25">
      <c r="A14" s="54"/>
      <c r="B14" s="54"/>
      <c r="C14" s="54" t="s">
        <v>20</v>
      </c>
      <c r="D14" s="54"/>
      <c r="E14" s="54"/>
      <c r="F14" s="51" t="s">
        <v>24</v>
      </c>
      <c r="G14" s="57">
        <f t="shared" ref="G14:I14" si="3">G16</f>
        <v>0</v>
      </c>
      <c r="H14" s="57">
        <f t="shared" si="3"/>
        <v>0</v>
      </c>
      <c r="I14" s="57">
        <f t="shared" si="3"/>
        <v>0</v>
      </c>
    </row>
    <row r="15" spans="1:9" s="29" customFormat="1" ht="16.5" customHeight="1" x14ac:dyDescent="0.25">
      <c r="A15" s="43"/>
      <c r="B15" s="43"/>
      <c r="C15" s="43"/>
      <c r="D15" s="43"/>
      <c r="E15" s="43"/>
      <c r="F15" s="44" t="s">
        <v>14</v>
      </c>
      <c r="G15" s="47"/>
      <c r="H15" s="47"/>
      <c r="I15" s="47"/>
    </row>
    <row r="16" spans="1:9" s="29" customFormat="1" ht="34.5" customHeight="1" x14ac:dyDescent="0.25">
      <c r="A16" s="43"/>
      <c r="B16" s="43"/>
      <c r="C16" s="43"/>
      <c r="D16" s="43"/>
      <c r="E16" s="43"/>
      <c r="F16" s="44" t="s">
        <v>4</v>
      </c>
      <c r="G16" s="57">
        <f>G18</f>
        <v>0</v>
      </c>
      <c r="H16" s="57">
        <f t="shared" ref="H16:I16" si="4">H18</f>
        <v>0</v>
      </c>
      <c r="I16" s="57">
        <f t="shared" si="4"/>
        <v>0</v>
      </c>
    </row>
    <row r="17" spans="1:9" s="29" customFormat="1" ht="16.5" customHeight="1" x14ac:dyDescent="0.25">
      <c r="A17" s="43"/>
      <c r="B17" s="43"/>
      <c r="C17" s="43"/>
      <c r="D17" s="43"/>
      <c r="E17" s="43"/>
      <c r="F17" s="44" t="s">
        <v>14</v>
      </c>
      <c r="G17" s="48"/>
      <c r="H17" s="48"/>
      <c r="I17" s="48"/>
    </row>
    <row r="18" spans="1:9" s="32" customFormat="1" ht="18.75" customHeight="1" x14ac:dyDescent="0.25">
      <c r="A18" s="58"/>
      <c r="B18" s="58"/>
      <c r="C18" s="58"/>
      <c r="D18" s="58" t="s">
        <v>25</v>
      </c>
      <c r="E18" s="58"/>
      <c r="F18" s="55" t="s">
        <v>19</v>
      </c>
      <c r="G18" s="57">
        <f>G20+G29+G38+G47+G57</f>
        <v>0</v>
      </c>
      <c r="H18" s="57">
        <f t="shared" ref="H18:I18" si="5">H20+H29+H38+H47+H57</f>
        <v>0</v>
      </c>
      <c r="I18" s="57">
        <f t="shared" si="5"/>
        <v>0</v>
      </c>
    </row>
    <row r="19" spans="1:9" s="29" customFormat="1" ht="16.5" customHeight="1" x14ac:dyDescent="0.25">
      <c r="A19" s="4"/>
      <c r="B19" s="4"/>
      <c r="C19" s="4"/>
      <c r="D19" s="4"/>
      <c r="E19" s="4"/>
      <c r="F19" s="59" t="s">
        <v>14</v>
      </c>
      <c r="G19" s="4"/>
      <c r="H19" s="4"/>
      <c r="I19" s="4"/>
    </row>
    <row r="20" spans="1:9" s="29" customFormat="1" ht="36.75" customHeight="1" x14ac:dyDescent="0.25">
      <c r="A20" s="4"/>
      <c r="B20" s="4"/>
      <c r="C20" s="4"/>
      <c r="D20" s="4"/>
      <c r="E20" s="17">
        <v>11001</v>
      </c>
      <c r="F20" s="64" t="s">
        <v>79</v>
      </c>
      <c r="G20" s="175">
        <f t="shared" ref="G20:H20" si="6">G22</f>
        <v>50000</v>
      </c>
      <c r="H20" s="175">
        <f t="shared" si="6"/>
        <v>429478</v>
      </c>
      <c r="I20" s="175">
        <f t="shared" ref="I20" si="7">I22</f>
        <v>429478</v>
      </c>
    </row>
    <row r="21" spans="1:9" s="29" customFormat="1" ht="16.5" customHeight="1" x14ac:dyDescent="0.25">
      <c r="A21" s="4"/>
      <c r="B21" s="4"/>
      <c r="C21" s="4"/>
      <c r="D21" s="4"/>
      <c r="E21" s="4"/>
      <c r="F21" s="64" t="s">
        <v>15</v>
      </c>
      <c r="G21" s="60"/>
      <c r="H21" s="60"/>
      <c r="I21" s="60"/>
    </row>
    <row r="22" spans="1:9" s="29" customFormat="1" ht="33.75" customHeight="1" x14ac:dyDescent="0.25">
      <c r="A22" s="4"/>
      <c r="B22" s="4"/>
      <c r="C22" s="4"/>
      <c r="D22" s="4"/>
      <c r="E22" s="4"/>
      <c r="F22" s="73" t="s">
        <v>26</v>
      </c>
      <c r="G22" s="61">
        <f t="shared" ref="G22:H22" si="8">G24</f>
        <v>50000</v>
      </c>
      <c r="H22" s="60">
        <f t="shared" si="8"/>
        <v>429478</v>
      </c>
      <c r="I22" s="60">
        <f t="shared" ref="I22" si="9">I24</f>
        <v>429478</v>
      </c>
    </row>
    <row r="23" spans="1:9" s="29" customFormat="1" ht="31.5" customHeight="1" x14ac:dyDescent="0.25">
      <c r="A23" s="4"/>
      <c r="B23" s="4"/>
      <c r="C23" s="4"/>
      <c r="D23" s="4"/>
      <c r="E23" s="4"/>
      <c r="F23" s="64" t="s">
        <v>16</v>
      </c>
      <c r="G23" s="60"/>
      <c r="H23" s="60"/>
      <c r="I23" s="60"/>
    </row>
    <row r="24" spans="1:9" s="29" customFormat="1" ht="16.5" customHeight="1" x14ac:dyDescent="0.25">
      <c r="A24" s="4"/>
      <c r="B24" s="4"/>
      <c r="C24" s="4"/>
      <c r="D24" s="4"/>
      <c r="E24" s="4"/>
      <c r="F24" s="64" t="s">
        <v>13</v>
      </c>
      <c r="G24" s="60">
        <f t="shared" ref="G24:I27" si="10">G25</f>
        <v>50000</v>
      </c>
      <c r="H24" s="60">
        <f t="shared" si="10"/>
        <v>429478</v>
      </c>
      <c r="I24" s="60">
        <f t="shared" si="10"/>
        <v>429478</v>
      </c>
    </row>
    <row r="25" spans="1:9" s="29" customFormat="1" ht="16.5" customHeight="1" x14ac:dyDescent="0.25">
      <c r="A25" s="4"/>
      <c r="B25" s="4"/>
      <c r="C25" s="4"/>
      <c r="D25" s="4"/>
      <c r="E25" s="4"/>
      <c r="F25" s="64" t="s">
        <v>71</v>
      </c>
      <c r="G25" s="60">
        <f t="shared" si="10"/>
        <v>50000</v>
      </c>
      <c r="H25" s="60">
        <f t="shared" si="10"/>
        <v>429478</v>
      </c>
      <c r="I25" s="60">
        <f t="shared" si="10"/>
        <v>429478</v>
      </c>
    </row>
    <row r="26" spans="1:9" s="29" customFormat="1" ht="17.25" x14ac:dyDescent="0.25">
      <c r="A26" s="4"/>
      <c r="B26" s="4"/>
      <c r="C26" s="4"/>
      <c r="D26" s="4"/>
      <c r="E26" s="4"/>
      <c r="F26" s="64" t="s">
        <v>80</v>
      </c>
      <c r="G26" s="60">
        <f t="shared" si="10"/>
        <v>50000</v>
      </c>
      <c r="H26" s="60">
        <f t="shared" si="10"/>
        <v>429478</v>
      </c>
      <c r="I26" s="60">
        <f t="shared" si="10"/>
        <v>429478</v>
      </c>
    </row>
    <row r="27" spans="1:9" s="29" customFormat="1" ht="21.75" customHeight="1" x14ac:dyDescent="0.25">
      <c r="A27" s="4"/>
      <c r="B27" s="4"/>
      <c r="C27" s="4"/>
      <c r="D27" s="4"/>
      <c r="E27" s="4"/>
      <c r="F27" s="64" t="s">
        <v>81</v>
      </c>
      <c r="G27" s="60">
        <f t="shared" si="10"/>
        <v>50000</v>
      </c>
      <c r="H27" s="60">
        <f t="shared" si="10"/>
        <v>429478</v>
      </c>
      <c r="I27" s="60">
        <f t="shared" si="10"/>
        <v>429478</v>
      </c>
    </row>
    <row r="28" spans="1:9" s="29" customFormat="1" ht="23.25" customHeight="1" x14ac:dyDescent="0.25">
      <c r="A28" s="4"/>
      <c r="B28" s="4"/>
      <c r="C28" s="4"/>
      <c r="D28" s="4"/>
      <c r="E28" s="4"/>
      <c r="F28" s="64" t="s">
        <v>82</v>
      </c>
      <c r="G28" s="16">
        <f>'1'!G13</f>
        <v>50000</v>
      </c>
      <c r="H28" s="16">
        <f>'1'!H13</f>
        <v>429478</v>
      </c>
      <c r="I28" s="16">
        <f>'1'!I13</f>
        <v>429478</v>
      </c>
    </row>
    <row r="29" spans="1:9" s="32" customFormat="1" ht="87.6" customHeight="1" x14ac:dyDescent="0.25">
      <c r="A29" s="83"/>
      <c r="B29" s="84"/>
      <c r="C29" s="84"/>
      <c r="D29" s="84"/>
      <c r="E29" s="80" t="s">
        <v>89</v>
      </c>
      <c r="F29" s="80" t="s">
        <v>90</v>
      </c>
      <c r="G29" s="86">
        <f>+G31</f>
        <v>0</v>
      </c>
      <c r="H29" s="86">
        <f>+H31</f>
        <v>-110000</v>
      </c>
      <c r="I29" s="86">
        <f>+I31</f>
        <v>-110000</v>
      </c>
    </row>
    <row r="30" spans="1:9" s="29" customFormat="1" ht="16.5" customHeight="1" x14ac:dyDescent="0.25">
      <c r="A30" s="87"/>
      <c r="B30" s="4"/>
      <c r="C30" s="4"/>
      <c r="D30" s="4"/>
      <c r="E30" s="4"/>
      <c r="F30" s="4" t="s">
        <v>15</v>
      </c>
      <c r="G30" s="86"/>
      <c r="H30" s="89"/>
      <c r="I30" s="89"/>
    </row>
    <row r="31" spans="1:9" s="29" customFormat="1" ht="39" customHeight="1" x14ac:dyDescent="0.25">
      <c r="A31" s="87"/>
      <c r="B31" s="4"/>
      <c r="C31" s="4"/>
      <c r="D31" s="4"/>
      <c r="E31" s="4"/>
      <c r="F31" s="88" t="s">
        <v>26</v>
      </c>
      <c r="G31" s="86">
        <f>+G33</f>
        <v>0</v>
      </c>
      <c r="H31" s="89">
        <f>+H33</f>
        <v>-110000</v>
      </c>
      <c r="I31" s="89">
        <f>+I33</f>
        <v>-110000</v>
      </c>
    </row>
    <row r="32" spans="1:9" s="29" customFormat="1" ht="34.5" x14ac:dyDescent="0.25">
      <c r="A32" s="87"/>
      <c r="B32" s="4"/>
      <c r="C32" s="4"/>
      <c r="D32" s="4"/>
      <c r="E32" s="4"/>
      <c r="F32" s="4" t="s">
        <v>16</v>
      </c>
      <c r="G32" s="86"/>
      <c r="H32" s="89"/>
      <c r="I32" s="89"/>
    </row>
    <row r="33" spans="1:9" s="29" customFormat="1" ht="16.5" customHeight="1" x14ac:dyDescent="0.25">
      <c r="A33" s="87"/>
      <c r="B33" s="4"/>
      <c r="C33" s="4"/>
      <c r="D33" s="4"/>
      <c r="E33" s="4"/>
      <c r="F33" s="4" t="s">
        <v>13</v>
      </c>
      <c r="G33" s="86">
        <f t="shared" ref="G33:I36" si="11">+G34</f>
        <v>0</v>
      </c>
      <c r="H33" s="89">
        <f t="shared" si="11"/>
        <v>-110000</v>
      </c>
      <c r="I33" s="89">
        <f t="shared" si="11"/>
        <v>-110000</v>
      </c>
    </row>
    <row r="34" spans="1:9" s="29" customFormat="1" ht="16.5" customHeight="1" x14ac:dyDescent="0.25">
      <c r="A34" s="87"/>
      <c r="B34" s="4"/>
      <c r="C34" s="4"/>
      <c r="D34" s="4"/>
      <c r="E34" s="4"/>
      <c r="F34" s="4" t="s">
        <v>91</v>
      </c>
      <c r="G34" s="86">
        <f t="shared" si="11"/>
        <v>0</v>
      </c>
      <c r="H34" s="89">
        <f t="shared" si="11"/>
        <v>-110000</v>
      </c>
      <c r="I34" s="89">
        <f t="shared" si="11"/>
        <v>-110000</v>
      </c>
    </row>
    <row r="35" spans="1:9" s="29" customFormat="1" ht="16.5" customHeight="1" x14ac:dyDescent="0.25">
      <c r="A35" s="87"/>
      <c r="B35" s="4"/>
      <c r="C35" s="4"/>
      <c r="D35" s="4"/>
      <c r="E35" s="4"/>
      <c r="F35" s="4" t="s">
        <v>92</v>
      </c>
      <c r="G35" s="86">
        <f t="shared" si="11"/>
        <v>0</v>
      </c>
      <c r="H35" s="89">
        <f t="shared" si="11"/>
        <v>-110000</v>
      </c>
      <c r="I35" s="89">
        <f t="shared" si="11"/>
        <v>-110000</v>
      </c>
    </row>
    <row r="36" spans="1:9" s="29" customFormat="1" ht="16.5" customHeight="1" x14ac:dyDescent="0.25">
      <c r="A36" s="87"/>
      <c r="B36" s="4"/>
      <c r="C36" s="4"/>
      <c r="D36" s="4"/>
      <c r="E36" s="4"/>
      <c r="F36" s="4" t="s">
        <v>93</v>
      </c>
      <c r="G36" s="86">
        <f t="shared" si="11"/>
        <v>0</v>
      </c>
      <c r="H36" s="89">
        <f t="shared" si="11"/>
        <v>-110000</v>
      </c>
      <c r="I36" s="89">
        <f t="shared" si="11"/>
        <v>-110000</v>
      </c>
    </row>
    <row r="37" spans="1:9" s="29" customFormat="1" ht="16.5" customHeight="1" x14ac:dyDescent="0.25">
      <c r="A37" s="87"/>
      <c r="B37" s="4"/>
      <c r="C37" s="4"/>
      <c r="D37" s="4"/>
      <c r="E37" s="4"/>
      <c r="F37" s="4" t="s">
        <v>94</v>
      </c>
      <c r="G37" s="86">
        <f>'1'!G14</f>
        <v>0</v>
      </c>
      <c r="H37" s="89">
        <f>'1'!H14</f>
        <v>-110000</v>
      </c>
      <c r="I37" s="89">
        <f>'1'!I14</f>
        <v>-110000</v>
      </c>
    </row>
    <row r="38" spans="1:9" s="29" customFormat="1" ht="18" customHeight="1" x14ac:dyDescent="0.25">
      <c r="A38" s="4"/>
      <c r="B38" s="4"/>
      <c r="C38" s="4"/>
      <c r="D38" s="4"/>
      <c r="E38" s="4">
        <v>31002</v>
      </c>
      <c r="F38" s="64" t="s">
        <v>159</v>
      </c>
      <c r="G38" s="104">
        <f>G40</f>
        <v>-50000</v>
      </c>
      <c r="H38" s="104">
        <f t="shared" ref="H38:I38" si="12">H40</f>
        <v>0</v>
      </c>
      <c r="I38" s="104">
        <f t="shared" si="12"/>
        <v>0</v>
      </c>
    </row>
    <row r="39" spans="1:9" s="29" customFormat="1" ht="18" customHeight="1" x14ac:dyDescent="0.25">
      <c r="A39" s="4"/>
      <c r="B39" s="4"/>
      <c r="C39" s="4"/>
      <c r="D39" s="4"/>
      <c r="E39" s="6"/>
      <c r="F39" s="64" t="s">
        <v>15</v>
      </c>
      <c r="G39" s="16"/>
      <c r="H39" s="16"/>
      <c r="I39" s="16"/>
    </row>
    <row r="40" spans="1:9" s="29" customFormat="1" ht="18" customHeight="1" x14ac:dyDescent="0.25">
      <c r="A40" s="4"/>
      <c r="B40" s="4"/>
      <c r="C40" s="4"/>
      <c r="D40" s="4"/>
      <c r="E40" s="6"/>
      <c r="F40" s="73" t="s">
        <v>26</v>
      </c>
      <c r="G40" s="16">
        <f>G42</f>
        <v>-50000</v>
      </c>
      <c r="H40" s="16">
        <f t="shared" ref="H40:I40" si="13">H42</f>
        <v>0</v>
      </c>
      <c r="I40" s="16">
        <f t="shared" si="13"/>
        <v>0</v>
      </c>
    </row>
    <row r="41" spans="1:9" s="29" customFormat="1" ht="18" customHeight="1" x14ac:dyDescent="0.25">
      <c r="A41" s="4"/>
      <c r="B41" s="4"/>
      <c r="C41" s="4"/>
      <c r="D41" s="4"/>
      <c r="E41" s="6"/>
      <c r="F41" s="64" t="s">
        <v>16</v>
      </c>
      <c r="G41" s="16"/>
      <c r="H41" s="16"/>
      <c r="I41" s="16"/>
    </row>
    <row r="42" spans="1:9" s="29" customFormat="1" ht="18" customHeight="1" x14ac:dyDescent="0.25">
      <c r="A42" s="4"/>
      <c r="B42" s="4"/>
      <c r="C42" s="4"/>
      <c r="D42" s="4"/>
      <c r="E42" s="6"/>
      <c r="F42" s="64" t="s">
        <v>13</v>
      </c>
      <c r="G42" s="16">
        <f>G43</f>
        <v>-50000</v>
      </c>
      <c r="H42" s="16">
        <f t="shared" ref="H42:I45" si="14">H43</f>
        <v>0</v>
      </c>
      <c r="I42" s="16">
        <f t="shared" si="14"/>
        <v>0</v>
      </c>
    </row>
    <row r="43" spans="1:9" s="29" customFormat="1" ht="18" customHeight="1" x14ac:dyDescent="0.25">
      <c r="A43" s="4"/>
      <c r="B43" s="4"/>
      <c r="C43" s="4"/>
      <c r="D43" s="4"/>
      <c r="E43" s="6"/>
      <c r="F43" s="64" t="s">
        <v>91</v>
      </c>
      <c r="G43" s="16">
        <f>G44</f>
        <v>-50000</v>
      </c>
      <c r="H43" s="16">
        <f t="shared" si="14"/>
        <v>0</v>
      </c>
      <c r="I43" s="16">
        <f t="shared" si="14"/>
        <v>0</v>
      </c>
    </row>
    <row r="44" spans="1:9" s="29" customFormat="1" ht="18" customHeight="1" x14ac:dyDescent="0.25">
      <c r="A44" s="4"/>
      <c r="B44" s="4"/>
      <c r="C44" s="4"/>
      <c r="D44" s="4"/>
      <c r="E44" s="6"/>
      <c r="F44" s="64" t="s">
        <v>92</v>
      </c>
      <c r="G44" s="16">
        <f>G45</f>
        <v>-50000</v>
      </c>
      <c r="H44" s="16">
        <f t="shared" si="14"/>
        <v>0</v>
      </c>
      <c r="I44" s="16">
        <f t="shared" si="14"/>
        <v>0</v>
      </c>
    </row>
    <row r="45" spans="1:9" s="29" customFormat="1" ht="18" customHeight="1" x14ac:dyDescent="0.25">
      <c r="A45" s="4"/>
      <c r="B45" s="4"/>
      <c r="C45" s="4"/>
      <c r="D45" s="4"/>
      <c r="E45" s="6"/>
      <c r="F45" s="64" t="s">
        <v>93</v>
      </c>
      <c r="G45" s="16">
        <f>G46</f>
        <v>-50000</v>
      </c>
      <c r="H45" s="16">
        <f t="shared" si="14"/>
        <v>0</v>
      </c>
      <c r="I45" s="16">
        <f t="shared" si="14"/>
        <v>0</v>
      </c>
    </row>
    <row r="46" spans="1:9" s="29" customFormat="1" ht="18" customHeight="1" x14ac:dyDescent="0.25">
      <c r="A46" s="4"/>
      <c r="B46" s="4"/>
      <c r="C46" s="4"/>
      <c r="D46" s="4"/>
      <c r="E46" s="6"/>
      <c r="F46" s="64" t="s">
        <v>137</v>
      </c>
      <c r="G46" s="16">
        <f>'1'!G15</f>
        <v>-50000</v>
      </c>
      <c r="H46" s="16">
        <f>'1'!H15</f>
        <v>0</v>
      </c>
      <c r="I46" s="16">
        <f>'1'!I15</f>
        <v>0</v>
      </c>
    </row>
    <row r="47" spans="1:9" s="29" customFormat="1" ht="17.25" x14ac:dyDescent="0.25">
      <c r="A47" s="4"/>
      <c r="B47" s="4"/>
      <c r="C47" s="4"/>
      <c r="D47" s="4"/>
      <c r="E47" s="4">
        <v>31009</v>
      </c>
      <c r="F47" s="64" t="s">
        <v>136</v>
      </c>
      <c r="G47" s="104">
        <f>G49</f>
        <v>0</v>
      </c>
      <c r="H47" s="104">
        <f>H49</f>
        <v>-200000</v>
      </c>
      <c r="I47" s="104">
        <f>I49</f>
        <v>0</v>
      </c>
    </row>
    <row r="48" spans="1:9" s="29" customFormat="1" ht="23.25" customHeight="1" x14ac:dyDescent="0.25">
      <c r="A48" s="4"/>
      <c r="B48" s="4"/>
      <c r="C48" s="4"/>
      <c r="D48" s="4"/>
      <c r="E48" s="4"/>
      <c r="F48" s="64" t="s">
        <v>15</v>
      </c>
      <c r="G48" s="16"/>
      <c r="H48" s="16"/>
      <c r="I48" s="16"/>
    </row>
    <row r="49" spans="1:9" s="29" customFormat="1" ht="33" x14ac:dyDescent="0.25">
      <c r="A49" s="4"/>
      <c r="B49" s="4"/>
      <c r="C49" s="4"/>
      <c r="D49" s="4"/>
      <c r="E49" s="4"/>
      <c r="F49" s="73" t="s">
        <v>26</v>
      </c>
      <c r="G49" s="16">
        <f>G51</f>
        <v>0</v>
      </c>
      <c r="H49" s="16">
        <f>H51</f>
        <v>-200000</v>
      </c>
      <c r="I49" s="16">
        <f>I51</f>
        <v>0</v>
      </c>
    </row>
    <row r="50" spans="1:9" s="29" customFormat="1" ht="33" x14ac:dyDescent="0.25">
      <c r="A50" s="4"/>
      <c r="B50" s="4"/>
      <c r="C50" s="4"/>
      <c r="D50" s="4"/>
      <c r="E50" s="4"/>
      <c r="F50" s="64" t="s">
        <v>16</v>
      </c>
      <c r="G50" s="16"/>
      <c r="H50" s="16"/>
      <c r="I50" s="16"/>
    </row>
    <row r="51" spans="1:9" s="29" customFormat="1" ht="17.25" x14ac:dyDescent="0.25">
      <c r="A51" s="4"/>
      <c r="B51" s="4"/>
      <c r="C51" s="4"/>
      <c r="D51" s="4"/>
      <c r="E51" s="4"/>
      <c r="F51" s="64" t="s">
        <v>13</v>
      </c>
      <c r="G51" s="16">
        <f t="shared" ref="G51:I53" si="15">G52</f>
        <v>0</v>
      </c>
      <c r="H51" s="16">
        <f t="shared" si="15"/>
        <v>-200000</v>
      </c>
      <c r="I51" s="16">
        <f t="shared" si="15"/>
        <v>0</v>
      </c>
    </row>
    <row r="52" spans="1:9" s="29" customFormat="1" ht="23.25" customHeight="1" x14ac:dyDescent="0.25">
      <c r="A52" s="4"/>
      <c r="B52" s="4"/>
      <c r="C52" s="4"/>
      <c r="D52" s="4"/>
      <c r="E52" s="4"/>
      <c r="F52" s="64" t="s">
        <v>91</v>
      </c>
      <c r="G52" s="16">
        <f t="shared" si="15"/>
        <v>0</v>
      </c>
      <c r="H52" s="16">
        <f t="shared" si="15"/>
        <v>-200000</v>
      </c>
      <c r="I52" s="16">
        <f t="shared" si="15"/>
        <v>0</v>
      </c>
    </row>
    <row r="53" spans="1:9" s="29" customFormat="1" ht="17.25" x14ac:dyDescent="0.25">
      <c r="A53" s="4"/>
      <c r="B53" s="4"/>
      <c r="C53" s="4"/>
      <c r="D53" s="4"/>
      <c r="E53" s="4"/>
      <c r="F53" s="64" t="s">
        <v>92</v>
      </c>
      <c r="G53" s="16">
        <f t="shared" si="15"/>
        <v>0</v>
      </c>
      <c r="H53" s="16">
        <f t="shared" si="15"/>
        <v>-200000</v>
      </c>
      <c r="I53" s="16">
        <f t="shared" si="15"/>
        <v>0</v>
      </c>
    </row>
    <row r="54" spans="1:9" s="29" customFormat="1" ht="17.25" x14ac:dyDescent="0.25">
      <c r="A54" s="4"/>
      <c r="B54" s="4"/>
      <c r="C54" s="4"/>
      <c r="D54" s="4"/>
      <c r="E54" s="4"/>
      <c r="F54" s="64" t="s">
        <v>93</v>
      </c>
      <c r="G54" s="16">
        <f>G55+G56</f>
        <v>0</v>
      </c>
      <c r="H54" s="16">
        <f>SUM(H55:H56)</f>
        <v>-200000</v>
      </c>
      <c r="I54" s="16">
        <f>SUM(I55:I56)</f>
        <v>0</v>
      </c>
    </row>
    <row r="55" spans="1:9" s="29" customFormat="1" ht="17.25" x14ac:dyDescent="0.25">
      <c r="A55" s="4"/>
      <c r="B55" s="4"/>
      <c r="C55" s="4"/>
      <c r="D55" s="4"/>
      <c r="E55" s="4"/>
      <c r="F55" s="64" t="s">
        <v>94</v>
      </c>
      <c r="G55" s="16">
        <v>0</v>
      </c>
      <c r="H55" s="176">
        <v>-100000</v>
      </c>
      <c r="I55" s="16">
        <v>0</v>
      </c>
    </row>
    <row r="56" spans="1:9" s="29" customFormat="1" ht="17.25" x14ac:dyDescent="0.25">
      <c r="A56" s="4"/>
      <c r="B56" s="4"/>
      <c r="C56" s="4"/>
      <c r="D56" s="4"/>
      <c r="E56" s="4"/>
      <c r="F56" s="64" t="s">
        <v>137</v>
      </c>
      <c r="G56" s="16">
        <v>0</v>
      </c>
      <c r="H56" s="176">
        <v>-100000</v>
      </c>
      <c r="I56" s="16">
        <v>0</v>
      </c>
    </row>
    <row r="57" spans="1:9" s="29" customFormat="1" ht="17.25" x14ac:dyDescent="0.25">
      <c r="A57" s="4"/>
      <c r="B57" s="4"/>
      <c r="C57" s="4"/>
      <c r="D57" s="4"/>
      <c r="E57" s="6">
        <v>31013</v>
      </c>
      <c r="F57" s="64" t="s">
        <v>135</v>
      </c>
      <c r="G57" s="104">
        <f>G59</f>
        <v>0</v>
      </c>
      <c r="H57" s="104">
        <f t="shared" ref="H57:I57" si="16">H59</f>
        <v>-119478</v>
      </c>
      <c r="I57" s="104">
        <f t="shared" si="16"/>
        <v>-319478</v>
      </c>
    </row>
    <row r="58" spans="1:9" s="29" customFormat="1" ht="17.25" x14ac:dyDescent="0.25">
      <c r="A58" s="4"/>
      <c r="B58" s="4"/>
      <c r="C58" s="4"/>
      <c r="D58" s="4"/>
      <c r="E58" s="6"/>
      <c r="F58" s="64" t="s">
        <v>15</v>
      </c>
      <c r="G58" s="16"/>
      <c r="H58" s="16"/>
      <c r="I58" s="16"/>
    </row>
    <row r="59" spans="1:9" s="29" customFormat="1" ht="33" x14ac:dyDescent="0.25">
      <c r="A59" s="4"/>
      <c r="B59" s="4"/>
      <c r="C59" s="4"/>
      <c r="D59" s="4"/>
      <c r="E59" s="6"/>
      <c r="F59" s="73" t="s">
        <v>26</v>
      </c>
      <c r="G59" s="16">
        <f>G61</f>
        <v>0</v>
      </c>
      <c r="H59" s="16">
        <f t="shared" ref="H59:I59" si="17">H61</f>
        <v>-119478</v>
      </c>
      <c r="I59" s="16">
        <f t="shared" si="17"/>
        <v>-319478</v>
      </c>
    </row>
    <row r="60" spans="1:9" s="29" customFormat="1" ht="33" x14ac:dyDescent="0.25">
      <c r="A60" s="4"/>
      <c r="B60" s="4"/>
      <c r="C60" s="4"/>
      <c r="D60" s="4"/>
      <c r="E60" s="6"/>
      <c r="F60" s="64" t="s">
        <v>16</v>
      </c>
      <c r="G60" s="16"/>
      <c r="H60" s="16"/>
      <c r="I60" s="16"/>
    </row>
    <row r="61" spans="1:9" s="29" customFormat="1" ht="17.25" x14ac:dyDescent="0.25">
      <c r="A61" s="4"/>
      <c r="B61" s="4"/>
      <c r="C61" s="4"/>
      <c r="D61" s="4"/>
      <c r="E61" s="6"/>
      <c r="F61" s="64" t="s">
        <v>13</v>
      </c>
      <c r="G61" s="16">
        <f>G62</f>
        <v>0</v>
      </c>
      <c r="H61" s="16">
        <f t="shared" ref="H61:I64" si="18">H62</f>
        <v>-119478</v>
      </c>
      <c r="I61" s="16">
        <f t="shared" si="18"/>
        <v>-319478</v>
      </c>
    </row>
    <row r="62" spans="1:9" s="29" customFormat="1" ht="17.25" x14ac:dyDescent="0.25">
      <c r="A62" s="4"/>
      <c r="B62" s="4"/>
      <c r="C62" s="4"/>
      <c r="D62" s="4"/>
      <c r="E62" s="6"/>
      <c r="F62" s="64" t="s">
        <v>91</v>
      </c>
      <c r="G62" s="16">
        <f>G63</f>
        <v>0</v>
      </c>
      <c r="H62" s="16">
        <f t="shared" si="18"/>
        <v>-119478</v>
      </c>
      <c r="I62" s="16">
        <f t="shared" si="18"/>
        <v>-319478</v>
      </c>
    </row>
    <row r="63" spans="1:9" s="29" customFormat="1" ht="17.25" x14ac:dyDescent="0.25">
      <c r="A63" s="4"/>
      <c r="B63" s="4"/>
      <c r="C63" s="4"/>
      <c r="D63" s="4"/>
      <c r="E63" s="6"/>
      <c r="F63" s="64" t="s">
        <v>92</v>
      </c>
      <c r="G63" s="16">
        <f>G64</f>
        <v>0</v>
      </c>
      <c r="H63" s="16">
        <f t="shared" si="18"/>
        <v>-119478</v>
      </c>
      <c r="I63" s="16">
        <f t="shared" si="18"/>
        <v>-319478</v>
      </c>
    </row>
    <row r="64" spans="1:9" s="29" customFormat="1" ht="17.25" x14ac:dyDescent="0.25">
      <c r="A64" s="4"/>
      <c r="B64" s="4"/>
      <c r="C64" s="4"/>
      <c r="D64" s="4"/>
      <c r="E64" s="6"/>
      <c r="F64" s="64" t="s">
        <v>138</v>
      </c>
      <c r="G64" s="16">
        <f>G65</f>
        <v>0</v>
      </c>
      <c r="H64" s="16">
        <f t="shared" si="18"/>
        <v>-119478</v>
      </c>
      <c r="I64" s="16">
        <f t="shared" si="18"/>
        <v>-319478</v>
      </c>
    </row>
    <row r="65" spans="1:9" s="29" customFormat="1" ht="17.25" x14ac:dyDescent="0.25">
      <c r="A65" s="4"/>
      <c r="B65" s="4"/>
      <c r="C65" s="4"/>
      <c r="D65" s="4"/>
      <c r="E65" s="6"/>
      <c r="F65" s="64" t="s">
        <v>139</v>
      </c>
      <c r="G65" s="16">
        <f>'1'!G17</f>
        <v>0</v>
      </c>
      <c r="H65" s="16">
        <f>'1'!H17</f>
        <v>-119478</v>
      </c>
      <c r="I65" s="16">
        <f>'1'!I17</f>
        <v>-319478</v>
      </c>
    </row>
    <row r="66" spans="1:9" ht="16.5" customHeight="1" x14ac:dyDescent="0.3">
      <c r="F66" s="67"/>
    </row>
    <row r="67" spans="1:9" ht="16.5" customHeight="1" x14ac:dyDescent="0.3">
      <c r="F67" s="67"/>
    </row>
    <row r="68" spans="1:9" ht="16.5" customHeight="1" x14ac:dyDescent="0.3">
      <c r="F68" s="67"/>
    </row>
    <row r="69" spans="1:9" ht="16.5" customHeight="1" x14ac:dyDescent="0.3">
      <c r="A69" s="22" t="s">
        <v>66</v>
      </c>
      <c r="B69" s="23"/>
      <c r="C69" s="24"/>
    </row>
    <row r="70" spans="1:9" ht="16.5" customHeight="1" x14ac:dyDescent="0.3">
      <c r="A70" s="22" t="s">
        <v>67</v>
      </c>
      <c r="B70" s="23"/>
      <c r="C70" s="24"/>
    </row>
    <row r="71" spans="1:9" ht="16.5" customHeight="1" x14ac:dyDescent="0.3">
      <c r="A71" s="25"/>
      <c r="B71" s="26" t="s">
        <v>68</v>
      </c>
      <c r="C71" s="24"/>
    </row>
    <row r="72" spans="1:9" ht="16.5" customHeight="1" x14ac:dyDescent="0.3">
      <c r="C72" s="27"/>
    </row>
  </sheetData>
  <mergeCells count="9">
    <mergeCell ref="A6:C6"/>
    <mergeCell ref="D6:E6"/>
    <mergeCell ref="F6:F7"/>
    <mergeCell ref="A1:I1"/>
    <mergeCell ref="A2:I2"/>
    <mergeCell ref="A3:I3"/>
    <mergeCell ref="A4:I4"/>
    <mergeCell ref="H5:I5"/>
    <mergeCell ref="G6:I6"/>
  </mergeCells>
  <printOptions horizontalCentered="1"/>
  <pageMargins left="0" right="0" top="0" bottom="0" header="0" footer="0"/>
  <pageSetup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L31"/>
  <sheetViews>
    <sheetView zoomScaleNormal="100" workbookViewId="0">
      <selection activeCell="J2" sqref="J2:L2"/>
    </sheetView>
  </sheetViews>
  <sheetFormatPr defaultColWidth="9.140625" defaultRowHeight="17.25" x14ac:dyDescent="0.25"/>
  <cols>
    <col min="1" max="1" width="12.5703125" style="94" customWidth="1"/>
    <col min="2" max="2" width="14.85546875" style="94" customWidth="1"/>
    <col min="3" max="3" width="69.5703125" style="92" customWidth="1"/>
    <col min="4" max="4" width="16.7109375" style="92" customWidth="1"/>
    <col min="5" max="5" width="15.42578125" style="92" customWidth="1"/>
    <col min="6" max="7" width="16.7109375" style="92" customWidth="1"/>
    <col min="8" max="8" width="15.140625" style="92" customWidth="1"/>
    <col min="9" max="10" width="16.7109375" style="92" customWidth="1"/>
    <col min="11" max="11" width="15.5703125" style="92" customWidth="1"/>
    <col min="12" max="12" width="16.7109375" style="92" customWidth="1"/>
    <col min="13" max="13" width="9.140625" style="92"/>
    <col min="14" max="14" width="22.140625" style="92" bestFit="1" customWidth="1"/>
    <col min="15" max="15" width="20.85546875" style="92" customWidth="1"/>
    <col min="16" max="16" width="22.140625" style="92" bestFit="1" customWidth="1"/>
    <col min="17" max="17" width="16.7109375" style="92" customWidth="1"/>
    <col min="18" max="18" width="16.42578125" style="92" bestFit="1" customWidth="1"/>
    <col min="19" max="19" width="16.7109375" style="92" bestFit="1" customWidth="1"/>
    <col min="20" max="20" width="16.42578125" style="92" bestFit="1" customWidth="1"/>
    <col min="21" max="21" width="9.28515625" style="92" bestFit="1" customWidth="1"/>
    <col min="22" max="22" width="16.42578125" style="92" bestFit="1" customWidth="1"/>
    <col min="23" max="23" width="16.85546875" style="92" bestFit="1" customWidth="1"/>
    <col min="24" max="24" width="9.28515625" style="92" bestFit="1" customWidth="1"/>
    <col min="25" max="25" width="16.85546875" style="92" bestFit="1" customWidth="1"/>
    <col min="26" max="26" width="9.28515625" style="92" bestFit="1" customWidth="1"/>
    <col min="27" max="16384" width="9.140625" style="92"/>
  </cols>
  <sheetData>
    <row r="1" spans="1:12" s="40" customFormat="1" x14ac:dyDescent="0.25">
      <c r="A1" s="90"/>
      <c r="B1" s="90"/>
      <c r="F1" s="91"/>
      <c r="I1" s="91"/>
      <c r="J1" s="92"/>
      <c r="K1" s="92"/>
      <c r="L1" s="75" t="s">
        <v>76</v>
      </c>
    </row>
    <row r="2" spans="1:12" s="40" customFormat="1" x14ac:dyDescent="0.25">
      <c r="A2" s="90"/>
      <c r="B2" s="90"/>
      <c r="D2" s="238"/>
      <c r="E2" s="238"/>
      <c r="F2" s="238"/>
      <c r="G2" s="238"/>
      <c r="H2" s="238"/>
      <c r="I2" s="238"/>
      <c r="J2" s="231" t="s">
        <v>72</v>
      </c>
      <c r="K2" s="231"/>
      <c r="L2" s="231"/>
    </row>
    <row r="3" spans="1:12" s="40" customFormat="1" x14ac:dyDescent="0.25">
      <c r="A3" s="90"/>
      <c r="B3" s="90"/>
      <c r="D3" s="238"/>
      <c r="E3" s="238"/>
      <c r="F3" s="238"/>
      <c r="G3" s="238"/>
      <c r="H3" s="238"/>
      <c r="I3" s="238"/>
      <c r="J3" s="231" t="s">
        <v>30</v>
      </c>
      <c r="K3" s="231"/>
      <c r="L3" s="231"/>
    </row>
    <row r="4" spans="1:12" s="40" customFormat="1" x14ac:dyDescent="0.25">
      <c r="A4" s="239"/>
      <c r="B4" s="239"/>
      <c r="C4" s="239"/>
    </row>
    <row r="5" spans="1:12" ht="42" customHeight="1" x14ac:dyDescent="0.25">
      <c r="A5" s="240" t="s">
        <v>95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</row>
    <row r="6" spans="1:12" x14ac:dyDescent="0.3">
      <c r="A6" s="93"/>
      <c r="B6" s="93"/>
      <c r="C6" s="94"/>
      <c r="F6" s="95"/>
      <c r="I6" s="95"/>
      <c r="K6" s="241" t="s">
        <v>60</v>
      </c>
      <c r="L6" s="241"/>
    </row>
    <row r="7" spans="1:12" s="94" customFormat="1" x14ac:dyDescent="0.25">
      <c r="A7" s="242" t="s">
        <v>6</v>
      </c>
      <c r="B7" s="242"/>
      <c r="C7" s="243" t="s">
        <v>96</v>
      </c>
      <c r="D7" s="244" t="s">
        <v>97</v>
      </c>
      <c r="E7" s="244"/>
      <c r="F7" s="244"/>
      <c r="G7" s="244"/>
      <c r="H7" s="244"/>
      <c r="I7" s="244"/>
      <c r="J7" s="244"/>
      <c r="K7" s="244"/>
      <c r="L7" s="244"/>
    </row>
    <row r="8" spans="1:12" s="94" customFormat="1" x14ac:dyDescent="0.25">
      <c r="A8" s="242"/>
      <c r="B8" s="242"/>
      <c r="C8" s="243"/>
      <c r="D8" s="244" t="s">
        <v>98</v>
      </c>
      <c r="E8" s="244"/>
      <c r="F8" s="244"/>
      <c r="G8" s="244" t="s">
        <v>44</v>
      </c>
      <c r="H8" s="244"/>
      <c r="I8" s="244"/>
      <c r="J8" s="244" t="s">
        <v>17</v>
      </c>
      <c r="K8" s="244"/>
      <c r="L8" s="244"/>
    </row>
    <row r="9" spans="1:12" x14ac:dyDescent="0.25">
      <c r="A9" s="242"/>
      <c r="B9" s="242"/>
      <c r="C9" s="243"/>
      <c r="D9" s="242" t="s">
        <v>99</v>
      </c>
      <c r="E9" s="242" t="s">
        <v>14</v>
      </c>
      <c r="F9" s="242"/>
      <c r="G9" s="242" t="s">
        <v>99</v>
      </c>
      <c r="H9" s="242" t="s">
        <v>14</v>
      </c>
      <c r="I9" s="242"/>
      <c r="J9" s="242" t="s">
        <v>99</v>
      </c>
      <c r="K9" s="242" t="s">
        <v>14</v>
      </c>
      <c r="L9" s="242"/>
    </row>
    <row r="10" spans="1:12" s="96" customFormat="1" ht="51.75" x14ac:dyDescent="0.25">
      <c r="A10" s="77" t="s">
        <v>11</v>
      </c>
      <c r="B10" s="77" t="s">
        <v>12</v>
      </c>
      <c r="C10" s="243"/>
      <c r="D10" s="242"/>
      <c r="E10" s="77" t="s">
        <v>100</v>
      </c>
      <c r="F10" s="37" t="s">
        <v>101</v>
      </c>
      <c r="G10" s="242"/>
      <c r="H10" s="77" t="s">
        <v>100</v>
      </c>
      <c r="I10" s="37" t="s">
        <v>101</v>
      </c>
      <c r="J10" s="242"/>
      <c r="K10" s="77" t="s">
        <v>100</v>
      </c>
      <c r="L10" s="37" t="s">
        <v>101</v>
      </c>
    </row>
    <row r="11" spans="1:12" s="96" customFormat="1" x14ac:dyDescent="0.25">
      <c r="A11" s="84"/>
      <c r="B11" s="84"/>
      <c r="C11" s="85" t="s">
        <v>102</v>
      </c>
      <c r="D11" s="86">
        <f>+E11+F11</f>
        <v>0</v>
      </c>
      <c r="E11" s="86">
        <f>+E13+E14</f>
        <v>0</v>
      </c>
      <c r="F11" s="86">
        <f>+F13+F14</f>
        <v>0</v>
      </c>
      <c r="G11" s="86">
        <f>+H11+I11</f>
        <v>-110000</v>
      </c>
      <c r="H11" s="86">
        <f>+H13+H14</f>
        <v>0</v>
      </c>
      <c r="I11" s="86">
        <f>+I13+I14</f>
        <v>-110000</v>
      </c>
      <c r="J11" s="86">
        <f>+K11+L11</f>
        <v>-110000</v>
      </c>
      <c r="K11" s="86">
        <f>+K13+K14</f>
        <v>0</v>
      </c>
      <c r="L11" s="86">
        <f>+L13+L14</f>
        <v>-110000</v>
      </c>
    </row>
    <row r="12" spans="1:12" s="32" customFormat="1" x14ac:dyDescent="0.25">
      <c r="A12" s="97"/>
      <c r="B12" s="97"/>
      <c r="C12" s="98" t="s">
        <v>14</v>
      </c>
      <c r="D12" s="99"/>
      <c r="E12" s="99"/>
      <c r="F12" s="100"/>
      <c r="G12" s="99"/>
      <c r="H12" s="99"/>
      <c r="I12" s="100"/>
      <c r="J12" s="99"/>
      <c r="K12" s="99"/>
      <c r="L12" s="100"/>
    </row>
    <row r="13" spans="1:12" s="32" customFormat="1" x14ac:dyDescent="0.25">
      <c r="A13" s="97"/>
      <c r="B13" s="97"/>
      <c r="C13" s="84" t="s">
        <v>71</v>
      </c>
      <c r="D13" s="99">
        <f>+E13+F13</f>
        <v>0</v>
      </c>
      <c r="E13" s="99"/>
      <c r="F13" s="99"/>
      <c r="G13" s="99">
        <f>+H13+I13</f>
        <v>0</v>
      </c>
      <c r="H13" s="99"/>
      <c r="I13" s="99"/>
      <c r="J13" s="99">
        <f>+K13+L13</f>
        <v>0</v>
      </c>
      <c r="K13" s="99"/>
      <c r="L13" s="99"/>
    </row>
    <row r="14" spans="1:12" s="32" customFormat="1" x14ac:dyDescent="0.25">
      <c r="A14" s="97"/>
      <c r="B14" s="97"/>
      <c r="C14" s="84" t="s">
        <v>91</v>
      </c>
      <c r="D14" s="101">
        <f>+E14+F14</f>
        <v>0</v>
      </c>
      <c r="E14" s="101">
        <f>+E23</f>
        <v>0</v>
      </c>
      <c r="F14" s="101">
        <f>+F23</f>
        <v>0</v>
      </c>
      <c r="G14" s="101">
        <f>+H14+I14</f>
        <v>-110000</v>
      </c>
      <c r="H14" s="101">
        <f>+H23</f>
        <v>0</v>
      </c>
      <c r="I14" s="101">
        <f>+I23</f>
        <v>-110000</v>
      </c>
      <c r="J14" s="101">
        <f>+K14+L14</f>
        <v>-110000</v>
      </c>
      <c r="K14" s="101">
        <f>+K23</f>
        <v>0</v>
      </c>
      <c r="L14" s="101">
        <f>+L23</f>
        <v>-110000</v>
      </c>
    </row>
    <row r="15" spans="1:12" ht="34.5" x14ac:dyDescent="0.25">
      <c r="A15" s="84"/>
      <c r="B15" s="84"/>
      <c r="C15" s="85" t="s">
        <v>103</v>
      </c>
      <c r="D15" s="102">
        <f>+E15+F15</f>
        <v>0</v>
      </c>
      <c r="E15" s="102">
        <f>+E16</f>
        <v>0</v>
      </c>
      <c r="F15" s="102">
        <f>+F16</f>
        <v>0</v>
      </c>
      <c r="G15" s="102">
        <f>+H15+I15</f>
        <v>-110000</v>
      </c>
      <c r="H15" s="102">
        <f>+H16</f>
        <v>0</v>
      </c>
      <c r="I15" s="102">
        <f>+I16</f>
        <v>-110000</v>
      </c>
      <c r="J15" s="102">
        <f>+K15+L15</f>
        <v>-110000</v>
      </c>
      <c r="K15" s="102">
        <f>+K16</f>
        <v>0</v>
      </c>
      <c r="L15" s="102">
        <f>+L16</f>
        <v>-110000</v>
      </c>
    </row>
    <row r="16" spans="1:12" x14ac:dyDescent="0.25">
      <c r="A16" s="103">
        <v>1004</v>
      </c>
      <c r="B16" s="103"/>
      <c r="C16" s="98" t="s">
        <v>19</v>
      </c>
      <c r="D16" s="86">
        <f>+E16+F16</f>
        <v>0</v>
      </c>
      <c r="E16" s="86">
        <f>+E18</f>
        <v>0</v>
      </c>
      <c r="F16" s="86">
        <f>+F18</f>
        <v>0</v>
      </c>
      <c r="G16" s="86">
        <f>+H16+I16</f>
        <v>-110000</v>
      </c>
      <c r="H16" s="86">
        <f>+H18</f>
        <v>0</v>
      </c>
      <c r="I16" s="86">
        <f>+I18</f>
        <v>-110000</v>
      </c>
      <c r="J16" s="86">
        <f>+K16+L16</f>
        <v>-110000</v>
      </c>
      <c r="K16" s="86">
        <f>+K18</f>
        <v>0</v>
      </c>
      <c r="L16" s="86">
        <f>+L18</f>
        <v>-110000</v>
      </c>
    </row>
    <row r="17" spans="1:12" x14ac:dyDescent="0.25">
      <c r="A17" s="97"/>
      <c r="B17" s="97"/>
      <c r="C17" s="98" t="s">
        <v>14</v>
      </c>
      <c r="D17" s="104"/>
      <c r="E17" s="104"/>
      <c r="F17" s="104"/>
      <c r="G17" s="104"/>
      <c r="H17" s="104"/>
      <c r="I17" s="104"/>
      <c r="J17" s="104"/>
      <c r="K17" s="104"/>
      <c r="L17" s="104"/>
    </row>
    <row r="18" spans="1:12" ht="86.25" x14ac:dyDescent="0.25">
      <c r="A18" s="97"/>
      <c r="B18" s="77" t="s">
        <v>89</v>
      </c>
      <c r="C18" s="85" t="s">
        <v>90</v>
      </c>
      <c r="D18" s="86">
        <v>0</v>
      </c>
      <c r="E18" s="102">
        <v>0</v>
      </c>
      <c r="F18" s="86">
        <v>0</v>
      </c>
      <c r="G18" s="86">
        <f>+H18+I18</f>
        <v>-110000</v>
      </c>
      <c r="H18" s="86">
        <v>0</v>
      </c>
      <c r="I18" s="86">
        <f>+I20</f>
        <v>-110000</v>
      </c>
      <c r="J18" s="86">
        <f>+K18+L18</f>
        <v>-110000</v>
      </c>
      <c r="K18" s="86">
        <v>0</v>
      </c>
      <c r="L18" s="86">
        <f>+L20</f>
        <v>-110000</v>
      </c>
    </row>
    <row r="19" spans="1:12" x14ac:dyDescent="0.25">
      <c r="A19" s="105"/>
      <c r="B19" s="4"/>
      <c r="C19" s="4" t="s">
        <v>15</v>
      </c>
      <c r="D19" s="89"/>
      <c r="E19" s="81"/>
      <c r="F19" s="89"/>
      <c r="G19" s="89"/>
      <c r="H19" s="89"/>
      <c r="I19" s="89"/>
      <c r="J19" s="89"/>
      <c r="K19" s="89"/>
      <c r="L19" s="89"/>
    </row>
    <row r="20" spans="1:12" ht="34.5" x14ac:dyDescent="0.25">
      <c r="A20" s="105"/>
      <c r="B20" s="4"/>
      <c r="C20" s="106" t="s">
        <v>26</v>
      </c>
      <c r="D20" s="89">
        <v>0</v>
      </c>
      <c r="E20" s="81">
        <v>0</v>
      </c>
      <c r="F20" s="89">
        <v>0</v>
      </c>
      <c r="G20" s="89">
        <f>+H20+I20</f>
        <v>-110000</v>
      </c>
      <c r="H20" s="89">
        <v>0</v>
      </c>
      <c r="I20" s="89">
        <f>+I22</f>
        <v>-110000</v>
      </c>
      <c r="J20" s="89">
        <f>+K20+L20</f>
        <v>-110000</v>
      </c>
      <c r="K20" s="89">
        <v>0</v>
      </c>
      <c r="L20" s="89">
        <f>+L22</f>
        <v>-110000</v>
      </c>
    </row>
    <row r="21" spans="1:12" ht="34.5" x14ac:dyDescent="0.25">
      <c r="A21" s="105"/>
      <c r="B21" s="4"/>
      <c r="C21" s="4" t="s">
        <v>16</v>
      </c>
      <c r="D21" s="89"/>
      <c r="E21" s="81"/>
      <c r="F21" s="89"/>
      <c r="G21" s="89"/>
      <c r="H21" s="89"/>
      <c r="I21" s="89"/>
      <c r="J21" s="89"/>
      <c r="K21" s="89"/>
      <c r="L21" s="89"/>
    </row>
    <row r="22" spans="1:12" x14ac:dyDescent="0.25">
      <c r="A22" s="105"/>
      <c r="B22" s="4"/>
      <c r="C22" s="4" t="s">
        <v>13</v>
      </c>
      <c r="D22" s="89">
        <v>0</v>
      </c>
      <c r="E22" s="81">
        <v>0</v>
      </c>
      <c r="F22" s="89">
        <v>0</v>
      </c>
      <c r="G22" s="89">
        <f t="shared" ref="G22:G26" si="0">+H22+I22</f>
        <v>-110000</v>
      </c>
      <c r="H22" s="89">
        <v>0</v>
      </c>
      <c r="I22" s="89">
        <f>+I23</f>
        <v>-110000</v>
      </c>
      <c r="J22" s="89">
        <f t="shared" ref="J22:J26" si="1">+K22+L22</f>
        <v>-110000</v>
      </c>
      <c r="K22" s="89">
        <v>0</v>
      </c>
      <c r="L22" s="89">
        <f>+L23</f>
        <v>-110000</v>
      </c>
    </row>
    <row r="23" spans="1:12" x14ac:dyDescent="0.25">
      <c r="A23" s="105"/>
      <c r="B23" s="4"/>
      <c r="C23" s="4" t="s">
        <v>91</v>
      </c>
      <c r="D23" s="89">
        <v>0</v>
      </c>
      <c r="E23" s="81">
        <v>0</v>
      </c>
      <c r="F23" s="89">
        <v>0</v>
      </c>
      <c r="G23" s="89">
        <f t="shared" si="0"/>
        <v>-110000</v>
      </c>
      <c r="H23" s="89">
        <v>0</v>
      </c>
      <c r="I23" s="89">
        <f>+I24</f>
        <v>-110000</v>
      </c>
      <c r="J23" s="89">
        <f t="shared" si="1"/>
        <v>-110000</v>
      </c>
      <c r="K23" s="89">
        <v>0</v>
      </c>
      <c r="L23" s="89">
        <f>+L24</f>
        <v>-110000</v>
      </c>
    </row>
    <row r="24" spans="1:12" x14ac:dyDescent="0.25">
      <c r="A24" s="105"/>
      <c r="B24" s="4"/>
      <c r="C24" s="4" t="s">
        <v>92</v>
      </c>
      <c r="D24" s="89">
        <v>0</v>
      </c>
      <c r="E24" s="81">
        <v>0</v>
      </c>
      <c r="F24" s="89">
        <v>0</v>
      </c>
      <c r="G24" s="89">
        <f t="shared" si="0"/>
        <v>-110000</v>
      </c>
      <c r="H24" s="89">
        <v>0</v>
      </c>
      <c r="I24" s="89">
        <f>+I25</f>
        <v>-110000</v>
      </c>
      <c r="J24" s="89">
        <f t="shared" si="1"/>
        <v>-110000</v>
      </c>
      <c r="K24" s="89">
        <v>0</v>
      </c>
      <c r="L24" s="89">
        <f>+L25</f>
        <v>-110000</v>
      </c>
    </row>
    <row r="25" spans="1:12" x14ac:dyDescent="0.25">
      <c r="A25" s="105"/>
      <c r="B25" s="4"/>
      <c r="C25" s="4" t="s">
        <v>93</v>
      </c>
      <c r="D25" s="89">
        <v>0</v>
      </c>
      <c r="E25" s="81">
        <v>0</v>
      </c>
      <c r="F25" s="89">
        <v>0</v>
      </c>
      <c r="G25" s="89">
        <f t="shared" si="0"/>
        <v>-110000</v>
      </c>
      <c r="H25" s="89">
        <v>0</v>
      </c>
      <c r="I25" s="89">
        <f>+I26</f>
        <v>-110000</v>
      </c>
      <c r="J25" s="89">
        <f t="shared" si="1"/>
        <v>-110000</v>
      </c>
      <c r="K25" s="89">
        <v>0</v>
      </c>
      <c r="L25" s="89">
        <f>+L26</f>
        <v>-110000</v>
      </c>
    </row>
    <row r="26" spans="1:12" x14ac:dyDescent="0.25">
      <c r="A26" s="105"/>
      <c r="B26" s="4"/>
      <c r="C26" s="4" t="s">
        <v>94</v>
      </c>
      <c r="D26" s="89">
        <v>0</v>
      </c>
      <c r="E26" s="81"/>
      <c r="F26" s="16"/>
      <c r="G26" s="89">
        <f t="shared" si="0"/>
        <v>-110000</v>
      </c>
      <c r="H26" s="16">
        <v>0</v>
      </c>
      <c r="I26" s="16">
        <v>-110000</v>
      </c>
      <c r="J26" s="89">
        <f t="shared" si="1"/>
        <v>-110000</v>
      </c>
      <c r="K26" s="16">
        <v>0</v>
      </c>
      <c r="L26" s="16">
        <v>-110000</v>
      </c>
    </row>
    <row r="27" spans="1:12" x14ac:dyDescent="0.25">
      <c r="A27" s="107"/>
      <c r="B27" s="107"/>
      <c r="C27" s="32"/>
      <c r="D27" s="108"/>
      <c r="E27" s="109"/>
      <c r="F27" s="109"/>
      <c r="G27" s="108"/>
      <c r="H27" s="109"/>
      <c r="I27" s="109"/>
      <c r="J27" s="108"/>
      <c r="K27" s="109"/>
      <c r="L27" s="109"/>
    </row>
    <row r="28" spans="1:12" x14ac:dyDescent="0.25">
      <c r="A28" s="107"/>
      <c r="B28" s="107"/>
      <c r="C28" s="32"/>
      <c r="D28" s="108"/>
      <c r="E28" s="109"/>
      <c r="F28" s="109"/>
      <c r="G28" s="108"/>
      <c r="H28" s="109"/>
      <c r="I28" s="109"/>
      <c r="J28" s="108"/>
      <c r="K28" s="109"/>
      <c r="L28" s="109"/>
    </row>
    <row r="29" spans="1:12" ht="34.5" x14ac:dyDescent="0.3">
      <c r="B29" s="25"/>
      <c r="C29" s="110" t="s">
        <v>104</v>
      </c>
    </row>
    <row r="30" spans="1:12" x14ac:dyDescent="0.25">
      <c r="D30" s="111"/>
    </row>
    <row r="31" spans="1:12" x14ac:dyDescent="0.25">
      <c r="D31" s="111"/>
    </row>
  </sheetData>
  <mergeCells count="21">
    <mergeCell ref="A4:C4"/>
    <mergeCell ref="A5:L5"/>
    <mergeCell ref="K6:L6"/>
    <mergeCell ref="A7:B9"/>
    <mergeCell ref="C7:C10"/>
    <mergeCell ref="D7:L7"/>
    <mergeCell ref="D8:F8"/>
    <mergeCell ref="G8:I8"/>
    <mergeCell ref="J8:L8"/>
    <mergeCell ref="D9:D10"/>
    <mergeCell ref="E9:F9"/>
    <mergeCell ref="G9:G10"/>
    <mergeCell ref="H9:I9"/>
    <mergeCell ref="J9:J10"/>
    <mergeCell ref="K9:L9"/>
    <mergeCell ref="D2:F2"/>
    <mergeCell ref="G2:I2"/>
    <mergeCell ref="J2:L2"/>
    <mergeCell ref="D3:F3"/>
    <mergeCell ref="G3:I3"/>
    <mergeCell ref="J3:L3"/>
  </mergeCells>
  <pageMargins left="0.7" right="0.7" top="0.75" bottom="0.75" header="0.3" footer="0.3"/>
  <pageSetup paperSize="9" scale="41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7" workbookViewId="0">
      <selection activeCell="F29" sqref="F29"/>
    </sheetView>
  </sheetViews>
  <sheetFormatPr defaultColWidth="8" defaultRowHeight="17.25" x14ac:dyDescent="0.25"/>
  <cols>
    <col min="1" max="1" width="7.42578125" style="132" customWidth="1"/>
    <col min="2" max="2" width="8.7109375" style="132" customWidth="1"/>
    <col min="3" max="3" width="95.140625" style="125" customWidth="1"/>
    <col min="4" max="4" width="14.42578125" style="125" customWidth="1"/>
    <col min="5" max="5" width="16.7109375" style="125" customWidth="1"/>
    <col min="6" max="6" width="14.85546875" style="139" customWidth="1"/>
    <col min="7" max="7" width="18.5703125" style="139" bestFit="1" customWidth="1"/>
    <col min="8" max="8" width="16.42578125" style="125" customWidth="1"/>
    <col min="9" max="16384" width="8" style="125"/>
  </cols>
  <sheetData>
    <row r="1" spans="1:10" x14ac:dyDescent="0.3">
      <c r="A1" s="246" t="s">
        <v>109</v>
      </c>
      <c r="B1" s="246"/>
      <c r="C1" s="246"/>
      <c r="D1" s="246"/>
      <c r="E1" s="246"/>
      <c r="F1" s="246"/>
    </row>
    <row r="2" spans="1:10" x14ac:dyDescent="0.3">
      <c r="A2" s="246" t="s">
        <v>73</v>
      </c>
      <c r="B2" s="246"/>
      <c r="C2" s="246"/>
      <c r="D2" s="246"/>
      <c r="E2" s="246"/>
      <c r="F2" s="246"/>
    </row>
    <row r="3" spans="1:10" x14ac:dyDescent="0.3">
      <c r="A3" s="246" t="s">
        <v>0</v>
      </c>
      <c r="B3" s="246"/>
      <c r="C3" s="246"/>
      <c r="D3" s="246"/>
      <c r="E3" s="246"/>
      <c r="F3" s="246"/>
    </row>
    <row r="4" spans="1:10" ht="41.25" customHeight="1" x14ac:dyDescent="0.25">
      <c r="A4" s="247" t="s">
        <v>140</v>
      </c>
      <c r="B4" s="247"/>
      <c r="C4" s="247"/>
      <c r="D4" s="247"/>
      <c r="E4" s="247"/>
      <c r="F4" s="247"/>
    </row>
    <row r="6" spans="1:10" s="140" customFormat="1" ht="16.5" x14ac:dyDescent="0.25">
      <c r="A6" s="248" t="s">
        <v>141</v>
      </c>
      <c r="B6" s="248"/>
      <c r="C6" s="248"/>
      <c r="D6" s="248"/>
      <c r="E6" s="248"/>
      <c r="F6" s="248"/>
    </row>
    <row r="7" spans="1:10" s="140" customFormat="1" ht="16.5" x14ac:dyDescent="0.25">
      <c r="A7" s="249" t="s">
        <v>142</v>
      </c>
      <c r="B7" s="249"/>
      <c r="C7" s="249" t="s">
        <v>143</v>
      </c>
      <c r="D7" s="250" t="s">
        <v>144</v>
      </c>
      <c r="E7" s="250"/>
      <c r="F7" s="251"/>
    </row>
    <row r="8" spans="1:10" s="140" customFormat="1" ht="16.5" x14ac:dyDescent="0.25">
      <c r="A8" s="249"/>
      <c r="B8" s="249"/>
      <c r="C8" s="249"/>
      <c r="D8" s="245" t="s">
        <v>38</v>
      </c>
      <c r="E8" s="245" t="s">
        <v>44</v>
      </c>
      <c r="F8" s="245" t="s">
        <v>31</v>
      </c>
    </row>
    <row r="9" spans="1:10" s="140" customFormat="1" ht="49.5" x14ac:dyDescent="0.25">
      <c r="A9" s="141" t="s">
        <v>11</v>
      </c>
      <c r="B9" s="141" t="s">
        <v>145</v>
      </c>
      <c r="C9" s="249"/>
      <c r="D9" s="245"/>
      <c r="E9" s="245"/>
      <c r="F9" s="245"/>
      <c r="G9" s="142"/>
      <c r="H9" s="142"/>
      <c r="I9" s="142"/>
      <c r="J9" s="142"/>
    </row>
    <row r="10" spans="1:10" s="140" customFormat="1" ht="16.5" x14ac:dyDescent="0.25">
      <c r="A10" s="143"/>
      <c r="B10" s="143"/>
      <c r="C10" s="141" t="s">
        <v>102</v>
      </c>
      <c r="D10" s="144">
        <f t="shared" ref="D10:F10" si="0">D12</f>
        <v>-50000</v>
      </c>
      <c r="E10" s="145">
        <f t="shared" si="0"/>
        <v>-319478</v>
      </c>
      <c r="F10" s="145">
        <f t="shared" si="0"/>
        <v>-319478</v>
      </c>
    </row>
    <row r="11" spans="1:10" s="140" customFormat="1" x14ac:dyDescent="0.25">
      <c r="A11" s="143"/>
      <c r="B11" s="143"/>
      <c r="C11" s="114" t="s">
        <v>14</v>
      </c>
      <c r="D11" s="146"/>
      <c r="E11" s="114"/>
      <c r="F11" s="147"/>
    </row>
    <row r="12" spans="1:10" s="140" customFormat="1" ht="16.5" x14ac:dyDescent="0.25">
      <c r="A12" s="143"/>
      <c r="B12" s="143"/>
      <c r="C12" s="141" t="s">
        <v>146</v>
      </c>
      <c r="D12" s="144">
        <f>D14+D19+D26</f>
        <v>-50000</v>
      </c>
      <c r="E12" s="144">
        <f>E14+E19+E26</f>
        <v>-319478</v>
      </c>
      <c r="F12" s="144">
        <f>F14+F19+F26</f>
        <v>-319478</v>
      </c>
      <c r="G12" s="142"/>
      <c r="H12" s="142"/>
      <c r="I12" s="142"/>
    </row>
    <row r="13" spans="1:10" s="140" customFormat="1" ht="16.5" x14ac:dyDescent="0.25">
      <c r="A13" s="143"/>
      <c r="B13" s="143"/>
      <c r="C13" s="114" t="s">
        <v>147</v>
      </c>
      <c r="D13" s="114"/>
      <c r="E13" s="114"/>
      <c r="F13" s="148"/>
    </row>
    <row r="14" spans="1:10" s="70" customFormat="1" ht="16.5" x14ac:dyDescent="0.25">
      <c r="A14" s="159" t="s">
        <v>25</v>
      </c>
      <c r="B14" s="159">
        <v>31002</v>
      </c>
      <c r="C14" s="160" t="s">
        <v>159</v>
      </c>
      <c r="D14" s="161">
        <f>D16</f>
        <v>-50000</v>
      </c>
      <c r="E14" s="161">
        <f t="shared" ref="E14:F14" si="1">E16</f>
        <v>0</v>
      </c>
      <c r="F14" s="161">
        <f t="shared" si="1"/>
        <v>0</v>
      </c>
    </row>
    <row r="15" spans="1:10" s="70" customFormat="1" x14ac:dyDescent="0.25">
      <c r="A15" s="6"/>
      <c r="B15" s="6"/>
      <c r="C15" s="155" t="s">
        <v>15</v>
      </c>
      <c r="D15" s="162"/>
      <c r="E15" s="163"/>
      <c r="F15" s="163"/>
    </row>
    <row r="16" spans="1:10" s="70" customFormat="1" ht="34.5" x14ac:dyDescent="0.25">
      <c r="A16" s="6"/>
      <c r="B16" s="6"/>
      <c r="C16" s="164" t="s">
        <v>26</v>
      </c>
      <c r="D16" s="165">
        <f>D18</f>
        <v>-50000</v>
      </c>
      <c r="E16" s="166">
        <f t="shared" ref="E16:F16" si="2">E18</f>
        <v>0</v>
      </c>
      <c r="F16" s="166">
        <f t="shared" si="2"/>
        <v>0</v>
      </c>
    </row>
    <row r="17" spans="1:6" x14ac:dyDescent="0.25">
      <c r="A17" s="133"/>
      <c r="B17" s="6"/>
      <c r="C17" s="155" t="s">
        <v>149</v>
      </c>
      <c r="D17" s="167"/>
      <c r="E17" s="167"/>
      <c r="F17" s="168"/>
    </row>
    <row r="18" spans="1:6" ht="21.75" customHeight="1" x14ac:dyDescent="0.25">
      <c r="A18" s="133"/>
      <c r="B18" s="6"/>
      <c r="C18" s="157" t="s">
        <v>160</v>
      </c>
      <c r="D18" s="169">
        <v>-50000</v>
      </c>
      <c r="E18" s="169">
        <v>0</v>
      </c>
      <c r="F18" s="169">
        <v>0</v>
      </c>
    </row>
    <row r="19" spans="1:6" s="140" customFormat="1" x14ac:dyDescent="0.25">
      <c r="A19" s="37" t="s">
        <v>25</v>
      </c>
      <c r="B19" s="37" t="s">
        <v>148</v>
      </c>
      <c r="C19" s="116" t="s">
        <v>136</v>
      </c>
      <c r="D19" s="149">
        <f>D21</f>
        <v>0</v>
      </c>
      <c r="E19" s="149">
        <f t="shared" ref="E19:F19" si="3">E21</f>
        <v>-200000</v>
      </c>
      <c r="F19" s="149">
        <f t="shared" si="3"/>
        <v>0</v>
      </c>
    </row>
    <row r="20" spans="1:6" s="153" customFormat="1" x14ac:dyDescent="0.25">
      <c r="A20" s="4"/>
      <c r="B20" s="4"/>
      <c r="C20" s="150" t="s">
        <v>15</v>
      </c>
      <c r="D20" s="69"/>
      <c r="E20" s="151"/>
      <c r="F20" s="152"/>
    </row>
    <row r="21" spans="1:6" s="153" customFormat="1" ht="34.5" x14ac:dyDescent="0.25">
      <c r="A21" s="4"/>
      <c r="B21" s="4"/>
      <c r="C21" s="78" t="s">
        <v>26</v>
      </c>
      <c r="D21" s="173">
        <f>SUM(D23:D24)</f>
        <v>0</v>
      </c>
      <c r="E21" s="173">
        <f>SUM(E23:E24)</f>
        <v>-200000</v>
      </c>
      <c r="F21" s="173">
        <f>SUM(F23:F24)</f>
        <v>0</v>
      </c>
    </row>
    <row r="22" spans="1:6" s="153" customFormat="1" x14ac:dyDescent="0.25">
      <c r="A22" s="154"/>
      <c r="B22" s="154"/>
      <c r="C22" s="155" t="s">
        <v>149</v>
      </c>
      <c r="D22" s="151"/>
      <c r="E22" s="151"/>
      <c r="F22" s="152"/>
    </row>
    <row r="23" spans="1:6" s="153" customFormat="1" ht="51.75" x14ac:dyDescent="0.25">
      <c r="A23" s="156"/>
      <c r="B23" s="156"/>
      <c r="C23" s="157" t="s">
        <v>150</v>
      </c>
      <c r="D23" s="158"/>
      <c r="E23" s="172">
        <v>-100000</v>
      </c>
      <c r="F23" s="152"/>
    </row>
    <row r="24" spans="1:6" s="153" customFormat="1" ht="34.5" x14ac:dyDescent="0.25">
      <c r="A24" s="156"/>
      <c r="B24" s="156"/>
      <c r="C24" s="157" t="s">
        <v>151</v>
      </c>
      <c r="D24" s="158"/>
      <c r="E24" s="172">
        <v>-100000</v>
      </c>
      <c r="F24" s="152"/>
    </row>
    <row r="25" spans="1:6" s="153" customFormat="1" x14ac:dyDescent="0.25">
      <c r="A25" s="156"/>
      <c r="B25" s="156"/>
      <c r="C25" s="157"/>
      <c r="D25" s="158"/>
      <c r="E25" s="172"/>
      <c r="F25" s="152"/>
    </row>
    <row r="26" spans="1:6" x14ac:dyDescent="0.25">
      <c r="A26" s="37" t="s">
        <v>25</v>
      </c>
      <c r="B26" s="37" t="s">
        <v>134</v>
      </c>
      <c r="C26" s="116" t="s">
        <v>135</v>
      </c>
      <c r="D26" s="170">
        <f>D28</f>
        <v>0</v>
      </c>
      <c r="E26" s="170">
        <f t="shared" ref="E26:F26" si="4">E28</f>
        <v>-119478</v>
      </c>
      <c r="F26" s="170">
        <f t="shared" si="4"/>
        <v>-319478</v>
      </c>
    </row>
    <row r="27" spans="1:6" x14ac:dyDescent="0.25">
      <c r="A27" s="4"/>
      <c r="B27" s="4"/>
      <c r="C27" s="150" t="s">
        <v>15</v>
      </c>
      <c r="D27" s="167"/>
      <c r="E27" s="167"/>
      <c r="F27" s="168"/>
    </row>
    <row r="28" spans="1:6" ht="34.5" x14ac:dyDescent="0.25">
      <c r="A28" s="4"/>
      <c r="B28" s="4"/>
      <c r="C28" s="78" t="s">
        <v>26</v>
      </c>
      <c r="D28" s="158"/>
      <c r="E28" s="158">
        <v>-119478</v>
      </c>
      <c r="F28" s="172">
        <v>-319478</v>
      </c>
    </row>
  </sheetData>
  <mergeCells count="11">
    <mergeCell ref="F8:F9"/>
    <mergeCell ref="A1:F1"/>
    <mergeCell ref="A2:F2"/>
    <mergeCell ref="A3:F3"/>
    <mergeCell ref="A4:F4"/>
    <mergeCell ref="A6:F6"/>
    <mergeCell ref="A7:B8"/>
    <mergeCell ref="C7:C9"/>
    <mergeCell ref="D7:F7"/>
    <mergeCell ref="D8:D9"/>
    <mergeCell ref="E8:E9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O51"/>
  <sheetViews>
    <sheetView zoomScaleNormal="100" workbookViewId="0">
      <selection activeCell="A2" sqref="A2:L2"/>
    </sheetView>
  </sheetViews>
  <sheetFormatPr defaultRowHeight="17.25" x14ac:dyDescent="0.25"/>
  <cols>
    <col min="1" max="1" width="6.85546875" style="29" customWidth="1"/>
    <col min="2" max="2" width="10.5703125" style="29" customWidth="1"/>
    <col min="3" max="3" width="16" style="29" customWidth="1"/>
    <col min="4" max="4" width="16.7109375" style="29" customWidth="1"/>
    <col min="5" max="5" width="9.5703125" style="29" customWidth="1"/>
    <col min="6" max="6" width="16" style="29" customWidth="1"/>
    <col min="7" max="7" width="11.140625" style="29" customWidth="1"/>
    <col min="8" max="8" width="31" style="29" customWidth="1"/>
    <col min="9" max="9" width="55.140625" style="29" customWidth="1"/>
    <col min="10" max="10" width="19.42578125" style="29" customWidth="1"/>
    <col min="11" max="11" width="17.7109375" style="29" customWidth="1"/>
    <col min="12" max="12" width="16.85546875" style="29" customWidth="1"/>
    <col min="13" max="16384" width="9.140625" style="29"/>
  </cols>
  <sheetData>
    <row r="1" spans="1:13" s="1" customFormat="1" ht="17.25" customHeight="1" x14ac:dyDescent="0.3">
      <c r="A1" s="253" t="s">
        <v>114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</row>
    <row r="2" spans="1:13" s="28" customFormat="1" ht="16.5" customHeight="1" x14ac:dyDescent="0.3">
      <c r="A2" s="253" t="s">
        <v>73</v>
      </c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</row>
    <row r="3" spans="1:13" s="28" customFormat="1" ht="16.5" customHeight="1" x14ac:dyDescent="0.3">
      <c r="A3" s="253" t="s">
        <v>0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</row>
    <row r="5" spans="1:13" s="33" customFormat="1" ht="51" customHeight="1" x14ac:dyDescent="0.25">
      <c r="A5" s="256" t="s">
        <v>112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</row>
    <row r="6" spans="1:13" ht="19.5" customHeight="1" x14ac:dyDescent="0.25">
      <c r="L6" s="34" t="s">
        <v>60</v>
      </c>
    </row>
    <row r="7" spans="1:13" ht="77.25" customHeight="1" x14ac:dyDescent="0.25">
      <c r="A7" s="242" t="s">
        <v>45</v>
      </c>
      <c r="B7" s="242" t="s">
        <v>46</v>
      </c>
      <c r="C7" s="242"/>
      <c r="D7" s="242" t="s">
        <v>47</v>
      </c>
      <c r="E7" s="242"/>
      <c r="F7" s="242"/>
      <c r="G7" s="242"/>
      <c r="H7" s="242" t="s">
        <v>48</v>
      </c>
      <c r="I7" s="242" t="s">
        <v>49</v>
      </c>
      <c r="J7" s="257" t="s">
        <v>27</v>
      </c>
      <c r="K7" s="258"/>
      <c r="L7" s="259"/>
    </row>
    <row r="8" spans="1:13" ht="64.5" customHeight="1" x14ac:dyDescent="0.25">
      <c r="A8" s="242"/>
      <c r="B8" s="30" t="s">
        <v>50</v>
      </c>
      <c r="C8" s="30" t="s">
        <v>69</v>
      </c>
      <c r="D8" s="30" t="s">
        <v>50</v>
      </c>
      <c r="E8" s="30" t="s">
        <v>51</v>
      </c>
      <c r="F8" s="30" t="s">
        <v>52</v>
      </c>
      <c r="G8" s="37" t="s">
        <v>53</v>
      </c>
      <c r="H8" s="242"/>
      <c r="I8" s="242"/>
      <c r="J8" s="30" t="s">
        <v>54</v>
      </c>
      <c r="K8" s="30" t="s">
        <v>55</v>
      </c>
      <c r="L8" s="30" t="s">
        <v>18</v>
      </c>
    </row>
    <row r="9" spans="1:13" s="32" customFormat="1" ht="22.5" customHeight="1" x14ac:dyDescent="0.25">
      <c r="A9" s="254" t="s">
        <v>56</v>
      </c>
      <c r="B9" s="254"/>
      <c r="C9" s="254"/>
      <c r="D9" s="254"/>
      <c r="E9" s="254"/>
      <c r="F9" s="254"/>
      <c r="G9" s="254"/>
      <c r="H9" s="254"/>
      <c r="I9" s="254"/>
      <c r="J9" s="36">
        <f>J10</f>
        <v>0</v>
      </c>
      <c r="K9" s="36">
        <f t="shared" ref="K9:L9" si="0">K10</f>
        <v>0</v>
      </c>
      <c r="L9" s="36">
        <f t="shared" si="0"/>
        <v>0</v>
      </c>
    </row>
    <row r="10" spans="1:13" s="32" customFormat="1" ht="33" customHeight="1" x14ac:dyDescent="0.25">
      <c r="A10" s="254" t="s">
        <v>57</v>
      </c>
      <c r="B10" s="254"/>
      <c r="C10" s="254"/>
      <c r="D10" s="254"/>
      <c r="E10" s="254"/>
      <c r="F10" s="254"/>
      <c r="G10" s="254"/>
      <c r="H10" s="254"/>
      <c r="I10" s="254"/>
      <c r="J10" s="18">
        <f>J11</f>
        <v>0</v>
      </c>
      <c r="K10" s="18">
        <f t="shared" ref="K10:L10" si="1">K11</f>
        <v>0</v>
      </c>
      <c r="L10" s="18">
        <f t="shared" si="1"/>
        <v>0</v>
      </c>
    </row>
    <row r="11" spans="1:13" s="32" customFormat="1" ht="30" customHeight="1" x14ac:dyDescent="0.25">
      <c r="A11" s="35"/>
      <c r="B11" s="35">
        <v>1004</v>
      </c>
      <c r="C11" s="255" t="s">
        <v>59</v>
      </c>
      <c r="D11" s="255"/>
      <c r="E11" s="255"/>
      <c r="F11" s="255"/>
      <c r="G11" s="255"/>
      <c r="H11" s="255"/>
      <c r="I11" s="255"/>
      <c r="J11" s="18">
        <f>J12+J16+J20+J24+J28</f>
        <v>0</v>
      </c>
      <c r="K11" s="18">
        <f t="shared" ref="K11:L11" si="2">K12+K16+K20+K24+K28</f>
        <v>0</v>
      </c>
      <c r="L11" s="18">
        <f t="shared" si="2"/>
        <v>0</v>
      </c>
    </row>
    <row r="12" spans="1:13" ht="30" customHeight="1" x14ac:dyDescent="0.25">
      <c r="A12" s="4"/>
      <c r="B12" s="4"/>
      <c r="C12" s="4"/>
      <c r="D12" s="63" t="s">
        <v>75</v>
      </c>
      <c r="E12" s="252" t="s">
        <v>77</v>
      </c>
      <c r="F12" s="252"/>
      <c r="G12" s="252"/>
      <c r="H12" s="252"/>
      <c r="I12" s="252"/>
      <c r="J12" s="18">
        <f>'1'!G13</f>
        <v>50000</v>
      </c>
      <c r="K12" s="18">
        <f>'1'!H13</f>
        <v>429478</v>
      </c>
      <c r="L12" s="18">
        <f>'1'!I13</f>
        <v>429478</v>
      </c>
    </row>
    <row r="13" spans="1:13" ht="39" customHeight="1" x14ac:dyDescent="0.25">
      <c r="A13" s="4"/>
      <c r="B13" s="4"/>
      <c r="C13" s="4"/>
      <c r="D13" s="4"/>
      <c r="E13" s="17"/>
      <c r="F13" s="252" t="s">
        <v>83</v>
      </c>
      <c r="G13" s="252"/>
      <c r="H13" s="252"/>
      <c r="I13" s="252"/>
      <c r="J13" s="252"/>
      <c r="K13" s="252"/>
      <c r="L13" s="252"/>
    </row>
    <row r="14" spans="1:13" ht="30" customHeight="1" x14ac:dyDescent="0.25">
      <c r="A14" s="4"/>
      <c r="B14" s="4"/>
      <c r="C14" s="4"/>
      <c r="D14" s="4"/>
      <c r="E14" s="17"/>
      <c r="F14" s="17"/>
      <c r="G14" s="262" t="s">
        <v>70</v>
      </c>
      <c r="H14" s="262"/>
      <c r="I14" s="262"/>
      <c r="J14" s="262"/>
      <c r="K14" s="262"/>
      <c r="L14" s="262"/>
    </row>
    <row r="15" spans="1:13" ht="30" customHeight="1" x14ac:dyDescent="0.25">
      <c r="A15" s="4"/>
      <c r="B15" s="4"/>
      <c r="C15" s="4"/>
      <c r="D15" s="4"/>
      <c r="E15" s="4"/>
      <c r="F15" s="4"/>
      <c r="G15" s="4"/>
      <c r="H15" s="252" t="s">
        <v>84</v>
      </c>
      <c r="I15" s="252"/>
      <c r="J15" s="252"/>
      <c r="K15" s="252"/>
      <c r="L15" s="252"/>
      <c r="M15" s="71"/>
    </row>
    <row r="16" spans="1:13" ht="57" customHeight="1" x14ac:dyDescent="0.25">
      <c r="A16" s="83"/>
      <c r="B16" s="84"/>
      <c r="C16" s="84"/>
      <c r="D16" s="85" t="s">
        <v>105</v>
      </c>
      <c r="E16" s="260" t="s">
        <v>90</v>
      </c>
      <c r="F16" s="260"/>
      <c r="G16" s="260"/>
      <c r="H16" s="260"/>
      <c r="I16" s="260"/>
      <c r="J16" s="102">
        <f>'1'!G14</f>
        <v>0</v>
      </c>
      <c r="K16" s="102">
        <f>'1'!H14</f>
        <v>-110000</v>
      </c>
      <c r="L16" s="102">
        <f>'1'!I14</f>
        <v>-110000</v>
      </c>
    </row>
    <row r="17" spans="1:15" ht="39" customHeight="1" x14ac:dyDescent="0.25">
      <c r="A17" s="83"/>
      <c r="B17" s="84"/>
      <c r="C17" s="84"/>
      <c r="D17" s="4"/>
      <c r="E17" s="4"/>
      <c r="F17" s="260" t="s">
        <v>106</v>
      </c>
      <c r="G17" s="260"/>
      <c r="H17" s="260"/>
      <c r="I17" s="260"/>
      <c r="J17" s="260"/>
      <c r="K17" s="260"/>
      <c r="L17" s="261"/>
    </row>
    <row r="18" spans="1:15" ht="22.5" customHeight="1" x14ac:dyDescent="0.25">
      <c r="A18" s="83"/>
      <c r="B18" s="84"/>
      <c r="C18" s="84"/>
      <c r="D18" s="4"/>
      <c r="E18" s="4"/>
      <c r="F18" s="4"/>
      <c r="G18" s="260" t="s">
        <v>107</v>
      </c>
      <c r="H18" s="260"/>
      <c r="I18" s="260"/>
      <c r="J18" s="260"/>
      <c r="K18" s="260"/>
      <c r="L18" s="261"/>
    </row>
    <row r="19" spans="1:15" ht="24.75" customHeight="1" x14ac:dyDescent="0.25">
      <c r="A19" s="83"/>
      <c r="B19" s="84"/>
      <c r="C19" s="84"/>
      <c r="D19" s="4"/>
      <c r="E19" s="4"/>
      <c r="F19" s="4"/>
      <c r="G19" s="4"/>
      <c r="H19" s="260" t="s">
        <v>108</v>
      </c>
      <c r="I19" s="260"/>
      <c r="J19" s="260"/>
      <c r="K19" s="260"/>
      <c r="L19" s="261"/>
      <c r="N19" s="112"/>
      <c r="O19" s="112"/>
    </row>
    <row r="20" spans="1:15" s="70" customFormat="1" ht="19.5" customHeight="1" x14ac:dyDescent="0.25">
      <c r="A20" s="6"/>
      <c r="B20" s="6"/>
      <c r="C20" s="64"/>
      <c r="D20" s="117" t="s">
        <v>158</v>
      </c>
      <c r="E20" s="252" t="s">
        <v>161</v>
      </c>
      <c r="F20" s="252"/>
      <c r="G20" s="252"/>
      <c r="H20" s="252"/>
      <c r="I20" s="252"/>
      <c r="J20" s="171">
        <f>'1'!G15</f>
        <v>-50000</v>
      </c>
      <c r="K20" s="171">
        <f>'1'!H15</f>
        <v>0</v>
      </c>
      <c r="L20" s="171">
        <f>'1'!I15</f>
        <v>0</v>
      </c>
    </row>
    <row r="21" spans="1:15" s="70" customFormat="1" ht="21.75" customHeight="1" x14ac:dyDescent="0.25">
      <c r="A21" s="6"/>
      <c r="B21" s="6"/>
      <c r="C21" s="64"/>
      <c r="D21" s="64"/>
      <c r="E21" s="64"/>
      <c r="F21" s="252" t="s">
        <v>183</v>
      </c>
      <c r="G21" s="252"/>
      <c r="H21" s="252"/>
      <c r="I21" s="252"/>
      <c r="J21" s="252"/>
      <c r="K21" s="252"/>
      <c r="L21" s="252"/>
    </row>
    <row r="22" spans="1:15" s="70" customFormat="1" ht="21" customHeight="1" x14ac:dyDescent="0.25">
      <c r="A22" s="6"/>
      <c r="B22" s="6"/>
      <c r="C22" s="64"/>
      <c r="D22" s="64"/>
      <c r="E22" s="64"/>
      <c r="F22" s="64"/>
      <c r="G22" s="252" t="s">
        <v>154</v>
      </c>
      <c r="H22" s="252"/>
      <c r="I22" s="252"/>
      <c r="J22" s="252"/>
      <c r="K22" s="252"/>
      <c r="L22" s="252"/>
    </row>
    <row r="23" spans="1:15" s="70" customFormat="1" ht="26.25" customHeight="1" x14ac:dyDescent="0.25">
      <c r="A23" s="6"/>
      <c r="B23" s="6"/>
      <c r="C23" s="64"/>
      <c r="D23" s="64"/>
      <c r="E23" s="64"/>
      <c r="F23" s="64"/>
      <c r="G23" s="64"/>
      <c r="H23" s="252" t="s">
        <v>155</v>
      </c>
      <c r="I23" s="252"/>
      <c r="J23" s="252"/>
      <c r="K23" s="252"/>
      <c r="L23" s="252"/>
    </row>
    <row r="24" spans="1:15" s="70" customFormat="1" ht="19.5" customHeight="1" x14ac:dyDescent="0.25">
      <c r="A24" s="6"/>
      <c r="B24" s="6"/>
      <c r="C24" s="64"/>
      <c r="D24" s="117" t="s">
        <v>152</v>
      </c>
      <c r="E24" s="252" t="s">
        <v>116</v>
      </c>
      <c r="F24" s="252"/>
      <c r="G24" s="252"/>
      <c r="H24" s="252"/>
      <c r="I24" s="252"/>
      <c r="J24" s="171">
        <f>'1'!G16</f>
        <v>0</v>
      </c>
      <c r="K24" s="171">
        <f>'1'!H16</f>
        <v>-200000</v>
      </c>
      <c r="L24" s="171">
        <f>'1'!I16</f>
        <v>0</v>
      </c>
    </row>
    <row r="25" spans="1:15" s="70" customFormat="1" ht="21.75" customHeight="1" x14ac:dyDescent="0.25">
      <c r="A25" s="6"/>
      <c r="B25" s="6"/>
      <c r="C25" s="64"/>
      <c r="D25" s="64"/>
      <c r="E25" s="64"/>
      <c r="F25" s="252" t="s">
        <v>153</v>
      </c>
      <c r="G25" s="252"/>
      <c r="H25" s="252"/>
      <c r="I25" s="252"/>
      <c r="J25" s="252"/>
      <c r="K25" s="252"/>
      <c r="L25" s="252"/>
    </row>
    <row r="26" spans="1:15" s="70" customFormat="1" ht="21" customHeight="1" x14ac:dyDescent="0.25">
      <c r="A26" s="6"/>
      <c r="B26" s="6"/>
      <c r="C26" s="64"/>
      <c r="D26" s="64"/>
      <c r="E26" s="64"/>
      <c r="F26" s="64"/>
      <c r="G26" s="252" t="s">
        <v>154</v>
      </c>
      <c r="H26" s="252"/>
      <c r="I26" s="252"/>
      <c r="J26" s="252"/>
      <c r="K26" s="252"/>
      <c r="L26" s="252"/>
    </row>
    <row r="27" spans="1:15" s="70" customFormat="1" ht="26.25" customHeight="1" x14ac:dyDescent="0.25">
      <c r="A27" s="6"/>
      <c r="B27" s="6"/>
      <c r="C27" s="64"/>
      <c r="D27" s="64"/>
      <c r="E27" s="64"/>
      <c r="F27" s="64"/>
      <c r="G27" s="64"/>
      <c r="H27" s="252" t="s">
        <v>155</v>
      </c>
      <c r="I27" s="252"/>
      <c r="J27" s="252"/>
      <c r="K27" s="252"/>
      <c r="L27" s="252"/>
    </row>
    <row r="28" spans="1:15" s="70" customFormat="1" ht="19.5" customHeight="1" x14ac:dyDescent="0.25">
      <c r="A28" s="6"/>
      <c r="B28" s="6"/>
      <c r="C28" s="64"/>
      <c r="D28" s="117" t="s">
        <v>156</v>
      </c>
      <c r="E28" s="252" t="s">
        <v>120</v>
      </c>
      <c r="F28" s="252"/>
      <c r="G28" s="252"/>
      <c r="H28" s="252"/>
      <c r="I28" s="252"/>
      <c r="J28" s="171">
        <f>'1'!G17</f>
        <v>0</v>
      </c>
      <c r="K28" s="171">
        <f>'1'!H17</f>
        <v>-119478</v>
      </c>
      <c r="L28" s="171">
        <f>'1'!I17</f>
        <v>-319478</v>
      </c>
    </row>
    <row r="29" spans="1:15" s="70" customFormat="1" ht="21.75" customHeight="1" x14ac:dyDescent="0.25">
      <c r="A29" s="6"/>
      <c r="B29" s="6"/>
      <c r="C29" s="64"/>
      <c r="D29" s="64"/>
      <c r="E29" s="64"/>
      <c r="F29" s="252" t="s">
        <v>157</v>
      </c>
      <c r="G29" s="252"/>
      <c r="H29" s="252"/>
      <c r="I29" s="252"/>
      <c r="J29" s="252"/>
      <c r="K29" s="252"/>
      <c r="L29" s="252"/>
    </row>
    <row r="30" spans="1:15" s="70" customFormat="1" ht="21" customHeight="1" x14ac:dyDescent="0.25">
      <c r="A30" s="6"/>
      <c r="B30" s="6"/>
      <c r="C30" s="64"/>
      <c r="D30" s="64"/>
      <c r="E30" s="64"/>
      <c r="F30" s="64"/>
      <c r="G30" s="252" t="s">
        <v>154</v>
      </c>
      <c r="H30" s="252"/>
      <c r="I30" s="252"/>
      <c r="J30" s="252"/>
      <c r="K30" s="252"/>
      <c r="L30" s="252"/>
    </row>
    <row r="31" spans="1:15" s="70" customFormat="1" ht="26.25" customHeight="1" x14ac:dyDescent="0.25">
      <c r="A31" s="6"/>
      <c r="B31" s="6"/>
      <c r="C31" s="64"/>
      <c r="D31" s="64"/>
      <c r="E31" s="64"/>
      <c r="F31" s="64"/>
      <c r="G31" s="64"/>
      <c r="H31" s="252" t="s">
        <v>155</v>
      </c>
      <c r="I31" s="252"/>
      <c r="J31" s="252"/>
      <c r="K31" s="252"/>
      <c r="L31" s="252"/>
    </row>
    <row r="44" spans="1:9" x14ac:dyDescent="0.3">
      <c r="A44" s="21"/>
      <c r="B44" s="21"/>
      <c r="C44" s="21"/>
      <c r="D44" s="21"/>
      <c r="E44" s="21"/>
      <c r="F44" s="21"/>
      <c r="G44" s="21"/>
      <c r="H44" s="21"/>
      <c r="I44" s="21"/>
    </row>
    <row r="45" spans="1:9" x14ac:dyDescent="0.3">
      <c r="A45" s="21"/>
      <c r="B45" s="21"/>
      <c r="C45" s="21"/>
      <c r="D45" s="21"/>
      <c r="E45" s="21"/>
      <c r="F45" s="21"/>
      <c r="G45" s="21"/>
      <c r="H45" s="21"/>
      <c r="I45" s="21"/>
    </row>
    <row r="46" spans="1:9" x14ac:dyDescent="0.3">
      <c r="A46" s="22" t="s">
        <v>66</v>
      </c>
      <c r="B46" s="23"/>
      <c r="C46" s="24"/>
      <c r="D46" s="21"/>
      <c r="E46" s="21"/>
      <c r="F46" s="21"/>
      <c r="G46" s="21"/>
      <c r="H46" s="21"/>
      <c r="I46" s="21"/>
    </row>
    <row r="47" spans="1:9" x14ac:dyDescent="0.3">
      <c r="A47" s="22" t="s">
        <v>67</v>
      </c>
      <c r="B47" s="23"/>
      <c r="C47" s="24"/>
      <c r="D47" s="21"/>
      <c r="E47" s="21"/>
      <c r="F47" s="21"/>
      <c r="G47" s="21"/>
      <c r="H47" s="21"/>
      <c r="I47" s="21"/>
    </row>
    <row r="48" spans="1:9" x14ac:dyDescent="0.3">
      <c r="A48" s="25"/>
      <c r="B48" s="26" t="s">
        <v>68</v>
      </c>
      <c r="C48" s="24"/>
      <c r="D48" s="21"/>
      <c r="E48" s="21"/>
      <c r="F48" s="21"/>
      <c r="G48" s="21"/>
      <c r="H48" s="21"/>
      <c r="I48" s="21"/>
    </row>
    <row r="49" spans="1:9" x14ac:dyDescent="0.3">
      <c r="A49" s="21"/>
      <c r="B49" s="21"/>
      <c r="C49" s="27"/>
      <c r="D49" s="21"/>
      <c r="E49" s="21"/>
      <c r="F49" s="21"/>
      <c r="G49" s="21"/>
      <c r="H49" s="21"/>
      <c r="I49" s="21"/>
    </row>
    <row r="50" spans="1:9" x14ac:dyDescent="0.3">
      <c r="A50" s="21"/>
      <c r="B50" s="21"/>
      <c r="C50" s="21"/>
      <c r="D50" s="21"/>
      <c r="E50" s="21"/>
      <c r="F50" s="21"/>
      <c r="G50" s="21"/>
      <c r="H50" s="21"/>
      <c r="I50" s="21"/>
    </row>
    <row r="51" spans="1:9" x14ac:dyDescent="0.3">
      <c r="A51" s="21"/>
      <c r="B51" s="21"/>
      <c r="C51" s="21"/>
      <c r="D51" s="21"/>
      <c r="E51" s="21"/>
      <c r="F51" s="21"/>
      <c r="G51" s="21"/>
      <c r="H51" s="21"/>
      <c r="I51" s="21"/>
    </row>
  </sheetData>
  <mergeCells count="33">
    <mergeCell ref="E12:I12"/>
    <mergeCell ref="F13:L13"/>
    <mergeCell ref="G14:L14"/>
    <mergeCell ref="H15:L15"/>
    <mergeCell ref="F21:L21"/>
    <mergeCell ref="G22:L22"/>
    <mergeCell ref="H23:L23"/>
    <mergeCell ref="E24:I24"/>
    <mergeCell ref="F25:L25"/>
    <mergeCell ref="E16:I16"/>
    <mergeCell ref="F17:L17"/>
    <mergeCell ref="G18:L18"/>
    <mergeCell ref="H19:L19"/>
    <mergeCell ref="E20:I20"/>
    <mergeCell ref="A1:L1"/>
    <mergeCell ref="A9:I9"/>
    <mergeCell ref="A10:I10"/>
    <mergeCell ref="C11:I11"/>
    <mergeCell ref="A3:L3"/>
    <mergeCell ref="A5:L5"/>
    <mergeCell ref="A2:L2"/>
    <mergeCell ref="A7:A8"/>
    <mergeCell ref="B7:C7"/>
    <mergeCell ref="D7:G7"/>
    <mergeCell ref="H7:H8"/>
    <mergeCell ref="I7:I8"/>
    <mergeCell ref="J7:L7"/>
    <mergeCell ref="H31:L31"/>
    <mergeCell ref="G26:L26"/>
    <mergeCell ref="H27:L27"/>
    <mergeCell ref="E28:I28"/>
    <mergeCell ref="F29:L29"/>
    <mergeCell ref="G30:L30"/>
  </mergeCells>
  <printOptions horizontalCentered="1"/>
  <pageMargins left="0" right="0" top="0" bottom="0" header="0" footer="0"/>
  <pageSetup paperSize="9" scale="4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Normal="100" workbookViewId="0">
      <selection activeCell="J12" sqref="J12:L12"/>
    </sheetView>
  </sheetViews>
  <sheetFormatPr defaultRowHeight="17.25" x14ac:dyDescent="0.25"/>
  <cols>
    <col min="1" max="1" width="5.7109375" style="29" customWidth="1"/>
    <col min="2" max="2" width="9.85546875" style="29" customWidth="1"/>
    <col min="3" max="3" width="12.85546875" style="29" customWidth="1"/>
    <col min="4" max="4" width="17.140625" style="29" customWidth="1"/>
    <col min="5" max="5" width="14.42578125" style="29" customWidth="1"/>
    <col min="6" max="7" width="11.42578125" style="29" customWidth="1"/>
    <col min="8" max="8" width="20.7109375" style="29" customWidth="1"/>
    <col min="9" max="9" width="51.42578125" style="29" customWidth="1"/>
    <col min="10" max="10" width="18.42578125" style="29" customWidth="1"/>
    <col min="11" max="12" width="20.7109375" style="29" customWidth="1"/>
    <col min="13" max="16384" width="9.140625" style="29"/>
  </cols>
  <sheetData>
    <row r="1" spans="1:12" s="1" customFormat="1" ht="17.25" customHeight="1" x14ac:dyDescent="0.3">
      <c r="A1" s="253" t="s">
        <v>163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</row>
    <row r="2" spans="1:12" s="28" customFormat="1" ht="16.5" customHeight="1" x14ac:dyDescent="0.3">
      <c r="A2" s="253" t="s">
        <v>73</v>
      </c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</row>
    <row r="3" spans="1:12" s="28" customFormat="1" ht="16.5" customHeight="1" x14ac:dyDescent="0.3">
      <c r="A3" s="253" t="s">
        <v>0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</row>
    <row r="4" spans="1:12" x14ac:dyDescent="0.25">
      <c r="L4" s="38"/>
    </row>
    <row r="5" spans="1:12" s="33" customFormat="1" ht="57.75" customHeight="1" x14ac:dyDescent="0.25">
      <c r="A5" s="256" t="s">
        <v>113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</row>
    <row r="7" spans="1:12" x14ac:dyDescent="0.25">
      <c r="L7" s="34" t="s">
        <v>60</v>
      </c>
    </row>
    <row r="8" spans="1:12" ht="78.75" customHeight="1" x14ac:dyDescent="0.25">
      <c r="A8" s="242" t="s">
        <v>61</v>
      </c>
      <c r="B8" s="242" t="s">
        <v>46</v>
      </c>
      <c r="C8" s="242"/>
      <c r="D8" s="242" t="s">
        <v>47</v>
      </c>
      <c r="E8" s="242"/>
      <c r="F8" s="242"/>
      <c r="G8" s="242"/>
      <c r="H8" s="242" t="s">
        <v>48</v>
      </c>
      <c r="I8" s="242" t="s">
        <v>49</v>
      </c>
      <c r="J8" s="257" t="s">
        <v>27</v>
      </c>
      <c r="K8" s="258"/>
      <c r="L8" s="259"/>
    </row>
    <row r="9" spans="1:12" ht="64.5" customHeight="1" x14ac:dyDescent="0.25">
      <c r="A9" s="242"/>
      <c r="B9" s="30" t="s">
        <v>62</v>
      </c>
      <c r="C9" s="30" t="s">
        <v>63</v>
      </c>
      <c r="D9" s="30" t="s">
        <v>50</v>
      </c>
      <c r="E9" s="30" t="s">
        <v>63</v>
      </c>
      <c r="F9" s="30" t="s">
        <v>64</v>
      </c>
      <c r="G9" s="30" t="s">
        <v>53</v>
      </c>
      <c r="H9" s="242"/>
      <c r="I9" s="242"/>
      <c r="J9" s="30" t="s">
        <v>54</v>
      </c>
      <c r="K9" s="30" t="s">
        <v>55</v>
      </c>
      <c r="L9" s="30" t="s">
        <v>18</v>
      </c>
    </row>
    <row r="10" spans="1:12" ht="23.25" customHeight="1" x14ac:dyDescent="0.25">
      <c r="A10" s="263" t="s">
        <v>56</v>
      </c>
      <c r="B10" s="263"/>
      <c r="C10" s="263"/>
      <c r="D10" s="263"/>
      <c r="E10" s="263"/>
      <c r="F10" s="263"/>
      <c r="G10" s="263"/>
      <c r="H10" s="263"/>
      <c r="I10" s="263"/>
      <c r="J10" s="31">
        <f>J11</f>
        <v>0</v>
      </c>
      <c r="K10" s="31">
        <f t="shared" ref="K10:L10" si="0">K11</f>
        <v>0</v>
      </c>
      <c r="L10" s="31">
        <f t="shared" si="0"/>
        <v>0</v>
      </c>
    </row>
    <row r="11" spans="1:12" ht="31.5" customHeight="1" x14ac:dyDescent="0.25">
      <c r="A11" s="254" t="s">
        <v>65</v>
      </c>
      <c r="B11" s="254"/>
      <c r="C11" s="254"/>
      <c r="D11" s="254"/>
      <c r="E11" s="254"/>
      <c r="F11" s="254"/>
      <c r="G11" s="254"/>
      <c r="H11" s="254"/>
      <c r="I11" s="254"/>
      <c r="J11" s="18">
        <f t="shared" ref="J11:L11" si="1">J12</f>
        <v>0</v>
      </c>
      <c r="K11" s="18">
        <f t="shared" si="1"/>
        <v>0</v>
      </c>
      <c r="L11" s="18">
        <f t="shared" si="1"/>
        <v>0</v>
      </c>
    </row>
    <row r="12" spans="1:12" ht="30" customHeight="1" x14ac:dyDescent="0.25">
      <c r="A12" s="17"/>
      <c r="B12" s="35" t="s">
        <v>58</v>
      </c>
      <c r="C12" s="262" t="s">
        <v>59</v>
      </c>
      <c r="D12" s="262"/>
      <c r="E12" s="262"/>
      <c r="F12" s="262"/>
      <c r="G12" s="262"/>
      <c r="H12" s="262"/>
      <c r="I12" s="262"/>
      <c r="J12" s="18">
        <f>J13+J17+J21+J25+J29</f>
        <v>0</v>
      </c>
      <c r="K12" s="18">
        <f t="shared" ref="K12:L12" si="2">K13+K17+K21+K25+K29</f>
        <v>0</v>
      </c>
      <c r="L12" s="18">
        <f t="shared" si="2"/>
        <v>0</v>
      </c>
    </row>
    <row r="13" spans="1:12" ht="30" customHeight="1" x14ac:dyDescent="0.25">
      <c r="A13" s="4"/>
      <c r="B13" s="4"/>
      <c r="C13" s="4"/>
      <c r="D13" s="72" t="s">
        <v>75</v>
      </c>
      <c r="E13" s="252" t="s">
        <v>77</v>
      </c>
      <c r="F13" s="252"/>
      <c r="G13" s="252"/>
      <c r="H13" s="252"/>
      <c r="I13" s="252"/>
      <c r="J13" s="18">
        <f>'6'!J12</f>
        <v>50000</v>
      </c>
      <c r="K13" s="18">
        <f>'6'!K12</f>
        <v>429478</v>
      </c>
      <c r="L13" s="18">
        <f>'6'!L12</f>
        <v>429478</v>
      </c>
    </row>
    <row r="14" spans="1:12" ht="39" customHeight="1" x14ac:dyDescent="0.25">
      <c r="A14" s="4"/>
      <c r="B14" s="4"/>
      <c r="C14" s="4"/>
      <c r="D14" s="4"/>
      <c r="E14" s="17"/>
      <c r="F14" s="252" t="s">
        <v>83</v>
      </c>
      <c r="G14" s="252"/>
      <c r="H14" s="252"/>
      <c r="I14" s="252"/>
      <c r="J14" s="252"/>
      <c r="K14" s="252"/>
      <c r="L14" s="252"/>
    </row>
    <row r="15" spans="1:12" ht="30" customHeight="1" x14ac:dyDescent="0.25">
      <c r="A15" s="4"/>
      <c r="B15" s="4"/>
      <c r="C15" s="4"/>
      <c r="D15" s="4"/>
      <c r="E15" s="17"/>
      <c r="F15" s="17"/>
      <c r="G15" s="262" t="s">
        <v>70</v>
      </c>
      <c r="H15" s="262"/>
      <c r="I15" s="262"/>
      <c r="J15" s="262"/>
      <c r="K15" s="262"/>
      <c r="L15" s="262"/>
    </row>
    <row r="16" spans="1:12" ht="30" customHeight="1" x14ac:dyDescent="0.25">
      <c r="A16" s="4"/>
      <c r="B16" s="4"/>
      <c r="C16" s="4"/>
      <c r="D16" s="4"/>
      <c r="E16" s="4"/>
      <c r="F16" s="4"/>
      <c r="G16" s="4"/>
      <c r="H16" s="252" t="s">
        <v>84</v>
      </c>
      <c r="I16" s="252"/>
      <c r="J16" s="252"/>
      <c r="K16" s="252"/>
      <c r="L16" s="252"/>
    </row>
    <row r="17" spans="1:22" ht="57" customHeight="1" x14ac:dyDescent="0.25">
      <c r="A17" s="83"/>
      <c r="B17" s="84"/>
      <c r="C17" s="84"/>
      <c r="D17" s="32" t="s">
        <v>105</v>
      </c>
      <c r="E17" s="264" t="s">
        <v>90</v>
      </c>
      <c r="F17" s="264"/>
      <c r="G17" s="264"/>
      <c r="H17" s="264"/>
      <c r="I17" s="264"/>
      <c r="J17" s="102">
        <f>'6'!J16</f>
        <v>0</v>
      </c>
      <c r="K17" s="102">
        <f>'6'!K16</f>
        <v>-110000</v>
      </c>
      <c r="L17" s="102">
        <f>'6'!L16</f>
        <v>-110000</v>
      </c>
      <c r="U17" s="113"/>
      <c r="V17" s="113"/>
    </row>
    <row r="18" spans="1:22" ht="39" customHeight="1" x14ac:dyDescent="0.25">
      <c r="A18" s="83"/>
      <c r="B18" s="84"/>
      <c r="C18" s="84"/>
      <c r="D18" s="4"/>
      <c r="E18" s="69"/>
      <c r="F18" s="264" t="s">
        <v>106</v>
      </c>
      <c r="G18" s="264"/>
      <c r="H18" s="264"/>
      <c r="I18" s="264"/>
      <c r="J18" s="264"/>
      <c r="K18" s="264"/>
      <c r="L18" s="265"/>
    </row>
    <row r="19" spans="1:22" ht="22.5" customHeight="1" x14ac:dyDescent="0.25">
      <c r="A19" s="83"/>
      <c r="B19" s="84"/>
      <c r="C19" s="84"/>
      <c r="D19" s="4"/>
      <c r="E19" s="69"/>
      <c r="F19" s="69"/>
      <c r="G19" s="264" t="s">
        <v>107</v>
      </c>
      <c r="H19" s="264"/>
      <c r="I19" s="264"/>
      <c r="J19" s="264"/>
      <c r="K19" s="264"/>
      <c r="L19" s="265"/>
    </row>
    <row r="20" spans="1:22" ht="24.75" customHeight="1" x14ac:dyDescent="0.25">
      <c r="A20" s="83"/>
      <c r="B20" s="84"/>
      <c r="C20" s="84"/>
      <c r="D20" s="4"/>
      <c r="E20" s="69"/>
      <c r="F20" s="69"/>
      <c r="G20" s="69"/>
      <c r="H20" s="264" t="s">
        <v>108</v>
      </c>
      <c r="I20" s="264"/>
      <c r="J20" s="264"/>
      <c r="K20" s="264"/>
      <c r="L20" s="265"/>
      <c r="N20" s="112"/>
      <c r="O20" s="112"/>
    </row>
    <row r="21" spans="1:22" s="70" customFormat="1" ht="19.5" customHeight="1" x14ac:dyDescent="0.25">
      <c r="A21" s="6"/>
      <c r="B21" s="6"/>
      <c r="C21" s="64"/>
      <c r="D21" s="117" t="s">
        <v>158</v>
      </c>
      <c r="E21" s="252" t="s">
        <v>161</v>
      </c>
      <c r="F21" s="252"/>
      <c r="G21" s="252"/>
      <c r="H21" s="252"/>
      <c r="I21" s="252"/>
      <c r="J21" s="171">
        <f>'6'!J20</f>
        <v>-50000</v>
      </c>
      <c r="K21" s="171">
        <f>'6'!K20</f>
        <v>0</v>
      </c>
      <c r="L21" s="171">
        <f>'6'!L20</f>
        <v>0</v>
      </c>
    </row>
    <row r="22" spans="1:22" s="70" customFormat="1" ht="21.75" customHeight="1" x14ac:dyDescent="0.25">
      <c r="A22" s="6"/>
      <c r="B22" s="6"/>
      <c r="C22" s="64"/>
      <c r="D22" s="64"/>
      <c r="E22" s="64"/>
      <c r="F22" s="252" t="s">
        <v>183</v>
      </c>
      <c r="G22" s="252"/>
      <c r="H22" s="252"/>
      <c r="I22" s="252"/>
      <c r="J22" s="252"/>
      <c r="K22" s="252"/>
      <c r="L22" s="252"/>
    </row>
    <row r="23" spans="1:22" s="70" customFormat="1" ht="21" customHeight="1" x14ac:dyDescent="0.25">
      <c r="A23" s="6"/>
      <c r="B23" s="6"/>
      <c r="C23" s="64"/>
      <c r="D23" s="64"/>
      <c r="E23" s="64"/>
      <c r="F23" s="64"/>
      <c r="G23" s="252" t="s">
        <v>154</v>
      </c>
      <c r="H23" s="252"/>
      <c r="I23" s="252"/>
      <c r="J23" s="252"/>
      <c r="K23" s="252"/>
      <c r="L23" s="252"/>
    </row>
    <row r="24" spans="1:22" s="70" customFormat="1" ht="26.25" customHeight="1" x14ac:dyDescent="0.25">
      <c r="A24" s="6"/>
      <c r="B24" s="6"/>
      <c r="C24" s="64"/>
      <c r="D24" s="64"/>
      <c r="E24" s="64"/>
      <c r="F24" s="64"/>
      <c r="G24" s="64"/>
      <c r="H24" s="252" t="s">
        <v>155</v>
      </c>
      <c r="I24" s="252"/>
      <c r="J24" s="252"/>
      <c r="K24" s="252"/>
      <c r="L24" s="252"/>
    </row>
    <row r="25" spans="1:22" s="70" customFormat="1" ht="19.5" customHeight="1" x14ac:dyDescent="0.25">
      <c r="A25" s="6"/>
      <c r="B25" s="6"/>
      <c r="C25" s="64"/>
      <c r="D25" s="117" t="s">
        <v>152</v>
      </c>
      <c r="E25" s="252" t="s">
        <v>116</v>
      </c>
      <c r="F25" s="252"/>
      <c r="G25" s="252"/>
      <c r="H25" s="252"/>
      <c r="I25" s="252"/>
      <c r="J25" s="171">
        <f>'6'!J24</f>
        <v>0</v>
      </c>
      <c r="K25" s="171">
        <f>'6'!K24</f>
        <v>-200000</v>
      </c>
      <c r="L25" s="171">
        <f>'6'!L24</f>
        <v>0</v>
      </c>
    </row>
    <row r="26" spans="1:22" s="70" customFormat="1" ht="21.75" customHeight="1" x14ac:dyDescent="0.25">
      <c r="A26" s="6"/>
      <c r="B26" s="6"/>
      <c r="C26" s="64"/>
      <c r="D26" s="64"/>
      <c r="E26" s="64"/>
      <c r="F26" s="252" t="s">
        <v>153</v>
      </c>
      <c r="G26" s="252"/>
      <c r="H26" s="252"/>
      <c r="I26" s="252"/>
      <c r="J26" s="252"/>
      <c r="K26" s="252"/>
      <c r="L26" s="252"/>
    </row>
    <row r="27" spans="1:22" s="70" customFormat="1" ht="21" customHeight="1" x14ac:dyDescent="0.25">
      <c r="A27" s="6"/>
      <c r="B27" s="6"/>
      <c r="C27" s="64"/>
      <c r="D27" s="64"/>
      <c r="E27" s="64"/>
      <c r="F27" s="64"/>
      <c r="G27" s="252" t="s">
        <v>154</v>
      </c>
      <c r="H27" s="252"/>
      <c r="I27" s="252"/>
      <c r="J27" s="252"/>
      <c r="K27" s="252"/>
      <c r="L27" s="252"/>
    </row>
    <row r="28" spans="1:22" s="70" customFormat="1" ht="26.25" customHeight="1" x14ac:dyDescent="0.25">
      <c r="A28" s="6"/>
      <c r="B28" s="6"/>
      <c r="C28" s="64"/>
      <c r="D28" s="64"/>
      <c r="E28" s="64"/>
      <c r="F28" s="64"/>
      <c r="G28" s="64"/>
      <c r="H28" s="252" t="s">
        <v>155</v>
      </c>
      <c r="I28" s="252"/>
      <c r="J28" s="252"/>
      <c r="K28" s="252"/>
      <c r="L28" s="252"/>
    </row>
    <row r="29" spans="1:22" s="70" customFormat="1" ht="19.5" customHeight="1" x14ac:dyDescent="0.25">
      <c r="A29" s="6"/>
      <c r="B29" s="6"/>
      <c r="C29" s="64"/>
      <c r="D29" s="117" t="s">
        <v>156</v>
      </c>
      <c r="E29" s="252" t="s">
        <v>120</v>
      </c>
      <c r="F29" s="252"/>
      <c r="G29" s="252"/>
      <c r="H29" s="252"/>
      <c r="I29" s="252"/>
      <c r="J29" s="171">
        <f>'6'!J28</f>
        <v>0</v>
      </c>
      <c r="K29" s="171">
        <f>'6'!K28</f>
        <v>-119478</v>
      </c>
      <c r="L29" s="171">
        <f>'6'!L28</f>
        <v>-319478</v>
      </c>
    </row>
    <row r="30" spans="1:22" s="70" customFormat="1" ht="21.75" customHeight="1" x14ac:dyDescent="0.25">
      <c r="A30" s="6"/>
      <c r="B30" s="6"/>
      <c r="C30" s="64"/>
      <c r="D30" s="64"/>
      <c r="E30" s="64"/>
      <c r="F30" s="252" t="s">
        <v>157</v>
      </c>
      <c r="G30" s="252"/>
      <c r="H30" s="252"/>
      <c r="I30" s="252"/>
      <c r="J30" s="252"/>
      <c r="K30" s="252"/>
      <c r="L30" s="252"/>
    </row>
    <row r="31" spans="1:22" s="70" customFormat="1" ht="21" customHeight="1" x14ac:dyDescent="0.25">
      <c r="A31" s="6"/>
      <c r="B31" s="6"/>
      <c r="C31" s="64"/>
      <c r="D31" s="64"/>
      <c r="E31" s="64"/>
      <c r="F31" s="64"/>
      <c r="G31" s="252" t="s">
        <v>154</v>
      </c>
      <c r="H31" s="252"/>
      <c r="I31" s="252"/>
      <c r="J31" s="252"/>
      <c r="K31" s="252"/>
      <c r="L31" s="252"/>
    </row>
    <row r="32" spans="1:22" s="70" customFormat="1" ht="26.25" customHeight="1" x14ac:dyDescent="0.25">
      <c r="A32" s="6"/>
      <c r="B32" s="6"/>
      <c r="C32" s="64"/>
      <c r="D32" s="64"/>
      <c r="E32" s="64"/>
      <c r="F32" s="64"/>
      <c r="G32" s="64"/>
      <c r="H32" s="252" t="s">
        <v>155</v>
      </c>
      <c r="I32" s="252"/>
      <c r="J32" s="252"/>
      <c r="K32" s="252"/>
      <c r="L32" s="252"/>
    </row>
    <row r="34" spans="2:10" x14ac:dyDescent="0.3">
      <c r="B34" s="21"/>
      <c r="C34" s="21"/>
      <c r="D34" s="21"/>
      <c r="E34" s="21"/>
      <c r="F34" s="21"/>
      <c r="G34" s="21"/>
      <c r="H34" s="21"/>
      <c r="I34" s="21"/>
      <c r="J34" s="21"/>
    </row>
    <row r="35" spans="2:10" x14ac:dyDescent="0.3">
      <c r="B35" s="21"/>
      <c r="C35" s="21"/>
      <c r="D35" s="21"/>
      <c r="E35" s="21"/>
      <c r="F35" s="21"/>
      <c r="G35" s="21"/>
      <c r="H35" s="21"/>
      <c r="I35" s="21"/>
      <c r="J35" s="21"/>
    </row>
    <row r="36" spans="2:10" x14ac:dyDescent="0.3">
      <c r="B36" s="22" t="s">
        <v>66</v>
      </c>
      <c r="C36" s="23"/>
      <c r="D36" s="24"/>
      <c r="E36" s="21"/>
      <c r="F36" s="21"/>
      <c r="G36" s="21"/>
      <c r="H36" s="21"/>
      <c r="I36" s="21"/>
      <c r="J36" s="21"/>
    </row>
    <row r="37" spans="2:10" x14ac:dyDescent="0.3">
      <c r="B37" s="22" t="s">
        <v>67</v>
      </c>
      <c r="C37" s="23"/>
      <c r="D37" s="24"/>
      <c r="E37" s="21"/>
      <c r="F37" s="21"/>
      <c r="G37" s="21"/>
      <c r="H37" s="21"/>
      <c r="I37" s="21"/>
      <c r="J37" s="21"/>
    </row>
    <row r="38" spans="2:10" x14ac:dyDescent="0.3">
      <c r="B38" s="25"/>
      <c r="C38" s="26" t="s">
        <v>68</v>
      </c>
      <c r="D38" s="24"/>
      <c r="E38" s="21"/>
      <c r="F38" s="21"/>
      <c r="G38" s="21"/>
      <c r="H38" s="21"/>
      <c r="I38" s="21"/>
      <c r="J38" s="21"/>
    </row>
    <row r="39" spans="2:10" x14ac:dyDescent="0.3">
      <c r="B39" s="21"/>
      <c r="C39" s="21"/>
      <c r="D39" s="27"/>
      <c r="E39" s="21"/>
      <c r="F39" s="21"/>
      <c r="G39" s="21"/>
      <c r="H39" s="21"/>
      <c r="I39" s="21"/>
      <c r="J39" s="21"/>
    </row>
    <row r="40" spans="2:10" x14ac:dyDescent="0.3">
      <c r="B40" s="21"/>
      <c r="C40" s="21"/>
      <c r="D40" s="21"/>
      <c r="E40" s="21"/>
      <c r="F40" s="21"/>
      <c r="G40" s="21"/>
      <c r="H40" s="21"/>
      <c r="I40" s="21"/>
      <c r="J40" s="21"/>
    </row>
    <row r="41" spans="2:10" x14ac:dyDescent="0.3">
      <c r="B41" s="21"/>
      <c r="C41" s="21"/>
      <c r="D41" s="21"/>
      <c r="E41" s="21"/>
      <c r="F41" s="21"/>
      <c r="G41" s="21"/>
      <c r="H41" s="21"/>
      <c r="I41" s="21"/>
      <c r="J41" s="21"/>
    </row>
  </sheetData>
  <mergeCells count="33">
    <mergeCell ref="E17:I17"/>
    <mergeCell ref="F18:L18"/>
    <mergeCell ref="G19:L19"/>
    <mergeCell ref="H20:L20"/>
    <mergeCell ref="I8:I9"/>
    <mergeCell ref="J8:L8"/>
    <mergeCell ref="E21:I21"/>
    <mergeCell ref="A1:L1"/>
    <mergeCell ref="A2:L2"/>
    <mergeCell ref="A3:L3"/>
    <mergeCell ref="A10:I10"/>
    <mergeCell ref="C12:I12"/>
    <mergeCell ref="E13:I13"/>
    <mergeCell ref="F14:L14"/>
    <mergeCell ref="G15:L15"/>
    <mergeCell ref="H16:L16"/>
    <mergeCell ref="A5:L5"/>
    <mergeCell ref="A11:I11"/>
    <mergeCell ref="A8:A9"/>
    <mergeCell ref="B8:C8"/>
    <mergeCell ref="D8:G8"/>
    <mergeCell ref="H8:H9"/>
    <mergeCell ref="G31:L31"/>
    <mergeCell ref="H32:L32"/>
    <mergeCell ref="F22:L22"/>
    <mergeCell ref="G23:L23"/>
    <mergeCell ref="H24:L24"/>
    <mergeCell ref="E29:I29"/>
    <mergeCell ref="F30:L30"/>
    <mergeCell ref="E25:I25"/>
    <mergeCell ref="F26:L26"/>
    <mergeCell ref="G27:L27"/>
    <mergeCell ref="H28:L28"/>
  </mergeCells>
  <printOptions horizontalCentered="1"/>
  <pageMargins left="0" right="0" top="0" bottom="0" header="0" footer="0"/>
  <pageSetup scale="4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G15" sqref="G15"/>
    </sheetView>
  </sheetViews>
  <sheetFormatPr defaultColWidth="8" defaultRowHeight="17.25" x14ac:dyDescent="0.25"/>
  <cols>
    <col min="1" max="1" width="16.28515625" style="29" customWidth="1"/>
    <col min="2" max="2" width="43.140625" style="29" customWidth="1"/>
    <col min="3" max="3" width="15.42578125" style="29" customWidth="1"/>
    <col min="4" max="4" width="24.85546875" style="29" customWidth="1"/>
    <col min="5" max="5" width="20.85546875" style="29" customWidth="1"/>
    <col min="6" max="6" width="19.28515625" style="29" customWidth="1"/>
    <col min="7" max="7" width="25.140625" style="29" customWidth="1"/>
    <col min="8" max="8" width="18.140625" style="29" bestFit="1" customWidth="1"/>
    <col min="9" max="16384" width="8" style="29"/>
  </cols>
  <sheetData>
    <row r="1" spans="1:9" x14ac:dyDescent="0.25">
      <c r="A1" s="270" t="s">
        <v>185</v>
      </c>
      <c r="B1" s="270"/>
      <c r="C1" s="270"/>
      <c r="D1" s="270"/>
      <c r="E1" s="270"/>
      <c r="F1" s="270"/>
      <c r="G1" s="270"/>
    </row>
    <row r="2" spans="1:9" x14ac:dyDescent="0.25">
      <c r="A2" s="270" t="s">
        <v>73</v>
      </c>
      <c r="B2" s="270"/>
      <c r="C2" s="270"/>
      <c r="D2" s="270"/>
      <c r="E2" s="270"/>
      <c r="F2" s="270"/>
      <c r="G2" s="270"/>
    </row>
    <row r="3" spans="1:9" x14ac:dyDescent="0.25">
      <c r="A3" s="270" t="s">
        <v>164</v>
      </c>
      <c r="B3" s="270"/>
      <c r="C3" s="270"/>
      <c r="D3" s="270"/>
      <c r="E3" s="270"/>
      <c r="F3" s="270"/>
      <c r="G3" s="270"/>
    </row>
    <row r="4" spans="1:9" x14ac:dyDescent="0.25">
      <c r="A4" s="177"/>
      <c r="B4" s="178"/>
      <c r="C4" s="179"/>
      <c r="D4" s="179"/>
      <c r="E4" s="179"/>
      <c r="F4" s="179"/>
      <c r="G4" s="178"/>
    </row>
    <row r="5" spans="1:9" ht="35.25" customHeight="1" x14ac:dyDescent="0.25">
      <c r="A5" s="271" t="s">
        <v>184</v>
      </c>
      <c r="B5" s="271"/>
      <c r="C5" s="271"/>
      <c r="D5" s="271"/>
      <c r="E5" s="271"/>
      <c r="F5" s="271"/>
      <c r="G5" s="271"/>
    </row>
    <row r="6" spans="1:9" x14ac:dyDescent="0.25">
      <c r="A6" s="180"/>
      <c r="B6" s="180"/>
      <c r="C6" s="181"/>
      <c r="D6" s="181"/>
      <c r="E6" s="181"/>
      <c r="F6" s="181"/>
      <c r="G6" s="180"/>
    </row>
    <row r="7" spans="1:9" s="177" customFormat="1" x14ac:dyDescent="0.25">
      <c r="A7" s="272" t="s">
        <v>165</v>
      </c>
      <c r="B7" s="274" t="s">
        <v>166</v>
      </c>
      <c r="C7" s="276" t="s">
        <v>167</v>
      </c>
      <c r="D7" s="278" t="s">
        <v>168</v>
      </c>
      <c r="E7" s="280" t="s">
        <v>169</v>
      </c>
      <c r="F7" s="281" t="s">
        <v>27</v>
      </c>
      <c r="G7" s="282"/>
    </row>
    <row r="8" spans="1:9" s="177" customFormat="1" ht="34.5" x14ac:dyDescent="0.25">
      <c r="A8" s="273"/>
      <c r="B8" s="275"/>
      <c r="C8" s="277"/>
      <c r="D8" s="279"/>
      <c r="E8" s="280"/>
      <c r="F8" s="182" t="s">
        <v>170</v>
      </c>
      <c r="G8" s="183" t="s">
        <v>171</v>
      </c>
    </row>
    <row r="9" spans="1:9" s="177" customFormat="1" x14ac:dyDescent="0.3">
      <c r="A9" s="266" t="s">
        <v>102</v>
      </c>
      <c r="B9" s="266"/>
      <c r="C9" s="266"/>
      <c r="D9" s="266"/>
      <c r="E9" s="184"/>
      <c r="F9" s="185"/>
      <c r="G9" s="186">
        <f>G10</f>
        <v>-319478</v>
      </c>
    </row>
    <row r="10" spans="1:9" s="188" customFormat="1" x14ac:dyDescent="0.25">
      <c r="A10" s="267" t="s">
        <v>172</v>
      </c>
      <c r="B10" s="267"/>
      <c r="C10" s="267"/>
      <c r="D10" s="267"/>
      <c r="E10" s="267"/>
      <c r="F10" s="267"/>
      <c r="G10" s="187">
        <f>G11</f>
        <v>-319478</v>
      </c>
    </row>
    <row r="11" spans="1:9" s="190" customFormat="1" x14ac:dyDescent="0.25">
      <c r="A11" s="189" t="s">
        <v>173</v>
      </c>
      <c r="B11" s="189" t="s">
        <v>174</v>
      </c>
      <c r="C11" s="189" t="s">
        <v>175</v>
      </c>
      <c r="D11" s="189" t="s">
        <v>176</v>
      </c>
      <c r="E11" s="189"/>
      <c r="F11" s="189"/>
      <c r="G11" s="187">
        <f>G12</f>
        <v>-319478</v>
      </c>
    </row>
    <row r="12" spans="1:9" s="190" customFormat="1" x14ac:dyDescent="0.25">
      <c r="A12" s="193" t="s">
        <v>178</v>
      </c>
      <c r="B12" s="268" t="s">
        <v>120</v>
      </c>
      <c r="C12" s="269"/>
      <c r="D12" s="191"/>
      <c r="E12" s="191"/>
      <c r="F12" s="192"/>
      <c r="G12" s="187">
        <f>G13</f>
        <v>-319478</v>
      </c>
    </row>
    <row r="13" spans="1:9" s="190" customFormat="1" x14ac:dyDescent="0.25">
      <c r="A13" s="191"/>
      <c r="B13" s="189" t="s">
        <v>179</v>
      </c>
      <c r="C13" s="189"/>
      <c r="D13" s="189"/>
      <c r="E13" s="189"/>
      <c r="F13" s="189"/>
      <c r="G13" s="187">
        <f>G14</f>
        <v>-319478</v>
      </c>
    </row>
    <row r="14" spans="1:9" s="190" customFormat="1" ht="34.5" x14ac:dyDescent="0.25">
      <c r="A14" s="191" t="s">
        <v>180</v>
      </c>
      <c r="B14" s="194" t="s">
        <v>181</v>
      </c>
      <c r="C14" s="195" t="s">
        <v>182</v>
      </c>
      <c r="D14" s="195" t="s">
        <v>177</v>
      </c>
      <c r="E14" s="189"/>
      <c r="F14" s="189"/>
      <c r="G14" s="196">
        <v>-319478</v>
      </c>
    </row>
    <row r="15" spans="1:9" x14ac:dyDescent="0.3">
      <c r="A15" s="21"/>
      <c r="B15" s="21"/>
      <c r="C15" s="21"/>
      <c r="D15" s="21"/>
      <c r="E15" s="21"/>
      <c r="F15" s="21"/>
      <c r="G15" s="21"/>
      <c r="H15" s="21"/>
      <c r="I15" s="21"/>
    </row>
    <row r="16" spans="1:9" x14ac:dyDescent="0.3">
      <c r="A16" s="22" t="s">
        <v>66</v>
      </c>
      <c r="B16" s="23"/>
      <c r="C16" s="24"/>
      <c r="D16" s="21"/>
      <c r="E16" s="21"/>
      <c r="F16" s="21"/>
      <c r="G16" s="21"/>
      <c r="H16" s="21"/>
      <c r="I16" s="21"/>
    </row>
    <row r="17" spans="1:9" x14ac:dyDescent="0.3">
      <c r="A17" s="22" t="s">
        <v>67</v>
      </c>
      <c r="B17" s="23"/>
      <c r="C17" s="24"/>
      <c r="D17" s="21"/>
      <c r="E17" s="21"/>
      <c r="F17" s="21"/>
      <c r="G17" s="21"/>
      <c r="H17" s="21"/>
      <c r="I17" s="21"/>
    </row>
    <row r="18" spans="1:9" x14ac:dyDescent="0.3">
      <c r="A18" s="25"/>
      <c r="B18" s="26" t="s">
        <v>68</v>
      </c>
      <c r="C18" s="24"/>
      <c r="D18" s="21"/>
      <c r="E18" s="21"/>
      <c r="F18" s="21"/>
      <c r="G18" s="21"/>
      <c r="H18" s="21"/>
      <c r="I18" s="21"/>
    </row>
    <row r="19" spans="1:9" x14ac:dyDescent="0.3">
      <c r="A19" s="21"/>
      <c r="B19" s="21"/>
      <c r="C19" s="27"/>
      <c r="D19" s="21"/>
      <c r="E19" s="21"/>
      <c r="F19" s="21"/>
      <c r="G19" s="21"/>
      <c r="H19" s="21"/>
      <c r="I19" s="21"/>
    </row>
    <row r="20" spans="1:9" x14ac:dyDescent="0.3">
      <c r="A20" s="21"/>
      <c r="B20" s="21"/>
      <c r="C20" s="21"/>
      <c r="D20" s="21"/>
      <c r="E20" s="21"/>
      <c r="F20" s="21"/>
      <c r="G20" s="21"/>
      <c r="H20" s="21"/>
      <c r="I20" s="21"/>
    </row>
    <row r="21" spans="1:9" x14ac:dyDescent="0.3">
      <c r="A21" s="21"/>
      <c r="B21" s="21"/>
      <c r="C21" s="21"/>
      <c r="D21" s="21"/>
      <c r="E21" s="21"/>
      <c r="F21" s="21"/>
      <c r="G21" s="21"/>
      <c r="H21" s="21"/>
      <c r="I21" s="21"/>
    </row>
  </sheetData>
  <mergeCells count="13">
    <mergeCell ref="A9:D9"/>
    <mergeCell ref="A10:F10"/>
    <mergeCell ref="B12:C12"/>
    <mergeCell ref="A1:G1"/>
    <mergeCell ref="A2:G2"/>
    <mergeCell ref="A3:G3"/>
    <mergeCell ref="A5:G5"/>
    <mergeCell ref="A7:A8"/>
    <mergeCell ref="B7:B8"/>
    <mergeCell ref="C7:C8"/>
    <mergeCell ref="D7:D8"/>
    <mergeCell ref="E7:E8"/>
    <mergeCell ref="F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https://mul2-mta.gov.am/tasks/1809951/oneclick?token=ac7224af4a2a64a9b8fee4acb5d51136</cp:keywords>
  <cp:lastModifiedBy>User</cp:lastModifiedBy>
  <cp:lastPrinted>2026-05-07T12:35:02Z</cp:lastPrinted>
  <dcterms:created xsi:type="dcterms:W3CDTF">2021-01-22T11:42:14Z</dcterms:created>
  <dcterms:modified xsi:type="dcterms:W3CDTF">2026-05-21T06:24:01Z</dcterms:modified>
</cp:coreProperties>
</file>