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6\kar.voroshumner\1235\03.06.2026\"/>
    </mc:Choice>
  </mc:AlternateContent>
  <bookViews>
    <workbookView xWindow="0" yWindow="0" windowWidth="28800" windowHeight="11760" activeTab="6"/>
  </bookViews>
  <sheets>
    <sheet name="1" sheetId="8" r:id="rId1"/>
    <sheet name="2" sheetId="9" r:id="rId2"/>
    <sheet name="3" sheetId="2" r:id="rId3"/>
    <sheet name="4" sheetId="5" r:id="rId4"/>
    <sheet name="5" sheetId="7" r:id="rId5"/>
    <sheet name="6" sheetId="4" r:id="rId6"/>
    <sheet name="7" sheetId="10" r:id="rId7"/>
  </sheets>
  <definedNames>
    <definedName name="_xlnm.Print_Area" localSheetId="1">'2'!$A$1:$H$15</definedName>
    <definedName name="_xlnm.Print_Area" localSheetId="2">'3'!$A$1:$I$67</definedName>
    <definedName name="_xlnm.Print_Area" localSheetId="4">'5'!$A$1:$E$12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8" i="4" l="1"/>
  <c r="K12" i="4" l="1"/>
  <c r="L12" i="4"/>
  <c r="J12" i="4"/>
  <c r="K13" i="4"/>
  <c r="L13" i="4"/>
  <c r="J13" i="4"/>
  <c r="L18" i="4" l="1"/>
  <c r="K18" i="4"/>
  <c r="G20" i="4"/>
  <c r="J18" i="4"/>
  <c r="G23" i="10"/>
  <c r="C11" i="7"/>
  <c r="E21" i="10" l="1"/>
  <c r="E10" i="5"/>
  <c r="F10" i="5"/>
  <c r="D10" i="5"/>
  <c r="D21" i="10" l="1"/>
  <c r="H59" i="2"/>
  <c r="I59" i="2"/>
  <c r="G59" i="2"/>
  <c r="H67" i="2" l="1"/>
  <c r="H66" i="2" s="1"/>
  <c r="H65" i="2" s="1"/>
  <c r="H64" i="2" s="1"/>
  <c r="H62" i="2" s="1"/>
  <c r="H60" i="2" s="1"/>
  <c r="I67" i="2"/>
  <c r="I66" i="2" s="1"/>
  <c r="I65" i="2" s="1"/>
  <c r="I64" i="2" s="1"/>
  <c r="I62" i="2" s="1"/>
  <c r="I60" i="2" s="1"/>
  <c r="G67" i="2"/>
  <c r="K25" i="4"/>
  <c r="K28" i="10" s="1"/>
  <c r="L25" i="4"/>
  <c r="J25" i="4"/>
  <c r="J28" i="10" s="1"/>
  <c r="K29" i="4"/>
  <c r="K32" i="10" s="1"/>
  <c r="L29" i="4"/>
  <c r="L32" i="10" s="1"/>
  <c r="J29" i="4"/>
  <c r="J32" i="10" s="1"/>
  <c r="J21" i="10"/>
  <c r="J20" i="10" s="1"/>
  <c r="J19" i="10" s="1"/>
  <c r="J14" i="10"/>
  <c r="J13" i="10" s="1"/>
  <c r="J12" i="10" s="1"/>
  <c r="J11" i="10" s="1"/>
  <c r="F32" i="2"/>
  <c r="H58" i="2"/>
  <c r="H57" i="2" s="1"/>
  <c r="H56" i="2" s="1"/>
  <c r="H54" i="2" s="1"/>
  <c r="H52" i="2" s="1"/>
  <c r="H50" i="2" s="1"/>
  <c r="I58" i="2"/>
  <c r="I57" i="2" s="1"/>
  <c r="I56" i="2" s="1"/>
  <c r="I54" i="2" s="1"/>
  <c r="I52" i="2" s="1"/>
  <c r="I50" i="2" s="1"/>
  <c r="G58" i="2"/>
  <c r="G57" i="2" s="1"/>
  <c r="G56" i="2" s="1"/>
  <c r="G54" i="2" s="1"/>
  <c r="G52" i="2" s="1"/>
  <c r="G66" i="2"/>
  <c r="G65" i="2" s="1"/>
  <c r="G64" i="2" s="1"/>
  <c r="G62" i="2" s="1"/>
  <c r="G60" i="2" s="1"/>
  <c r="H18" i="8"/>
  <c r="H17" i="8" s="1"/>
  <c r="I18" i="8"/>
  <c r="I17" i="8" s="1"/>
  <c r="G18" i="8"/>
  <c r="G17" i="8" s="1"/>
  <c r="L24" i="4" l="1"/>
  <c r="J24" i="4"/>
  <c r="J27" i="10" s="1"/>
  <c r="L28" i="10"/>
  <c r="G50" i="2"/>
  <c r="K24" i="4"/>
  <c r="K23" i="4" s="1"/>
  <c r="K26" i="10" s="1"/>
  <c r="J23" i="4"/>
  <c r="J26" i="10" s="1"/>
  <c r="L23" i="4"/>
  <c r="L26" i="10" s="1"/>
  <c r="L27" i="10"/>
  <c r="G48" i="2"/>
  <c r="G46" i="2" s="1"/>
  <c r="G44" i="2" s="1"/>
  <c r="G42" i="2" s="1"/>
  <c r="G41" i="2" s="1"/>
  <c r="K21" i="10"/>
  <c r="H48" i="2"/>
  <c r="H46" i="2" s="1"/>
  <c r="H44" i="2" s="1"/>
  <c r="H42" i="2" s="1"/>
  <c r="H41" i="2" s="1"/>
  <c r="I48" i="2"/>
  <c r="I46" i="2" s="1"/>
  <c r="I44" i="2" s="1"/>
  <c r="I42" i="2" s="1"/>
  <c r="I41" i="2" s="1"/>
  <c r="K27" i="10" l="1"/>
  <c r="L21" i="10"/>
  <c r="L20" i="10" s="1"/>
  <c r="L19" i="10" s="1"/>
  <c r="K20" i="10"/>
  <c r="K19" i="10" s="1"/>
  <c r="D15" i="9" l="1"/>
  <c r="D13" i="9" s="1"/>
  <c r="D11" i="9" s="1"/>
  <c r="G13" i="9"/>
  <c r="F13" i="9"/>
  <c r="G11" i="9"/>
  <c r="H13" i="9" l="1"/>
  <c r="H11" i="9" s="1"/>
  <c r="I14" i="8" l="1"/>
  <c r="I13" i="8" s="1"/>
  <c r="I12" i="8" s="1"/>
  <c r="H14" i="8"/>
  <c r="H13" i="8" s="1"/>
  <c r="G14" i="8"/>
  <c r="G13" i="8" s="1"/>
  <c r="G12" i="8" l="1"/>
  <c r="H12" i="8"/>
  <c r="J14" i="4"/>
  <c r="E8" i="5" l="1"/>
  <c r="F8" i="5"/>
  <c r="E11" i="7" l="1"/>
  <c r="E10" i="7" s="1"/>
  <c r="C10" i="7"/>
  <c r="E9" i="7" l="1"/>
  <c r="D8" i="5" l="1"/>
  <c r="H31" i="2" l="1"/>
  <c r="H39" i="2"/>
  <c r="H38" i="2" s="1"/>
  <c r="H37" i="2" s="1"/>
  <c r="H36" i="2" s="1"/>
  <c r="H34" i="2" s="1"/>
  <c r="H32" i="2" s="1"/>
  <c r="I39" i="2"/>
  <c r="I38" i="2" s="1"/>
  <c r="I37" i="2" s="1"/>
  <c r="I36" i="2" s="1"/>
  <c r="I34" i="2" s="1"/>
  <c r="I32" i="2" s="1"/>
  <c r="G39" i="2"/>
  <c r="G38" i="2" s="1"/>
  <c r="G37" i="2" s="1"/>
  <c r="G36" i="2" s="1"/>
  <c r="G34" i="2" s="1"/>
  <c r="G32" i="2" s="1"/>
  <c r="J11" i="4"/>
  <c r="I31" i="2" l="1"/>
  <c r="K14" i="10"/>
  <c r="K13" i="10" s="1"/>
  <c r="K12" i="10" s="1"/>
  <c r="K11" i="10" s="1"/>
  <c r="K14" i="4"/>
  <c r="G30" i="2"/>
  <c r="G29" i="2" s="1"/>
  <c r="H30" i="2"/>
  <c r="H29" i="2" s="1"/>
  <c r="I30" i="2"/>
  <c r="I29" i="2" s="1"/>
  <c r="K11" i="4" l="1"/>
  <c r="L14" i="10"/>
  <c r="L13" i="10" s="1"/>
  <c r="L12" i="10" s="1"/>
  <c r="L11" i="10" s="1"/>
  <c r="L14" i="4"/>
  <c r="G28" i="2"/>
  <c r="I28" i="2"/>
  <c r="L11" i="4" l="1"/>
  <c r="I27" i="2"/>
  <c r="I25" i="2" s="1"/>
  <c r="I23" i="2" s="1"/>
  <c r="I21" i="2" s="1"/>
  <c r="G27" i="2"/>
  <c r="G25" i="2" s="1"/>
  <c r="H28" i="2"/>
  <c r="G23" i="2" l="1"/>
  <c r="G21" i="2" s="1"/>
  <c r="G19" i="2" s="1"/>
  <c r="G17" i="2" s="1"/>
  <c r="G15" i="2" s="1"/>
  <c r="G13" i="2" s="1"/>
  <c r="G11" i="2" s="1"/>
  <c r="G9" i="2" s="1"/>
  <c r="I19" i="2"/>
  <c r="I17" i="2" s="1"/>
  <c r="I15" i="2" s="1"/>
  <c r="I13" i="2" s="1"/>
  <c r="I11" i="2" s="1"/>
  <c r="I9" i="2" s="1"/>
  <c r="H27" i="2"/>
  <c r="H25" i="2" s="1"/>
  <c r="H23" i="2" s="1"/>
  <c r="H21" i="2" s="1"/>
  <c r="H19" i="2" l="1"/>
  <c r="H17" i="2" s="1"/>
  <c r="H15" i="2" s="1"/>
  <c r="H13" i="2" s="1"/>
  <c r="H11" i="2" l="1"/>
  <c r="H9" i="2" s="1"/>
</calcChain>
</file>

<file path=xl/sharedStrings.xml><?xml version="1.0" encoding="utf-8"?>
<sst xmlns="http://schemas.openxmlformats.org/spreadsheetml/2006/main" count="280" uniqueCount="149">
  <si>
    <t>հազար դրամներով</t>
  </si>
  <si>
    <t xml:space="preserve"> </t>
  </si>
  <si>
    <t xml:space="preserve"> -----------------ի N -----------Ն որոշման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</si>
  <si>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</si>
  <si>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</si>
  <si>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</si>
  <si>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</si>
  <si>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</si>
  <si>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</si>
  <si>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</si>
  <si>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</si>
  <si>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</si>
  <si>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>այդ թվում՝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</si>
  <si>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</si>
  <si>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</si>
  <si>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</si>
  <si>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>Առաջին կիսամյակ</t>
  </si>
  <si>
    <t xml:space="preserve"> այդ թվում` ըստ կատարողների</t>
  </si>
  <si>
    <t xml:space="preserve"> ՀՀ կառավարություն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</si>
  <si>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</si>
  <si>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</si>
  <si>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</si>
  <si>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</si>
  <si>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</si>
  <si>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</si>
  <si>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</si>
  <si>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</si>
  <si>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</si>
  <si>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</si>
  <si>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/>
  </si>
  <si>
    <t>Միասնական թվային միջավայրի ձևավորում</t>
  </si>
  <si>
    <t xml:space="preserve"> 1235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</si>
  <si>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</si>
  <si>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</si>
  <si>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</si>
  <si>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</si>
  <si>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</si>
  <si>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</si>
  <si>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Ոչ նյութական հիմնական միջոցներ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</si>
  <si>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</si>
  <si>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</si>
  <si>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ԸՆԴՀԱՆՈՒՐ ԲՆՈՒՅԹԻ ՀԱՆՐԱՅԻՆ ԾԱՌԱՅՈՒԹՅՈՒՆՆԵՐ</t>
  </si>
  <si>
    <t xml:space="preserve"> ՀՀ բարձր տեխնոլոգիական արդյունաբերության նախարարություն</t>
  </si>
  <si>
    <t xml:space="preserve"> 1235 </t>
  </si>
  <si>
    <t xml:space="preserve"> Թվային փոխակերպման գործընթացի իրականացում </t>
  </si>
  <si>
    <t xml:space="preserve"> 1235 - 31001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</si>
  <si>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</si>
  <si>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</si>
  <si>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Հանրային իշխանության մարմիններ </t>
  </si>
  <si>
    <t xml:space="preserve"> Անվանումը </t>
  </si>
  <si>
    <t xml:space="preserve"> Նկարագրությունը </t>
  </si>
  <si>
    <t xml:space="preserve"> ՀՀ կառավարություն </t>
  </si>
  <si>
    <t xml:space="preserve">Անվանումը </t>
  </si>
  <si>
    <t xml:space="preserve">Տեսակը </t>
  </si>
  <si>
    <t xml:space="preserve"> ԲՍԿ </t>
  </si>
  <si>
    <t xml:space="preserve"> Ծրագրային դասիչ</t>
  </si>
  <si>
    <t>Բյուջետային գլխավոր կարգադրիչների, ծրագրերի, միջոցառումների և ուղղությունների անվանումները</t>
  </si>
  <si>
    <t xml:space="preserve"> Ծրագիր</t>
  </si>
  <si>
    <t xml:space="preserve"> Միջոց առում</t>
  </si>
  <si>
    <t xml:space="preserve"> Առաջին կիսամյակ</t>
  </si>
  <si>
    <t xml:space="preserve"> Տարի</t>
  </si>
  <si>
    <t xml:space="preserve"> այդ թվում՛</t>
  </si>
  <si>
    <t>ՀՀ կառավարություն</t>
  </si>
  <si>
    <t>Միջոցառումները կատարող պետական մարմինների և դրամաշնորհ ստացող տնտեսվարող սուբյեկտների անվանումները</t>
  </si>
  <si>
    <t>ԸՆԹԱՑԻԿ ԾԱԽՍԵՐ</t>
  </si>
  <si>
    <t>ԴՐԱՄԱՇՆՈՐՀՆԵՐ</t>
  </si>
  <si>
    <t>ԿԱՊԻՏԱԼԴՐԱՄԱՇՆՈՐՀՆԵՐ ՊԵՏԱԿԱՆ ՀԱՏՎԱԾԻ ԱՅԼ ՄԱԿԱՐԴԱԿՆԵՐԻՆ</t>
  </si>
  <si>
    <t xml:space="preserve"> - Այլ կապիտալ դրամաշնորհներ</t>
  </si>
  <si>
    <t>Գործառական դասիչը</t>
  </si>
  <si>
    <t>Բաժինը</t>
  </si>
  <si>
    <t>Խումբը</t>
  </si>
  <si>
    <t>Դասը</t>
  </si>
  <si>
    <t>01</t>
  </si>
  <si>
    <t>03</t>
  </si>
  <si>
    <t>02</t>
  </si>
  <si>
    <t>ԸՆԴԱՄԵՆԸ ԾԱԽՍԵՐ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</si>
  <si>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ՓՈՓՈԽՈՒԹՅՈՒՆՆԵՐԸ ԵՎ ԼՐԱՑՈՒՄՆԵՐԸ</t>
  </si>
  <si>
    <t xml:space="preserve"> ՀԱՅԱՍՏԱՆԻ  ՀԱՆՐԱՊԵՏՈՒԹՅԱՆ ԿԱՌԱՎԱՐՈՒԹՅԱՆ 2025 ԹՎԱԿԱՆԻ ԴԵԿՏԵՄԲԵՐԻ 25-Ի N 1910-Ն ՈՐՈՇՄԱՆ N 5 ՀԱՎԵԼՎԱԾԻ N7  ԱՂՅՈՒՍԱԿՈՒՄ ԿԱՏԱՐՎՈՂ ԼՐԱՑՈՒՄՆԵՐԸ</t>
  </si>
  <si>
    <t xml:space="preserve"> ՀԱՅԱՍՏԱՆԻ ՀԱՆՐԱՊԵՏՈՒԹՅԱՆ ԿԱՌԱՎԱՐՈՒԹՅԱՆ 2025 ԹՎԱԿԱՆԻ ԴԵԿՏԵՄԲԵՐԻ 25-Ի N 1910-Ն ՈՐՈՇՄԱՆ N 9.1  ՀԱՎԵԼՎԱԾՈՒՄ   ԿԱՏԱՐՎՈՂ ՓՈՓՈԽՈՒԹՅՈՒՆՆԵՐԸ ԵՎ ԼՐԱՑՈՒՄՆԵՐԸ</t>
  </si>
  <si>
    <t xml:space="preserve"> ՀՀ կառավարության 2026 թվականի</t>
  </si>
  <si>
    <t>Թվայնացվող ծրագրերի քանակ, հատ</t>
  </si>
  <si>
    <t xml:space="preserve">««ՈՒԱՅԶ» Բարեկեցության տեղեկատվական համակարգերի ձեռնարկություն»  հիմնադրամ </t>
  </si>
  <si>
    <t xml:space="preserve">հազար դրամներով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</si>
  <si>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</si>
  <si>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</si>
  <si>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</si>
  <si>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</si>
  <si>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</si>
  <si>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</si>
  <si>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ԸՆԴԱՄԵՆԸ</t>
  </si>
  <si>
    <t>ՀՀ բարձր տեխնոլոգիական արդյունաբերության նախարարություն</t>
  </si>
  <si>
    <t>1235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</si>
  <si>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</si>
  <si>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</si>
  <si>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</si>
  <si>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1235 - 31001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</si>
  <si>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</si>
  <si>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</si>
  <si>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>Ծառայությունների մատուցում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</si>
  <si>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</si>
  <si>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</si>
  <si>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</si>
  <si>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</si>
  <si>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</si>
  <si>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</si>
  <si>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</si>
  <si>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</si>
  <si>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</si>
  <si>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</si>
  <si>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Ցուցանիշների փոփոխությունը ( նվազեցումները նշված են փակագծերում)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</si>
  <si>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</si>
  <si>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</si>
  <si>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</si>
  <si>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</si>
  <si>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</si>
  <si>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</si>
  <si>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«ՀԱՅԱՍՏԱՆԻ ՀԱՆՐԱՊԵՏՈՒԹՅԱՆ 2026 ԹՎԱԿԱՆԻ ՊԵՏԱԿԱՆ ԲՅՈՒՋԵԻ ՄԱՍԻՆ» ՀՀ ՕՐԵՆՔԻ N 1 ՀԱՎԵԼՎԱԾԻ N 3 ԱՂՅՈՒՍԱԿՈՒՄ ԿԱՏԱՐՎՈՂ  ՓՈՓՈԽՈՒԹՅՈՒՆԸ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</si>
  <si>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</si>
  <si>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</si>
  <si>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</si>
  <si>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</si>
  <si>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</si>
  <si>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>Ցուցանիշների փոփոխությունը (ավելացումները նշված են դրական նշանով, իսկ նվազեցումները՝ փակագծերում)</t>
  </si>
  <si>
    <t>Հավելված N6</t>
  </si>
  <si>
    <t xml:space="preserve"> Հավելված N 1
</t>
  </si>
  <si>
    <t>Հավելված  N  2</t>
  </si>
  <si>
    <t>Հավելված N 3</t>
  </si>
  <si>
    <t xml:space="preserve"> Հավելված N 4
</t>
  </si>
  <si>
    <t xml:space="preserve"> Հավելված N 5
</t>
  </si>
  <si>
    <t xml:space="preserve"> ԲԳԿ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</si>
  <si>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</si>
  <si>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</si>
  <si>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</si>
  <si>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</si>
  <si>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</si>
  <si>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</si>
  <si>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ՀՀ բարձր տեխնոլոգիական արդյունաբերության նախարարություն </t>
  </si>
  <si>
    <t>Հավելված N7</t>
  </si>
  <si>
    <t xml:space="preserve">այդ թվում՝ ըստ կատարողների </t>
  </si>
  <si>
    <t>այդ թվում՝ բյուջետային ծախսերի տնտեսագիտական դասակարգման հոդվածներ</t>
  </si>
  <si>
    <t>ԱՅԼ  ԾԱԽՍԵՐ</t>
  </si>
  <si>
    <t xml:space="preserve"> - Պահուստային միջոցներ</t>
  </si>
  <si>
    <t>1235 - 11008</t>
  </si>
  <si>
    <t>Թվային գործիքների ստեղծում</t>
  </si>
  <si>
    <t xml:space="preserve"> ՀԱՅԱՍՏԱՆԻ  ՀԱՆՐԱՊԵՏՈՒԹՅԱՆ ԿԱՌԱՎԱՐՈՒԹՅԱՆ 2025 ԹՎԱԿԱՆԻ ԴԵԿՏԵՄԲԵՐԻ 25-Ի N 1910-Ն ՈՐՈՇՄԱՆ N 5 ՀԱՎԵԼՎԱԾԻ N2  ԱՂՅՈՒՍԱԿՈՒՄ ԿԱՏԱՐՎՈՂ ՓՈՓՈԽՈՒԹՅՈՒՆՆԵՐԸ </t>
  </si>
  <si>
    <t>«ՀԱՅԱՍՏԱՆԻ ՀԱՆՐԱՊԵՏՈՒԹՅԱՆ 2026 ԹՎԱԿԱՆԻ ՊԵՏԱԿԱՆ ԲՅՈՒՋԵԻ ՄԱՍԻՆ» ՀՀ ՕՐԵՆՔԻ N 1 ՀԱՎԵԼՎԱԾԻ  N 2 ԱՂՅՈՒՍԱԿՈՒՄ  ԿԱՏԱՐՎՈՂ ՎԵՐԱԲԱՇԽՈՒՄ,  ԼՐԱՑՈՒՄԸ ԵՎ ՀԱՅԱՍՏԱՆԻ ՀԱՆՐԱՊԵՏՈՒԹՅԱՆ ԿԱՌԱՎԱՐՈՒԹՅԱՆ 2025 ԹՎԱԿԱՆԻ ԴԵԿՏԵՄԲԵՐԻ 25-Ի N 1910-Ն ՈՐՈՇՄԱՆ N 5 ՀԱՎԵԼՎԱԾԻ N1 ԱՂՅՈՒՍԱԿՈՒՄ  ԿԱՏԱՐՎՈՂ ՓՈՓՈԽՈՒԹՅՈՒՆՆԵՐԸ ԵՎ ԼՐԱՑՈՒՄՆԵՐԸ</t>
  </si>
  <si>
    <t xml:space="preserve"> 1235 - 11008 </t>
  </si>
  <si>
    <t xml:space="preserve"> ՀԱՅԱՍՏԱՆԻ ՀԱՆՐԱՊԵՏՈՒԹՅԱՆ ԿԱՌԱՎԱՐՈՒԹՅԱՆ 2025 ԹՎԱԿԱՆԻ ԴԵԿՏԵՄԲԵՐԻ 25-Ի N 1910-Ն ՈՐՈՇՄԱՆ N 9 ՀԱՎԵԼՎԱԾՈՒՄ   ԿԱՏԱՐՎՈՂ ՓՈՓՈԽՈՒԹՅՈՒՆՆԵՐԸ ԵՎ ԼՐԱՑՈՒՄՆԵՐԸ</t>
  </si>
  <si>
    <t xml:space="preserve"> Ակտիվն օգտագործող կազմակերպության անվանումը`  Մասնագիտացված կազմակերպություն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</si>
</sst>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_-;\-* #,##0.00_-;_-* &quot;-&quot;??_-;_-@_-"/>
    <numFmt numFmtId="164" formatCode="_(* #,##0.00_);_(* \(#,##0.00\);_(* &quot;-&quot;??_);_(@_)"/>
    <numFmt numFmtId="165" formatCode="##,##0.0;\(##,##0.0\);\-"/>
    <numFmt numFmtId="166" formatCode="#,##0.0_ ;\-#,##0.0\ "/>
    <numFmt numFmtId="167" formatCode="#,##0.0_);\(#,##0.0\)"/>
    <numFmt numFmtId="168" formatCode="_-* #,##0.00\ _ _-;\-* #,##0.00\ _ _-;_-* &quot;-&quot;??\ _ _-;_-@_-"/>
    <numFmt numFmtId="169" formatCode="_(* #,##0.0_);_(* \(#,##0.0\);_(* &quot;-&quot;?_);_(@_)"/>
    <numFmt numFmtId="170" formatCode="#,##0.0"/>
    <numFmt numFmtId="171" formatCode="_-* #,##0.00\ _₽_-;\-* #,##0.00\ _₽_-;_-* &quot;-&quot;??\ _₽_-;_-@_-"/>
    <numFmt numFmtId="172" formatCode="_(* #,##0.0_);_(* \(#,##0.0\);_(* &quot;-&quot;??_);_(@_)"/>
    <numFmt numFmtId="173" formatCode="##,##0;\(##,##0\);\-"/>
  </numFmts>
  <fonts count="7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HEA Grapalat"/>
      <family val="2"/>
    </font>
    <font>
      <sz val="10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2"/>
      <color theme="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rgb="FF000000"/>
      <name val="Calibri"/>
      <family val="2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u/>
      <sz val="12"/>
      <name val="GHEA Grapalat"/>
      <family val="3"/>
    </font>
    <font>
      <sz val="12"/>
      <color rgb="FF000000"/>
      <name val="GHEA Grapalat"/>
      <family val="3"/>
    </font>
    <font>
      <sz val="11"/>
      <color rgb="FF9C6500"/>
      <name val="Calibri"/>
      <family val="2"/>
      <scheme val="minor"/>
    </font>
    <font>
      <i/>
      <sz val="11"/>
      <name val="GHEA Grapalat"/>
      <family val="3"/>
    </font>
    <font>
      <sz val="8"/>
      <name val="GHEA Grapalat"/>
      <family val="3"/>
    </font>
    <font>
      <sz val="10"/>
      <color indexed="8"/>
      <name val="MS Sans Serif"/>
      <family val="2"/>
      <charset val="204"/>
    </font>
    <font>
      <sz val="10"/>
      <color rgb="FF000000"/>
      <name val="Times New Roman"/>
      <charset val="204"/>
    </font>
    <font>
      <sz val="10"/>
      <color rgb="FF000000"/>
      <name val="GHEA Grapalat"/>
      <family val="3"/>
    </font>
    <font>
      <sz val="10"/>
      <color rgb="FF000000"/>
      <name val="Arial Armenian"/>
      <family val="2"/>
    </font>
    <font>
      <sz val="8"/>
      <color rgb="FF000000"/>
      <name val="GHEA Grapalat"/>
      <family val="3"/>
    </font>
    <font>
      <sz val="10"/>
      <color rgb="FF000000"/>
      <name val="Times New Roman"/>
      <family val="1"/>
    </font>
    <font>
      <sz val="8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2"/>
    </font>
    <font>
      <sz val="11"/>
      <name val="GHEA Grapalat"/>
      <family val="2"/>
    </font>
    <font>
      <sz val="12"/>
      <name val="GHEA Grapalat"/>
      <family val="2"/>
    </font>
    <font>
      <sz val="11"/>
      <color rgb="FFFF0000"/>
      <name val="GHEA Grapalat"/>
      <family val="2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F2F2F2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58">
    <xf numFmtId="0" fontId="0" fillId="0" borderId="0"/>
    <xf numFmtId="165" fontId="2" fillId="0" borderId="0" applyFill="0" applyBorder="0" applyProtection="0">
      <alignment horizontal="right" vertical="top"/>
    </xf>
    <xf numFmtId="165" fontId="3" fillId="0" borderId="0" applyFill="0" applyBorder="0" applyProtection="0">
      <alignment horizontal="right" vertical="top"/>
    </xf>
    <xf numFmtId="0" fontId="6" fillId="0" borderId="0">
      <alignment horizontal="left" vertical="top" wrapText="1"/>
    </xf>
    <xf numFmtId="164" fontId="7" fillId="0" borderId="0" applyFont="0" applyFill="0" applyBorder="0" applyAlignment="0" applyProtection="0"/>
    <xf numFmtId="0" fontId="8" fillId="0" borderId="0"/>
    <xf numFmtId="0" fontId="1" fillId="0" borderId="0"/>
    <xf numFmtId="0" fontId="7" fillId="0" borderId="0"/>
    <xf numFmtId="168" fontId="8" fillId="0" borderId="0" applyFon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7" borderId="9" applyNumberFormat="0" applyAlignment="0" applyProtection="0"/>
    <xf numFmtId="0" fontId="16" fillId="8" borderId="10" applyNumberFormat="0" applyAlignment="0" applyProtection="0"/>
    <xf numFmtId="0" fontId="17" fillId="8" borderId="9" applyNumberFormat="0" applyAlignment="0" applyProtection="0"/>
    <xf numFmtId="0" fontId="18" fillId="0" borderId="11" applyNumberFormat="0" applyFill="0" applyAlignment="0" applyProtection="0"/>
    <xf numFmtId="0" fontId="19" fillId="9" borderId="12" applyNumberFormat="0" applyAlignment="0" applyProtection="0"/>
    <xf numFmtId="0" fontId="20" fillId="0" borderId="0" applyNumberFormat="0" applyFill="0" applyBorder="0" applyAlignment="0" applyProtection="0"/>
    <xf numFmtId="0" fontId="1" fillId="10" borderId="13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3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6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6" fillId="0" borderId="0">
      <alignment horizontal="left" vertical="top" wrapText="1"/>
    </xf>
    <xf numFmtId="0" fontId="7" fillId="0" borderId="0"/>
    <xf numFmtId="43" fontId="27" fillId="0" borderId="0" applyFont="0" applyFill="0" applyBorder="0" applyAlignment="0" applyProtection="0"/>
    <xf numFmtId="0" fontId="26" fillId="44" borderId="0" applyNumberFormat="0" applyBorder="0" applyAlignment="0" applyProtection="0"/>
    <xf numFmtId="0" fontId="7" fillId="0" borderId="0"/>
    <xf numFmtId="0" fontId="8" fillId="0" borderId="0"/>
    <xf numFmtId="43" fontId="8" fillId="0" borderId="0" applyFont="0" applyFill="0" applyBorder="0" applyAlignment="0" applyProtection="0"/>
    <xf numFmtId="0" fontId="27" fillId="0" borderId="0"/>
    <xf numFmtId="0" fontId="27" fillId="0" borderId="0"/>
    <xf numFmtId="0" fontId="29" fillId="6" borderId="0" applyNumberFormat="0" applyBorder="0" applyAlignment="0" applyProtection="0"/>
    <xf numFmtId="0" fontId="31" fillId="36" borderId="0" applyNumberFormat="0" applyBorder="0" applyAlignment="0" applyProtection="0"/>
    <xf numFmtId="0" fontId="8" fillId="0" borderId="0"/>
    <xf numFmtId="0" fontId="26" fillId="35" borderId="0" applyNumberFormat="0" applyBorder="0" applyAlignment="0" applyProtection="0"/>
    <xf numFmtId="43" fontId="2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8" fillId="0" borderId="0"/>
    <xf numFmtId="0" fontId="26" fillId="42" borderId="0" applyNumberFormat="0" applyBorder="0" applyAlignment="0" applyProtection="0"/>
    <xf numFmtId="0" fontId="30" fillId="50" borderId="0" applyNumberFormat="0" applyBorder="0" applyAlignment="0" applyProtection="0"/>
    <xf numFmtId="0" fontId="26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0" borderId="0" applyNumberFormat="0" applyBorder="0" applyAlignment="0" applyProtection="0"/>
    <xf numFmtId="0" fontId="30" fillId="47" borderId="0" applyNumberFormat="0" applyBorder="0" applyAlignment="0" applyProtection="0"/>
    <xf numFmtId="0" fontId="30" fillId="51" borderId="0" applyNumberFormat="0" applyBorder="0" applyAlignment="0" applyProtection="0"/>
    <xf numFmtId="0" fontId="30" fillId="40" borderId="0" applyNumberFormat="0" applyBorder="0" applyAlignment="0" applyProtection="0"/>
    <xf numFmtId="0" fontId="26" fillId="36" borderId="0" applyNumberFormat="0" applyBorder="0" applyAlignment="0" applyProtection="0"/>
    <xf numFmtId="0" fontId="30" fillId="48" borderId="0" applyNumberFormat="0" applyBorder="0" applyAlignment="0" applyProtection="0"/>
    <xf numFmtId="0" fontId="26" fillId="45" borderId="0" applyNumberFormat="0" applyBorder="0" applyAlignment="0" applyProtection="0"/>
    <xf numFmtId="0" fontId="26" fillId="39" borderId="0" applyNumberFormat="0" applyBorder="0" applyAlignment="0" applyProtection="0"/>
    <xf numFmtId="0" fontId="30" fillId="49" borderId="0" applyNumberFormat="0" applyBorder="0" applyAlignment="0" applyProtection="0"/>
    <xf numFmtId="0" fontId="26" fillId="37" borderId="0" applyNumberFormat="0" applyBorder="0" applyAlignment="0" applyProtection="0"/>
    <xf numFmtId="0" fontId="30" fillId="52" borderId="0" applyNumberFormat="0" applyBorder="0" applyAlignment="0" applyProtection="0"/>
    <xf numFmtId="0" fontId="30" fillId="48" borderId="0" applyNumberFormat="0" applyBorder="0" applyAlignment="0" applyProtection="0"/>
    <xf numFmtId="0" fontId="30" fillId="45" borderId="0" applyNumberFormat="0" applyBorder="0" applyAlignment="0" applyProtection="0"/>
    <xf numFmtId="0" fontId="26" fillId="38" borderId="0" applyNumberFormat="0" applyBorder="0" applyAlignment="0" applyProtection="0"/>
    <xf numFmtId="0" fontId="26" fillId="46" borderId="0" applyNumberFormat="0" applyBorder="0" applyAlignment="0" applyProtection="0"/>
    <xf numFmtId="0" fontId="26" fillId="38" borderId="0" applyNumberFormat="0" applyBorder="0" applyAlignment="0" applyProtection="0"/>
    <xf numFmtId="0" fontId="26" fillId="43" borderId="0" applyNumberFormat="0" applyBorder="0" applyAlignment="0" applyProtection="0"/>
    <xf numFmtId="0" fontId="30" fillId="39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2" fillId="53" borderId="15" applyNumberFormat="0" applyAlignment="0" applyProtection="0"/>
    <xf numFmtId="0" fontId="33" fillId="54" borderId="16" applyNumberFormat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37" borderId="0" applyNumberFormat="0" applyBorder="0" applyAlignment="0" applyProtection="0"/>
    <xf numFmtId="0" fontId="36" fillId="0" borderId="17" applyNumberFormat="0" applyFill="0" applyAlignment="0" applyProtection="0"/>
    <xf numFmtId="0" fontId="37" fillId="0" borderId="18" applyNumberFormat="0" applyFill="0" applyAlignment="0" applyProtection="0"/>
    <xf numFmtId="0" fontId="38" fillId="0" borderId="19" applyNumberFormat="0" applyFill="0" applyAlignment="0" applyProtection="0"/>
    <xf numFmtId="0" fontId="38" fillId="0" borderId="0" applyNumberFormat="0" applyFill="0" applyBorder="0" applyAlignment="0" applyProtection="0"/>
    <xf numFmtId="0" fontId="39" fillId="43" borderId="15" applyNumberFormat="0" applyAlignment="0" applyProtection="0"/>
    <xf numFmtId="0" fontId="40" fillId="0" borderId="20" applyNumberFormat="0" applyFill="0" applyAlignment="0" applyProtection="0"/>
    <xf numFmtId="0" fontId="41" fillId="55" borderId="0" applyNumberFormat="0" applyBorder="0" applyAlignment="0" applyProtection="0"/>
    <xf numFmtId="1" fontId="47" fillId="0" borderId="0"/>
    <xf numFmtId="1" fontId="47" fillId="0" borderId="0"/>
    <xf numFmtId="1" fontId="47" fillId="0" borderId="0"/>
    <xf numFmtId="0" fontId="1" fillId="0" borderId="0"/>
    <xf numFmtId="0" fontId="7" fillId="0" borderId="0"/>
    <xf numFmtId="0" fontId="7" fillId="0" borderId="0"/>
    <xf numFmtId="0" fontId="8" fillId="56" borderId="21" applyNumberFormat="0" applyFont="0" applyAlignment="0" applyProtection="0"/>
    <xf numFmtId="0" fontId="42" fillId="53" borderId="22" applyNumberFormat="0" applyAlignment="0" applyProtection="0"/>
    <xf numFmtId="0" fontId="46" fillId="0" borderId="0"/>
    <xf numFmtId="0" fontId="46" fillId="0" borderId="0"/>
    <xf numFmtId="0" fontId="46" fillId="0" borderId="0"/>
    <xf numFmtId="0" fontId="43" fillId="0" borderId="0" applyNumberFormat="0" applyFill="0" applyBorder="0" applyAlignment="0" applyProtection="0"/>
    <xf numFmtId="0" fontId="44" fillId="0" borderId="23" applyNumberFormat="0" applyFill="0" applyAlignment="0" applyProtection="0"/>
    <xf numFmtId="0" fontId="45" fillId="0" borderId="0" applyNumberFormat="0" applyFill="0" applyBorder="0" applyAlignment="0" applyProtection="0"/>
    <xf numFmtId="0" fontId="28" fillId="0" borderId="0"/>
    <xf numFmtId="1" fontId="47" fillId="0" borderId="0"/>
    <xf numFmtId="0" fontId="48" fillId="0" borderId="0"/>
    <xf numFmtId="0" fontId="7" fillId="0" borderId="0"/>
    <xf numFmtId="0" fontId="28" fillId="0" borderId="0"/>
    <xf numFmtId="0" fontId="46" fillId="0" borderId="0"/>
    <xf numFmtId="43" fontId="49" fillId="0" borderId="0" applyFont="0" applyFill="0" applyBorder="0" applyAlignment="0" applyProtection="0"/>
    <xf numFmtId="0" fontId="1" fillId="0" borderId="0"/>
    <xf numFmtId="0" fontId="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>
      <alignment horizontal="left" vertical="top" wrapText="1"/>
    </xf>
    <xf numFmtId="0" fontId="6" fillId="0" borderId="0">
      <alignment horizontal="left" vertical="top" wrapText="1"/>
    </xf>
    <xf numFmtId="164" fontId="8" fillId="0" borderId="0" applyFont="0" applyFill="0" applyBorder="0" applyAlignment="0" applyProtection="0"/>
    <xf numFmtId="165" fontId="2" fillId="0" borderId="0" applyFill="0" applyBorder="0" applyProtection="0">
      <alignment horizontal="right" vertical="top"/>
    </xf>
    <xf numFmtId="0" fontId="51" fillId="0" borderId="0"/>
    <xf numFmtId="0" fontId="32" fillId="53" borderId="27" applyNumberFormat="0" applyAlignment="0" applyProtection="0"/>
    <xf numFmtId="0" fontId="39" fillId="43" borderId="27" applyNumberFormat="0" applyAlignment="0" applyProtection="0"/>
    <xf numFmtId="0" fontId="8" fillId="56" borderId="28" applyNumberFormat="0" applyFont="0" applyAlignment="0" applyProtection="0"/>
    <xf numFmtId="0" fontId="42" fillId="53" borderId="29" applyNumberFormat="0" applyAlignment="0" applyProtection="0"/>
    <xf numFmtId="0" fontId="44" fillId="0" borderId="30" applyNumberFormat="0" applyFill="0" applyAlignment="0" applyProtection="0"/>
    <xf numFmtId="0" fontId="51" fillId="0" borderId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43" fontId="51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56" fillId="0" borderId="0"/>
    <xf numFmtId="0" fontId="51" fillId="0" borderId="0"/>
    <xf numFmtId="0" fontId="7" fillId="0" borderId="0"/>
    <xf numFmtId="0" fontId="28" fillId="0" borderId="0"/>
    <xf numFmtId="0" fontId="51" fillId="0" borderId="0"/>
    <xf numFmtId="0" fontId="51" fillId="0" borderId="0"/>
    <xf numFmtId="0" fontId="1" fillId="10" borderId="13" applyNumberFormat="0" applyFont="0" applyAlignment="0" applyProtection="0"/>
    <xf numFmtId="0" fontId="1" fillId="10" borderId="13" applyNumberFormat="0" applyFont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15" fillId="7" borderId="9" applyNumberFormat="0" applyAlignment="0" applyProtection="0"/>
    <xf numFmtId="0" fontId="16" fillId="8" borderId="10" applyNumberFormat="0" applyAlignment="0" applyProtection="0"/>
    <xf numFmtId="0" fontId="17" fillId="8" borderId="9" applyNumberFormat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19" fillId="9" borderId="12" applyNumberFormat="0" applyAlignment="0" applyProtection="0"/>
    <xf numFmtId="0" fontId="9" fillId="0" borderId="0" applyNumberFormat="0" applyFill="0" applyBorder="0" applyAlignment="0" applyProtection="0"/>
    <xf numFmtId="0" fontId="54" fillId="6" borderId="0" applyNumberFormat="0" applyBorder="0" applyAlignment="0" applyProtection="0"/>
    <xf numFmtId="0" fontId="6" fillId="0" borderId="0">
      <alignment horizontal="left" vertical="top" wrapText="1"/>
    </xf>
    <xf numFmtId="0" fontId="6" fillId="0" borderId="0">
      <alignment horizontal="left" vertical="top" wrapText="1"/>
    </xf>
    <xf numFmtId="0" fontId="14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" fillId="0" borderId="0"/>
    <xf numFmtId="0" fontId="1" fillId="0" borderId="0"/>
    <xf numFmtId="0" fontId="6" fillId="0" borderId="0">
      <alignment horizontal="left" vertical="top" wrapText="1"/>
    </xf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9" fillId="0" borderId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7" fillId="0" borderId="0"/>
    <xf numFmtId="9" fontId="7" fillId="0" borderId="0" applyFont="0" applyFill="0" applyBorder="0" applyAlignment="0" applyProtection="0"/>
    <xf numFmtId="0" fontId="28" fillId="0" borderId="0"/>
    <xf numFmtId="0" fontId="8" fillId="0" borderId="0"/>
    <xf numFmtId="0" fontId="24" fillId="6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54" fillId="6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3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3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3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3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3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3" fillId="34" borderId="0" applyNumberFormat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58" fillId="0" borderId="0"/>
    <xf numFmtId="168" fontId="62" fillId="0" borderId="0" applyFont="0" applyFill="0" applyBorder="0" applyAlignment="0" applyProtection="0"/>
    <xf numFmtId="165" fontId="6" fillId="0" borderId="0" applyFill="0" applyBorder="0" applyProtection="0">
      <alignment horizontal="right" vertical="top"/>
    </xf>
    <xf numFmtId="0" fontId="62" fillId="0" borderId="0"/>
    <xf numFmtId="0" fontId="28" fillId="0" borderId="0"/>
    <xf numFmtId="0" fontId="6" fillId="0" borderId="0">
      <alignment horizontal="left" vertical="top" wrapText="1"/>
    </xf>
  </cellStyleXfs>
  <cellXfs count="19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16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66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167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left" vertical="center" wrapText="1"/>
    </xf>
    <xf numFmtId="167" fontId="4" fillId="2" borderId="1" xfId="1" applyNumberFormat="1" applyFont="1" applyFill="1" applyBorder="1" applyAlignment="1">
      <alignment horizontal="center" vertical="center"/>
    </xf>
    <xf numFmtId="167" fontId="4" fillId="3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0" fillId="0" borderId="1" xfId="3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3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164" fontId="5" fillId="2" borderId="0" xfId="0" applyNumberFormat="1" applyFont="1" applyFill="1" applyAlignment="1">
      <alignment vertical="center"/>
    </xf>
    <xf numFmtId="169" fontId="4" fillId="2" borderId="0" xfId="0" applyNumberFormat="1" applyFont="1" applyFill="1" applyAlignment="1">
      <alignment vertic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167" fontId="50" fillId="0" borderId="1" xfId="1" applyNumberFormat="1" applyFont="1" applyBorder="1" applyAlignment="1">
      <alignment horizontal="center" vertical="center"/>
    </xf>
    <xf numFmtId="167" fontId="4" fillId="0" borderId="1" xfId="1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2" borderId="24" xfId="0" applyFont="1" applyFill="1" applyBorder="1" applyAlignment="1">
      <alignment horizontal="left" vertical="top" wrapText="1"/>
    </xf>
    <xf numFmtId="165" fontId="4" fillId="0" borderId="24" xfId="2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top" wrapText="1"/>
    </xf>
    <xf numFmtId="170" fontId="4" fillId="2" borderId="24" xfId="131" applyNumberFormat="1" applyFont="1" applyFill="1" applyBorder="1" applyAlignment="1">
      <alignment horizontal="right" vertical="top"/>
    </xf>
    <xf numFmtId="0" fontId="4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top" wrapText="1"/>
    </xf>
    <xf numFmtId="2" fontId="4" fillId="57" borderId="0" xfId="0" applyNumberFormat="1" applyFont="1" applyFill="1" applyAlignment="1">
      <alignment horizontal="righ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2" borderId="24" xfId="0" applyFont="1" applyFill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4" fillId="2" borderId="1" xfId="51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center" vertical="center" textRotation="90" wrapText="1"/>
    </xf>
    <xf numFmtId="0" fontId="4" fillId="2" borderId="2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49" fontId="4" fillId="2" borderId="24" xfId="0" applyNumberFormat="1" applyFont="1" applyFill="1" applyBorder="1" applyAlignment="1">
      <alignment horizontal="center" vertical="center" wrapText="1"/>
    </xf>
    <xf numFmtId="0" fontId="4" fillId="0" borderId="24" xfId="0" quotePrefix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49" fontId="4" fillId="0" borderId="24" xfId="0" applyNumberFormat="1" applyFont="1" applyFill="1" applyBorder="1" applyAlignment="1">
      <alignment horizontal="center" vertical="center" wrapText="1"/>
    </xf>
    <xf numFmtId="49" fontId="4" fillId="0" borderId="24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vertical="center"/>
    </xf>
    <xf numFmtId="49" fontId="4" fillId="2" borderId="24" xfId="0" applyNumberFormat="1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left" vertical="center" wrapText="1"/>
    </xf>
    <xf numFmtId="0" fontId="4" fillId="0" borderId="24" xfId="58" applyFont="1" applyBorder="1" applyAlignment="1">
      <alignment horizontal="center" vertical="center" wrapText="1"/>
    </xf>
    <xf numFmtId="0" fontId="52" fillId="0" borderId="24" xfId="0" applyFont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 wrapText="1"/>
    </xf>
    <xf numFmtId="0" fontId="25" fillId="0" borderId="4" xfId="0" applyFont="1" applyBorder="1" applyAlignment="1">
      <alignment horizontal="right" vertical="center"/>
    </xf>
    <xf numFmtId="0" fontId="4" fillId="0" borderId="24" xfId="58" applyFont="1" applyBorder="1" applyAlignment="1">
      <alignment horizontal="center" vertical="center" wrapText="1"/>
    </xf>
    <xf numFmtId="0" fontId="4" fillId="0" borderId="26" xfId="58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5" fillId="2" borderId="1" xfId="0" applyFont="1" applyFill="1" applyBorder="1" applyAlignment="1">
      <alignment vertical="center" wrapText="1"/>
    </xf>
    <xf numFmtId="0" fontId="59" fillId="0" borderId="0" xfId="252" applyFont="1" applyFill="1" applyBorder="1" applyAlignment="1">
      <alignment horizontal="left" vertical="top"/>
    </xf>
    <xf numFmtId="0" fontId="60" fillId="0" borderId="0" xfId="252" applyFont="1" applyFill="1" applyBorder="1" applyAlignment="1">
      <alignment horizontal="left" vertical="top"/>
    </xf>
    <xf numFmtId="0" fontId="61" fillId="0" borderId="0" xfId="252" applyFont="1" applyFill="1" applyBorder="1" applyAlignment="1">
      <alignment horizontal="left" vertical="top"/>
    </xf>
    <xf numFmtId="0" fontId="63" fillId="0" borderId="0" xfId="252" applyFont="1" applyFill="1" applyAlignment="1">
      <alignment horizontal="right"/>
    </xf>
    <xf numFmtId="0" fontId="64" fillId="0" borderId="0" xfId="252" applyFont="1" applyFill="1" applyAlignment="1">
      <alignment horizontal="center" wrapText="1"/>
    </xf>
    <xf numFmtId="0" fontId="53" fillId="0" borderId="0" xfId="252" applyFont="1" applyFill="1" applyBorder="1" applyAlignment="1">
      <alignment horizontal="left" vertical="top"/>
    </xf>
    <xf numFmtId="0" fontId="66" fillId="0" borderId="0" xfId="252" applyFont="1" applyAlignment="1">
      <alignment horizontal="left" vertical="top" wrapText="1"/>
    </xf>
    <xf numFmtId="0" fontId="58" fillId="0" borderId="0" xfId="252" applyAlignment="1">
      <alignment horizontal="left" vertical="top" wrapText="1"/>
    </xf>
    <xf numFmtId="0" fontId="67" fillId="0" borderId="1" xfId="252" applyFont="1" applyBorder="1" applyAlignment="1">
      <alignment horizontal="left" vertical="top" wrapText="1"/>
    </xf>
    <xf numFmtId="0" fontId="65" fillId="0" borderId="1" xfId="252" applyFont="1" applyBorder="1" applyAlignment="1">
      <alignment horizontal="center" vertical="top" wrapText="1"/>
    </xf>
    <xf numFmtId="0" fontId="65" fillId="0" borderId="1" xfId="252" applyFont="1" applyBorder="1" applyAlignment="1">
      <alignment horizontal="left" vertical="top" wrapText="1"/>
    </xf>
    <xf numFmtId="0" fontId="67" fillId="0" borderId="1" xfId="252" applyFont="1" applyBorder="1" applyAlignment="1">
      <alignment horizontal="center" vertical="top" wrapText="1"/>
    </xf>
    <xf numFmtId="165" fontId="67" fillId="0" borderId="1" xfId="254" applyNumberFormat="1" applyFont="1" applyBorder="1" applyAlignment="1">
      <alignment horizontal="right" vertical="top"/>
    </xf>
    <xf numFmtId="0" fontId="68" fillId="0" borderId="1" xfId="0" applyFont="1" applyBorder="1" applyAlignment="1">
      <alignment horizontal="left" vertical="top" wrapText="1"/>
    </xf>
    <xf numFmtId="0" fontId="69" fillId="0" borderId="0" xfId="255" applyFont="1"/>
    <xf numFmtId="0" fontId="69" fillId="0" borderId="0" xfId="255" applyFont="1" applyFill="1"/>
    <xf numFmtId="0" fontId="69" fillId="0" borderId="0" xfId="255" applyFont="1" applyFill="1" applyAlignment="1"/>
    <xf numFmtId="0" fontId="69" fillId="0" borderId="0" xfId="255" applyFont="1" applyFill="1" applyAlignment="1">
      <alignment horizontal="right"/>
    </xf>
    <xf numFmtId="0" fontId="69" fillId="0" borderId="0" xfId="255" applyFont="1" applyBorder="1"/>
    <xf numFmtId="0" fontId="70" fillId="0" borderId="0" xfId="255" applyFont="1" applyFill="1" applyAlignment="1">
      <alignment horizontal="center" wrapText="1"/>
    </xf>
    <xf numFmtId="0" fontId="25" fillId="0" borderId="0" xfId="255" applyFont="1"/>
    <xf numFmtId="0" fontId="64" fillId="0" borderId="0" xfId="255" applyFont="1" applyFill="1" applyAlignment="1">
      <alignment horizontal="center" wrapText="1"/>
    </xf>
    <xf numFmtId="0" fontId="25" fillId="0" borderId="1" xfId="255" applyFont="1" applyBorder="1" applyAlignment="1">
      <alignment vertical="center"/>
    </xf>
    <xf numFmtId="0" fontId="25" fillId="0" borderId="1" xfId="255" applyFont="1" applyBorder="1" applyAlignment="1">
      <alignment vertical="center" wrapText="1"/>
    </xf>
    <xf numFmtId="0" fontId="25" fillId="0" borderId="1" xfId="255" applyFont="1" applyBorder="1" applyAlignment="1">
      <alignment horizontal="center" vertical="center" wrapText="1"/>
    </xf>
    <xf numFmtId="0" fontId="25" fillId="0" borderId="33" xfId="255" applyFont="1" applyBorder="1" applyAlignment="1">
      <alignment vertical="center"/>
    </xf>
    <xf numFmtId="0" fontId="64" fillId="0" borderId="26" xfId="255" applyFont="1" applyBorder="1" applyAlignment="1">
      <alignment horizontal="center" vertical="center" wrapText="1"/>
    </xf>
    <xf numFmtId="172" fontId="64" fillId="0" borderId="1" xfId="253" applyNumberFormat="1" applyFont="1" applyBorder="1" applyAlignment="1">
      <alignment horizontal="center" vertical="center"/>
    </xf>
    <xf numFmtId="172" fontId="4" fillId="2" borderId="1" xfId="253" applyNumberFormat="1" applyFont="1" applyFill="1" applyBorder="1" applyAlignment="1">
      <alignment vertical="center"/>
    </xf>
    <xf numFmtId="172" fontId="25" fillId="0" borderId="1" xfId="253" applyNumberFormat="1" applyFont="1" applyBorder="1"/>
    <xf numFmtId="0" fontId="25" fillId="2" borderId="1" xfId="255" applyFont="1" applyFill="1" applyBorder="1" applyAlignment="1">
      <alignment horizontal="center" vertical="center" wrapText="1"/>
    </xf>
    <xf numFmtId="172" fontId="64" fillId="0" borderId="26" xfId="253" applyNumberFormat="1" applyFont="1" applyBorder="1" applyAlignment="1">
      <alignment horizontal="center" vertical="center" wrapText="1"/>
    </xf>
    <xf numFmtId="0" fontId="4" fillId="2" borderId="1" xfId="257" applyFont="1" applyFill="1" applyBorder="1">
      <alignment horizontal="left" vertical="top" wrapText="1"/>
    </xf>
    <xf numFmtId="0" fontId="50" fillId="0" borderId="0" xfId="255" applyFont="1" applyAlignment="1">
      <alignment horizontal="left" vertical="top" wrapText="1"/>
    </xf>
    <xf numFmtId="0" fontId="4" fillId="2" borderId="31" xfId="257" applyFont="1" applyFill="1" applyBorder="1" applyAlignment="1">
      <alignment horizontal="left" vertical="top" wrapText="1"/>
    </xf>
    <xf numFmtId="0" fontId="50" fillId="0" borderId="1" xfId="257" applyFont="1" applyBorder="1" applyAlignment="1">
      <alignment horizontal="center" vertical="top" wrapText="1"/>
    </xf>
    <xf numFmtId="0" fontId="50" fillId="0" borderId="1" xfId="255" applyFont="1" applyBorder="1" applyAlignment="1">
      <alignment horizontal="left" vertical="top" wrapText="1"/>
    </xf>
    <xf numFmtId="164" fontId="69" fillId="0" borderId="0" xfId="255" applyNumberFormat="1" applyFont="1"/>
    <xf numFmtId="0" fontId="71" fillId="0" borderId="1" xfId="0" applyFont="1" applyBorder="1" applyAlignment="1">
      <alignment horizontal="left" vertical="center" wrapText="1"/>
    </xf>
    <xf numFmtId="0" fontId="71" fillId="0" borderId="1" xfId="0" applyFont="1" applyBorder="1" applyAlignment="1">
      <alignment horizontal="center" vertical="center" wrapText="1"/>
    </xf>
    <xf numFmtId="170" fontId="67" fillId="0" borderId="1" xfId="254" applyNumberFormat="1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4" fillId="0" borderId="35" xfId="0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66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49" fontId="4" fillId="2" borderId="1" xfId="0" applyNumberFormat="1" applyFont="1" applyFill="1" applyBorder="1" applyAlignment="1">
      <alignment horizontal="center" vertical="center"/>
    </xf>
    <xf numFmtId="0" fontId="72" fillId="0" borderId="1" xfId="0" applyFont="1" applyBorder="1" applyAlignment="1">
      <alignment horizontal="left" vertical="top" wrapText="1"/>
    </xf>
    <xf numFmtId="170" fontId="4" fillId="0" borderId="1" xfId="0" applyNumberFormat="1" applyFont="1" applyFill="1" applyBorder="1" applyAlignment="1">
      <alignment horizontal="center" vertical="center"/>
    </xf>
    <xf numFmtId="0" fontId="4" fillId="0" borderId="1" xfId="252" applyFont="1" applyBorder="1" applyAlignment="1">
      <alignment horizontal="center" vertical="center" wrapText="1"/>
    </xf>
    <xf numFmtId="0" fontId="4" fillId="0" borderId="25" xfId="252" applyFont="1" applyBorder="1" applyAlignment="1">
      <alignment horizontal="center" vertical="center" wrapText="1"/>
    </xf>
    <xf numFmtId="2" fontId="4" fillId="57" borderId="0" xfId="0" applyNumberFormat="1" applyFont="1" applyFill="1" applyAlignment="1">
      <alignment vertical="center" wrapText="1"/>
    </xf>
    <xf numFmtId="0" fontId="71" fillId="0" borderId="34" xfId="0" applyFont="1" applyBorder="1" applyAlignment="1">
      <alignment horizontal="left" vertical="top" wrapText="1"/>
    </xf>
    <xf numFmtId="0" fontId="71" fillId="0" borderId="1" xfId="0" applyFont="1" applyBorder="1" applyAlignment="1">
      <alignment horizontal="left" vertical="top" wrapText="1"/>
    </xf>
    <xf numFmtId="0" fontId="71" fillId="0" borderId="0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wrapText="1" shrinkToFi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/>
    <xf numFmtId="0" fontId="5" fillId="0" borderId="1" xfId="0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center" vertical="top" wrapText="1"/>
    </xf>
    <xf numFmtId="0" fontId="53" fillId="0" borderId="1" xfId="0" applyFont="1" applyBorder="1" applyAlignment="1">
      <alignment vertical="center" wrapText="1"/>
    </xf>
    <xf numFmtId="166" fontId="71" fillId="0" borderId="1" xfId="1" applyNumberFormat="1" applyFont="1" applyBorder="1" applyAlignment="1">
      <alignment horizontal="center" vertical="center"/>
    </xf>
    <xf numFmtId="165" fontId="71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71" fillId="0" borderId="34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center" vertical="top" wrapText="1"/>
    </xf>
    <xf numFmtId="0" fontId="71" fillId="0" borderId="0" xfId="0" applyFont="1" applyBorder="1" applyAlignment="1">
      <alignment horizontal="center" vertical="top" wrapText="1"/>
    </xf>
    <xf numFmtId="0" fontId="71" fillId="0" borderId="0" xfId="0" applyFont="1" applyBorder="1" applyAlignment="1">
      <alignment vertical="top" wrapText="1"/>
    </xf>
    <xf numFmtId="0" fontId="71" fillId="0" borderId="1" xfId="0" applyFont="1" applyBorder="1" applyAlignment="1">
      <alignment vertical="top" wrapText="1"/>
    </xf>
    <xf numFmtId="173" fontId="4" fillId="0" borderId="1" xfId="1" applyNumberFormat="1" applyFont="1" applyBorder="1" applyAlignment="1">
      <alignment horizontal="center" vertical="center"/>
    </xf>
    <xf numFmtId="0" fontId="65" fillId="0" borderId="1" xfId="252" applyFont="1" applyBorder="1" applyAlignment="1">
      <alignment horizontal="left" vertical="top" wrapText="1"/>
    </xf>
    <xf numFmtId="0" fontId="4" fillId="0" borderId="31" xfId="252" applyFont="1" applyBorder="1" applyAlignment="1">
      <alignment horizontal="center" vertical="center" wrapText="1"/>
    </xf>
    <xf numFmtId="0" fontId="4" fillId="0" borderId="32" xfId="252" applyFont="1" applyBorder="1" applyAlignment="1">
      <alignment horizontal="center" vertical="center" wrapText="1"/>
    </xf>
    <xf numFmtId="0" fontId="4" fillId="0" borderId="33" xfId="252" applyFont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2" fontId="4" fillId="57" borderId="0" xfId="0" applyNumberFormat="1" applyFont="1" applyFill="1" applyAlignment="1">
      <alignment horizontal="right" vertical="center" wrapText="1"/>
    </xf>
    <xf numFmtId="0" fontId="25" fillId="0" borderId="0" xfId="252" applyFont="1" applyFill="1" applyAlignment="1">
      <alignment horizontal="center" wrapText="1"/>
    </xf>
    <xf numFmtId="0" fontId="55" fillId="0" borderId="4" xfId="252" applyFont="1" applyBorder="1" applyAlignment="1">
      <alignment horizontal="center" vertical="top"/>
    </xf>
    <xf numFmtId="0" fontId="4" fillId="0" borderId="1" xfId="252" applyFont="1" applyBorder="1" applyAlignment="1">
      <alignment horizontal="center" vertical="center" wrapText="1"/>
    </xf>
    <xf numFmtId="0" fontId="69" fillId="0" borderId="0" xfId="255" applyFont="1" applyFill="1" applyAlignment="1">
      <alignment horizontal="right"/>
    </xf>
    <xf numFmtId="0" fontId="25" fillId="0" borderId="0" xfId="255" applyFont="1" applyFill="1" applyAlignment="1">
      <alignment horizontal="center" wrapText="1"/>
    </xf>
    <xf numFmtId="0" fontId="25" fillId="0" borderId="0" xfId="255" applyFont="1" applyFill="1" applyBorder="1" applyAlignment="1">
      <alignment horizontal="right" wrapText="1"/>
    </xf>
    <xf numFmtId="0" fontId="25" fillId="0" borderId="1" xfId="255" applyFont="1" applyBorder="1" applyAlignment="1">
      <alignment horizontal="center" vertical="center"/>
    </xf>
    <xf numFmtId="0" fontId="25" fillId="0" borderId="1" xfId="255" applyFont="1" applyBorder="1" applyAlignment="1">
      <alignment horizontal="center" vertical="center" wrapText="1"/>
    </xf>
    <xf numFmtId="0" fontId="25" fillId="0" borderId="31" xfId="255" applyFont="1" applyFill="1" applyBorder="1" applyAlignment="1">
      <alignment horizontal="center" vertical="center" wrapText="1"/>
    </xf>
    <xf numFmtId="0" fontId="25" fillId="0" borderId="32" xfId="255" applyFont="1" applyFill="1" applyBorder="1" applyAlignment="1">
      <alignment horizontal="center" vertical="center" wrapText="1"/>
    </xf>
    <xf numFmtId="0" fontId="25" fillId="0" borderId="33" xfId="255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167" fontId="4" fillId="2" borderId="0" xfId="0" applyNumberFormat="1" applyFont="1" applyFill="1" applyBorder="1" applyAlignment="1">
      <alignment horizontal="right" vertical="center" wrapText="1"/>
    </xf>
    <xf numFmtId="167" fontId="4" fillId="2" borderId="2" xfId="0" applyNumberFormat="1" applyFont="1" applyFill="1" applyBorder="1" applyAlignment="1">
      <alignment horizontal="center" vertical="center" wrapText="1"/>
    </xf>
    <xf numFmtId="167" fontId="4" fillId="2" borderId="5" xfId="0" applyNumberFormat="1" applyFont="1" applyFill="1" applyBorder="1" applyAlignment="1">
      <alignment horizontal="center" vertical="center" wrapText="1"/>
    </xf>
    <xf numFmtId="167" fontId="4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24" xfId="58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25" xfId="58" applyFont="1" applyBorder="1" applyAlignment="1">
      <alignment horizontal="center" vertical="center" wrapText="1"/>
    </xf>
    <xf numFmtId="0" fontId="4" fillId="0" borderId="26" xfId="58" applyFont="1" applyBorder="1" applyAlignment="1">
      <alignment horizontal="center" vertical="center" wrapText="1"/>
    </xf>
    <xf numFmtId="165" fontId="4" fillId="0" borderId="25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0" fontId="71" fillId="0" borderId="1" xfId="0" applyFont="1" applyBorder="1" applyAlignment="1">
      <alignment vertical="top" wrapText="1"/>
    </xf>
    <xf numFmtId="0" fontId="71" fillId="0" borderId="26" xfId="0" applyFont="1" applyBorder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50" fillId="0" borderId="1" xfId="0" applyFont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right" vertical="center"/>
    </xf>
    <xf numFmtId="0" fontId="50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71" fillId="0" borderId="26" xfId="0" applyFont="1" applyBorder="1" applyAlignment="1">
      <alignment horizontal="left" vertical="top" wrapText="1"/>
    </xf>
    <xf numFmtId="0" fontId="71" fillId="0" borderId="1" xfId="0" applyFont="1" applyBorder="1" applyAlignment="1">
      <alignment horizontal="left" vertical="center" wrapText="1"/>
    </xf>
    <xf numFmtId="0" fontId="71" fillId="0" borderId="1" xfId="0" applyFont="1" applyBorder="1" applyAlignment="1">
      <alignment horizontal="left" vertical="top" wrapText="1"/>
    </xf>
    <xf numFmtId="0" fontId="50" fillId="0" borderId="1" xfId="0" applyFont="1" applyBorder="1" applyAlignment="1">
      <alignment horizontal="left" vertical="center"/>
    </xf>
  </cellXfs>
  <cellStyles count="258">
    <cellStyle name="20% - Accent1" xfId="27" builtinId="30" customBuiltin="1"/>
    <cellStyle name="20% - Accent1 2" xfId="63"/>
    <cellStyle name="20% - Accent1 2 2" xfId="140"/>
    <cellStyle name="20% - Accent1 3" xfId="228"/>
    <cellStyle name="20% - Accent2" xfId="30" builtinId="34" customBuiltin="1"/>
    <cellStyle name="20% - Accent2 2" xfId="75"/>
    <cellStyle name="20% - Accent2 2 2" xfId="141"/>
    <cellStyle name="20% - Accent2 3" xfId="231"/>
    <cellStyle name="20% - Accent3" xfId="33" builtinId="38" customBuiltin="1"/>
    <cellStyle name="20% - Accent3 2" xfId="80"/>
    <cellStyle name="20% - Accent3 2 2" xfId="142"/>
    <cellStyle name="20% - Accent3 3" xfId="234"/>
    <cellStyle name="20% - Accent4" xfId="36" builtinId="42" customBuiltin="1"/>
    <cellStyle name="20% - Accent4 2" xfId="84"/>
    <cellStyle name="20% - Accent4 2 2" xfId="143"/>
    <cellStyle name="20% - Accent4 3" xfId="237"/>
    <cellStyle name="20% - Accent5" xfId="39" builtinId="46" customBuiltin="1"/>
    <cellStyle name="20% - Accent5 2" xfId="67"/>
    <cellStyle name="20% - Accent5 2 2" xfId="144"/>
    <cellStyle name="20% - Accent5 3" xfId="240"/>
    <cellStyle name="20% - Accent6" xfId="42" builtinId="50" customBuiltin="1"/>
    <cellStyle name="20% - Accent6 2" xfId="87"/>
    <cellStyle name="20% - Accent6 2 2" xfId="145"/>
    <cellStyle name="20% - Accent6 3" xfId="243"/>
    <cellStyle name="20% - Акцент1 2" xfId="146"/>
    <cellStyle name="20% - Акцент2 2" xfId="147"/>
    <cellStyle name="20% - Акцент3 2" xfId="148"/>
    <cellStyle name="20% - Акцент4 2" xfId="149"/>
    <cellStyle name="20% - Акцент5 2" xfId="150"/>
    <cellStyle name="20% - Акцент6 2" xfId="151"/>
    <cellStyle name="40% - Accent1" xfId="28" builtinId="31" customBuiltin="1"/>
    <cellStyle name="40% - Accent1 2" xfId="54"/>
    <cellStyle name="40% - Accent1 2 2" xfId="152"/>
    <cellStyle name="40% - Accent1 3" xfId="229"/>
    <cellStyle name="40% - Accent2" xfId="31" builtinId="35" customBuiltin="1"/>
    <cellStyle name="40% - Accent2 2" xfId="77"/>
    <cellStyle name="40% - Accent2 2 2" xfId="153"/>
    <cellStyle name="40% - Accent2 3" xfId="232"/>
    <cellStyle name="40% - Accent3" xfId="34" builtinId="39" customBuiltin="1"/>
    <cellStyle name="40% - Accent3 2" xfId="78"/>
    <cellStyle name="40% - Accent3 2 2" xfId="154"/>
    <cellStyle name="40% - Accent3 3" xfId="235"/>
    <cellStyle name="40% - Accent4" xfId="37" builtinId="43" customBuiltin="1"/>
    <cellStyle name="40% - Accent4 2" xfId="86"/>
    <cellStyle name="40% - Accent4 2 2" xfId="155"/>
    <cellStyle name="40% - Accent4 3" xfId="238"/>
    <cellStyle name="40% - Accent5" xfId="40" builtinId="47" customBuiltin="1"/>
    <cellStyle name="40% - Accent5 2" xfId="69"/>
    <cellStyle name="40% - Accent5 2 2" xfId="156"/>
    <cellStyle name="40% - Accent5 3" xfId="241"/>
    <cellStyle name="40% - Accent6" xfId="43" builtinId="51" customBuiltin="1"/>
    <cellStyle name="40% - Accent6 2" xfId="85"/>
    <cellStyle name="40% - Accent6 2 2" xfId="157"/>
    <cellStyle name="40% - Accent6 3" xfId="244"/>
    <cellStyle name="40% - Акцент1 2" xfId="158"/>
    <cellStyle name="40% - Акцент2 2" xfId="159"/>
    <cellStyle name="40% - Акцент3 2" xfId="160"/>
    <cellStyle name="40% - Акцент4 2" xfId="161"/>
    <cellStyle name="40% - Акцент5 2" xfId="162"/>
    <cellStyle name="40% - Акцент6 2" xfId="163"/>
    <cellStyle name="60% - Accent1 2" xfId="45"/>
    <cellStyle name="60% - Accent1 2 2" xfId="72"/>
    <cellStyle name="60% - Accent1 2 2 2" xfId="230"/>
    <cellStyle name="60% - Accent1 3" xfId="221"/>
    <cellStyle name="60% - Accent2 2" xfId="46"/>
    <cellStyle name="60% - Accent2 2 2" xfId="83"/>
    <cellStyle name="60% - Accent2 2 2 2" xfId="233"/>
    <cellStyle name="60% - Accent2 3" xfId="222"/>
    <cellStyle name="60% - Accent3 2" xfId="47"/>
    <cellStyle name="60% - Accent3 2 2" xfId="88"/>
    <cellStyle name="60% - Accent3 2 2 2" xfId="236"/>
    <cellStyle name="60% - Accent3 3" xfId="223"/>
    <cellStyle name="60% - Accent4 2" xfId="48"/>
    <cellStyle name="60% - Accent4 2 2" xfId="71"/>
    <cellStyle name="60% - Accent4 2 2 2" xfId="239"/>
    <cellStyle name="60% - Accent4 3" xfId="224"/>
    <cellStyle name="60% - Accent5 2" xfId="49"/>
    <cellStyle name="60% - Accent5 2 2" xfId="76"/>
    <cellStyle name="60% - Accent5 2 2 2" xfId="242"/>
    <cellStyle name="60% - Accent5 3" xfId="225"/>
    <cellStyle name="60% - Accent6 2" xfId="50"/>
    <cellStyle name="60% - Accent6 2 2" xfId="70"/>
    <cellStyle name="60% - Accent6 2 2 2" xfId="245"/>
    <cellStyle name="60% - Accent6 3" xfId="226"/>
    <cellStyle name="60% - Акцент1 2" xfId="164"/>
    <cellStyle name="60% - Акцент2 2" xfId="165"/>
    <cellStyle name="60% - Акцент3 2" xfId="166"/>
    <cellStyle name="60% - Акцент4 2" xfId="167"/>
    <cellStyle name="60% - Акцент5 2" xfId="168"/>
    <cellStyle name="60% - Акцент6 2" xfId="169"/>
    <cellStyle name="Accent1" xfId="26" builtinId="29" customBuiltin="1"/>
    <cellStyle name="Accent1 2" xfId="79"/>
    <cellStyle name="Accent2" xfId="29" builtinId="33" customBuiltin="1"/>
    <cellStyle name="Accent2 2" xfId="68"/>
    <cellStyle name="Accent3" xfId="32" builtinId="37" customBuiltin="1"/>
    <cellStyle name="Accent3 2" xfId="73"/>
    <cellStyle name="Accent4" xfId="35" builtinId="41" customBuiltin="1"/>
    <cellStyle name="Accent4 2" xfId="74"/>
    <cellStyle name="Accent5" xfId="38" builtinId="45" customBuiltin="1"/>
    <cellStyle name="Accent5 2" xfId="82"/>
    <cellStyle name="Accent6" xfId="41" builtinId="49" customBuiltin="1"/>
    <cellStyle name="Accent6 2" xfId="81"/>
    <cellStyle name="Bad" xfId="16" builtinId="27" customBuiltin="1"/>
    <cellStyle name="Bad 2" xfId="61"/>
    <cellStyle name="Calculation" xfId="19" builtinId="22" customBuiltin="1"/>
    <cellStyle name="Calculation 2" xfId="91"/>
    <cellStyle name="Calculation 2 2" xfId="134"/>
    <cellStyle name="Check Cell" xfId="21" builtinId="23" customBuiltin="1"/>
    <cellStyle name="Check Cell 2" xfId="92"/>
    <cellStyle name="Comma 12 2" xfId="128"/>
    <cellStyle name="Comma 15" xfId="131"/>
    <cellStyle name="Comma 15 2" xfId="172"/>
    <cellStyle name="Comma 15 3" xfId="171"/>
    <cellStyle name="Comma 2" xfId="57"/>
    <cellStyle name="Comma 2 2" xfId="53"/>
    <cellStyle name="Comma 2 2 2" xfId="93"/>
    <cellStyle name="Comma 2 2 5 2" xfId="4"/>
    <cellStyle name="Comma 2 2 5 2 2" xfId="127"/>
    <cellStyle name="Comma 2 3" xfId="90"/>
    <cellStyle name="Comma 2 3 2" xfId="248"/>
    <cellStyle name="Comma 2 4" xfId="211"/>
    <cellStyle name="Comma 2 6" xfId="124"/>
    <cellStyle name="Comma 3" xfId="64"/>
    <cellStyle name="Comma 3 2" xfId="94"/>
    <cellStyle name="Comma 3 2 2" xfId="250"/>
    <cellStyle name="Comma 3 2 3" xfId="251"/>
    <cellStyle name="Comma 3 3" xfId="215"/>
    <cellStyle name="Comma 35 2" xfId="8"/>
    <cellStyle name="Comma 4" xfId="89"/>
    <cellStyle name="Comma 5" xfId="170"/>
    <cellStyle name="Comma 6" xfId="253"/>
    <cellStyle name="Explanatory Text" xfId="24" builtinId="53" customBuiltin="1"/>
    <cellStyle name="Explanatory Text 2" xfId="95"/>
    <cellStyle name="Good" xfId="15" builtinId="26" customBuiltin="1"/>
    <cellStyle name="Good 2" xfId="96"/>
    <cellStyle name="Heading 1" xfId="11" builtinId="16" customBuiltin="1"/>
    <cellStyle name="Heading 1 2" xfId="97"/>
    <cellStyle name="Heading 2" xfId="12" builtinId="17" customBuiltin="1"/>
    <cellStyle name="Heading 2 2" xfId="98"/>
    <cellStyle name="Heading 3" xfId="13" builtinId="18" customBuiltin="1"/>
    <cellStyle name="Heading 3 2" xfId="99"/>
    <cellStyle name="Heading 4" xfId="14" builtinId="19" customBuiltin="1"/>
    <cellStyle name="Heading 4 2" xfId="100"/>
    <cellStyle name="Input" xfId="17" builtinId="20" customBuiltin="1"/>
    <cellStyle name="Input 2" xfId="101"/>
    <cellStyle name="Input 2 2" xfId="135"/>
    <cellStyle name="Linked Cell" xfId="20" builtinId="24" customBuiltin="1"/>
    <cellStyle name="Linked Cell 2" xfId="102"/>
    <cellStyle name="Neutral 2" xfId="44"/>
    <cellStyle name="Neutral 2 2" xfId="60"/>
    <cellStyle name="Neutral 2 2 2" xfId="227"/>
    <cellStyle name="Neutral 3" xfId="103"/>
    <cellStyle name="Neutral 4" xfId="220"/>
    <cellStyle name="Normal" xfId="0" builtinId="0"/>
    <cellStyle name="Normal 10" xfId="252"/>
    <cellStyle name="Normal 10 2 3" xfId="126"/>
    <cellStyle name="Normal 10 3" xfId="133"/>
    <cellStyle name="Normal 11" xfId="255"/>
    <cellStyle name="Normal 12" xfId="125"/>
    <cellStyle name="Normal 12 2" xfId="51"/>
    <cellStyle name="Normal 12 4" xfId="7"/>
    <cellStyle name="Normal 14 3 2 2 2" xfId="6"/>
    <cellStyle name="Normal 19" xfId="246"/>
    <cellStyle name="Normal 2" xfId="56"/>
    <cellStyle name="Normal 2 2" xfId="104"/>
    <cellStyle name="Normal 2 2 2" xfId="121"/>
    <cellStyle name="Normal 2 2 3" xfId="174"/>
    <cellStyle name="Normal 2 3" xfId="105"/>
    <cellStyle name="Normal 2 4" xfId="173"/>
    <cellStyle name="Normal 2 5" xfId="210"/>
    <cellStyle name="Normal 2 6" xfId="3"/>
    <cellStyle name="Normal 3" xfId="58"/>
    <cellStyle name="Normal 3 2" xfId="66"/>
    <cellStyle name="Normal 3 2 2" xfId="106"/>
    <cellStyle name="Normal 3 2 2 2" xfId="219"/>
    <cellStyle name="Normal 3 3" xfId="175"/>
    <cellStyle name="Normal 3_HavelvacN2axjusakN3" xfId="59"/>
    <cellStyle name="Normal 4" xfId="55"/>
    <cellStyle name="Normal 4 2" xfId="62"/>
    <cellStyle name="Normal 4 3" xfId="176"/>
    <cellStyle name="Normal 4 4" xfId="208"/>
    <cellStyle name="Normal 5" xfId="52"/>
    <cellStyle name="Normal 5 2" xfId="107"/>
    <cellStyle name="Normal 5 2 2" xfId="249"/>
    <cellStyle name="Normal 5 2 3" xfId="256"/>
    <cellStyle name="Normal 5 3" xfId="213"/>
    <cellStyle name="Normal 6" xfId="108"/>
    <cellStyle name="Normal 6 2" xfId="177"/>
    <cellStyle name="Normal 63 2" xfId="5"/>
    <cellStyle name="Normal 7" xfId="109"/>
    <cellStyle name="Normal 7 2" xfId="218"/>
    <cellStyle name="Normal 75 2 2" xfId="9"/>
    <cellStyle name="Normal 8" xfId="120"/>
    <cellStyle name="Normal 8 2" xfId="178"/>
    <cellStyle name="Normal 8 3" xfId="209"/>
    <cellStyle name="Normal 8 4" xfId="257"/>
    <cellStyle name="Normal 84" xfId="129"/>
    <cellStyle name="Normal 85" xfId="130"/>
    <cellStyle name="Normal 9" xfId="139"/>
    <cellStyle name="Note" xfId="23" builtinId="10" customBuiltin="1"/>
    <cellStyle name="Note 2" xfId="110"/>
    <cellStyle name="Note 2 2" xfId="179"/>
    <cellStyle name="Note 2 3" xfId="136"/>
    <cellStyle name="Note 3" xfId="180"/>
    <cellStyle name="Output" xfId="18" builtinId="21" customBuiltin="1"/>
    <cellStyle name="Output 2" xfId="111"/>
    <cellStyle name="Output 2 2" xfId="137"/>
    <cellStyle name="Percent 2" xfId="65"/>
    <cellStyle name="Percent 2 2" xfId="182"/>
    <cellStyle name="Percent 2 3" xfId="183"/>
    <cellStyle name="Percent 2 4" xfId="181"/>
    <cellStyle name="Percent 2 5" xfId="212"/>
    <cellStyle name="Percent 3" xfId="214"/>
    <cellStyle name="Percent 4" xfId="217"/>
    <cellStyle name="SN_241" xfId="2"/>
    <cellStyle name="SN_241 2" xfId="254"/>
    <cellStyle name="SN_b" xfId="1"/>
    <cellStyle name="SN10_bold" xfId="132"/>
    <cellStyle name="Style 1" xfId="112"/>
    <cellStyle name="Style 1 2" xfId="113"/>
    <cellStyle name="Style 1 2 2" xfId="123"/>
    <cellStyle name="Style 1_verchnakan_ax21-25_2018" xfId="114"/>
    <cellStyle name="Title" xfId="10" builtinId="15" customBuiltin="1"/>
    <cellStyle name="Title 2" xfId="115"/>
    <cellStyle name="Total" xfId="25" builtinId="25" customBuiltin="1"/>
    <cellStyle name="Total 2" xfId="116"/>
    <cellStyle name="Total 2 2" xfId="138"/>
    <cellStyle name="Warning Text" xfId="22" builtinId="11" customBuiltin="1"/>
    <cellStyle name="Warning Text 2" xfId="117"/>
    <cellStyle name="Акцент1 2" xfId="184"/>
    <cellStyle name="Акцент2 2" xfId="185"/>
    <cellStyle name="Акцент3 2" xfId="186"/>
    <cellStyle name="Акцент4 2" xfId="187"/>
    <cellStyle name="Акцент5 2" xfId="188"/>
    <cellStyle name="Акцент6 2" xfId="189"/>
    <cellStyle name="Ввод  2" xfId="190"/>
    <cellStyle name="Вывод 2" xfId="191"/>
    <cellStyle name="Вычисление 2" xfId="192"/>
    <cellStyle name="Заголовок 1 2" xfId="193"/>
    <cellStyle name="Заголовок 2 2" xfId="194"/>
    <cellStyle name="Заголовок 3 2" xfId="195"/>
    <cellStyle name="Заголовок 4 2" xfId="196"/>
    <cellStyle name="Итог 2" xfId="197"/>
    <cellStyle name="Контрольная ячейка 2" xfId="198"/>
    <cellStyle name="Название 2" xfId="199"/>
    <cellStyle name="Нейтральный 2" xfId="200"/>
    <cellStyle name="Обычный 2" xfId="118"/>
    <cellStyle name="Обычный 2 2" xfId="119"/>
    <cellStyle name="Обычный 2 2 2" xfId="202"/>
    <cellStyle name="Обычный 2 3" xfId="122"/>
    <cellStyle name="Обычный 2 4" xfId="201"/>
    <cellStyle name="Плохой 2" xfId="203"/>
    <cellStyle name="Пояснение 2" xfId="204"/>
    <cellStyle name="Связанная ячейка 2" xfId="205"/>
    <cellStyle name="Стиль 1 2" xfId="216"/>
    <cellStyle name="Текст предупреждения 2" xfId="206"/>
    <cellStyle name="Финансовый 2" xfId="247"/>
    <cellStyle name="Хороший 2" xfId="2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view="pageBreakPreview" zoomScaleNormal="100" zoomScaleSheetLayoutView="100" workbookViewId="0">
      <selection activeCell="D16" sqref="D16"/>
    </sheetView>
  </sheetViews>
  <sheetFormatPr defaultColWidth="8" defaultRowHeight="12.75"/>
  <cols>
    <col min="1" max="1" width="6" style="79" customWidth="1"/>
    <col min="2" max="2" width="10" style="79" customWidth="1"/>
    <col min="3" max="3" width="18.5703125" style="79" customWidth="1"/>
    <col min="4" max="4" width="43.42578125" style="79" customWidth="1"/>
    <col min="5" max="5" width="47.140625" style="79" customWidth="1"/>
    <col min="6" max="6" width="41.5703125" style="79" customWidth="1"/>
    <col min="7" max="7" width="16.28515625" style="79" customWidth="1"/>
    <col min="8" max="8" width="16" style="79" customWidth="1"/>
    <col min="9" max="9" width="14.5703125" style="79" customWidth="1"/>
    <col min="10" max="16384" width="8" style="79"/>
  </cols>
  <sheetData>
    <row r="1" spans="1:9" ht="13.5">
      <c r="A1" s="78"/>
      <c r="B1" s="78"/>
      <c r="C1" s="78"/>
      <c r="D1" s="78"/>
      <c r="E1" s="78"/>
      <c r="F1" s="78"/>
      <c r="G1" s="78"/>
    </row>
    <row r="2" spans="1:9" ht="13.5" customHeight="1">
      <c r="A2" s="78"/>
      <c r="B2" s="78"/>
      <c r="C2" s="80"/>
      <c r="D2" s="80"/>
      <c r="E2" s="80"/>
      <c r="F2" s="155" t="s">
        <v>124</v>
      </c>
      <c r="G2" s="155"/>
      <c r="H2" s="155"/>
      <c r="I2" s="155"/>
    </row>
    <row r="3" spans="1:9" ht="25.5" customHeight="1">
      <c r="A3" s="78"/>
      <c r="B3" s="78"/>
      <c r="C3" s="80"/>
      <c r="D3" s="80"/>
      <c r="E3" s="80"/>
      <c r="F3" s="156" t="s">
        <v>79</v>
      </c>
      <c r="G3" s="156"/>
      <c r="H3" s="156"/>
      <c r="I3" s="156"/>
    </row>
    <row r="4" spans="1:9" ht="16.5" customHeight="1">
      <c r="A4" s="78"/>
      <c r="B4" s="78"/>
      <c r="C4" s="80"/>
      <c r="D4" s="80"/>
      <c r="E4" s="80"/>
      <c r="F4" s="156" t="s">
        <v>2</v>
      </c>
      <c r="G4" s="156"/>
      <c r="H4" s="156"/>
      <c r="I4" s="156"/>
    </row>
    <row r="5" spans="1:9" ht="16.5" customHeight="1">
      <c r="A5" s="78"/>
      <c r="B5" s="78"/>
      <c r="C5" s="80"/>
      <c r="D5" s="80"/>
      <c r="E5" s="80"/>
      <c r="F5" s="80"/>
      <c r="I5" s="81"/>
    </row>
    <row r="6" spans="1:9" ht="57.75" customHeight="1">
      <c r="A6" s="157" t="s">
        <v>145</v>
      </c>
      <c r="B6" s="157"/>
      <c r="C6" s="157"/>
      <c r="D6" s="157"/>
      <c r="E6" s="157"/>
      <c r="F6" s="157"/>
      <c r="G6" s="157"/>
      <c r="H6" s="157"/>
      <c r="I6" s="157"/>
    </row>
    <row r="7" spans="1:9" ht="36.75" hidden="1" customHeight="1">
      <c r="A7" s="157"/>
      <c r="B7" s="157"/>
      <c r="C7" s="157"/>
      <c r="D7" s="157"/>
      <c r="E7" s="157"/>
      <c r="F7" s="157"/>
      <c r="G7" s="157"/>
      <c r="H7" s="157"/>
      <c r="I7" s="157"/>
    </row>
    <row r="8" spans="1:9" ht="36.75" customHeight="1">
      <c r="A8" s="82"/>
      <c r="B8" s="82"/>
      <c r="C8" s="82"/>
      <c r="D8" s="82"/>
      <c r="E8" s="82"/>
      <c r="F8" s="82"/>
      <c r="G8" s="82"/>
      <c r="H8" s="82"/>
      <c r="I8" s="82"/>
    </row>
    <row r="9" spans="1:9" ht="17.25">
      <c r="A9" s="83"/>
      <c r="B9" s="83"/>
      <c r="C9" s="83"/>
      <c r="D9" s="83"/>
      <c r="E9" s="83"/>
      <c r="F9" s="83"/>
      <c r="H9" s="158" t="s">
        <v>82</v>
      </c>
      <c r="I9" s="158"/>
    </row>
    <row r="10" spans="1:9" s="84" customFormat="1" ht="72" customHeight="1">
      <c r="A10" s="159" t="s">
        <v>83</v>
      </c>
      <c r="B10" s="159" t="s">
        <v>84</v>
      </c>
      <c r="C10" s="159"/>
      <c r="D10" s="159" t="s">
        <v>85</v>
      </c>
      <c r="E10" s="159" t="s">
        <v>86</v>
      </c>
      <c r="F10" s="159" t="s">
        <v>87</v>
      </c>
      <c r="G10" s="152" t="s">
        <v>88</v>
      </c>
      <c r="H10" s="153"/>
      <c r="I10" s="154"/>
    </row>
    <row r="11" spans="1:9" s="84" customFormat="1" ht="32.25" customHeight="1">
      <c r="A11" s="159"/>
      <c r="B11" s="129" t="s">
        <v>6</v>
      </c>
      <c r="C11" s="129" t="s">
        <v>7</v>
      </c>
      <c r="D11" s="159"/>
      <c r="E11" s="159"/>
      <c r="F11" s="159"/>
      <c r="G11" s="130" t="s">
        <v>59</v>
      </c>
      <c r="H11" s="130" t="s">
        <v>8</v>
      </c>
      <c r="I11" s="130" t="s">
        <v>60</v>
      </c>
    </row>
    <row r="12" spans="1:9" s="85" customFormat="1" ht="17.25">
      <c r="A12" s="151" t="s">
        <v>89</v>
      </c>
      <c r="B12" s="151"/>
      <c r="C12" s="151"/>
      <c r="D12" s="151"/>
      <c r="E12" s="151"/>
      <c r="F12" s="151"/>
      <c r="G12" s="118">
        <f>+G13+G17</f>
        <v>0</v>
      </c>
      <c r="H12" s="118">
        <f>+H13+H17</f>
        <v>0</v>
      </c>
      <c r="I12" s="118">
        <f>+I13+I17</f>
        <v>0</v>
      </c>
    </row>
    <row r="13" spans="1:9" s="85" customFormat="1" ht="17.25">
      <c r="A13" s="151" t="s">
        <v>90</v>
      </c>
      <c r="B13" s="151"/>
      <c r="C13" s="151"/>
      <c r="D13" s="151"/>
      <c r="E13" s="151"/>
      <c r="F13" s="151"/>
      <c r="G13" s="118">
        <f t="shared" ref="G13:I13" si="0">+G14</f>
        <v>0</v>
      </c>
      <c r="H13" s="118">
        <f t="shared" si="0"/>
        <v>0</v>
      </c>
      <c r="I13" s="118">
        <f t="shared" si="0"/>
        <v>0</v>
      </c>
    </row>
    <row r="14" spans="1:9" s="85" customFormat="1" ht="51.75">
      <c r="A14" s="86"/>
      <c r="B14" s="87" t="s">
        <v>91</v>
      </c>
      <c r="C14" s="86"/>
      <c r="D14" s="88" t="s">
        <v>92</v>
      </c>
      <c r="E14" s="88" t="s">
        <v>93</v>
      </c>
      <c r="F14" s="88" t="s">
        <v>94</v>
      </c>
      <c r="G14" s="118">
        <f>+G15+G16</f>
        <v>0</v>
      </c>
      <c r="H14" s="118">
        <f>+H15+H16</f>
        <v>0</v>
      </c>
      <c r="I14" s="118">
        <f>+I15+I16</f>
        <v>0</v>
      </c>
    </row>
    <row r="15" spans="1:9" s="85" customFormat="1" ht="69">
      <c r="A15" s="86"/>
      <c r="B15" s="86"/>
      <c r="C15" s="89" t="s">
        <v>95</v>
      </c>
      <c r="D15" s="86" t="s">
        <v>30</v>
      </c>
      <c r="E15" s="86" t="s">
        <v>96</v>
      </c>
      <c r="F15" s="86" t="s">
        <v>97</v>
      </c>
      <c r="G15" s="90">
        <v>-500000</v>
      </c>
      <c r="H15" s="90">
        <v>-500000</v>
      </c>
      <c r="I15" s="90">
        <v>-500000</v>
      </c>
    </row>
    <row r="16" spans="1:9" s="85" customFormat="1" ht="69">
      <c r="A16" s="91"/>
      <c r="B16" s="91"/>
      <c r="C16" s="89" t="s">
        <v>142</v>
      </c>
      <c r="D16" s="86" t="s">
        <v>143</v>
      </c>
      <c r="E16" s="86" t="s">
        <v>96</v>
      </c>
      <c r="F16" s="116" t="s">
        <v>98</v>
      </c>
      <c r="G16" s="90">
        <v>500000</v>
      </c>
      <c r="H16" s="90">
        <v>500000</v>
      </c>
      <c r="I16" s="90">
        <v>500000</v>
      </c>
    </row>
    <row r="17" spans="1:9" s="85" customFormat="1" ht="17.25">
      <c r="A17" s="151" t="s">
        <v>62</v>
      </c>
      <c r="B17" s="151"/>
      <c r="C17" s="151"/>
      <c r="D17" s="151"/>
      <c r="E17" s="151"/>
      <c r="F17" s="151"/>
      <c r="G17" s="118">
        <f>G18</f>
        <v>0</v>
      </c>
      <c r="H17" s="118">
        <f t="shared" ref="H17:I17" si="1">H18</f>
        <v>0</v>
      </c>
      <c r="I17" s="118">
        <f t="shared" si="1"/>
        <v>0</v>
      </c>
    </row>
    <row r="18" spans="1:9" s="85" customFormat="1" ht="66">
      <c r="A18" s="116"/>
      <c r="B18" s="117" t="s">
        <v>99</v>
      </c>
      <c r="C18" s="116"/>
      <c r="D18" s="116" t="s">
        <v>100</v>
      </c>
      <c r="E18" s="116" t="s">
        <v>101</v>
      </c>
      <c r="F18" s="116" t="s">
        <v>102</v>
      </c>
      <c r="G18" s="118">
        <f>G19+G20</f>
        <v>0</v>
      </c>
      <c r="H18" s="118">
        <f t="shared" ref="H18:I18" si="2">H19+H20</f>
        <v>0</v>
      </c>
      <c r="I18" s="118">
        <f t="shared" si="2"/>
        <v>0</v>
      </c>
    </row>
    <row r="19" spans="1:9" s="85" customFormat="1" ht="99">
      <c r="A19" s="116"/>
      <c r="B19" s="116"/>
      <c r="C19" s="117" t="s">
        <v>103</v>
      </c>
      <c r="D19" s="116" t="s">
        <v>100</v>
      </c>
      <c r="E19" s="116" t="s">
        <v>104</v>
      </c>
      <c r="F19" s="116" t="s">
        <v>98</v>
      </c>
      <c r="G19" s="90">
        <v>500000</v>
      </c>
      <c r="H19" s="90">
        <v>500000</v>
      </c>
      <c r="I19" s="90">
        <v>500000</v>
      </c>
    </row>
    <row r="20" spans="1:9" ht="99">
      <c r="A20" s="116"/>
      <c r="B20" s="116"/>
      <c r="C20" s="117" t="s">
        <v>103</v>
      </c>
      <c r="D20" s="116" t="s">
        <v>100</v>
      </c>
      <c r="E20" s="116" t="s">
        <v>104</v>
      </c>
      <c r="F20" s="116" t="s">
        <v>98</v>
      </c>
      <c r="G20" s="90">
        <v>-500000</v>
      </c>
      <c r="H20" s="90">
        <v>-500000</v>
      </c>
      <c r="I20" s="90">
        <v>-500000</v>
      </c>
    </row>
  </sheetData>
  <mergeCells count="14">
    <mergeCell ref="A12:F12"/>
    <mergeCell ref="A13:F13"/>
    <mergeCell ref="A17:F17"/>
    <mergeCell ref="G10:I10"/>
    <mergeCell ref="F2:I2"/>
    <mergeCell ref="F3:I3"/>
    <mergeCell ref="F4:I4"/>
    <mergeCell ref="A6:I7"/>
    <mergeCell ref="H9:I9"/>
    <mergeCell ref="A10:A11"/>
    <mergeCell ref="B10:C10"/>
    <mergeCell ref="D10:D11"/>
    <mergeCell ref="E10:E11"/>
    <mergeCell ref="F10:F11"/>
  </mergeCells>
  <pageMargins left="0" right="0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view="pageBreakPreview" zoomScaleNormal="100" zoomScaleSheetLayoutView="100" workbookViewId="0">
      <selection activeCell="F3" sqref="F3:H3"/>
    </sheetView>
  </sheetViews>
  <sheetFormatPr defaultRowHeight="13.5"/>
  <cols>
    <col min="1" max="1" width="9.7109375" style="92" customWidth="1"/>
    <col min="2" max="2" width="11.28515625" style="92" customWidth="1"/>
    <col min="3" max="3" width="60.42578125" style="92" customWidth="1"/>
    <col min="4" max="4" width="18.5703125" style="92" customWidth="1"/>
    <col min="5" max="5" width="18.85546875" style="92" customWidth="1"/>
    <col min="6" max="6" width="20.42578125" style="92" customWidth="1"/>
    <col min="7" max="7" width="18.5703125" style="92" customWidth="1"/>
    <col min="8" max="8" width="16.140625" style="92" customWidth="1"/>
    <col min="9" max="9" width="28.140625" style="92" customWidth="1"/>
    <col min="10" max="16384" width="9.140625" style="92"/>
  </cols>
  <sheetData>
    <row r="1" spans="1:44" ht="17.25" customHeight="1">
      <c r="D1" s="93"/>
      <c r="E1" s="93"/>
      <c r="F1" s="94"/>
      <c r="G1" s="155" t="s">
        <v>125</v>
      </c>
      <c r="H1" s="155"/>
      <c r="I1" s="119"/>
      <c r="J1" s="119"/>
      <c r="K1" s="119"/>
    </row>
    <row r="2" spans="1:44" ht="17.25">
      <c r="D2" s="94"/>
      <c r="E2" s="94"/>
      <c r="F2" s="94"/>
      <c r="G2" s="94"/>
      <c r="H2" s="73" t="s">
        <v>79</v>
      </c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</row>
    <row r="3" spans="1:44" ht="17.25" customHeight="1">
      <c r="D3" s="94"/>
      <c r="E3" s="94"/>
      <c r="F3" s="156" t="s">
        <v>2</v>
      </c>
      <c r="G3" s="156"/>
      <c r="H3" s="156"/>
      <c r="I3" s="131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</row>
    <row r="4" spans="1:44">
      <c r="D4" s="160"/>
      <c r="E4" s="160"/>
      <c r="F4" s="160"/>
      <c r="G4" s="95"/>
      <c r="H4" s="95"/>
      <c r="I4" s="95"/>
    </row>
    <row r="5" spans="1:44">
      <c r="D5" s="160"/>
      <c r="E5" s="160"/>
      <c r="F5" s="160"/>
      <c r="G5" s="95"/>
      <c r="H5" s="95"/>
      <c r="I5" s="95"/>
    </row>
    <row r="6" spans="1:44" ht="40.5" customHeight="1">
      <c r="A6" s="161" t="s">
        <v>116</v>
      </c>
      <c r="B6" s="161"/>
      <c r="C6" s="161"/>
      <c r="D6" s="161"/>
      <c r="E6" s="161"/>
      <c r="F6" s="161"/>
      <c r="G6" s="161"/>
      <c r="H6" s="161"/>
      <c r="I6" s="97"/>
    </row>
    <row r="7" spans="1:44" ht="17.25">
      <c r="A7" s="98"/>
      <c r="B7" s="99"/>
      <c r="C7" s="99"/>
      <c r="D7" s="99"/>
      <c r="E7" s="99"/>
      <c r="F7" s="99"/>
      <c r="G7" s="162" t="s">
        <v>105</v>
      </c>
      <c r="H7" s="162"/>
      <c r="I7" s="97"/>
    </row>
    <row r="8" spans="1:44" ht="34.5" customHeight="1">
      <c r="A8" s="163" t="s">
        <v>106</v>
      </c>
      <c r="B8" s="163"/>
      <c r="C8" s="164" t="s">
        <v>107</v>
      </c>
      <c r="D8" s="164" t="s">
        <v>108</v>
      </c>
      <c r="E8" s="165" t="s">
        <v>109</v>
      </c>
      <c r="F8" s="166"/>
      <c r="G8" s="166"/>
      <c r="H8" s="167"/>
      <c r="I8" s="97"/>
    </row>
    <row r="9" spans="1:44" ht="17.25">
      <c r="A9" s="163"/>
      <c r="B9" s="163"/>
      <c r="C9" s="164"/>
      <c r="D9" s="164"/>
      <c r="E9" s="164" t="s">
        <v>110</v>
      </c>
      <c r="F9" s="164"/>
      <c r="G9" s="164"/>
      <c r="H9" s="164"/>
    </row>
    <row r="10" spans="1:44" ht="103.5">
      <c r="A10" s="100" t="s">
        <v>6</v>
      </c>
      <c r="B10" s="100" t="s">
        <v>7</v>
      </c>
      <c r="C10" s="164"/>
      <c r="D10" s="164"/>
      <c r="E10" s="101" t="s">
        <v>111</v>
      </c>
      <c r="F10" s="101" t="s">
        <v>112</v>
      </c>
      <c r="G10" s="101" t="s">
        <v>113</v>
      </c>
      <c r="H10" s="102" t="s">
        <v>114</v>
      </c>
    </row>
    <row r="11" spans="1:44" ht="17.25">
      <c r="A11" s="103"/>
      <c r="B11" s="103"/>
      <c r="C11" s="104" t="s">
        <v>108</v>
      </c>
      <c r="D11" s="105">
        <f>+D13</f>
        <v>-500000</v>
      </c>
      <c r="E11" s="106"/>
      <c r="F11" s="106"/>
      <c r="G11" s="105">
        <f>+G13</f>
        <v>0</v>
      </c>
      <c r="H11" s="107">
        <f>+H13</f>
        <v>-500000</v>
      </c>
    </row>
    <row r="12" spans="1:44" ht="17.25">
      <c r="A12" s="103"/>
      <c r="B12" s="103"/>
      <c r="C12" s="108" t="s">
        <v>115</v>
      </c>
      <c r="D12" s="109"/>
      <c r="E12" s="109"/>
      <c r="F12" s="109"/>
      <c r="G12" s="109"/>
      <c r="H12" s="109"/>
    </row>
    <row r="13" spans="1:44" ht="34.5">
      <c r="A13" s="110"/>
      <c r="B13" s="110"/>
      <c r="C13" s="111" t="s">
        <v>42</v>
      </c>
      <c r="D13" s="106">
        <f>+D15</f>
        <v>-500000</v>
      </c>
      <c r="E13" s="106"/>
      <c r="F13" s="107">
        <f t="shared" ref="F13:H13" si="0">+F15</f>
        <v>0</v>
      </c>
      <c r="G13" s="107">
        <f t="shared" si="0"/>
        <v>0</v>
      </c>
      <c r="H13" s="107">
        <f t="shared" si="0"/>
        <v>-500000</v>
      </c>
    </row>
    <row r="14" spans="1:44" ht="17.25">
      <c r="A14" s="110"/>
      <c r="B14" s="110"/>
      <c r="C14" s="112" t="s">
        <v>13</v>
      </c>
      <c r="D14" s="107"/>
      <c r="E14" s="107"/>
      <c r="F14" s="107"/>
      <c r="G14" s="107"/>
      <c r="H14" s="107"/>
    </row>
    <row r="15" spans="1:44" ht="17.25">
      <c r="A15" s="113">
        <v>1235</v>
      </c>
      <c r="B15" s="113">
        <v>31001</v>
      </c>
      <c r="C15" s="114" t="s">
        <v>34</v>
      </c>
      <c r="D15" s="106">
        <f>+E15+F15+G15+H15</f>
        <v>-500000</v>
      </c>
      <c r="E15" s="106"/>
      <c r="F15" s="107">
        <v>0</v>
      </c>
      <c r="G15" s="107">
        <v>0</v>
      </c>
      <c r="H15" s="107">
        <v>-500000</v>
      </c>
      <c r="I15" s="115"/>
    </row>
  </sheetData>
  <mergeCells count="11">
    <mergeCell ref="G7:H7"/>
    <mergeCell ref="A8:B9"/>
    <mergeCell ref="C8:C10"/>
    <mergeCell ref="D8:D10"/>
    <mergeCell ref="E8:H8"/>
    <mergeCell ref="E9:H9"/>
    <mergeCell ref="G1:H1"/>
    <mergeCell ref="F3:H3"/>
    <mergeCell ref="D4:F4"/>
    <mergeCell ref="D5:F5"/>
    <mergeCell ref="A6:H6"/>
  </mergeCells>
  <pageMargins left="0.7" right="0.7" top="0.75" bottom="0.75" header="0.3" footer="0.3"/>
  <pageSetup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view="pageBreakPreview" zoomScaleNormal="100" zoomScaleSheetLayoutView="100" workbookViewId="0">
      <selection activeCell="F39" sqref="F39"/>
    </sheetView>
  </sheetViews>
  <sheetFormatPr defaultRowHeight="17.25"/>
  <cols>
    <col min="1" max="1" width="7.5703125" style="11" customWidth="1"/>
    <col min="2" max="2" width="8.28515625" style="11" customWidth="1"/>
    <col min="3" max="3" width="7.85546875" style="11" customWidth="1"/>
    <col min="4" max="4" width="8" style="11" customWidth="1"/>
    <col min="5" max="5" width="10.5703125" style="11" customWidth="1"/>
    <col min="6" max="6" width="71.7109375" style="11" customWidth="1"/>
    <col min="7" max="7" width="18" style="11" customWidth="1"/>
    <col min="8" max="8" width="15.42578125" style="11" customWidth="1"/>
    <col min="9" max="9" width="15.42578125" style="12" customWidth="1"/>
    <col min="10" max="10" width="18.42578125" style="13" customWidth="1"/>
    <col min="11" max="11" width="18.85546875" style="11" bestFit="1" customWidth="1"/>
    <col min="12" max="12" width="21.42578125" style="11" bestFit="1" customWidth="1"/>
    <col min="13" max="13" width="12.85546875" style="11" bestFit="1" customWidth="1"/>
    <col min="14" max="14" width="14.28515625" style="11" bestFit="1" customWidth="1"/>
    <col min="15" max="15" width="10.85546875" style="11" bestFit="1" customWidth="1"/>
    <col min="16" max="16384" width="9.140625" style="11"/>
  </cols>
  <sheetData>
    <row r="1" spans="1:11">
      <c r="I1" s="12" t="s">
        <v>126</v>
      </c>
    </row>
    <row r="2" spans="1:11">
      <c r="A2" s="14" t="s">
        <v>1</v>
      </c>
      <c r="D2" s="14" t="s">
        <v>1</v>
      </c>
      <c r="F2" s="170" t="s">
        <v>79</v>
      </c>
      <c r="G2" s="170"/>
      <c r="H2" s="170"/>
      <c r="I2" s="170"/>
    </row>
    <row r="3" spans="1:11">
      <c r="F3" s="170" t="s">
        <v>2</v>
      </c>
      <c r="G3" s="170"/>
      <c r="H3" s="170"/>
      <c r="I3" s="170"/>
    </row>
    <row r="4" spans="1:11">
      <c r="F4" s="15"/>
      <c r="G4" s="15"/>
      <c r="H4" s="15"/>
    </row>
    <row r="5" spans="1:11" ht="39" customHeight="1">
      <c r="A5" s="169" t="s">
        <v>76</v>
      </c>
      <c r="B5" s="169"/>
      <c r="C5" s="169"/>
      <c r="D5" s="169"/>
      <c r="E5" s="169"/>
      <c r="F5" s="169"/>
      <c r="G5" s="169"/>
      <c r="H5" s="169"/>
      <c r="I5" s="169"/>
    </row>
    <row r="6" spans="1:11" ht="18" customHeight="1">
      <c r="H6" s="172" t="s">
        <v>0</v>
      </c>
      <c r="I6" s="172"/>
    </row>
    <row r="7" spans="1:11" ht="67.5" customHeight="1">
      <c r="A7" s="168" t="s">
        <v>68</v>
      </c>
      <c r="B7" s="168"/>
      <c r="C7" s="168"/>
      <c r="D7" s="171" t="s">
        <v>3</v>
      </c>
      <c r="E7" s="171"/>
      <c r="F7" s="171" t="s">
        <v>4</v>
      </c>
      <c r="G7" s="173" t="s">
        <v>5</v>
      </c>
      <c r="H7" s="174"/>
      <c r="I7" s="175"/>
      <c r="J7" s="16"/>
      <c r="K7" s="17"/>
    </row>
    <row r="8" spans="1:11" ht="84" customHeight="1">
      <c r="A8" s="53" t="s">
        <v>69</v>
      </c>
      <c r="B8" s="53" t="s">
        <v>70</v>
      </c>
      <c r="C8" s="53" t="s">
        <v>71</v>
      </c>
      <c r="D8" s="18" t="s">
        <v>6</v>
      </c>
      <c r="E8" s="18" t="s">
        <v>7</v>
      </c>
      <c r="F8" s="171"/>
      <c r="G8" s="10" t="s">
        <v>16</v>
      </c>
      <c r="H8" s="10" t="s">
        <v>8</v>
      </c>
      <c r="I8" s="1" t="s">
        <v>9</v>
      </c>
    </row>
    <row r="9" spans="1:11">
      <c r="A9" s="50"/>
      <c r="B9" s="50"/>
      <c r="C9" s="50"/>
      <c r="D9" s="19"/>
      <c r="E9" s="19"/>
      <c r="F9" s="3" t="s">
        <v>10</v>
      </c>
      <c r="G9" s="20">
        <f>G11+G41</f>
        <v>0</v>
      </c>
      <c r="H9" s="20">
        <f t="shared" ref="H9:I9" si="0">H11+H41</f>
        <v>0</v>
      </c>
      <c r="I9" s="20">
        <f t="shared" si="0"/>
        <v>0</v>
      </c>
    </row>
    <row r="10" spans="1:11">
      <c r="A10" s="50"/>
      <c r="B10" s="50"/>
      <c r="C10" s="50"/>
      <c r="D10" s="19"/>
      <c r="E10" s="19"/>
      <c r="F10" s="19" t="s">
        <v>11</v>
      </c>
      <c r="G10" s="21"/>
      <c r="H10" s="21"/>
      <c r="I10" s="21"/>
    </row>
    <row r="11" spans="1:11" ht="34.5">
      <c r="A11" s="54"/>
      <c r="B11" s="55"/>
      <c r="C11" s="56"/>
      <c r="D11" s="1"/>
      <c r="E11" s="3"/>
      <c r="F11" s="23" t="s">
        <v>42</v>
      </c>
      <c r="G11" s="2">
        <f>G13</f>
        <v>0</v>
      </c>
      <c r="H11" s="2">
        <f>H13</f>
        <v>0</v>
      </c>
      <c r="I11" s="2">
        <f>I13</f>
        <v>0</v>
      </c>
    </row>
    <row r="12" spans="1:11">
      <c r="A12" s="54"/>
      <c r="B12" s="55"/>
      <c r="C12" s="56"/>
      <c r="D12" s="1"/>
      <c r="E12" s="3"/>
      <c r="F12" s="24" t="s">
        <v>12</v>
      </c>
      <c r="G12" s="2"/>
      <c r="H12" s="2"/>
      <c r="I12" s="2"/>
    </row>
    <row r="13" spans="1:11" ht="34.5">
      <c r="A13" s="57" t="s">
        <v>72</v>
      </c>
      <c r="B13" s="58"/>
      <c r="C13" s="58"/>
      <c r="D13" s="4"/>
      <c r="E13" s="25"/>
      <c r="F13" s="26" t="s">
        <v>41</v>
      </c>
      <c r="G13" s="5">
        <f>G15</f>
        <v>0</v>
      </c>
      <c r="H13" s="5">
        <f>H15</f>
        <v>0</v>
      </c>
      <c r="I13" s="5">
        <f>I15</f>
        <v>0</v>
      </c>
    </row>
    <row r="14" spans="1:11">
      <c r="A14" s="59"/>
      <c r="B14" s="58"/>
      <c r="C14" s="60"/>
      <c r="D14" s="27"/>
      <c r="E14" s="27"/>
      <c r="F14" s="24" t="s">
        <v>12</v>
      </c>
      <c r="G14" s="4"/>
      <c r="H14" s="4"/>
      <c r="I14" s="4"/>
    </row>
    <row r="15" spans="1:11">
      <c r="A15" s="59"/>
      <c r="B15" s="61" t="s">
        <v>73</v>
      </c>
      <c r="C15" s="58"/>
      <c r="D15" s="4"/>
      <c r="E15" s="6"/>
      <c r="F15" s="26" t="s">
        <v>39</v>
      </c>
      <c r="G15" s="5">
        <f>G17</f>
        <v>0</v>
      </c>
      <c r="H15" s="5">
        <f>H17</f>
        <v>0</v>
      </c>
      <c r="I15" s="5">
        <f>I17</f>
        <v>0</v>
      </c>
    </row>
    <row r="16" spans="1:11">
      <c r="A16" s="59"/>
      <c r="B16" s="58"/>
      <c r="C16" s="60"/>
      <c r="D16" s="4"/>
      <c r="E16" s="25"/>
      <c r="F16" s="24" t="s">
        <v>12</v>
      </c>
      <c r="G16" s="4"/>
      <c r="H16" s="4"/>
      <c r="I16" s="4"/>
    </row>
    <row r="17" spans="1:9">
      <c r="A17" s="59"/>
      <c r="B17" s="61"/>
      <c r="C17" s="61" t="s">
        <v>74</v>
      </c>
      <c r="D17" s="4"/>
      <c r="E17" s="6"/>
      <c r="F17" s="26" t="s">
        <v>40</v>
      </c>
      <c r="G17" s="5">
        <f>G19</f>
        <v>0</v>
      </c>
      <c r="H17" s="5">
        <f>H19</f>
        <v>0</v>
      </c>
      <c r="I17" s="5">
        <f>I19</f>
        <v>0</v>
      </c>
    </row>
    <row r="18" spans="1:9">
      <c r="A18" s="59"/>
      <c r="B18" s="58"/>
      <c r="C18" s="60"/>
      <c r="D18" s="4"/>
      <c r="E18" s="6"/>
      <c r="F18" s="24" t="s">
        <v>13</v>
      </c>
      <c r="G18" s="4"/>
      <c r="H18" s="4"/>
      <c r="I18" s="4"/>
    </row>
    <row r="19" spans="1:9" ht="34.5">
      <c r="A19" s="54"/>
      <c r="B19" s="55"/>
      <c r="C19" s="56"/>
      <c r="D19" s="1"/>
      <c r="E19" s="3"/>
      <c r="F19" s="64" t="s">
        <v>42</v>
      </c>
      <c r="G19" s="2">
        <f>G21</f>
        <v>0</v>
      </c>
      <c r="H19" s="2">
        <f>H21</f>
        <v>0</v>
      </c>
      <c r="I19" s="2">
        <f>I21</f>
        <v>0</v>
      </c>
    </row>
    <row r="20" spans="1:9">
      <c r="A20" s="59"/>
      <c r="B20" s="58"/>
      <c r="C20" s="60"/>
      <c r="D20" s="4"/>
      <c r="E20" s="6"/>
      <c r="F20" s="24" t="s">
        <v>13</v>
      </c>
      <c r="G20" s="4"/>
      <c r="H20" s="4"/>
      <c r="I20" s="4"/>
    </row>
    <row r="21" spans="1:9">
      <c r="A21" s="59"/>
      <c r="B21" s="58"/>
      <c r="C21" s="60"/>
      <c r="D21" s="8" t="s">
        <v>31</v>
      </c>
      <c r="E21" s="8"/>
      <c r="F21" s="8" t="s">
        <v>32</v>
      </c>
      <c r="G21" s="5">
        <f>G23+G32</f>
        <v>0</v>
      </c>
      <c r="H21" s="5">
        <f t="shared" ref="H21:I21" si="1">H23+H32</f>
        <v>0</v>
      </c>
      <c r="I21" s="5">
        <f t="shared" si="1"/>
        <v>0</v>
      </c>
    </row>
    <row r="22" spans="1:9">
      <c r="A22" s="59"/>
      <c r="B22" s="58"/>
      <c r="C22" s="60"/>
      <c r="D22" s="27"/>
      <c r="E22" s="27"/>
      <c r="F22" s="24" t="s">
        <v>12</v>
      </c>
      <c r="G22" s="4"/>
      <c r="H22" s="4"/>
      <c r="I22" s="4"/>
    </row>
    <row r="23" spans="1:9">
      <c r="A23" s="59"/>
      <c r="B23" s="58"/>
      <c r="C23" s="60"/>
      <c r="D23" s="4"/>
      <c r="E23" s="8" t="s">
        <v>33</v>
      </c>
      <c r="F23" s="8" t="s">
        <v>34</v>
      </c>
      <c r="G23" s="5">
        <f>G25</f>
        <v>-500000</v>
      </c>
      <c r="H23" s="5">
        <f t="shared" ref="H23:I23" si="2">H25</f>
        <v>-500000</v>
      </c>
      <c r="I23" s="5">
        <f t="shared" si="2"/>
        <v>-500000</v>
      </c>
    </row>
    <row r="24" spans="1:9">
      <c r="A24" s="59"/>
      <c r="B24" s="58"/>
      <c r="C24" s="60"/>
      <c r="D24" s="4"/>
      <c r="E24" s="8"/>
      <c r="F24" s="8" t="s">
        <v>17</v>
      </c>
      <c r="G24" s="5"/>
      <c r="H24" s="5"/>
      <c r="I24" s="5"/>
    </row>
    <row r="25" spans="1:9">
      <c r="A25" s="59"/>
      <c r="B25" s="58"/>
      <c r="C25" s="60"/>
      <c r="D25" s="4"/>
      <c r="E25" s="8"/>
      <c r="F25" s="28" t="s">
        <v>18</v>
      </c>
      <c r="G25" s="5">
        <f t="shared" ref="G25" si="3">G27</f>
        <v>-500000</v>
      </c>
      <c r="H25" s="5">
        <f>H27</f>
        <v>-500000</v>
      </c>
      <c r="I25" s="5">
        <f>I27</f>
        <v>-500000</v>
      </c>
    </row>
    <row r="26" spans="1:9" ht="34.5">
      <c r="A26" s="59"/>
      <c r="B26" s="58"/>
      <c r="C26" s="60"/>
      <c r="D26" s="27"/>
      <c r="E26" s="8"/>
      <c r="F26" s="8" t="s">
        <v>15</v>
      </c>
      <c r="G26" s="5"/>
      <c r="H26" s="5"/>
      <c r="I26" s="5"/>
    </row>
    <row r="27" spans="1:9">
      <c r="A27" s="59"/>
      <c r="B27" s="58"/>
      <c r="C27" s="60"/>
      <c r="D27" s="27"/>
      <c r="E27" s="8"/>
      <c r="F27" s="8" t="s">
        <v>10</v>
      </c>
      <c r="G27" s="5">
        <f t="shared" ref="G27:G30" si="4">G28</f>
        <v>-500000</v>
      </c>
      <c r="H27" s="5">
        <f t="shared" ref="H27:I30" si="5">H28</f>
        <v>-500000</v>
      </c>
      <c r="I27" s="5">
        <f t="shared" si="5"/>
        <v>-500000</v>
      </c>
    </row>
    <row r="28" spans="1:9">
      <c r="A28" s="59"/>
      <c r="B28" s="58"/>
      <c r="C28" s="60"/>
      <c r="D28" s="27"/>
      <c r="E28" s="8"/>
      <c r="F28" s="8" t="s">
        <v>35</v>
      </c>
      <c r="G28" s="5">
        <f t="shared" si="4"/>
        <v>-500000</v>
      </c>
      <c r="H28" s="5">
        <f t="shared" si="5"/>
        <v>-500000</v>
      </c>
      <c r="I28" s="5">
        <f t="shared" si="5"/>
        <v>-500000</v>
      </c>
    </row>
    <row r="29" spans="1:9">
      <c r="A29" s="59"/>
      <c r="B29" s="58"/>
      <c r="C29" s="60"/>
      <c r="D29" s="27"/>
      <c r="E29" s="8"/>
      <c r="F29" s="8" t="s">
        <v>36</v>
      </c>
      <c r="G29" s="5">
        <f>G30</f>
        <v>-500000</v>
      </c>
      <c r="H29" s="5">
        <f>H30</f>
        <v>-500000</v>
      </c>
      <c r="I29" s="5">
        <f>I30</f>
        <v>-500000</v>
      </c>
    </row>
    <row r="30" spans="1:9">
      <c r="A30" s="59"/>
      <c r="B30" s="58"/>
      <c r="C30" s="60"/>
      <c r="D30" s="4"/>
      <c r="E30" s="8"/>
      <c r="F30" s="8" t="s">
        <v>37</v>
      </c>
      <c r="G30" s="5">
        <f t="shared" si="4"/>
        <v>-500000</v>
      </c>
      <c r="H30" s="5">
        <f t="shared" si="5"/>
        <v>-500000</v>
      </c>
      <c r="I30" s="5">
        <f t="shared" si="5"/>
        <v>-500000</v>
      </c>
    </row>
    <row r="31" spans="1:9">
      <c r="A31" s="62"/>
      <c r="B31" s="62"/>
      <c r="C31" s="62"/>
      <c r="D31" s="29"/>
      <c r="E31" s="8"/>
      <c r="F31" s="8" t="s">
        <v>38</v>
      </c>
      <c r="G31" s="5">
        <v>-500000</v>
      </c>
      <c r="H31" s="5">
        <f>G31</f>
        <v>-500000</v>
      </c>
      <c r="I31" s="5">
        <f>H31</f>
        <v>-500000</v>
      </c>
    </row>
    <row r="32" spans="1:9">
      <c r="A32" s="29"/>
      <c r="B32" s="29"/>
      <c r="C32" s="29"/>
      <c r="D32" s="29"/>
      <c r="E32" s="75">
        <v>11008</v>
      </c>
      <c r="F32" s="75" t="str">
        <f>'1'!D16</f>
        <v>Թվային գործիքների ստեղծում</v>
      </c>
      <c r="G32" s="5">
        <f>G34</f>
        <v>500000</v>
      </c>
      <c r="H32" s="5">
        <f t="shared" ref="H32:I32" si="6">H34</f>
        <v>500000</v>
      </c>
      <c r="I32" s="5">
        <f t="shared" si="6"/>
        <v>500000</v>
      </c>
    </row>
    <row r="33" spans="1:12">
      <c r="A33" s="29"/>
      <c r="B33" s="29"/>
      <c r="C33" s="29"/>
      <c r="D33" s="29"/>
      <c r="E33" s="75"/>
      <c r="F33" s="75" t="s">
        <v>17</v>
      </c>
      <c r="G33" s="5"/>
      <c r="H33" s="5"/>
      <c r="I33" s="5"/>
    </row>
    <row r="34" spans="1:12" ht="24.75" customHeight="1">
      <c r="A34" s="50"/>
      <c r="B34" s="50"/>
      <c r="C34" s="50"/>
      <c r="D34" s="19"/>
      <c r="E34" s="19"/>
      <c r="F34" s="38" t="s">
        <v>14</v>
      </c>
      <c r="G34" s="21">
        <f>G36</f>
        <v>500000</v>
      </c>
      <c r="H34" s="21">
        <f t="shared" ref="H34:I34" si="7">H36</f>
        <v>500000</v>
      </c>
      <c r="I34" s="21">
        <f t="shared" si="7"/>
        <v>500000</v>
      </c>
    </row>
    <row r="35" spans="1:12" ht="34.5">
      <c r="A35" s="50"/>
      <c r="B35" s="50"/>
      <c r="C35" s="50"/>
      <c r="D35" s="19"/>
      <c r="E35" s="19"/>
      <c r="F35" s="19" t="s">
        <v>15</v>
      </c>
      <c r="G35" s="21"/>
      <c r="H35" s="21"/>
      <c r="I35" s="21"/>
    </row>
    <row r="36" spans="1:12">
      <c r="A36" s="54"/>
      <c r="B36" s="55"/>
      <c r="C36" s="55"/>
      <c r="D36" s="1"/>
      <c r="E36" s="29"/>
      <c r="F36" s="3" t="s">
        <v>75</v>
      </c>
      <c r="G36" s="2">
        <f>G37</f>
        <v>500000</v>
      </c>
      <c r="H36" s="2">
        <f t="shared" ref="H36:I39" si="8">H37</f>
        <v>500000</v>
      </c>
      <c r="I36" s="2">
        <f t="shared" si="8"/>
        <v>500000</v>
      </c>
      <c r="J36" s="30"/>
    </row>
    <row r="37" spans="1:12">
      <c r="A37" s="54"/>
      <c r="B37" s="55"/>
      <c r="C37" s="56"/>
      <c r="D37" s="22"/>
      <c r="E37" s="22"/>
      <c r="F37" s="19" t="s">
        <v>64</v>
      </c>
      <c r="G37" s="2">
        <f>G38</f>
        <v>500000</v>
      </c>
      <c r="H37" s="2">
        <f t="shared" si="8"/>
        <v>500000</v>
      </c>
      <c r="I37" s="2">
        <f t="shared" si="8"/>
        <v>500000</v>
      </c>
      <c r="J37" s="30"/>
      <c r="K37" s="31"/>
      <c r="L37" s="31"/>
    </row>
    <row r="38" spans="1:12">
      <c r="A38" s="54"/>
      <c r="B38" s="63"/>
      <c r="C38" s="55"/>
      <c r="D38" s="1"/>
      <c r="E38" s="3"/>
      <c r="F38" s="52" t="s">
        <v>65</v>
      </c>
      <c r="G38" s="2">
        <f>G39</f>
        <v>500000</v>
      </c>
      <c r="H38" s="2">
        <f t="shared" si="8"/>
        <v>500000</v>
      </c>
      <c r="I38" s="2">
        <f t="shared" si="8"/>
        <v>500000</v>
      </c>
    </row>
    <row r="39" spans="1:12" ht="34.5">
      <c r="A39" s="54"/>
      <c r="B39" s="55"/>
      <c r="C39" s="56"/>
      <c r="D39" s="1"/>
      <c r="E39" s="29"/>
      <c r="F39" s="19" t="s">
        <v>66</v>
      </c>
      <c r="G39" s="2">
        <f>G40</f>
        <v>500000</v>
      </c>
      <c r="H39" s="2">
        <f t="shared" si="8"/>
        <v>500000</v>
      </c>
      <c r="I39" s="2">
        <f t="shared" si="8"/>
        <v>500000</v>
      </c>
    </row>
    <row r="40" spans="1:12">
      <c r="A40" s="54"/>
      <c r="B40" s="63"/>
      <c r="C40" s="63"/>
      <c r="D40" s="1"/>
      <c r="E40" s="3"/>
      <c r="F40" s="52" t="s">
        <v>67</v>
      </c>
      <c r="G40" s="2">
        <v>500000</v>
      </c>
      <c r="H40" s="2">
        <v>500000</v>
      </c>
      <c r="I40" s="2">
        <v>500000</v>
      </c>
    </row>
    <row r="41" spans="1:12">
      <c r="A41" s="1"/>
      <c r="B41" s="126"/>
      <c r="C41" s="126"/>
      <c r="D41" s="1"/>
      <c r="E41" s="3"/>
      <c r="F41" s="127" t="s">
        <v>18</v>
      </c>
      <c r="G41" s="2">
        <f>G42</f>
        <v>0</v>
      </c>
      <c r="H41" s="2">
        <f t="shared" ref="H41:I41" si="9">H42</f>
        <v>0</v>
      </c>
      <c r="I41" s="2">
        <f t="shared" si="9"/>
        <v>0</v>
      </c>
    </row>
    <row r="42" spans="1:12" ht="34.5">
      <c r="A42" s="125" t="s">
        <v>117</v>
      </c>
      <c r="B42" s="123"/>
      <c r="C42" s="123"/>
      <c r="D42" s="123"/>
      <c r="E42" s="123"/>
      <c r="F42" s="120" t="s">
        <v>118</v>
      </c>
      <c r="G42" s="2">
        <f>G44</f>
        <v>0</v>
      </c>
      <c r="H42" s="2">
        <f t="shared" ref="H42:I42" si="10">H44</f>
        <v>0</v>
      </c>
      <c r="I42" s="2">
        <f t="shared" si="10"/>
        <v>0</v>
      </c>
    </row>
    <row r="43" spans="1:12">
      <c r="A43" s="125"/>
      <c r="B43" s="123"/>
      <c r="C43" s="123"/>
      <c r="D43" s="123"/>
      <c r="E43" s="123"/>
      <c r="F43" s="121" t="s">
        <v>11</v>
      </c>
      <c r="G43" s="5"/>
      <c r="H43" s="5"/>
      <c r="I43" s="5"/>
    </row>
    <row r="44" spans="1:12">
      <c r="A44" s="125"/>
      <c r="B44" s="125" t="s">
        <v>119</v>
      </c>
      <c r="C44" s="123"/>
      <c r="D44" s="123"/>
      <c r="E44" s="123"/>
      <c r="F44" s="121" t="s">
        <v>120</v>
      </c>
      <c r="G44" s="128">
        <f>G46</f>
        <v>0</v>
      </c>
      <c r="H44" s="128">
        <f t="shared" ref="H44:I44" si="11">H46</f>
        <v>0</v>
      </c>
      <c r="I44" s="128">
        <f t="shared" si="11"/>
        <v>0</v>
      </c>
    </row>
    <row r="45" spans="1:12">
      <c r="A45" s="125"/>
      <c r="B45" s="125"/>
      <c r="C45" s="123"/>
      <c r="D45" s="123"/>
      <c r="E45" s="123"/>
      <c r="F45" s="121" t="s">
        <v>11</v>
      </c>
      <c r="G45" s="5"/>
      <c r="H45" s="5"/>
      <c r="I45" s="5"/>
    </row>
    <row r="46" spans="1:12">
      <c r="A46" s="125"/>
      <c r="B46" s="125"/>
      <c r="C46" s="125" t="s">
        <v>119</v>
      </c>
      <c r="D46" s="123"/>
      <c r="E46" s="123"/>
      <c r="F46" s="121" t="s">
        <v>121</v>
      </c>
      <c r="G46" s="128">
        <f>G48</f>
        <v>0</v>
      </c>
      <c r="H46" s="128">
        <f t="shared" ref="H46:I46" si="12">H48</f>
        <v>0</v>
      </c>
      <c r="I46" s="128">
        <f t="shared" si="12"/>
        <v>0</v>
      </c>
    </row>
    <row r="47" spans="1:12">
      <c r="A47" s="125"/>
      <c r="B47" s="125"/>
      <c r="C47" s="125"/>
      <c r="D47" s="123"/>
      <c r="E47" s="123"/>
      <c r="F47" s="121" t="s">
        <v>11</v>
      </c>
      <c r="G47" s="5"/>
      <c r="H47" s="5"/>
      <c r="I47" s="5"/>
    </row>
    <row r="48" spans="1:12">
      <c r="A48" s="125"/>
      <c r="B48" s="125"/>
      <c r="C48" s="125"/>
      <c r="D48" s="124"/>
      <c r="E48" s="124"/>
      <c r="F48" s="122" t="s">
        <v>18</v>
      </c>
      <c r="G48" s="128">
        <f>G50</f>
        <v>0</v>
      </c>
      <c r="H48" s="128">
        <f t="shared" ref="H48:I48" si="13">H50</f>
        <v>0</v>
      </c>
      <c r="I48" s="128">
        <f t="shared" si="13"/>
        <v>0</v>
      </c>
    </row>
    <row r="49" spans="1:9">
      <c r="A49" s="125"/>
      <c r="B49" s="125"/>
      <c r="C49" s="125"/>
      <c r="D49" s="124"/>
      <c r="E49" s="124"/>
      <c r="F49" s="122" t="s">
        <v>11</v>
      </c>
      <c r="G49" s="5"/>
      <c r="H49" s="5"/>
      <c r="I49" s="5"/>
    </row>
    <row r="50" spans="1:9">
      <c r="A50" s="125"/>
      <c r="B50" s="125"/>
      <c r="C50" s="125"/>
      <c r="D50" s="4">
        <v>1139</v>
      </c>
      <c r="E50" s="137"/>
      <c r="F50" s="135" t="s">
        <v>100</v>
      </c>
      <c r="G50" s="128">
        <f>G52+G60</f>
        <v>0</v>
      </c>
      <c r="H50" s="128">
        <f t="shared" ref="H50:I50" si="14">H52+H60</f>
        <v>0</v>
      </c>
      <c r="I50" s="128">
        <f t="shared" si="14"/>
        <v>0</v>
      </c>
    </row>
    <row r="51" spans="1:9">
      <c r="A51" s="125"/>
      <c r="B51" s="125"/>
      <c r="C51" s="125"/>
      <c r="D51" s="139"/>
      <c r="E51" s="139"/>
      <c r="F51" s="136" t="s">
        <v>12</v>
      </c>
      <c r="G51" s="5"/>
      <c r="H51" s="5"/>
      <c r="I51" s="5"/>
    </row>
    <row r="52" spans="1:9">
      <c r="A52" s="125"/>
      <c r="B52" s="125"/>
      <c r="C52" s="125"/>
      <c r="D52" s="4"/>
      <c r="E52" s="4">
        <v>11001</v>
      </c>
      <c r="F52" s="137" t="s">
        <v>100</v>
      </c>
      <c r="G52" s="5">
        <f>G54</f>
        <v>500000</v>
      </c>
      <c r="H52" s="5">
        <f t="shared" ref="H52:I52" si="15">H54</f>
        <v>500000</v>
      </c>
      <c r="I52" s="5">
        <f t="shared" si="15"/>
        <v>500000</v>
      </c>
    </row>
    <row r="53" spans="1:9">
      <c r="A53" s="125"/>
      <c r="B53" s="125"/>
      <c r="C53" s="125"/>
      <c r="D53" s="4"/>
      <c r="E53" s="6"/>
      <c r="F53" s="136" t="s">
        <v>138</v>
      </c>
      <c r="G53" s="5"/>
      <c r="H53" s="5"/>
      <c r="I53" s="5"/>
    </row>
    <row r="54" spans="1:9">
      <c r="A54" s="125"/>
      <c r="B54" s="125"/>
      <c r="C54" s="125"/>
      <c r="D54" s="4"/>
      <c r="E54" s="6"/>
      <c r="F54" s="138" t="s">
        <v>62</v>
      </c>
      <c r="G54" s="5">
        <f>G56</f>
        <v>500000</v>
      </c>
      <c r="H54" s="5">
        <f t="shared" ref="H54:I54" si="16">H56</f>
        <v>500000</v>
      </c>
      <c r="I54" s="5">
        <f t="shared" si="16"/>
        <v>500000</v>
      </c>
    </row>
    <row r="55" spans="1:9" ht="34.5">
      <c r="A55" s="125"/>
      <c r="B55" s="125"/>
      <c r="C55" s="125"/>
      <c r="D55" s="139"/>
      <c r="E55" s="139"/>
      <c r="F55" s="136" t="s">
        <v>139</v>
      </c>
      <c r="G55" s="5"/>
      <c r="H55" s="5"/>
      <c r="I55" s="5"/>
    </row>
    <row r="56" spans="1:9">
      <c r="A56" s="125"/>
      <c r="B56" s="125"/>
      <c r="C56" s="125"/>
      <c r="D56" s="139"/>
      <c r="E56" s="139"/>
      <c r="F56" s="136" t="s">
        <v>10</v>
      </c>
      <c r="G56" s="5">
        <f>G57</f>
        <v>500000</v>
      </c>
      <c r="H56" s="5">
        <f t="shared" ref="H56:I56" si="17">H57</f>
        <v>500000</v>
      </c>
      <c r="I56" s="5">
        <f t="shared" si="17"/>
        <v>500000</v>
      </c>
    </row>
    <row r="57" spans="1:9">
      <c r="A57" s="125"/>
      <c r="B57" s="125"/>
      <c r="C57" s="125"/>
      <c r="D57" s="139"/>
      <c r="E57" s="139"/>
      <c r="F57" s="136" t="s">
        <v>64</v>
      </c>
      <c r="G57" s="5">
        <f t="shared" ref="G57:I58" si="18">G58</f>
        <v>500000</v>
      </c>
      <c r="H57" s="5">
        <f t="shared" si="18"/>
        <v>500000</v>
      </c>
      <c r="I57" s="5">
        <f t="shared" si="18"/>
        <v>500000</v>
      </c>
    </row>
    <row r="58" spans="1:9">
      <c r="A58" s="125"/>
      <c r="B58" s="125"/>
      <c r="C58" s="125"/>
      <c r="D58" s="139"/>
      <c r="E58" s="139"/>
      <c r="F58" s="136" t="s">
        <v>140</v>
      </c>
      <c r="G58" s="5">
        <f t="shared" si="18"/>
        <v>500000</v>
      </c>
      <c r="H58" s="5">
        <f t="shared" si="18"/>
        <v>500000</v>
      </c>
      <c r="I58" s="5">
        <f t="shared" si="18"/>
        <v>500000</v>
      </c>
    </row>
    <row r="59" spans="1:9">
      <c r="A59" s="125"/>
      <c r="B59" s="125"/>
      <c r="C59" s="125"/>
      <c r="D59" s="4"/>
      <c r="E59" s="6"/>
      <c r="F59" s="136" t="s">
        <v>141</v>
      </c>
      <c r="G59" s="5">
        <f>'1'!G19</f>
        <v>500000</v>
      </c>
      <c r="H59" s="5">
        <f>'1'!H19</f>
        <v>500000</v>
      </c>
      <c r="I59" s="5">
        <f>'1'!I19</f>
        <v>500000</v>
      </c>
    </row>
    <row r="60" spans="1:9">
      <c r="A60" s="125"/>
      <c r="B60" s="125"/>
      <c r="C60" s="125"/>
      <c r="D60" s="4"/>
      <c r="E60" s="4">
        <v>11001</v>
      </c>
      <c r="F60" s="137" t="s">
        <v>100</v>
      </c>
      <c r="G60" s="5">
        <f>G62</f>
        <v>-500000</v>
      </c>
      <c r="H60" s="5">
        <f t="shared" ref="H60:I60" si="19">H62</f>
        <v>-500000</v>
      </c>
      <c r="I60" s="5">
        <f t="shared" si="19"/>
        <v>-500000</v>
      </c>
    </row>
    <row r="61" spans="1:9">
      <c r="A61" s="125"/>
      <c r="B61" s="125"/>
      <c r="C61" s="125"/>
      <c r="D61" s="4"/>
      <c r="E61" s="6"/>
      <c r="F61" s="136" t="s">
        <v>138</v>
      </c>
      <c r="G61" s="5"/>
      <c r="H61" s="5"/>
      <c r="I61" s="5"/>
    </row>
    <row r="62" spans="1:9">
      <c r="A62" s="125"/>
      <c r="B62" s="125"/>
      <c r="C62" s="125"/>
      <c r="D62" s="4"/>
      <c r="E62" s="6"/>
      <c r="F62" s="138" t="s">
        <v>62</v>
      </c>
      <c r="G62" s="5">
        <f>G64</f>
        <v>-500000</v>
      </c>
      <c r="H62" s="5">
        <f t="shared" ref="H62:I62" si="20">H64</f>
        <v>-500000</v>
      </c>
      <c r="I62" s="5">
        <f t="shared" si="20"/>
        <v>-500000</v>
      </c>
    </row>
    <row r="63" spans="1:9" ht="34.5">
      <c r="A63" s="125"/>
      <c r="B63" s="125"/>
      <c r="C63" s="125"/>
      <c r="D63" s="139"/>
      <c r="E63" s="139"/>
      <c r="F63" s="136" t="s">
        <v>139</v>
      </c>
      <c r="G63" s="5"/>
      <c r="H63" s="5"/>
      <c r="I63" s="5"/>
    </row>
    <row r="64" spans="1:9">
      <c r="A64" s="125"/>
      <c r="B64" s="125"/>
      <c r="C64" s="125"/>
      <c r="D64" s="139"/>
      <c r="E64" s="139"/>
      <c r="F64" s="136" t="s">
        <v>10</v>
      </c>
      <c r="G64" s="5">
        <f>G65</f>
        <v>-500000</v>
      </c>
      <c r="H64" s="5">
        <f t="shared" ref="H64:I64" si="21">H65</f>
        <v>-500000</v>
      </c>
      <c r="I64" s="5">
        <f t="shared" si="21"/>
        <v>-500000</v>
      </c>
    </row>
    <row r="65" spans="1:9">
      <c r="A65" s="125"/>
      <c r="B65" s="125"/>
      <c r="C65" s="125"/>
      <c r="D65" s="139"/>
      <c r="E65" s="139"/>
      <c r="F65" s="136" t="s">
        <v>64</v>
      </c>
      <c r="G65" s="5">
        <f t="shared" ref="G65:I66" si="22">G66</f>
        <v>-500000</v>
      </c>
      <c r="H65" s="5">
        <f t="shared" si="22"/>
        <v>-500000</v>
      </c>
      <c r="I65" s="5">
        <f t="shared" si="22"/>
        <v>-500000</v>
      </c>
    </row>
    <row r="66" spans="1:9">
      <c r="A66" s="125"/>
      <c r="B66" s="125"/>
      <c r="C66" s="125"/>
      <c r="D66" s="139"/>
      <c r="E66" s="139"/>
      <c r="F66" s="136" t="s">
        <v>140</v>
      </c>
      <c r="G66" s="5">
        <f t="shared" si="22"/>
        <v>-500000</v>
      </c>
      <c r="H66" s="5">
        <f t="shared" si="22"/>
        <v>-500000</v>
      </c>
      <c r="I66" s="5">
        <f t="shared" si="22"/>
        <v>-500000</v>
      </c>
    </row>
    <row r="67" spans="1:9">
      <c r="A67" s="125"/>
      <c r="B67" s="125"/>
      <c r="C67" s="125"/>
      <c r="D67" s="4"/>
      <c r="E67" s="6"/>
      <c r="F67" s="136" t="s">
        <v>141</v>
      </c>
      <c r="G67" s="5">
        <f>'1'!G20</f>
        <v>-500000</v>
      </c>
      <c r="H67" s="5">
        <f>'1'!H20</f>
        <v>-500000</v>
      </c>
      <c r="I67" s="5">
        <f>'1'!I20</f>
        <v>-500000</v>
      </c>
    </row>
  </sheetData>
  <mergeCells count="8">
    <mergeCell ref="A7:C7"/>
    <mergeCell ref="A5:I5"/>
    <mergeCell ref="F2:I2"/>
    <mergeCell ref="F3:I3"/>
    <mergeCell ref="D7:E7"/>
    <mergeCell ref="F7:F8"/>
    <mergeCell ref="H6:I6"/>
    <mergeCell ref="G7:I7"/>
  </mergeCells>
  <pageMargins left="0.7" right="0.7" top="0.75" bottom="0.75" header="0.3" footer="0.3"/>
  <pageSetup scale="49" orientation="portrait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view="pageBreakPreview" zoomScaleNormal="100" zoomScaleSheetLayoutView="100" workbookViewId="0">
      <selection activeCell="D15" sqref="D15"/>
    </sheetView>
  </sheetViews>
  <sheetFormatPr defaultRowHeight="15"/>
  <cols>
    <col min="1" max="1" width="10.85546875" customWidth="1"/>
    <col min="2" max="2" width="15.5703125" customWidth="1"/>
    <col min="3" max="3" width="53.85546875" customWidth="1"/>
    <col min="4" max="4" width="20.42578125" customWidth="1"/>
    <col min="5" max="5" width="20" customWidth="1"/>
    <col min="6" max="6" width="16.85546875" customWidth="1"/>
  </cols>
  <sheetData>
    <row r="1" spans="1:6" ht="17.25">
      <c r="A1" s="39"/>
      <c r="B1" s="39"/>
      <c r="C1" s="155" t="s">
        <v>127</v>
      </c>
      <c r="D1" s="155"/>
      <c r="E1" s="155"/>
      <c r="F1" s="155"/>
    </row>
    <row r="2" spans="1:6" ht="27" customHeight="1">
      <c r="A2" s="39"/>
      <c r="B2" s="39"/>
      <c r="C2" s="156" t="s">
        <v>79</v>
      </c>
      <c r="D2" s="156"/>
      <c r="E2" s="156"/>
      <c r="F2" s="156"/>
    </row>
    <row r="3" spans="1:6" ht="15.75" customHeight="1">
      <c r="A3" s="39"/>
      <c r="B3" s="39"/>
      <c r="C3" s="156" t="s">
        <v>2</v>
      </c>
      <c r="D3" s="156"/>
      <c r="E3" s="156"/>
      <c r="F3" s="156"/>
    </row>
    <row r="4" spans="1:6" ht="84" customHeight="1">
      <c r="A4" s="176" t="s">
        <v>144</v>
      </c>
      <c r="B4" s="176"/>
      <c r="C4" s="176"/>
      <c r="D4" s="176"/>
      <c r="E4" s="176"/>
      <c r="F4" s="176"/>
    </row>
    <row r="5" spans="1:6" ht="17.25">
      <c r="A5" s="39"/>
      <c r="B5" s="39"/>
      <c r="C5" s="39"/>
      <c r="D5" s="39"/>
      <c r="E5" s="177" t="s">
        <v>0</v>
      </c>
      <c r="F5" s="177"/>
    </row>
    <row r="6" spans="1:6" ht="48.75" customHeight="1">
      <c r="A6" s="178" t="s">
        <v>55</v>
      </c>
      <c r="B6" s="178"/>
      <c r="C6" s="178" t="s">
        <v>56</v>
      </c>
      <c r="D6" s="178" t="s">
        <v>122</v>
      </c>
      <c r="E6" s="178"/>
      <c r="F6" s="178"/>
    </row>
    <row r="7" spans="1:6" ht="42" customHeight="1">
      <c r="A7" s="65" t="s">
        <v>57</v>
      </c>
      <c r="B7" s="65" t="s">
        <v>58</v>
      </c>
      <c r="C7" s="178"/>
      <c r="D7" s="67" t="s">
        <v>59</v>
      </c>
      <c r="E7" s="67" t="s">
        <v>8</v>
      </c>
      <c r="F7" s="67" t="s">
        <v>60</v>
      </c>
    </row>
    <row r="8" spans="1:6" ht="47.25" customHeight="1">
      <c r="A8" s="40"/>
      <c r="B8" s="40"/>
      <c r="C8" s="66" t="s">
        <v>42</v>
      </c>
      <c r="D8" s="41">
        <f t="shared" ref="D8" si="0">+D10</f>
        <v>-500000</v>
      </c>
      <c r="E8" s="41">
        <f t="shared" ref="E8:F8" si="1">+E10</f>
        <v>-500000</v>
      </c>
      <c r="F8" s="41">
        <f t="shared" si="1"/>
        <v>-500000</v>
      </c>
    </row>
    <row r="9" spans="1:6" ht="26.25" customHeight="1">
      <c r="A9" s="42"/>
      <c r="B9" s="42"/>
      <c r="C9" s="47" t="s">
        <v>61</v>
      </c>
      <c r="D9" s="43"/>
      <c r="E9" s="43"/>
      <c r="F9" s="43"/>
    </row>
    <row r="10" spans="1:6" ht="33" customHeight="1">
      <c r="A10" s="44" t="s">
        <v>31</v>
      </c>
      <c r="B10" s="44" t="s">
        <v>33</v>
      </c>
      <c r="C10" s="47" t="s">
        <v>34</v>
      </c>
      <c r="D10" s="41">
        <f>D12</f>
        <v>-500000</v>
      </c>
      <c r="E10" s="41">
        <f t="shared" ref="E10:F10" si="2">E12</f>
        <v>-500000</v>
      </c>
      <c r="F10" s="41">
        <f t="shared" si="2"/>
        <v>-500000</v>
      </c>
    </row>
    <row r="11" spans="1:6" ht="24" customHeight="1">
      <c r="A11" s="44"/>
      <c r="B11" s="44"/>
      <c r="C11" s="45" t="s">
        <v>17</v>
      </c>
      <c r="D11" s="41"/>
      <c r="E11" s="41"/>
      <c r="F11" s="41"/>
    </row>
    <row r="12" spans="1:6" ht="27.75" customHeight="1">
      <c r="A12" s="44"/>
      <c r="B12" s="44"/>
      <c r="C12" s="51" t="s">
        <v>62</v>
      </c>
      <c r="D12" s="5">
        <v>-500000</v>
      </c>
      <c r="E12" s="5">
        <v>-500000</v>
      </c>
      <c r="F12" s="5">
        <v>-500000</v>
      </c>
    </row>
  </sheetData>
  <mergeCells count="8">
    <mergeCell ref="C1:F1"/>
    <mergeCell ref="C2:F2"/>
    <mergeCell ref="A4:F4"/>
    <mergeCell ref="E5:F5"/>
    <mergeCell ref="A6:B6"/>
    <mergeCell ref="C6:C7"/>
    <mergeCell ref="D6:F6"/>
    <mergeCell ref="C3:F3"/>
  </mergeCells>
  <pageMargins left="0.7" right="0.7" top="0.75" bottom="0.75" header="0.3" footer="0.3"/>
  <pageSetup paperSize="9" scale="63" orientation="portrait" r:id="rId1"/>
  <ignoredErrors>
    <ignoredError sqref="A10:B1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view="pageBreakPreview" zoomScaleNormal="100" zoomScaleSheetLayoutView="100" workbookViewId="0">
      <selection activeCell="E16" sqref="E16"/>
    </sheetView>
  </sheetViews>
  <sheetFormatPr defaultRowHeight="15"/>
  <cols>
    <col min="1" max="1" width="10.85546875" style="49" customWidth="1"/>
    <col min="2" max="2" width="11.140625" style="49" customWidth="1"/>
    <col min="3" max="3" width="58.7109375" style="49" customWidth="1"/>
    <col min="4" max="4" width="47" style="49" customWidth="1"/>
    <col min="5" max="5" width="16.85546875" style="49" customWidth="1"/>
    <col min="6" max="6" width="16.140625" style="49" customWidth="1"/>
    <col min="7" max="7" width="15.28515625" style="49" customWidth="1"/>
    <col min="8" max="16384" width="9.140625" style="49"/>
  </cols>
  <sheetData>
    <row r="1" spans="1:6" ht="17.25">
      <c r="A1" s="48"/>
      <c r="B1" s="48"/>
      <c r="C1" s="179" t="s">
        <v>128</v>
      </c>
      <c r="D1" s="179"/>
      <c r="E1" s="179"/>
    </row>
    <row r="2" spans="1:6" ht="17.25">
      <c r="A2" s="48"/>
      <c r="B2" s="48"/>
      <c r="C2" s="156" t="s">
        <v>79</v>
      </c>
      <c r="D2" s="156"/>
      <c r="E2" s="156"/>
    </row>
    <row r="3" spans="1:6" ht="17.25" customHeight="1">
      <c r="A3" s="48"/>
      <c r="B3" s="48"/>
      <c r="C3" s="46"/>
      <c r="D3" s="156" t="s">
        <v>2</v>
      </c>
      <c r="E3" s="156"/>
      <c r="F3" s="46"/>
    </row>
    <row r="4" spans="1:6" ht="55.5" customHeight="1">
      <c r="A4" s="176" t="s">
        <v>77</v>
      </c>
      <c r="B4" s="176"/>
      <c r="C4" s="176"/>
      <c r="D4" s="176"/>
      <c r="E4" s="176"/>
    </row>
    <row r="5" spans="1:6" ht="17.25">
      <c r="A5" s="48"/>
      <c r="B5" s="48"/>
      <c r="C5" s="48"/>
      <c r="D5" s="72"/>
      <c r="E5" s="68" t="s">
        <v>0</v>
      </c>
    </row>
    <row r="6" spans="1:6" ht="30.75" customHeight="1">
      <c r="A6" s="178" t="s">
        <v>55</v>
      </c>
      <c r="B6" s="178"/>
      <c r="C6" s="178" t="s">
        <v>56</v>
      </c>
      <c r="D6" s="180" t="s">
        <v>63</v>
      </c>
      <c r="E6" s="182" t="s">
        <v>60</v>
      </c>
    </row>
    <row r="7" spans="1:6" ht="34.5">
      <c r="A7" s="65" t="s">
        <v>57</v>
      </c>
      <c r="B7" s="65" t="s">
        <v>58</v>
      </c>
      <c r="C7" s="178"/>
      <c r="D7" s="181"/>
      <c r="E7" s="183"/>
    </row>
    <row r="8" spans="1:6" ht="17.25">
      <c r="A8" s="69"/>
      <c r="B8" s="69"/>
      <c r="C8" s="69"/>
      <c r="D8" s="70"/>
      <c r="E8" s="71"/>
    </row>
    <row r="9" spans="1:6" ht="34.5">
      <c r="A9" s="50"/>
      <c r="B9" s="50"/>
      <c r="C9" s="66" t="s">
        <v>42</v>
      </c>
      <c r="D9" s="66"/>
      <c r="E9" s="41">
        <f>+E10</f>
        <v>500000</v>
      </c>
    </row>
    <row r="10" spans="1:6" ht="43.5" customHeight="1">
      <c r="A10" s="44" t="s">
        <v>31</v>
      </c>
      <c r="B10" s="44"/>
      <c r="C10" s="47" t="str">
        <f>'3'!F21</f>
        <v xml:space="preserve"> Թվային փոխակերպման գործընթացի իրականացում</v>
      </c>
      <c r="D10" s="47"/>
      <c r="E10" s="41">
        <f>E11</f>
        <v>500000</v>
      </c>
    </row>
    <row r="11" spans="1:6" ht="49.5" customHeight="1">
      <c r="A11" s="44"/>
      <c r="B11" s="44">
        <v>11008</v>
      </c>
      <c r="C11" s="47" t="str">
        <f>+'1'!D16</f>
        <v>Թվային գործիքների ստեղծում</v>
      </c>
      <c r="D11" s="47" t="s">
        <v>14</v>
      </c>
      <c r="E11" s="41">
        <f>E12</f>
        <v>500000</v>
      </c>
    </row>
    <row r="12" spans="1:6" ht="73.5" customHeight="1">
      <c r="A12" s="44"/>
      <c r="B12" s="44"/>
      <c r="C12" s="51"/>
      <c r="D12" s="77" t="s">
        <v>81</v>
      </c>
      <c r="E12" s="5">
        <v>500000</v>
      </c>
    </row>
  </sheetData>
  <mergeCells count="8">
    <mergeCell ref="C1:E1"/>
    <mergeCell ref="C2:E2"/>
    <mergeCell ref="A4:E4"/>
    <mergeCell ref="A6:B6"/>
    <mergeCell ref="C6:C7"/>
    <mergeCell ref="D6:D7"/>
    <mergeCell ref="E6:E7"/>
    <mergeCell ref="D3:E3"/>
  </mergeCells>
  <pageMargins left="0.7" right="0.7" top="0.75" bottom="0.75" header="0.3" footer="0.3"/>
  <pageSetup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view="pageBreakPreview" topLeftCell="A22" zoomScaleNormal="100" zoomScaleSheetLayoutView="100" workbookViewId="0">
      <selection activeCell="H21" sqref="H21:L21"/>
    </sheetView>
  </sheetViews>
  <sheetFormatPr defaultRowHeight="17.25"/>
  <cols>
    <col min="1" max="1" width="7.28515625" style="32" customWidth="1"/>
    <col min="2" max="2" width="10.85546875" style="32" customWidth="1"/>
    <col min="3" max="3" width="13.5703125" style="32" customWidth="1"/>
    <col min="4" max="4" width="15.42578125" style="32" customWidth="1"/>
    <col min="5" max="5" width="15.140625" style="32" customWidth="1"/>
    <col min="6" max="6" width="22.140625" style="32" customWidth="1"/>
    <col min="7" max="7" width="10.28515625" style="32" customWidth="1"/>
    <col min="8" max="8" width="18" style="32" customWidth="1"/>
    <col min="9" max="9" width="19" style="32" customWidth="1"/>
    <col min="10" max="10" width="17.28515625" style="32" bestFit="1" customWidth="1"/>
    <col min="11" max="11" width="18" style="32" bestFit="1" customWidth="1"/>
    <col min="12" max="12" width="17.28515625" style="32" bestFit="1" customWidth="1"/>
    <col min="13" max="16384" width="9.140625" style="32"/>
  </cols>
  <sheetData>
    <row r="1" spans="1:12">
      <c r="K1" s="15"/>
      <c r="L1" s="15" t="s">
        <v>123</v>
      </c>
    </row>
    <row r="2" spans="1:12">
      <c r="K2" s="15"/>
      <c r="L2" s="15" t="s">
        <v>79</v>
      </c>
    </row>
    <row r="3" spans="1:12">
      <c r="K3" s="15"/>
      <c r="L3" s="15" t="s">
        <v>2</v>
      </c>
    </row>
    <row r="6" spans="1:12" ht="42" customHeight="1">
      <c r="A6" s="188" t="s">
        <v>147</v>
      </c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</row>
    <row r="7" spans="1:12">
      <c r="K7" s="189"/>
      <c r="L7" s="189"/>
    </row>
    <row r="8" spans="1:12">
      <c r="K8" s="192" t="s">
        <v>0</v>
      </c>
      <c r="L8" s="192"/>
    </row>
    <row r="9" spans="1:12" s="33" customFormat="1" ht="57" customHeight="1">
      <c r="A9" s="191" t="s">
        <v>129</v>
      </c>
      <c r="B9" s="191" t="s">
        <v>19</v>
      </c>
      <c r="C9" s="191"/>
      <c r="D9" s="191" t="s">
        <v>20</v>
      </c>
      <c r="E9" s="191"/>
      <c r="F9" s="191"/>
      <c r="G9" s="191"/>
      <c r="H9" s="191" t="s">
        <v>21</v>
      </c>
      <c r="I9" s="191" t="s">
        <v>22</v>
      </c>
      <c r="J9" s="173" t="s">
        <v>5</v>
      </c>
      <c r="K9" s="174"/>
      <c r="L9" s="175"/>
    </row>
    <row r="10" spans="1:12" s="33" customFormat="1" ht="51" customHeight="1">
      <c r="A10" s="191"/>
      <c r="B10" s="9" t="s">
        <v>23</v>
      </c>
      <c r="C10" s="9" t="s">
        <v>52</v>
      </c>
      <c r="D10" s="9" t="s">
        <v>23</v>
      </c>
      <c r="E10" s="9" t="s">
        <v>49</v>
      </c>
      <c r="F10" s="9" t="s">
        <v>50</v>
      </c>
      <c r="G10" s="9" t="s">
        <v>53</v>
      </c>
      <c r="H10" s="191"/>
      <c r="I10" s="191"/>
      <c r="J10" s="9" t="s">
        <v>24</v>
      </c>
      <c r="K10" s="9" t="s">
        <v>25</v>
      </c>
      <c r="L10" s="9" t="s">
        <v>26</v>
      </c>
    </row>
    <row r="11" spans="1:12" s="33" customFormat="1" ht="20.25" customHeight="1">
      <c r="A11" s="193" t="s">
        <v>27</v>
      </c>
      <c r="B11" s="193"/>
      <c r="C11" s="193"/>
      <c r="D11" s="193"/>
      <c r="E11" s="193"/>
      <c r="F11" s="193"/>
      <c r="G11" s="193"/>
      <c r="H11" s="193"/>
      <c r="I11" s="193"/>
      <c r="J11" s="35">
        <f>J12+J23</f>
        <v>0</v>
      </c>
      <c r="K11" s="35">
        <f>K12+K23</f>
        <v>0</v>
      </c>
      <c r="L11" s="35">
        <f>L12+L23</f>
        <v>0</v>
      </c>
    </row>
    <row r="12" spans="1:12" s="33" customFormat="1" ht="23.25" customHeight="1">
      <c r="A12" s="190" t="s">
        <v>136</v>
      </c>
      <c r="B12" s="190"/>
      <c r="C12" s="190"/>
      <c r="D12" s="190"/>
      <c r="E12" s="190"/>
      <c r="F12" s="190"/>
      <c r="G12" s="190"/>
      <c r="H12" s="190"/>
      <c r="I12" s="190"/>
      <c r="J12" s="35">
        <f>J13</f>
        <v>0</v>
      </c>
      <c r="K12" s="35">
        <f t="shared" ref="K12:L12" si="0">K13</f>
        <v>0</v>
      </c>
      <c r="L12" s="35">
        <f t="shared" si="0"/>
        <v>0</v>
      </c>
    </row>
    <row r="13" spans="1:12" s="33" customFormat="1" ht="24" customHeight="1">
      <c r="A13" s="8"/>
      <c r="B13" s="8" t="s">
        <v>43</v>
      </c>
      <c r="C13" s="186" t="s">
        <v>44</v>
      </c>
      <c r="D13" s="186"/>
      <c r="E13" s="186"/>
      <c r="F13" s="186"/>
      <c r="G13" s="186"/>
      <c r="H13" s="186"/>
      <c r="I13" s="186"/>
      <c r="J13" s="35">
        <f>J14+J18</f>
        <v>0</v>
      </c>
      <c r="K13" s="35">
        <f t="shared" ref="K13:L13" si="1">K14+K18</f>
        <v>0</v>
      </c>
      <c r="L13" s="35">
        <f t="shared" si="1"/>
        <v>0</v>
      </c>
    </row>
    <row r="14" spans="1:12" s="33" customFormat="1" ht="33.75" customHeight="1">
      <c r="A14" s="8"/>
      <c r="B14" s="8"/>
      <c r="C14" s="8"/>
      <c r="D14" s="8" t="s">
        <v>45</v>
      </c>
      <c r="E14" s="186" t="s">
        <v>30</v>
      </c>
      <c r="F14" s="186"/>
      <c r="G14" s="186"/>
      <c r="H14" s="186"/>
      <c r="I14" s="186"/>
      <c r="J14" s="36">
        <f>'3'!G31</f>
        <v>-500000</v>
      </c>
      <c r="K14" s="36">
        <f>'3'!H31</f>
        <v>-500000</v>
      </c>
      <c r="L14" s="36">
        <f>'3'!I31</f>
        <v>-500000</v>
      </c>
    </row>
    <row r="15" spans="1:12" s="33" customFormat="1" ht="34.5" customHeight="1">
      <c r="A15" s="8"/>
      <c r="B15" s="8"/>
      <c r="C15" s="8"/>
      <c r="D15" s="8"/>
      <c r="E15" s="8"/>
      <c r="F15" s="186" t="s">
        <v>46</v>
      </c>
      <c r="G15" s="186"/>
      <c r="H15" s="186"/>
      <c r="I15" s="186"/>
      <c r="J15" s="186"/>
      <c r="K15" s="186"/>
      <c r="L15" s="186"/>
    </row>
    <row r="16" spans="1:12" s="33" customFormat="1" ht="36" customHeight="1">
      <c r="A16" s="8"/>
      <c r="B16" s="8"/>
      <c r="C16" s="8"/>
      <c r="D16" s="8"/>
      <c r="E16" s="8"/>
      <c r="F16" s="8"/>
      <c r="G16" s="186" t="s">
        <v>47</v>
      </c>
      <c r="H16" s="186"/>
      <c r="I16" s="186"/>
      <c r="J16" s="186"/>
      <c r="K16" s="186"/>
      <c r="L16" s="186"/>
    </row>
    <row r="17" spans="1:12" s="33" customFormat="1" ht="32.25" customHeight="1">
      <c r="A17" s="8"/>
      <c r="B17" s="8"/>
      <c r="C17" s="8"/>
      <c r="D17" s="8"/>
      <c r="E17" s="8"/>
      <c r="F17" s="8"/>
      <c r="G17" s="8"/>
      <c r="H17" s="186" t="s">
        <v>48</v>
      </c>
      <c r="I17" s="186"/>
      <c r="J17" s="186"/>
      <c r="K17" s="186"/>
      <c r="L17" s="186"/>
    </row>
    <row r="18" spans="1:12" s="33" customFormat="1" ht="35.25" customHeight="1">
      <c r="A18" s="144"/>
      <c r="B18" s="143"/>
      <c r="C18" s="143"/>
      <c r="D18" s="143" t="s">
        <v>146</v>
      </c>
      <c r="E18" s="186" t="str">
        <f>'1'!D16</f>
        <v>Թվային գործիքների ստեղծում</v>
      </c>
      <c r="F18" s="186"/>
      <c r="G18" s="186"/>
      <c r="H18" s="186"/>
      <c r="I18" s="186"/>
      <c r="J18" s="36">
        <f>'3'!G38</f>
        <v>500000</v>
      </c>
      <c r="K18" s="36">
        <f>'3'!H38</f>
        <v>500000</v>
      </c>
      <c r="L18" s="36">
        <f>'3'!I38</f>
        <v>500000</v>
      </c>
    </row>
    <row r="19" spans="1:12" s="33" customFormat="1" ht="43.5" customHeight="1">
      <c r="A19" s="144"/>
      <c r="B19" s="143"/>
      <c r="C19" s="143"/>
      <c r="D19" s="143"/>
      <c r="E19" s="143"/>
      <c r="F19" s="186" t="s">
        <v>46</v>
      </c>
      <c r="G19" s="186"/>
      <c r="H19" s="186"/>
      <c r="I19" s="186"/>
      <c r="J19" s="186"/>
      <c r="K19" s="186"/>
      <c r="L19" s="186"/>
    </row>
    <row r="20" spans="1:12" s="33" customFormat="1" ht="32.25" customHeight="1">
      <c r="A20" s="144"/>
      <c r="B20" s="143"/>
      <c r="C20" s="143"/>
      <c r="D20" s="143"/>
      <c r="E20" s="143"/>
      <c r="F20" s="143"/>
      <c r="G20" s="186" t="str">
        <f>'1'!F14</f>
        <v>Թվային ծառայությունների և համակարգերի ներդրում</v>
      </c>
      <c r="H20" s="186"/>
      <c r="I20" s="186"/>
      <c r="J20" s="186"/>
      <c r="K20" s="186"/>
      <c r="L20" s="186"/>
    </row>
    <row r="21" spans="1:12" s="33" customFormat="1" ht="39" customHeight="1">
      <c r="A21" s="144"/>
      <c r="B21" s="143"/>
      <c r="C21" s="143"/>
      <c r="D21" s="143"/>
      <c r="E21" s="143"/>
      <c r="F21" s="143"/>
      <c r="G21" s="143"/>
      <c r="H21" s="186" t="s">
        <v>148</v>
      </c>
      <c r="I21" s="186"/>
      <c r="J21" s="186"/>
      <c r="K21" s="186"/>
      <c r="L21" s="186"/>
    </row>
    <row r="22" spans="1:12" s="33" customFormat="1" ht="56.25" customHeight="1">
      <c r="A22" s="144"/>
      <c r="B22" s="143"/>
      <c r="C22" s="143"/>
      <c r="D22" s="26"/>
      <c r="E22" s="26"/>
      <c r="F22" s="26"/>
      <c r="G22" s="26"/>
      <c r="H22" s="26"/>
      <c r="I22" s="140" t="s">
        <v>80</v>
      </c>
      <c r="J22" s="150">
        <v>5</v>
      </c>
      <c r="K22" s="150" t="s">
        <v>29</v>
      </c>
      <c r="L22" s="150">
        <v>5</v>
      </c>
    </row>
    <row r="23" spans="1:12" ht="27.75" customHeight="1">
      <c r="A23" s="187" t="s">
        <v>51</v>
      </c>
      <c r="B23" s="187"/>
      <c r="C23" s="187"/>
      <c r="D23" s="187"/>
      <c r="E23" s="187"/>
      <c r="F23" s="187"/>
      <c r="G23" s="187"/>
      <c r="H23" s="187"/>
      <c r="I23" s="187"/>
      <c r="J23" s="35">
        <f>J24</f>
        <v>0</v>
      </c>
      <c r="K23" s="35">
        <f t="shared" ref="K23:L23" si="2">K24</f>
        <v>0</v>
      </c>
      <c r="L23" s="35">
        <f t="shared" si="2"/>
        <v>0</v>
      </c>
    </row>
    <row r="24" spans="1:12" ht="33" customHeight="1">
      <c r="A24" s="145"/>
      <c r="B24" s="146" t="s">
        <v>130</v>
      </c>
      <c r="C24" s="184" t="s">
        <v>131</v>
      </c>
      <c r="D24" s="184"/>
      <c r="E24" s="184"/>
      <c r="F24" s="184"/>
      <c r="G24" s="184"/>
      <c r="H24" s="184"/>
      <c r="I24" s="184"/>
      <c r="J24" s="35">
        <f>J25+J29</f>
        <v>0</v>
      </c>
      <c r="K24" s="35">
        <f t="shared" ref="K24:L24" si="3">K25+K29</f>
        <v>0</v>
      </c>
      <c r="L24" s="35">
        <f t="shared" si="3"/>
        <v>0</v>
      </c>
    </row>
    <row r="25" spans="1:12" ht="27" customHeight="1">
      <c r="A25" s="147"/>
      <c r="B25" s="147"/>
      <c r="C25" s="148"/>
      <c r="D25" s="149" t="s">
        <v>132</v>
      </c>
      <c r="E25" s="184" t="s">
        <v>100</v>
      </c>
      <c r="F25" s="184"/>
      <c r="G25" s="184"/>
      <c r="H25" s="184"/>
      <c r="I25" s="184"/>
      <c r="J25" s="36">
        <f>'1'!G19</f>
        <v>500000</v>
      </c>
      <c r="K25" s="36">
        <f>'1'!H19</f>
        <v>500000</v>
      </c>
      <c r="L25" s="36">
        <f>'1'!I19</f>
        <v>500000</v>
      </c>
    </row>
    <row r="26" spans="1:12" ht="41.25" customHeight="1">
      <c r="A26" s="147"/>
      <c r="B26" s="147"/>
      <c r="C26" s="148"/>
      <c r="D26" s="148"/>
      <c r="E26" s="148"/>
      <c r="F26" s="185" t="s">
        <v>133</v>
      </c>
      <c r="G26" s="185"/>
      <c r="H26" s="185"/>
      <c r="I26" s="185"/>
      <c r="J26" s="184"/>
      <c r="K26" s="184"/>
      <c r="L26" s="184"/>
    </row>
    <row r="27" spans="1:12" ht="28.5" customHeight="1">
      <c r="A27" s="147"/>
      <c r="B27" s="147"/>
      <c r="C27" s="148"/>
      <c r="D27" s="148"/>
      <c r="E27" s="148"/>
      <c r="F27" s="148"/>
      <c r="G27" s="185" t="s">
        <v>134</v>
      </c>
      <c r="H27" s="185"/>
      <c r="I27" s="185"/>
      <c r="J27" s="185"/>
      <c r="K27" s="185"/>
      <c r="L27" s="185"/>
    </row>
    <row r="28" spans="1:12" ht="30" customHeight="1">
      <c r="A28" s="147"/>
      <c r="B28" s="147"/>
      <c r="C28" s="148"/>
      <c r="D28" s="148"/>
      <c r="E28" s="148"/>
      <c r="F28" s="148"/>
      <c r="G28" s="148"/>
      <c r="H28" s="185" t="s">
        <v>135</v>
      </c>
      <c r="I28" s="185"/>
      <c r="J28" s="185"/>
      <c r="K28" s="185"/>
      <c r="L28" s="185"/>
    </row>
    <row r="29" spans="1:12" ht="27" customHeight="1">
      <c r="A29" s="147"/>
      <c r="B29" s="147"/>
      <c r="C29" s="148"/>
      <c r="D29" s="149" t="s">
        <v>132</v>
      </c>
      <c r="E29" s="184" t="s">
        <v>100</v>
      </c>
      <c r="F29" s="184"/>
      <c r="G29" s="184"/>
      <c r="H29" s="184"/>
      <c r="I29" s="184"/>
      <c r="J29" s="36">
        <f>'1'!G20</f>
        <v>-500000</v>
      </c>
      <c r="K29" s="36">
        <f>'1'!H20</f>
        <v>-500000</v>
      </c>
      <c r="L29" s="36">
        <f>'1'!I20</f>
        <v>-500000</v>
      </c>
    </row>
    <row r="30" spans="1:12" ht="39" customHeight="1">
      <c r="A30" s="147"/>
      <c r="B30" s="147"/>
      <c r="C30" s="148"/>
      <c r="D30" s="148"/>
      <c r="E30" s="148"/>
      <c r="F30" s="185" t="s">
        <v>133</v>
      </c>
      <c r="G30" s="185"/>
      <c r="H30" s="185"/>
      <c r="I30" s="185"/>
      <c r="J30" s="184"/>
      <c r="K30" s="184"/>
      <c r="L30" s="184"/>
    </row>
    <row r="31" spans="1:12" ht="25.5" customHeight="1">
      <c r="A31" s="147"/>
      <c r="B31" s="147"/>
      <c r="C31" s="148"/>
      <c r="D31" s="148"/>
      <c r="E31" s="148"/>
      <c r="F31" s="148"/>
      <c r="G31" s="185" t="s">
        <v>134</v>
      </c>
      <c r="H31" s="185"/>
      <c r="I31" s="185"/>
      <c r="J31" s="185"/>
      <c r="K31" s="185"/>
      <c r="L31" s="185"/>
    </row>
    <row r="32" spans="1:12" ht="27.75" customHeight="1">
      <c r="A32" s="147"/>
      <c r="B32" s="147"/>
      <c r="C32" s="148"/>
      <c r="D32" s="148"/>
      <c r="E32" s="148"/>
      <c r="F32" s="148"/>
      <c r="G32" s="148"/>
      <c r="H32" s="185" t="s">
        <v>135</v>
      </c>
      <c r="I32" s="185"/>
      <c r="J32" s="185"/>
      <c r="K32" s="185"/>
      <c r="L32" s="185"/>
    </row>
  </sheetData>
  <mergeCells count="30">
    <mergeCell ref="A6:L6"/>
    <mergeCell ref="K7:L7"/>
    <mergeCell ref="A12:I12"/>
    <mergeCell ref="C13:I13"/>
    <mergeCell ref="A9:A10"/>
    <mergeCell ref="B9:C9"/>
    <mergeCell ref="D9:G9"/>
    <mergeCell ref="H9:H10"/>
    <mergeCell ref="I9:I10"/>
    <mergeCell ref="K8:L8"/>
    <mergeCell ref="A11:I11"/>
    <mergeCell ref="J9:L9"/>
    <mergeCell ref="H17:L17"/>
    <mergeCell ref="E14:I14"/>
    <mergeCell ref="F15:L15"/>
    <mergeCell ref="G16:L16"/>
    <mergeCell ref="A23:I23"/>
    <mergeCell ref="E18:I18"/>
    <mergeCell ref="F19:L19"/>
    <mergeCell ref="G20:L20"/>
    <mergeCell ref="H21:L21"/>
    <mergeCell ref="E29:I29"/>
    <mergeCell ref="F30:L30"/>
    <mergeCell ref="G31:L31"/>
    <mergeCell ref="H32:L32"/>
    <mergeCell ref="C24:I24"/>
    <mergeCell ref="E25:I25"/>
    <mergeCell ref="F26:L26"/>
    <mergeCell ref="G27:L27"/>
    <mergeCell ref="H28:L28"/>
  </mergeCells>
  <pageMargins left="0.7" right="0.7" top="0.75" bottom="0.75" header="0.3" footer="0.3"/>
  <pageSetup scale="47" orientation="portrait" r:id="rId1"/>
  <ignoredErrors>
    <ignoredError sqref="B13 B2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view="pageBreakPreview" topLeftCell="A13" zoomScaleNormal="100" zoomScaleSheetLayoutView="100" workbookViewId="0">
      <selection activeCell="H24" sqref="H24:L24"/>
    </sheetView>
  </sheetViews>
  <sheetFormatPr defaultRowHeight="17.25"/>
  <cols>
    <col min="1" max="1" width="7.28515625" style="32" customWidth="1"/>
    <col min="2" max="2" width="10.85546875" style="32" customWidth="1"/>
    <col min="3" max="3" width="13.5703125" style="32" customWidth="1"/>
    <col min="4" max="4" width="15.42578125" style="32" customWidth="1"/>
    <col min="5" max="5" width="15.140625" style="32" customWidth="1"/>
    <col min="6" max="6" width="22.140625" style="32" customWidth="1"/>
    <col min="7" max="7" width="10.28515625" style="32" customWidth="1"/>
    <col min="8" max="8" width="18" style="32" customWidth="1"/>
    <col min="9" max="9" width="19" style="32" customWidth="1"/>
    <col min="10" max="10" width="17.28515625" style="32" bestFit="1" customWidth="1"/>
    <col min="11" max="11" width="18" style="32" bestFit="1" customWidth="1"/>
    <col min="12" max="12" width="17.28515625" style="32" bestFit="1" customWidth="1"/>
    <col min="13" max="16384" width="9.140625" style="32"/>
  </cols>
  <sheetData>
    <row r="1" spans="1:12">
      <c r="K1" s="73"/>
      <c r="L1" s="73" t="s">
        <v>137</v>
      </c>
    </row>
    <row r="2" spans="1:12">
      <c r="K2" s="73"/>
      <c r="L2" s="73" t="s">
        <v>79</v>
      </c>
    </row>
    <row r="3" spans="1:12">
      <c r="K3" s="73"/>
      <c r="L3" s="73" t="s">
        <v>2</v>
      </c>
    </row>
    <row r="6" spans="1:12" ht="42" customHeight="1">
      <c r="A6" s="188" t="s">
        <v>78</v>
      </c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</row>
    <row r="7" spans="1:12">
      <c r="K7" s="189"/>
      <c r="L7" s="189"/>
    </row>
    <row r="8" spans="1:12">
      <c r="K8" s="192" t="s">
        <v>0</v>
      </c>
      <c r="L8" s="192"/>
    </row>
    <row r="9" spans="1:12" s="33" customFormat="1" ht="57" customHeight="1">
      <c r="A9" s="191" t="s">
        <v>54</v>
      </c>
      <c r="B9" s="191" t="s">
        <v>19</v>
      </c>
      <c r="C9" s="191"/>
      <c r="D9" s="191" t="s">
        <v>20</v>
      </c>
      <c r="E9" s="191"/>
      <c r="F9" s="191"/>
      <c r="G9" s="191"/>
      <c r="H9" s="191" t="s">
        <v>21</v>
      </c>
      <c r="I9" s="191" t="s">
        <v>22</v>
      </c>
      <c r="J9" s="173" t="s">
        <v>5</v>
      </c>
      <c r="K9" s="174"/>
      <c r="L9" s="175"/>
    </row>
    <row r="10" spans="1:12" s="33" customFormat="1" ht="51" customHeight="1">
      <c r="A10" s="191"/>
      <c r="B10" s="76" t="s">
        <v>23</v>
      </c>
      <c r="C10" s="76" t="s">
        <v>52</v>
      </c>
      <c r="D10" s="76" t="s">
        <v>23</v>
      </c>
      <c r="E10" s="76" t="s">
        <v>49</v>
      </c>
      <c r="F10" s="76" t="s">
        <v>50</v>
      </c>
      <c r="G10" s="76" t="s">
        <v>53</v>
      </c>
      <c r="H10" s="191"/>
      <c r="I10" s="191"/>
      <c r="J10" s="76" t="s">
        <v>24</v>
      </c>
      <c r="K10" s="76" t="s">
        <v>25</v>
      </c>
      <c r="L10" s="76" t="s">
        <v>26</v>
      </c>
    </row>
    <row r="11" spans="1:12" s="33" customFormat="1" ht="20.25" customHeight="1">
      <c r="A11" s="193" t="s">
        <v>27</v>
      </c>
      <c r="B11" s="193"/>
      <c r="C11" s="193"/>
      <c r="D11" s="193"/>
      <c r="E11" s="193"/>
      <c r="F11" s="193"/>
      <c r="G11" s="193"/>
      <c r="H11" s="193"/>
      <c r="I11" s="193"/>
      <c r="J11" s="7">
        <f>J12+J19</f>
        <v>0</v>
      </c>
      <c r="K11" s="7">
        <f t="shared" ref="K11:L11" si="0">K12+K19</f>
        <v>0</v>
      </c>
      <c r="L11" s="7">
        <f t="shared" si="0"/>
        <v>0</v>
      </c>
    </row>
    <row r="12" spans="1:12" s="33" customFormat="1" ht="23.25" customHeight="1">
      <c r="A12" s="190" t="s">
        <v>136</v>
      </c>
      <c r="B12" s="190"/>
      <c r="C12" s="190"/>
      <c r="D12" s="190"/>
      <c r="E12" s="190"/>
      <c r="F12" s="190"/>
      <c r="G12" s="190"/>
      <c r="H12" s="190"/>
      <c r="I12" s="190"/>
      <c r="J12" s="34">
        <f>J13</f>
        <v>-500000</v>
      </c>
      <c r="K12" s="34">
        <f t="shared" ref="K12:L13" si="1">K13</f>
        <v>-500000</v>
      </c>
      <c r="L12" s="34">
        <f t="shared" si="1"/>
        <v>-500000</v>
      </c>
    </row>
    <row r="13" spans="1:12" s="33" customFormat="1" ht="24" customHeight="1">
      <c r="A13" s="75"/>
      <c r="B13" s="75" t="s">
        <v>43</v>
      </c>
      <c r="C13" s="186" t="s">
        <v>44</v>
      </c>
      <c r="D13" s="186"/>
      <c r="E13" s="186"/>
      <c r="F13" s="186"/>
      <c r="G13" s="186"/>
      <c r="H13" s="186"/>
      <c r="I13" s="186"/>
      <c r="J13" s="35">
        <f>J14</f>
        <v>-500000</v>
      </c>
      <c r="K13" s="35">
        <f t="shared" si="1"/>
        <v>-500000</v>
      </c>
      <c r="L13" s="35">
        <f t="shared" si="1"/>
        <v>-500000</v>
      </c>
    </row>
    <row r="14" spans="1:12" s="33" customFormat="1" ht="33.75" customHeight="1">
      <c r="A14" s="75"/>
      <c r="B14" s="75"/>
      <c r="C14" s="75"/>
      <c r="D14" s="75" t="s">
        <v>45</v>
      </c>
      <c r="E14" s="186" t="s">
        <v>30</v>
      </c>
      <c r="F14" s="186"/>
      <c r="G14" s="186"/>
      <c r="H14" s="186"/>
      <c r="I14" s="186"/>
      <c r="J14" s="36">
        <f>'3'!G31</f>
        <v>-500000</v>
      </c>
      <c r="K14" s="36">
        <f>'3'!H31</f>
        <v>-500000</v>
      </c>
      <c r="L14" s="36">
        <f>'3'!I31</f>
        <v>-500000</v>
      </c>
    </row>
    <row r="15" spans="1:12" s="33" customFormat="1" ht="34.5" customHeight="1">
      <c r="A15" s="75"/>
      <c r="B15" s="75"/>
      <c r="C15" s="75"/>
      <c r="D15" s="75"/>
      <c r="E15" s="75"/>
      <c r="F15" s="186" t="s">
        <v>46</v>
      </c>
      <c r="G15" s="186"/>
      <c r="H15" s="186"/>
      <c r="I15" s="186"/>
      <c r="J15" s="186"/>
      <c r="K15" s="186"/>
      <c r="L15" s="186"/>
    </row>
    <row r="16" spans="1:12" s="33" customFormat="1" ht="36" customHeight="1">
      <c r="A16" s="75"/>
      <c r="B16" s="75"/>
      <c r="C16" s="75"/>
      <c r="D16" s="75"/>
      <c r="E16" s="75"/>
      <c r="F16" s="75"/>
      <c r="G16" s="186" t="s">
        <v>47</v>
      </c>
      <c r="H16" s="186"/>
      <c r="I16" s="186"/>
      <c r="J16" s="186"/>
      <c r="K16" s="186"/>
      <c r="L16" s="186"/>
    </row>
    <row r="17" spans="1:12" s="33" customFormat="1" ht="32.25" customHeight="1">
      <c r="A17" s="75"/>
      <c r="B17" s="75"/>
      <c r="C17" s="75"/>
      <c r="D17" s="75"/>
      <c r="E17" s="75"/>
      <c r="F17" s="75"/>
      <c r="G17" s="75"/>
      <c r="H17" s="186" t="s">
        <v>48</v>
      </c>
      <c r="I17" s="186"/>
      <c r="J17" s="186"/>
      <c r="K17" s="186"/>
      <c r="L17" s="186"/>
    </row>
    <row r="18" spans="1:12" s="33" customFormat="1" ht="21.75" customHeight="1"/>
    <row r="19" spans="1:12" s="33" customFormat="1" ht="21" customHeight="1">
      <c r="A19" s="197" t="s">
        <v>28</v>
      </c>
      <c r="B19" s="197"/>
      <c r="C19" s="197"/>
      <c r="D19" s="197"/>
      <c r="E19" s="197"/>
      <c r="F19" s="197"/>
      <c r="G19" s="197"/>
      <c r="H19" s="197"/>
      <c r="I19" s="197"/>
      <c r="J19" s="34">
        <f>J20</f>
        <v>500000</v>
      </c>
      <c r="K19" s="34">
        <f t="shared" ref="K19:L20" si="2">K20</f>
        <v>500000</v>
      </c>
      <c r="L19" s="34">
        <f t="shared" si="2"/>
        <v>500000</v>
      </c>
    </row>
    <row r="20" spans="1:12" s="33" customFormat="1" ht="33" customHeight="1">
      <c r="A20" s="75"/>
      <c r="B20" s="75" t="s">
        <v>43</v>
      </c>
      <c r="C20" s="186" t="s">
        <v>44</v>
      </c>
      <c r="D20" s="186"/>
      <c r="E20" s="186"/>
      <c r="F20" s="186"/>
      <c r="G20" s="186"/>
      <c r="H20" s="186"/>
      <c r="I20" s="186"/>
      <c r="J20" s="35">
        <f>J21</f>
        <v>500000</v>
      </c>
      <c r="K20" s="35">
        <f t="shared" si="2"/>
        <v>500000</v>
      </c>
      <c r="L20" s="35">
        <f t="shared" si="2"/>
        <v>500000</v>
      </c>
    </row>
    <row r="21" spans="1:12" s="33" customFormat="1" ht="41.25" customHeight="1">
      <c r="A21" s="75"/>
      <c r="B21" s="75"/>
      <c r="C21" s="75"/>
      <c r="D21" s="75" t="str">
        <f>'1'!C16</f>
        <v>1235 - 11008</v>
      </c>
      <c r="E21" s="186" t="str">
        <f>'1'!D16</f>
        <v>Թվային գործիքների ստեղծում</v>
      </c>
      <c r="F21" s="186"/>
      <c r="G21" s="186"/>
      <c r="H21" s="186"/>
      <c r="I21" s="186"/>
      <c r="J21" s="36">
        <f>'3'!G40</f>
        <v>500000</v>
      </c>
      <c r="K21" s="36">
        <f>J21</f>
        <v>500000</v>
      </c>
      <c r="L21" s="36">
        <f>K21</f>
        <v>500000</v>
      </c>
    </row>
    <row r="22" spans="1:12" s="33" customFormat="1" ht="39" customHeight="1">
      <c r="A22" s="75"/>
      <c r="B22" s="75"/>
      <c r="C22" s="75"/>
      <c r="D22" s="75"/>
      <c r="E22" s="75"/>
      <c r="F22" s="186" t="s">
        <v>46</v>
      </c>
      <c r="G22" s="186"/>
      <c r="H22" s="186"/>
      <c r="I22" s="186"/>
      <c r="J22" s="186"/>
      <c r="K22" s="186"/>
      <c r="L22" s="186"/>
    </row>
    <row r="23" spans="1:12" s="33" customFormat="1" ht="39.75" customHeight="1">
      <c r="A23" s="75"/>
      <c r="B23" s="75"/>
      <c r="C23" s="75"/>
      <c r="D23" s="75"/>
      <c r="E23" s="75"/>
      <c r="F23" s="75"/>
      <c r="G23" s="186" t="str">
        <f>'1'!F16</f>
        <v>Ծառայությունների մատուցում</v>
      </c>
      <c r="H23" s="186"/>
      <c r="I23" s="186"/>
      <c r="J23" s="186"/>
      <c r="K23" s="186"/>
      <c r="L23" s="186"/>
    </row>
    <row r="24" spans="1:12" s="33" customFormat="1" ht="41.25" customHeight="1">
      <c r="A24" s="75"/>
      <c r="B24" s="75"/>
      <c r="C24" s="75"/>
      <c r="D24" s="75"/>
      <c r="E24" s="75"/>
      <c r="F24" s="75"/>
      <c r="G24" s="75"/>
      <c r="H24" s="186" t="s">
        <v>148</v>
      </c>
      <c r="I24" s="186"/>
      <c r="J24" s="186"/>
      <c r="K24" s="186"/>
      <c r="L24" s="186"/>
    </row>
    <row r="25" spans="1:12" s="33" customFormat="1" ht="72.75" customHeight="1">
      <c r="A25" s="75"/>
      <c r="B25" s="75"/>
      <c r="C25" s="75"/>
      <c r="D25" s="26"/>
      <c r="E25" s="26"/>
      <c r="F25" s="26"/>
      <c r="G25" s="26"/>
      <c r="H25" s="26"/>
      <c r="I25" s="140" t="s">
        <v>80</v>
      </c>
      <c r="J25" s="74">
        <v>5</v>
      </c>
      <c r="K25" s="37" t="s">
        <v>29</v>
      </c>
      <c r="L25" s="76">
        <v>5</v>
      </c>
    </row>
    <row r="26" spans="1:12" ht="28.5" customHeight="1">
      <c r="A26" s="197" t="s">
        <v>51</v>
      </c>
      <c r="B26" s="197"/>
      <c r="C26" s="197"/>
      <c r="D26" s="197"/>
      <c r="E26" s="197"/>
      <c r="F26" s="197"/>
      <c r="G26" s="197"/>
      <c r="H26" s="197"/>
      <c r="I26" s="197"/>
      <c r="J26" s="141">
        <f>'6'!J23</f>
        <v>0</v>
      </c>
      <c r="K26" s="141">
        <f>'6'!K23</f>
        <v>0</v>
      </c>
      <c r="L26" s="141">
        <f>'6'!L23</f>
        <v>0</v>
      </c>
    </row>
    <row r="27" spans="1:12" ht="25.5" customHeight="1">
      <c r="A27" s="132"/>
      <c r="B27" s="133" t="s">
        <v>130</v>
      </c>
      <c r="C27" s="196" t="s">
        <v>131</v>
      </c>
      <c r="D27" s="196"/>
      <c r="E27" s="196"/>
      <c r="F27" s="196"/>
      <c r="G27" s="196"/>
      <c r="H27" s="196"/>
      <c r="I27" s="196"/>
      <c r="J27" s="141">
        <f>'6'!J24</f>
        <v>0</v>
      </c>
      <c r="K27" s="141">
        <f>'6'!K24</f>
        <v>0</v>
      </c>
      <c r="L27" s="141">
        <f>'6'!L24</f>
        <v>0</v>
      </c>
    </row>
    <row r="28" spans="1:12" ht="25.5" customHeight="1">
      <c r="A28" s="134"/>
      <c r="B28" s="134"/>
      <c r="C28" s="134"/>
      <c r="D28" s="133" t="s">
        <v>132</v>
      </c>
      <c r="E28" s="196" t="s">
        <v>100</v>
      </c>
      <c r="F28" s="196"/>
      <c r="G28" s="196"/>
      <c r="H28" s="196"/>
      <c r="I28" s="196"/>
      <c r="J28" s="141">
        <f>'6'!J25</f>
        <v>500000</v>
      </c>
      <c r="K28" s="141">
        <f>'6'!K25</f>
        <v>500000</v>
      </c>
      <c r="L28" s="141">
        <f>'6'!L25</f>
        <v>500000</v>
      </c>
    </row>
    <row r="29" spans="1:12" ht="41.25" customHeight="1">
      <c r="A29" s="134"/>
      <c r="B29" s="134"/>
      <c r="C29" s="134"/>
      <c r="D29" s="134"/>
      <c r="E29" s="134"/>
      <c r="F29" s="194" t="s">
        <v>133</v>
      </c>
      <c r="G29" s="194"/>
      <c r="H29" s="194"/>
      <c r="I29" s="194"/>
      <c r="J29" s="196"/>
      <c r="K29" s="196"/>
      <c r="L29" s="196"/>
    </row>
    <row r="30" spans="1:12">
      <c r="A30" s="134"/>
      <c r="B30" s="134"/>
      <c r="C30" s="134"/>
      <c r="D30" s="134"/>
      <c r="E30" s="134"/>
      <c r="F30" s="134"/>
      <c r="G30" s="194" t="s">
        <v>134</v>
      </c>
      <c r="H30" s="194"/>
      <c r="I30" s="194"/>
      <c r="J30" s="194"/>
      <c r="K30" s="194"/>
      <c r="L30" s="194"/>
    </row>
    <row r="31" spans="1:12" ht="17.25" customHeight="1">
      <c r="A31" s="134"/>
      <c r="B31" s="134"/>
      <c r="C31" s="134"/>
      <c r="D31" s="134"/>
      <c r="E31" s="134"/>
      <c r="F31" s="134"/>
      <c r="G31" s="134"/>
      <c r="H31" s="194" t="s">
        <v>135</v>
      </c>
      <c r="I31" s="194"/>
      <c r="J31" s="194"/>
      <c r="K31" s="194"/>
      <c r="L31" s="194"/>
    </row>
    <row r="32" spans="1:12" ht="34.5" customHeight="1">
      <c r="A32" s="134"/>
      <c r="B32" s="134"/>
      <c r="C32" s="134"/>
      <c r="D32" s="116" t="s">
        <v>132</v>
      </c>
      <c r="E32" s="195" t="s">
        <v>100</v>
      </c>
      <c r="F32" s="195"/>
      <c r="G32" s="195"/>
      <c r="H32" s="195"/>
      <c r="I32" s="195"/>
      <c r="J32" s="142">
        <f>'6'!J29</f>
        <v>-500000</v>
      </c>
      <c r="K32" s="142">
        <f>'6'!K29</f>
        <v>-500000</v>
      </c>
      <c r="L32" s="142">
        <f>'6'!L29</f>
        <v>-500000</v>
      </c>
    </row>
    <row r="33" spans="1:12" ht="36" customHeight="1">
      <c r="A33" s="134"/>
      <c r="B33" s="134"/>
      <c r="C33" s="134"/>
      <c r="D33" s="134"/>
      <c r="E33" s="134"/>
      <c r="F33" s="194" t="s">
        <v>133</v>
      </c>
      <c r="G33" s="194"/>
      <c r="H33" s="194"/>
      <c r="I33" s="194"/>
      <c r="J33" s="196"/>
      <c r="K33" s="196"/>
      <c r="L33" s="196"/>
    </row>
    <row r="34" spans="1:12">
      <c r="A34" s="134"/>
      <c r="B34" s="134"/>
      <c r="C34" s="134"/>
      <c r="D34" s="134"/>
      <c r="E34" s="134"/>
      <c r="F34" s="134"/>
      <c r="G34" s="194" t="s">
        <v>134</v>
      </c>
      <c r="H34" s="194"/>
      <c r="I34" s="194"/>
      <c r="J34" s="194"/>
      <c r="K34" s="194"/>
      <c r="L34" s="194"/>
    </row>
    <row r="35" spans="1:12">
      <c r="A35" s="134"/>
      <c r="B35" s="134"/>
      <c r="C35" s="134"/>
      <c r="D35" s="134"/>
      <c r="E35" s="134"/>
      <c r="F35" s="134"/>
      <c r="G35" s="134"/>
      <c r="H35" s="194" t="s">
        <v>135</v>
      </c>
      <c r="I35" s="194"/>
      <c r="J35" s="194"/>
      <c r="K35" s="194"/>
      <c r="L35" s="194"/>
    </row>
  </sheetData>
  <mergeCells count="32">
    <mergeCell ref="G16:L16"/>
    <mergeCell ref="A6:L6"/>
    <mergeCell ref="K7:L7"/>
    <mergeCell ref="K8:L8"/>
    <mergeCell ref="A9:A10"/>
    <mergeCell ref="B9:C9"/>
    <mergeCell ref="D9:G9"/>
    <mergeCell ref="H9:H10"/>
    <mergeCell ref="I9:I10"/>
    <mergeCell ref="J9:L9"/>
    <mergeCell ref="A11:I11"/>
    <mergeCell ref="A12:I12"/>
    <mergeCell ref="C13:I13"/>
    <mergeCell ref="E14:I14"/>
    <mergeCell ref="F15:L15"/>
    <mergeCell ref="G30:L30"/>
    <mergeCell ref="H17:L17"/>
    <mergeCell ref="A19:I19"/>
    <mergeCell ref="C20:I20"/>
    <mergeCell ref="E21:I21"/>
    <mergeCell ref="F22:L22"/>
    <mergeCell ref="G23:L23"/>
    <mergeCell ref="H24:L24"/>
    <mergeCell ref="A26:I26"/>
    <mergeCell ref="C27:I27"/>
    <mergeCell ref="E28:I28"/>
    <mergeCell ref="F29:L29"/>
    <mergeCell ref="H31:L31"/>
    <mergeCell ref="E32:I32"/>
    <mergeCell ref="F33:L33"/>
    <mergeCell ref="G34:L34"/>
    <mergeCell ref="H35:L35"/>
  </mergeCells>
  <pageMargins left="0.7" right="0.7" top="0.75" bottom="0.75" header="0.3" footer="0.3"/>
  <pageSetup scale="47" orientation="portrait" r:id="rId1"/>
  <ignoredErrors>
    <ignoredError sqref="B20 B27 B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https:/mul2-mtc.gov.am/tasks/1291836/oneclick?token=1c1eaca469eda6ac4976772d61b557de</cp:keywords>
  <cp:lastModifiedBy>Gohar.Hayrapetyan</cp:lastModifiedBy>
  <dcterms:created xsi:type="dcterms:W3CDTF">2025-01-21T04:53:39Z</dcterms:created>
  <dcterms:modified xsi:type="dcterms:W3CDTF">2026-06-03T12:32:03Z</dcterms:modified>
</cp:coreProperties>
</file>