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\gorcer\gorcer\Gohar Hayrapetjan\2026\kar.voroshumner\1225\11.06.2026\"/>
    </mc:Choice>
  </mc:AlternateContent>
  <bookViews>
    <workbookView xWindow="0" yWindow="0" windowWidth="28800" windowHeight="11760" activeTab="3"/>
  </bookViews>
  <sheets>
    <sheet name="1" sheetId="1" r:id="rId1"/>
    <sheet name="2" sheetId="2" r:id="rId2"/>
    <sheet name="3" sheetId="4" r:id="rId3"/>
    <sheet name="4" sheetId="7" r:id="rId4"/>
  </sheets>
  <definedNames>
    <definedName name="_xlnm.Print_Area" localSheetId="1">'2'!$A$1:$I$74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8" i="7" l="1"/>
  <c r="K18" i="7"/>
  <c r="L18" i="7"/>
  <c r="J19" i="7"/>
  <c r="K19" i="7"/>
  <c r="L19" i="7"/>
  <c r="J20" i="7"/>
  <c r="K20" i="7"/>
  <c r="L20" i="7"/>
  <c r="J21" i="7"/>
  <c r="K21" i="7"/>
  <c r="L21" i="7"/>
  <c r="J22" i="7"/>
  <c r="L22" i="7"/>
  <c r="J23" i="7"/>
  <c r="L23" i="7"/>
  <c r="J24" i="7"/>
  <c r="L24" i="7"/>
  <c r="J25" i="7"/>
  <c r="L25" i="7"/>
  <c r="J26" i="7"/>
  <c r="L26" i="7"/>
  <c r="J27" i="7"/>
  <c r="L27" i="7"/>
  <c r="J28" i="7"/>
  <c r="L28" i="7"/>
  <c r="J29" i="7"/>
  <c r="L29" i="7"/>
  <c r="J30" i="7"/>
  <c r="L30" i="7"/>
  <c r="J31" i="7"/>
  <c r="L31" i="7"/>
  <c r="J17" i="7"/>
  <c r="K17" i="7"/>
  <c r="L17" i="7"/>
  <c r="I18" i="7"/>
  <c r="I19" i="7"/>
  <c r="I20" i="7"/>
  <c r="I21" i="7"/>
  <c r="I22" i="7"/>
  <c r="I23" i="7"/>
  <c r="I24" i="7"/>
  <c r="I25" i="7"/>
  <c r="I26" i="7"/>
  <c r="I27" i="7"/>
  <c r="I28" i="7"/>
  <c r="I29" i="7"/>
  <c r="I30" i="7"/>
  <c r="I31" i="7"/>
  <c r="I17" i="7"/>
  <c r="L40" i="7" l="1"/>
  <c r="J40" i="7"/>
  <c r="I40" i="7"/>
  <c r="I39" i="7"/>
  <c r="J39" i="7" l="1"/>
  <c r="L39" i="7"/>
  <c r="H13" i="1" l="1"/>
  <c r="I13" i="1"/>
  <c r="G13" i="1"/>
  <c r="I12" i="1"/>
  <c r="H31" i="2"/>
  <c r="G31" i="2"/>
  <c r="H43" i="2"/>
  <c r="H42" i="2" s="1"/>
  <c r="H41" i="2" s="1"/>
  <c r="I43" i="2"/>
  <c r="I42" i="2"/>
  <c r="I41" i="2" s="1"/>
  <c r="G43" i="2"/>
  <c r="G42" i="2" s="1"/>
  <c r="H40" i="2"/>
  <c r="G40" i="2"/>
  <c r="H16" i="1" l="1"/>
  <c r="I16" i="1"/>
  <c r="H12" i="1"/>
  <c r="K13" i="4" s="1"/>
  <c r="L13" i="4"/>
  <c r="I11" i="1" l="1"/>
  <c r="H11" i="1"/>
  <c r="K13" i="7"/>
  <c r="K12" i="7" s="1"/>
  <c r="L13" i="7"/>
  <c r="L12" i="7" s="1"/>
  <c r="G39" i="2" l="1"/>
  <c r="G38" i="2" s="1"/>
  <c r="H39" i="2"/>
  <c r="H38" i="2" s="1"/>
  <c r="I39" i="2"/>
  <c r="I38" i="2" s="1"/>
  <c r="G45" i="2"/>
  <c r="H45" i="2"/>
  <c r="I45" i="2"/>
  <c r="G41" i="2" l="1"/>
  <c r="G37" i="2" s="1"/>
  <c r="G36" i="2" s="1"/>
  <c r="G34" i="2" s="1"/>
  <c r="G32" i="2" s="1"/>
  <c r="H37" i="2"/>
  <c r="H36" i="2" s="1"/>
  <c r="H34" i="2" s="1"/>
  <c r="H32" i="2" s="1"/>
  <c r="I37" i="2"/>
  <c r="I36" i="2" s="1"/>
  <c r="I34" i="2" s="1"/>
  <c r="I32" i="2" s="1"/>
  <c r="G16" i="1" l="1"/>
  <c r="G12" i="1"/>
  <c r="G37" i="7"/>
  <c r="F36" i="7"/>
  <c r="L35" i="7"/>
  <c r="L34" i="7" s="1"/>
  <c r="L33" i="7" s="1"/>
  <c r="K35" i="7"/>
  <c r="K34" i="7" s="1"/>
  <c r="K33" i="7" s="1"/>
  <c r="J35" i="7"/>
  <c r="J34" i="7" s="1"/>
  <c r="J33" i="7" s="1"/>
  <c r="E35" i="7"/>
  <c r="D35" i="7"/>
  <c r="F14" i="7"/>
  <c r="E13" i="7"/>
  <c r="D13" i="7"/>
  <c r="C12" i="7"/>
  <c r="C34" i="7" s="1"/>
  <c r="B12" i="7"/>
  <c r="B34" i="7" s="1"/>
  <c r="J33" i="4"/>
  <c r="K33" i="4"/>
  <c r="K12" i="4" s="1"/>
  <c r="L33" i="4"/>
  <c r="L12" i="4" s="1"/>
  <c r="G35" i="4"/>
  <c r="F34" i="4"/>
  <c r="E33" i="4"/>
  <c r="D33" i="4"/>
  <c r="J44" i="7"/>
  <c r="K44" i="7"/>
  <c r="L44" i="7"/>
  <c r="G17" i="1"/>
  <c r="H17" i="1"/>
  <c r="I17" i="1"/>
  <c r="L48" i="7" s="1"/>
  <c r="H10" i="1"/>
  <c r="I10" i="1"/>
  <c r="C12" i="4"/>
  <c r="B12" i="4"/>
  <c r="L43" i="7" l="1"/>
  <c r="L42" i="7" s="1"/>
  <c r="K48" i="7"/>
  <c r="K43" i="7" s="1"/>
  <c r="K42" i="7" s="1"/>
  <c r="H74" i="2"/>
  <c r="J48" i="7"/>
  <c r="J43" i="7" s="1"/>
  <c r="J42" i="7" s="1"/>
  <c r="G74" i="2"/>
  <c r="G11" i="1"/>
  <c r="G10" i="1" s="1"/>
  <c r="J13" i="7"/>
  <c r="J12" i="7" s="1"/>
  <c r="K11" i="7"/>
  <c r="K10" i="7" s="1"/>
  <c r="F32" i="2"/>
  <c r="G30" i="2"/>
  <c r="H30" i="2"/>
  <c r="I31" i="2"/>
  <c r="I30" i="2" s="1"/>
  <c r="F21" i="2"/>
  <c r="J11" i="7" l="1"/>
  <c r="J10" i="7" s="1"/>
  <c r="L11" i="7"/>
  <c r="L10" i="7" s="1"/>
  <c r="J46" i="4"/>
  <c r="K46" i="4"/>
  <c r="L46" i="4"/>
  <c r="G66" i="2"/>
  <c r="H66" i="2"/>
  <c r="I66" i="2"/>
  <c r="G73" i="2"/>
  <c r="G72" i="2" s="1"/>
  <c r="G71" i="2" s="1"/>
  <c r="G69" i="2" s="1"/>
  <c r="G67" i="2" s="1"/>
  <c r="H73" i="2"/>
  <c r="H72" i="2" s="1"/>
  <c r="H71" i="2" s="1"/>
  <c r="H69" i="2" s="1"/>
  <c r="H67" i="2" s="1"/>
  <c r="I74" i="2"/>
  <c r="I73" i="2" s="1"/>
  <c r="I72" i="2" s="1"/>
  <c r="I71" i="2" s="1"/>
  <c r="I69" i="2" s="1"/>
  <c r="I67" i="2" s="1"/>
  <c r="G15" i="1"/>
  <c r="H15" i="1"/>
  <c r="I15" i="1"/>
  <c r="F23" i="2" l="1"/>
  <c r="F14" i="4" l="1"/>
  <c r="E13" i="4"/>
  <c r="D13" i="4"/>
  <c r="J42" i="4"/>
  <c r="J41" i="4" s="1"/>
  <c r="J40" i="4" s="1"/>
  <c r="J13" i="4"/>
  <c r="J12" i="4" s="1"/>
  <c r="J11" i="4" l="1"/>
  <c r="L11" i="4"/>
  <c r="L42" i="4"/>
  <c r="L41" i="4" s="1"/>
  <c r="L40" i="4" s="1"/>
  <c r="K42" i="4"/>
  <c r="K41" i="4" s="1"/>
  <c r="K40" i="4" s="1"/>
  <c r="H14" i="1"/>
  <c r="K11" i="4" l="1"/>
  <c r="H9" i="1"/>
  <c r="G14" i="1"/>
  <c r="G9" i="1" s="1"/>
  <c r="I65" i="2"/>
  <c r="I64" i="2" s="1"/>
  <c r="I63" i="2" s="1"/>
  <c r="I61" i="2" s="1"/>
  <c r="I59" i="2" s="1"/>
  <c r="I57" i="2" s="1"/>
  <c r="I29" i="2"/>
  <c r="I28" i="2" s="1"/>
  <c r="I27" i="2" s="1"/>
  <c r="I25" i="2" s="1"/>
  <c r="I23" i="2" s="1"/>
  <c r="I21" i="2" s="1"/>
  <c r="I55" i="2" l="1"/>
  <c r="I53" i="2" s="1"/>
  <c r="I51" i="2" s="1"/>
  <c r="I49" i="2" s="1"/>
  <c r="I19" i="2"/>
  <c r="I17" i="2" s="1"/>
  <c r="I15" i="2" s="1"/>
  <c r="I13" i="2" s="1"/>
  <c r="L10" i="4"/>
  <c r="G65" i="2"/>
  <c r="G64" i="2" s="1"/>
  <c r="G63" i="2" s="1"/>
  <c r="G61" i="2" s="1"/>
  <c r="G59" i="2" s="1"/>
  <c r="G57" i="2" s="1"/>
  <c r="I11" i="2" l="1"/>
  <c r="I47" i="2"/>
  <c r="G29" i="2"/>
  <c r="G28" i="2" s="1"/>
  <c r="G27" i="2" s="1"/>
  <c r="G25" i="2" s="1"/>
  <c r="G23" i="2" s="1"/>
  <c r="G21" i="2" s="1"/>
  <c r="J10" i="4"/>
  <c r="H65" i="2"/>
  <c r="H64" i="2" s="1"/>
  <c r="H63" i="2" s="1"/>
  <c r="H61" i="2" s="1"/>
  <c r="H59" i="2" s="1"/>
  <c r="H57" i="2" s="1"/>
  <c r="G55" i="2"/>
  <c r="G53" i="2" s="1"/>
  <c r="G51" i="2" s="1"/>
  <c r="G49" i="2" s="1"/>
  <c r="I9" i="2" l="1"/>
  <c r="G19" i="2"/>
  <c r="G17" i="2" s="1"/>
  <c r="G15" i="2" s="1"/>
  <c r="H55" i="2"/>
  <c r="H53" i="2" s="1"/>
  <c r="H51" i="2" s="1"/>
  <c r="H49" i="2" s="1"/>
  <c r="H47" i="2" s="1"/>
  <c r="H29" i="2"/>
  <c r="H28" i="2" s="1"/>
  <c r="H27" i="2" s="1"/>
  <c r="H25" i="2" s="1"/>
  <c r="H23" i="2" s="1"/>
  <c r="H21" i="2" s="1"/>
  <c r="K10" i="4"/>
  <c r="G47" i="2"/>
  <c r="G13" i="2" l="1"/>
  <c r="G11" i="2" s="1"/>
  <c r="G9" i="2" s="1"/>
  <c r="H19" i="2"/>
  <c r="H17" i="2" s="1"/>
  <c r="H15" i="2" s="1"/>
  <c r="H13" i="2" s="1"/>
  <c r="I14" i="1"/>
  <c r="I9" i="1" s="1"/>
  <c r="H11" i="2" l="1"/>
  <c r="H9" i="2" s="1"/>
</calcChain>
</file>

<file path=xl/sharedStrings.xml><?xml version="1.0" encoding="utf-8"?>
<sst xmlns="http://schemas.openxmlformats.org/spreadsheetml/2006/main" count="229" uniqueCount="134">
  <si>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</si>
  <si>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</si>
  <si>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</si>
  <si>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նկարագրույունը</t>
  </si>
  <si>
    <t xml:space="preserve"> Վերջնական արդյունքի նկարագրությունը/Միջոցառման տեսակը</t>
  </si>
  <si>
    <t xml:space="preserve"> Ծրագիր</t>
  </si>
  <si>
    <t xml:space="preserve"> Միջոցառում</t>
  </si>
  <si>
    <t>ԸՆԴԱՄԵՆԸ</t>
  </si>
  <si>
    <t>ՀՀ  աշխատանքի և սոցիալական հարցերի նախարարություն</t>
  </si>
  <si>
    <t>Ծառայությունների մատուցում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</si>
  <si>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</si>
  <si>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</si>
  <si>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</si>
  <si>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</si>
  <si>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</si>
  <si>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</si>
  <si>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</si>
  <si>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հազար դրամներով</t>
  </si>
  <si>
    <t xml:space="preserve"> </t>
  </si>
  <si>
    <t xml:space="preserve"> -----------------ի N -----------Ն որոշման</t>
  </si>
  <si>
    <t>Գործառական դասիչը</t>
  </si>
  <si>
    <t xml:space="preserve">
Ծրագրային դասիչը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</si>
  <si>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</si>
  <si>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Ցուցանիշների փոփոխությունները ավելացումները նշված են դրական նշանով, իսկ նվազեցումները՝ փակագծերում</t>
  </si>
  <si>
    <t>Բաժինը</t>
  </si>
  <si>
    <t>Խումբը</t>
  </si>
  <si>
    <t>Դասը</t>
  </si>
  <si>
    <t>Ծրագիր</t>
  </si>
  <si>
    <t>Միջոցառում</t>
  </si>
  <si>
    <t xml:space="preserve"> Ինն ամիս</t>
  </si>
  <si>
    <t>Տարի</t>
  </si>
  <si>
    <t xml:space="preserve"> ԸՆԴԱՄԵՆԸ ԾԱԽՍԵՐ</t>
  </si>
  <si>
    <t xml:space="preserve"> այդ թվում`</t>
  </si>
  <si>
    <t xml:space="preserve"> ՍՈՑԻԱԼԱԿԱՆ ՊԱՇՏՊԱՆՈՒԹՅՈՒՆ</t>
  </si>
  <si>
    <t>այդ թվում՝</t>
  </si>
  <si>
    <t>01</t>
  </si>
  <si>
    <t xml:space="preserve">այդ թվում՝ </t>
  </si>
  <si>
    <t xml:space="preserve"> ՀՀ  աշխատանքի և սոցիալական հարցերի նախարարություն</t>
  </si>
  <si>
    <t xml:space="preserve">այդ թվում՝ ըստ կատարողների </t>
  </si>
  <si>
    <t>այդ թվում՝ բյուջետային ծախսերի տնտեսագիտական դասակարգման հոդվածներ</t>
  </si>
  <si>
    <t>ԸՆԹԱՑԻԿ ԾԱԽՍԵՐ</t>
  </si>
  <si>
    <t xml:space="preserve"> այդ թվում` բյուջետային ծախսերի տնտեսագիտական դասակարգման հոդվածներ</t>
  </si>
  <si>
    <t xml:space="preserve"> ԸՆԹԱՑԻԿ ԾԱԽՍԵՐ</t>
  </si>
  <si>
    <t>ՀԻՄՆԱԿԱՆ ԲԱԺԻՆՆԵՐԻՆ ՉԴԱՍՎՈՂ ՊԱՀՈՒՍՏԱՅԻՆ ՖՈՆԴԵՐ</t>
  </si>
  <si>
    <t>ՀՀ կառավարության և համայնքների պահուստային ֆոնդ</t>
  </si>
  <si>
    <t>ԱՅԼ  ԾԱԽՍԵՐ</t>
  </si>
  <si>
    <t xml:space="preserve"> - Պահուստային միջոցներ</t>
  </si>
  <si>
    <t>Հավելված N 1</t>
  </si>
  <si>
    <t>Առաջին կիսամյակ</t>
  </si>
  <si>
    <t xml:space="preserve"> ՀՀ կառավարություն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</si>
  <si>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</si>
  <si>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</si>
  <si>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</si>
  <si>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</si>
  <si>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</si>
  <si>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</si>
  <si>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</si>
  <si>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Առաջին կիսամյակ </t>
  </si>
  <si>
    <t xml:space="preserve"> Ինն ամիս </t>
  </si>
  <si>
    <t xml:space="preserve"> Տարի </t>
  </si>
  <si>
    <t xml:space="preserve"> ԸՆԴԱՄԵՆԸ </t>
  </si>
  <si>
    <t xml:space="preserve"> ՀՀ  աշխատանքի և սոցիալական հարցերի նախարարություն </t>
  </si>
  <si>
    <t xml:space="preserve"> Ծառայությունների մատուցում 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</si>
  <si>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</si>
  <si>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</si>
  <si>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</si>
  <si>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</si>
  <si>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</si>
  <si>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</si>
  <si>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>Հավելված N 4</t>
  </si>
  <si>
    <t xml:space="preserve"> Ցուցանիշների փոփոխությունները ավելացումները նշված են դրական նշանով, իսկ նվազեցումները՝ փակագծերում</t>
  </si>
  <si>
    <t xml:space="preserve"> ՍՈՑԻԱԼԱԿԱՆ  ՆՊԱՍՏՆԵՐ ԵՎ ԿԵՆՍԱԹՈՇԱԿՆԵՐ</t>
  </si>
  <si>
    <t xml:space="preserve"> - Այլ նպաստներ բյուջեից</t>
  </si>
  <si>
    <t>09</t>
  </si>
  <si>
    <t>02</t>
  </si>
  <si>
    <t xml:space="preserve"> Սոցիալական պաշտպանությանը տրամադրվող օժանդակ ծառայություններ (այլ դասերին չպատկանող)</t>
  </si>
  <si>
    <t xml:space="preserve"> Սոցիալական պաշտպանություն (այլ դասերին չպատկանող)</t>
  </si>
  <si>
    <t xml:space="preserve"> Անվանումը </t>
  </si>
  <si>
    <t xml:space="preserve"> Նկարագրությունը </t>
  </si>
  <si>
    <t>Տրանսֆերտների տրամադրում</t>
  </si>
  <si>
    <t xml:space="preserve"> Տրանսֆերտների տրամադրում </t>
  </si>
  <si>
    <t xml:space="preserve"> ՀՀ կառավարության 2026 թվականի</t>
  </si>
  <si>
    <t>Հավելված N 2</t>
  </si>
  <si>
    <t xml:space="preserve"> այդ թվում` ըստ կատարողների</t>
  </si>
  <si>
    <t xml:space="preserve"> ՀՀ աշխատանքի և սոցիալական հարցերի նախարարության միասնական սոցիալական ծառայություն</t>
  </si>
  <si>
    <t xml:space="preserve"> Սոցիալական օգնության դրամական արտահայտությամբ նպաստներ (բյուջեից)</t>
  </si>
  <si>
    <t>Հավելված N 3</t>
  </si>
  <si>
    <t>1225</t>
  </si>
  <si>
    <t>Ճգնաժամերի հակազդման և արտակարգ իրավիճակների հետևանքների նվազեցման և վերացման նպատակով՛ առանձին սոցիալական խմբերին տրվող սոցիալական աջակցություն</t>
  </si>
  <si>
    <t>Օժանդակել ճգնաժամերի հակազդման և արտակարգ իրավիճակների հետևանքով ընտանիքների առջև ծառացած սոցիալական խնդիրների բացասական հետևանքների մեղմմանը</t>
  </si>
  <si>
    <t>Ճգնաժամերի հակազդման և արտակարգ իրավիճակների առաջացրած սոցիալական խնդիրների բացասական հետևանքները մեղմելու նպատակով ընտանիքներին դրամական աջակցության տրամադրում</t>
  </si>
  <si>
    <t>1225 - 12018</t>
  </si>
  <si>
    <t>Ղարաբաղից  տեղահանվածներին օժանդակելու համար աջակցություն</t>
  </si>
  <si>
    <t>Ղարաբաղից տեղահանվածներին  սոցիալական աջակցության տրամադրում և բնակարանային ապահովության խնդրի լուծում</t>
  </si>
  <si>
    <t xml:space="preserve"> Շահառուների ընտրության չափորոշիչները` ՀՀ կառավարության որոշմամբ սոցիալապես անապահով ընտանիքներ և խոցելի այլ խմբեր </t>
  </si>
  <si>
    <t xml:space="preserve"> Ծառայությունների մատուցում</t>
  </si>
  <si>
    <t>1225- 11001</t>
  </si>
  <si>
    <t xml:space="preserve"> ԾԱՌԱՅՈՒԹՅՈՒՆՆԵՐԻ  ԵՎ   ԱՊՐԱՆՔՆԵՐԻ  ՁԵՌՔԲԵՐՈՒՄ</t>
  </si>
  <si>
    <t xml:space="preserve"> Շարունակական ծախսեր</t>
  </si>
  <si>
    <t xml:space="preserve"> Պայմանագրային այլ ծառայությունների ձեռքբերում</t>
  </si>
  <si>
    <t xml:space="preserve"> Մասնագիտացված միավոր </t>
  </si>
  <si>
    <t xml:space="preserve"> ԱՇԽԱՏԱՆՔԻ ՎԱՐՁԱՏՐՈՒԹՅՈՒՆ</t>
  </si>
  <si>
    <t xml:space="preserve"> Դրամով վճարվող աշխատավարձեր և հավելավճարներ</t>
  </si>
  <si>
    <t xml:space="preserve"> - Աշխատողների աշխատավարձեր և հավելավճարներ</t>
  </si>
  <si>
    <t xml:space="preserve"> - Ընդհանուր բնույթի ծառայություններ</t>
  </si>
  <si>
    <t>Կապիտալ դրամաշնորհներ պետական հատվածի այլ մակարդակներին</t>
  </si>
  <si>
    <t>Կապիտալ դրամաշնորհներ պետական կառավարման հատվածին</t>
  </si>
  <si>
    <t xml:space="preserve">«ՀԱՅԱՍՏԱՆԻ ՀԱՆՐԱՊԵՏՈՒԹՅԱՆ 2026 ԹՎԱԿԱՆԻ ՊԵՏԱԿԱՆ ԲՅՈՒՋԵԻ ՄԱՍԻՆ» ՕՐԵՆՔԻ N 1 ՀԱՎԵԼՎԱԾԻ N 2 ԱՂՅՈՒՍԱԿՈՒՄ ԿԱՏԱՐՎՈՂ ՎԵՐԱԲԱՇԽՈՒՄԸ ԵՎ ԼՐԱՑՈՒՄԸ, ՀԱՅԱՍՏԱՆԻ ՀԱՆՐԱՊԵՏՈՒԹՅԱՆ ԿԱՌԱՎԱՐՈՒԹՅԱՆ 2025 ԹՎԱԿԱՆԻ ԴԵԿՏԵՄԲԵՐԻ 25-Ի N 1910-Ն ՈՐՈՇՄԱՆ N 5 ՀԱՎԵԼՎԱԾԻ N 1 ԱՂՅՈՒՍԱԿՈՒՄ ԿԱՏԱՐՎՈՂ ՓՈՓՈԽՈՒԹՅՈՒՆՆԵՐԸ ԵՎ ԼՐԱՑՈՒՄՆԵՐԸ
</t>
  </si>
  <si>
    <t xml:space="preserve"> ՀԱՅԱՍՏԱՆԻ ՀԱՆՐԱՊԵՏՈՒԹՅԱՆ ԿԱՌԱՎԱՐՈՒԹՅԱՆ 2025 ԹՎԱԿԱՆԻ ԴԵԿՏԵՄԲԵՐԻ 25-Ի N 1910-Ն ՈՐՈՇՄԱՆ  N N 3  ԵՎ 4  ՀԱՎԵԼՎԱԾՆԵՐՈՒՄ ԿԱՏԱՐՎՈՂ ՓՈՓՈԽՈՒԹՅՈՒՆՆԵՐԸ ԵՎ ԼՐԱՑՈՒՄՆԵՐԸ</t>
  </si>
  <si>
    <t xml:space="preserve"> ՀԱՅԱՍՏԱՆԻ ՀԱՆՐԱՊԵՏՈՒԹՅԱՆ ԿԱՌԱՎԱՐՈՒԹՅԱՆ 2025 ԹՎԱԿԱՆԻ ԴԵԿՏԵՄԲԵՐԻ 25-Ի N 1910-Ն ՈՐՈՇՄԱՆ N 9  ՀԱՎԵԼՎԱԾՈՒՄ   ԿԱՏԱՐՎՈՂ ՓՈՓՈԽՈՒԹՅՈՒՆՆԵՐԸ ԵՎ ԼՐԱՑՈՒՄՆԵՐԸ</t>
  </si>
  <si>
    <t xml:space="preserve"> ՀԱՅԱՍՏԱՆԻ ՀԱՆՐԱՊԵՏՈՒԹՅԱՆ ԿԱՌԱՎԱՐՈՒԹՅԱՆ 2025 ԹՎԱԿԱՆԻ ԴԵԿՏԵՄԲԵՐԻ 25-Ի N 1910-Ն ՈՐՈՇՄԱՆ N 9.1  ՀԱՎԵԼՎԱԾՈՒՄ   ԿԱՏԱՐՎՈՂ ՓՈՓՈԽՈՒԹՅՈՒՆՆԵՐԸ ԵՎ ԼՐԱՑՈՒՄՆԵՐԸ</t>
  </si>
  <si>
    <t xml:space="preserve"> ԲՍԿ </t>
  </si>
  <si>
    <t>ՀՀ աշխատանքի և սոցիալական հարցերի նախարարության միասնական սոցիալական ծառայություն</t>
  </si>
  <si>
    <t>ՀՀ աշխատանքի և սոցիալական հարցերի նախարարություն</t>
  </si>
  <si>
    <t>Սոցիալական աջակցություն ստացող շահառուների թվաքանակ</t>
  </si>
  <si>
    <t xml:space="preserve"> Ղարաբաղից տեղահանվածներին աջակցելու  բարեփոխումներին ուղղված  խորհրդատվական և այլ ծառայությունների ձեռքբերում</t>
  </si>
  <si>
    <t xml:space="preserve"> Ղարաբաղից տեղահանվածներին աջակցելու  բարեփոխումներին ուղղված խորհրդատվական և այլ ծառայությունների ձեռքբերում</t>
  </si>
  <si>
    <t>Գործառնական ձեռնարկի ստեղծում</t>
  </si>
  <si>
    <t>սոցիալական բնապահպանական պլանի ստեղծում</t>
  </si>
  <si>
    <t>Աջակցություն ստացող շահառուների թվաքանակ, այդ թվում</t>
  </si>
  <si>
    <t>Բնակարանային ապահովման համար շահառու ընտանիքներ</t>
  </si>
  <si>
    <t>Ղարաբաղից տեղահանված սոցիալապես անապահով ընտանիքներին հրատապ սոցիալական աջակցություն, շահառու ընտանիքներ</t>
  </si>
  <si>
    <t>Ղարաբաղից տեղահանված առանձին ընտանիքների բնակարանային ապահովման պետական աջակցություն</t>
  </si>
  <si>
    <t>Հիփոթեքային վարկի մայր գումարի գծով աջակցություն ստացող ընտանիքների թվաքանակ</t>
  </si>
  <si>
    <t xml:space="preserve">Հիփոթեքային վարկի տոկոսավճարի գծով աջակցություն ստացող ընտանիքների թվաքանակ </t>
  </si>
  <si>
    <t>Հիփոթեքային վարկի կանխավճար ստացող ընտանիքների թվաքանակ</t>
  </si>
  <si>
    <t>Գործող հիփոթեկային վարկի մարման աջակցություն՝ 3-րդ բաղադրիչի ստացող ընտանիքների թվաքանակ</t>
  </si>
  <si>
    <t>Բնակարանային ապահովման նպատակով ԱՄԻՕ բանկից զոհվածների առանձին ընտանիքներին տրամադրված հիփոթեքային վարկերի գծով պետական աջակցություն,  շահառուների թվաքանակ</t>
  </si>
  <si>
    <t>Մինչև 18 տարեկան երեխաների, հաշմանդամություն կամ ֆունկցիոնալության սահմանափակում ունեցող, 63 և ավել տարեկան, կերակրողին կորցնելու դեպքում՝ նպաստ ստացող անձանց սոցիալական աջակցություն,  շահառուների թվաքանակ</t>
  </si>
  <si>
    <t>Սոցիալապես անապահով ընտանիքներին հրատապ սոցիալական աջակցություն, ընտանիքների թվաքանակ</t>
  </si>
  <si>
    <t>Հրատապ սոցիալական աջակցություն ստացող անապահով ընտանիքի երկրորդ անդամների թվաքանակ</t>
  </si>
  <si>
    <t xml:space="preserve">Բնակարանի վարձակալության վարձավճարներ ստացող (1-3 անդամ ունեցող) ընտանիքների թվաքանակ </t>
  </si>
  <si>
    <t>ամիսների թիվ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</si>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</sst>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-* #,##0.00_-;\-* #,##0.00_-;_-* &quot;-&quot;??_-;_-@_-"/>
    <numFmt numFmtId="164" formatCode="##,##0.0;\(##,##0.0\);\-"/>
    <numFmt numFmtId="165" formatCode="#,##0.0_ ;\-#,##0.0\ "/>
    <numFmt numFmtId="166" formatCode="#,##0.0_);\(#,##0.0\)"/>
    <numFmt numFmtId="167" formatCode="_(* #,##0.00_);_(* \(#,##0.00\);_(* &quot;-&quot;??_);_(@_)"/>
    <numFmt numFmtId="168" formatCode="_(* #,##0.0_);_(* \(#,##0.0\);_(* &quot;-&quot;?_);_(@_)"/>
    <numFmt numFmtId="169" formatCode="_-* #,##0.00\ _ _-;\-* #,##0.00\ _ _-;_-* &quot;-&quot;??\ _ _-;_-@_-"/>
    <numFmt numFmtId="170" formatCode="_-* #,##0.00_р_._-;\-* #,##0.00_р_._-;_-* &quot;-&quot;??_р_._-;_-@_-"/>
    <numFmt numFmtId="171" formatCode="#,##0.00_ ;\-#,##0.00\ "/>
  </numFmts>
  <fonts count="6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GHEA Grapalat"/>
      <family val="3"/>
    </font>
    <font>
      <b/>
      <sz val="10"/>
      <name val="GHEA Grapalat"/>
      <family val="2"/>
    </font>
    <font>
      <sz val="10"/>
      <name val="GHEA Grapalat"/>
      <family val="2"/>
    </font>
    <font>
      <sz val="11"/>
      <color theme="1"/>
      <name val="GHEA Grapalat"/>
      <family val="3"/>
    </font>
    <font>
      <sz val="12"/>
      <color theme="1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sz val="8"/>
      <name val="GHEA Grapalat"/>
      <family val="2"/>
    </font>
    <font>
      <sz val="10"/>
      <name val="Arial"/>
      <family val="2"/>
    </font>
    <font>
      <sz val="10"/>
      <name val="Arial Armenian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 Narrow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10"/>
      <color indexed="8"/>
      <name val="MS Sans Serif"/>
      <family val="2"/>
    </font>
    <font>
      <sz val="10"/>
      <color rgb="FF9C650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indexed="9"/>
      <name val="Calibri"/>
      <family val="2"/>
      <charset val="1"/>
    </font>
    <font>
      <sz val="11"/>
      <color indexed="20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  <charset val="1"/>
    </font>
    <font>
      <b/>
      <sz val="15"/>
      <color indexed="62"/>
      <name val="Calibri"/>
      <family val="2"/>
      <charset val="1"/>
    </font>
    <font>
      <b/>
      <sz val="13"/>
      <color indexed="62"/>
      <name val="Calibri"/>
      <family val="2"/>
      <charset val="1"/>
    </font>
    <font>
      <b/>
      <sz val="11"/>
      <color indexed="62"/>
      <name val="Calibri"/>
      <family val="2"/>
      <charset val="1"/>
    </font>
    <font>
      <sz val="11"/>
      <color indexed="62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60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8"/>
      <color indexed="62"/>
      <name val="Cambria"/>
      <family val="2"/>
      <charset val="1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  <charset val="1"/>
    </font>
    <font>
      <sz val="10"/>
      <name val="Arial"/>
      <family val="2"/>
      <charset val="204"/>
    </font>
    <font>
      <b/>
      <sz val="11"/>
      <name val="GHEA Grapalat"/>
      <family val="3"/>
    </font>
    <font>
      <sz val="11"/>
      <name val="GHEA Grapalat"/>
      <family val="2"/>
    </font>
    <font>
      <i/>
      <sz val="11"/>
      <name val="GHEA Grapalat"/>
      <family val="2"/>
    </font>
    <font>
      <sz val="12"/>
      <name val="GHEA Grapalat"/>
      <family val="2"/>
    </font>
    <font>
      <sz val="9"/>
      <name val="GHEA Grapalat"/>
      <family val="2"/>
    </font>
    <font>
      <sz val="9"/>
      <name val="GHEA Grapalat"/>
      <family val="3"/>
    </font>
  </fonts>
  <fills count="5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2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161">
    <xf numFmtId="0" fontId="0" fillId="0" borderId="0"/>
    <xf numFmtId="164" fontId="3" fillId="0" borderId="0" applyFill="0" applyBorder="0" applyProtection="0">
      <alignment horizontal="right" vertical="top"/>
    </xf>
    <xf numFmtId="164" fontId="4" fillId="0" borderId="0" applyFill="0" applyBorder="0" applyProtection="0">
      <alignment horizontal="right" vertical="top"/>
    </xf>
    <xf numFmtId="0" fontId="9" fillId="0" borderId="0">
      <alignment horizontal="left" vertical="top" wrapText="1"/>
    </xf>
    <xf numFmtId="167" fontId="10" fillId="0" borderId="0" applyFont="0" applyFill="0" applyBorder="0" applyAlignment="0" applyProtection="0"/>
    <xf numFmtId="0" fontId="11" fillId="0" borderId="0"/>
    <xf numFmtId="0" fontId="1" fillId="0" borderId="0"/>
    <xf numFmtId="0" fontId="10" fillId="0" borderId="0"/>
    <xf numFmtId="169" fontId="11" fillId="0" borderId="0" applyFont="0" applyFill="0" applyBorder="0" applyAlignment="0" applyProtection="0"/>
    <xf numFmtId="0" fontId="1" fillId="0" borderId="0"/>
    <xf numFmtId="0" fontId="12" fillId="0" borderId="0" applyNumberFormat="0" applyFill="0" applyBorder="0" applyAlignment="0" applyProtection="0"/>
    <xf numFmtId="0" fontId="13" fillId="0" borderId="8" applyNumberFormat="0" applyFill="0" applyAlignment="0" applyProtection="0"/>
    <xf numFmtId="0" fontId="14" fillId="0" borderId="9" applyNumberFormat="0" applyFill="0" applyAlignment="0" applyProtection="0"/>
    <xf numFmtId="0" fontId="15" fillId="0" borderId="10" applyNumberFormat="0" applyFill="0" applyAlignment="0" applyProtection="0"/>
    <xf numFmtId="0" fontId="15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17" fillId="5" borderId="0" applyNumberFormat="0" applyBorder="0" applyAlignment="0" applyProtection="0"/>
    <xf numFmtId="0" fontId="19" fillId="7" borderId="11" applyNumberFormat="0" applyAlignment="0" applyProtection="0"/>
    <xf numFmtId="0" fontId="20" fillId="8" borderId="12" applyNumberFormat="0" applyAlignment="0" applyProtection="0"/>
    <xf numFmtId="0" fontId="21" fillId="8" borderId="11" applyNumberFormat="0" applyAlignment="0" applyProtection="0"/>
    <xf numFmtId="0" fontId="22" fillId="0" borderId="13" applyNumberFormat="0" applyFill="0" applyAlignment="0" applyProtection="0"/>
    <xf numFmtId="0" fontId="23" fillId="9" borderId="14" applyNumberFormat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16" applyNumberFormat="0" applyFill="0" applyAlignment="0" applyProtection="0"/>
    <xf numFmtId="0" fontId="27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7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7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7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7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7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8" fillId="0" borderId="0"/>
    <xf numFmtId="0" fontId="30" fillId="0" borderId="0"/>
    <xf numFmtId="0" fontId="11" fillId="0" borderId="0"/>
    <xf numFmtId="43" fontId="11" fillId="0" borderId="0" applyFont="0" applyFill="0" applyBorder="0" applyAlignment="0" applyProtection="0"/>
    <xf numFmtId="0" fontId="31" fillId="0" borderId="0"/>
    <xf numFmtId="43" fontId="3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0" fillId="0" borderId="0"/>
    <xf numFmtId="0" fontId="1" fillId="0" borderId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3" fillId="0" borderId="0"/>
    <xf numFmtId="0" fontId="29" fillId="0" borderId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34" fillId="6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9" fillId="0" borderId="0">
      <alignment horizontal="left" vertical="top" wrapText="1"/>
    </xf>
    <xf numFmtId="0" fontId="35" fillId="6" borderId="0" applyNumberFormat="0" applyBorder="0" applyAlignment="0" applyProtection="0"/>
    <xf numFmtId="0" fontId="1" fillId="10" borderId="15" applyNumberFormat="0" applyFont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18" fillId="6" borderId="0" applyNumberFormat="0" applyBorder="0" applyAlignment="0" applyProtection="0"/>
    <xf numFmtId="0" fontId="1" fillId="10" borderId="15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7" fillId="14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7" fillId="18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7" fillId="22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7" fillId="26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7" fillId="30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7" fillId="34" borderId="0" applyNumberFormat="0" applyBorder="0" applyAlignment="0" applyProtection="0"/>
    <xf numFmtId="0" fontId="10" fillId="0" borderId="0"/>
    <xf numFmtId="0" fontId="36" fillId="35" borderId="0" applyNumberFormat="0" applyBorder="0" applyAlignment="0" applyProtection="0"/>
    <xf numFmtId="0" fontId="36" fillId="36" borderId="0" applyNumberFormat="0" applyBorder="0" applyAlignment="0" applyProtection="0"/>
    <xf numFmtId="0" fontId="36" fillId="37" borderId="0" applyNumberFormat="0" applyBorder="0" applyAlignment="0" applyProtection="0"/>
    <xf numFmtId="0" fontId="36" fillId="35" borderId="0" applyNumberFormat="0" applyBorder="0" applyAlignment="0" applyProtection="0"/>
    <xf numFmtId="0" fontId="36" fillId="38" borderId="0" applyNumberFormat="0" applyBorder="0" applyAlignment="0" applyProtection="0"/>
    <xf numFmtId="0" fontId="36" fillId="37" borderId="0" applyNumberFormat="0" applyBorder="0" applyAlignment="0" applyProtection="0"/>
    <xf numFmtId="0" fontId="36" fillId="39" borderId="0" applyNumberFormat="0" applyBorder="0" applyAlignment="0" applyProtection="0"/>
    <xf numFmtId="0" fontId="36" fillId="36" borderId="0" applyNumberFormat="0" applyBorder="0" applyAlignment="0" applyProtection="0"/>
    <xf numFmtId="0" fontId="36" fillId="40" borderId="0" applyNumberFormat="0" applyBorder="0" applyAlignment="0" applyProtection="0"/>
    <xf numFmtId="0" fontId="36" fillId="39" borderId="0" applyNumberFormat="0" applyBorder="0" applyAlignment="0" applyProtection="0"/>
    <xf numFmtId="0" fontId="36" fillId="41" borderId="0" applyNumberFormat="0" applyBorder="0" applyAlignment="0" applyProtection="0"/>
    <xf numFmtId="0" fontId="36" fillId="40" borderId="0" applyNumberFormat="0" applyBorder="0" applyAlignment="0" applyProtection="0"/>
    <xf numFmtId="0" fontId="37" fillId="42" borderId="0" applyNumberFormat="0" applyBorder="0" applyAlignment="0" applyProtection="0"/>
    <xf numFmtId="0" fontId="37" fillId="36" borderId="0" applyNumberFormat="0" applyBorder="0" applyAlignment="0" applyProtection="0"/>
    <xf numFmtId="0" fontId="37" fillId="40" borderId="0" applyNumberFormat="0" applyBorder="0" applyAlignment="0" applyProtection="0"/>
    <xf numFmtId="0" fontId="37" fillId="39" borderId="0" applyNumberFormat="0" applyBorder="0" applyAlignment="0" applyProtection="0"/>
    <xf numFmtId="0" fontId="37" fillId="42" borderId="0" applyNumberFormat="0" applyBorder="0" applyAlignment="0" applyProtection="0"/>
    <xf numFmtId="0" fontId="37" fillId="36" borderId="0" applyNumberFormat="0" applyBorder="0" applyAlignment="0" applyProtection="0"/>
    <xf numFmtId="0" fontId="37" fillId="42" borderId="0" applyNumberFormat="0" applyBorder="0" applyAlignment="0" applyProtection="0"/>
    <xf numFmtId="0" fontId="37" fillId="43" borderId="0" applyNumberFormat="0" applyBorder="0" applyAlignment="0" applyProtection="0"/>
    <xf numFmtId="0" fontId="37" fillId="44" borderId="0" applyNumberFormat="0" applyBorder="0" applyAlignment="0" applyProtection="0"/>
    <xf numFmtId="0" fontId="37" fillId="45" borderId="0" applyNumberFormat="0" applyBorder="0" applyAlignment="0" applyProtection="0"/>
    <xf numFmtId="0" fontId="37" fillId="42" borderId="0" applyNumberFormat="0" applyBorder="0" applyAlignment="0" applyProtection="0"/>
    <xf numFmtId="0" fontId="37" fillId="46" borderId="0" applyNumberFormat="0" applyBorder="0" applyAlignment="0" applyProtection="0"/>
    <xf numFmtId="0" fontId="38" fillId="47" borderId="0" applyNumberFormat="0" applyBorder="0" applyAlignment="0" applyProtection="0"/>
    <xf numFmtId="0" fontId="39" fillId="48" borderId="17" applyNumberFormat="0" applyAlignment="0" applyProtection="0"/>
    <xf numFmtId="0" fontId="40" fillId="49" borderId="18" applyNumberFormat="0" applyAlignment="0" applyProtection="0"/>
    <xf numFmtId="43" fontId="10" fillId="0" borderId="0" applyFont="0" applyFill="0" applyBorder="0" applyAlignment="0" applyProtection="0"/>
    <xf numFmtId="170" fontId="11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2" fillId="50" borderId="0" applyNumberFormat="0" applyBorder="0" applyAlignment="0" applyProtection="0"/>
    <xf numFmtId="0" fontId="43" fillId="0" borderId="19" applyNumberFormat="0" applyFill="0" applyAlignment="0" applyProtection="0"/>
    <xf numFmtId="0" fontId="44" fillId="0" borderId="20" applyNumberFormat="0" applyFill="0" applyAlignment="0" applyProtection="0"/>
    <xf numFmtId="0" fontId="45" fillId="0" borderId="21" applyNumberFormat="0" applyFill="0" applyAlignment="0" applyProtection="0"/>
    <xf numFmtId="0" fontId="45" fillId="0" borderId="0" applyNumberFormat="0" applyFill="0" applyBorder="0" applyAlignment="0" applyProtection="0"/>
    <xf numFmtId="0" fontId="46" fillId="40" borderId="17" applyNumberFormat="0" applyAlignment="0" applyProtection="0"/>
    <xf numFmtId="0" fontId="47" fillId="0" borderId="22" applyNumberFormat="0" applyFill="0" applyAlignment="0" applyProtection="0"/>
    <xf numFmtId="0" fontId="48" fillId="40" borderId="0" applyNumberFormat="0" applyBorder="0" applyAlignment="0" applyProtection="0"/>
    <xf numFmtId="0" fontId="11" fillId="0" borderId="0"/>
    <xf numFmtId="0" fontId="11" fillId="0" borderId="0"/>
    <xf numFmtId="0" fontId="1" fillId="0" borderId="0"/>
    <xf numFmtId="0" fontId="10" fillId="0" borderId="0"/>
    <xf numFmtId="0" fontId="10" fillId="0" borderId="0"/>
    <xf numFmtId="0" fontId="10" fillId="37" borderId="23" applyNumberFormat="0" applyFont="0" applyAlignment="0" applyProtection="0"/>
    <xf numFmtId="0" fontId="49" fillId="48" borderId="24" applyNumberFormat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53" fillId="0" borderId="0"/>
    <xf numFmtId="0" fontId="50" fillId="0" borderId="0" applyNumberFormat="0" applyFill="0" applyBorder="0" applyAlignment="0" applyProtection="0"/>
    <xf numFmtId="0" fontId="51" fillId="0" borderId="25" applyNumberFormat="0" applyFill="0" applyAlignment="0" applyProtection="0"/>
    <xf numFmtId="0" fontId="52" fillId="0" borderId="0" applyNumberFormat="0" applyFill="0" applyBorder="0" applyAlignment="0" applyProtection="0"/>
    <xf numFmtId="0" fontId="53" fillId="0" borderId="0"/>
    <xf numFmtId="43" fontId="11" fillId="0" borderId="0" applyFont="0" applyFill="0" applyBorder="0" applyAlignment="0" applyProtection="0"/>
    <xf numFmtId="9" fontId="28" fillId="0" borderId="0" applyFont="0" applyFill="0" applyBorder="0" applyAlignment="0" applyProtection="0"/>
    <xf numFmtId="0" fontId="1" fillId="10" borderId="15" applyNumberFormat="0" applyFont="0" applyAlignment="0" applyProtection="0"/>
    <xf numFmtId="0" fontId="18" fillId="6" borderId="0" applyNumberFormat="0" applyBorder="0" applyAlignment="0" applyProtection="0"/>
    <xf numFmtId="0" fontId="27" fillId="14" borderId="0" applyNumberFormat="0" applyBorder="0" applyAlignment="0" applyProtection="0"/>
    <xf numFmtId="0" fontId="27" fillId="18" borderId="0" applyNumberFormat="0" applyBorder="0" applyAlignment="0" applyProtection="0"/>
    <xf numFmtId="0" fontId="27" fillId="22" borderId="0" applyNumberFormat="0" applyBorder="0" applyAlignment="0" applyProtection="0"/>
    <xf numFmtId="0" fontId="27" fillId="26" borderId="0" applyNumberFormat="0" applyBorder="0" applyAlignment="0" applyProtection="0"/>
    <xf numFmtId="0" fontId="27" fillId="30" borderId="0" applyNumberFormat="0" applyBorder="0" applyAlignment="0" applyProtection="0"/>
    <xf numFmtId="0" fontId="27" fillId="34" borderId="0" applyNumberFormat="0" applyBorder="0" applyAlignment="0" applyProtection="0"/>
  </cellStyleXfs>
  <cellXfs count="104">
    <xf numFmtId="0" fontId="0" fillId="0" borderId="0" xfId="0"/>
    <xf numFmtId="0" fontId="2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7" fillId="2" borderId="0" xfId="0" applyFont="1" applyFill="1"/>
    <xf numFmtId="166" fontId="7" fillId="2" borderId="0" xfId="0" applyNumberFormat="1" applyFont="1" applyFill="1" applyAlignment="1">
      <alignment horizontal="center"/>
    </xf>
    <xf numFmtId="0" fontId="8" fillId="2" borderId="0" xfId="0" applyFont="1" applyFill="1"/>
    <xf numFmtId="0" fontId="7" fillId="2" borderId="0" xfId="0" applyFont="1" applyFill="1" applyAlignment="1">
      <alignment horizontal="left" indent="15"/>
    </xf>
    <xf numFmtId="0" fontId="7" fillId="2" borderId="0" xfId="0" applyFont="1" applyFill="1" applyAlignment="1">
      <alignment horizontal="right"/>
    </xf>
    <xf numFmtId="0" fontId="8" fillId="2" borderId="0" xfId="0" applyFont="1" applyFill="1" applyAlignment="1">
      <alignment wrapText="1"/>
    </xf>
    <xf numFmtId="0" fontId="7" fillId="2" borderId="0" xfId="0" applyFont="1" applyFill="1" applyAlignment="1">
      <alignment wrapText="1"/>
    </xf>
    <xf numFmtId="0" fontId="7" fillId="2" borderId="1" xfId="0" applyFont="1" applyFill="1" applyBorder="1" applyAlignment="1">
      <alignment horizontal="center" textRotation="90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top" wrapText="1"/>
    </xf>
    <xf numFmtId="166" fontId="7" fillId="2" borderId="1" xfId="1" applyNumberFormat="1" applyFont="1" applyFill="1" applyBorder="1" applyAlignment="1">
      <alignment horizontal="center"/>
    </xf>
    <xf numFmtId="0" fontId="8" fillId="2" borderId="0" xfId="0" applyFont="1" applyFill="1" applyAlignment="1"/>
    <xf numFmtId="166" fontId="7" fillId="3" borderId="1" xfId="0" applyNumberFormat="1" applyFont="1" applyFill="1" applyBorder="1" applyAlignment="1">
      <alignment horizontal="center" wrapText="1"/>
    </xf>
    <xf numFmtId="0" fontId="7" fillId="2" borderId="1" xfId="0" applyFont="1" applyFill="1" applyBorder="1"/>
    <xf numFmtId="166" fontId="7" fillId="2" borderId="1" xfId="0" applyNumberFormat="1" applyFont="1" applyFill="1" applyBorder="1" applyAlignment="1">
      <alignment horizontal="center" vertical="center"/>
    </xf>
    <xf numFmtId="167" fontId="8" fillId="2" borderId="0" xfId="0" applyNumberFormat="1" applyFont="1" applyFill="1" applyAlignment="1"/>
    <xf numFmtId="0" fontId="7" fillId="2" borderId="1" xfId="0" applyFont="1" applyFill="1" applyBorder="1" applyAlignment="1">
      <alignment horizontal="left" wrapText="1"/>
    </xf>
    <xf numFmtId="168" fontId="7" fillId="2" borderId="0" xfId="0" applyNumberFormat="1" applyFont="1" applyFill="1"/>
    <xf numFmtId="0" fontId="7" fillId="2" borderId="1" xfId="0" applyFont="1" applyFill="1" applyBorder="1" applyAlignment="1">
      <alignment vertical="center" wrapText="1"/>
    </xf>
    <xf numFmtId="49" fontId="7" fillId="2" borderId="1" xfId="0" applyNumberFormat="1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/>
    <xf numFmtId="166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wrapText="1"/>
    </xf>
    <xf numFmtId="0" fontId="7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wrapText="1"/>
    </xf>
    <xf numFmtId="49" fontId="7" fillId="0" borderId="1" xfId="0" applyNumberFormat="1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wrapText="1"/>
    </xf>
    <xf numFmtId="164" fontId="2" fillId="0" borderId="1" xfId="1" applyNumberFormat="1" applyFont="1" applyBorder="1" applyAlignment="1">
      <alignment horizontal="center" vertical="top"/>
    </xf>
    <xf numFmtId="165" fontId="2" fillId="0" borderId="1" xfId="1" applyNumberFormat="1" applyFont="1" applyBorder="1" applyAlignment="1">
      <alignment horizontal="center" vertical="center"/>
    </xf>
    <xf numFmtId="0" fontId="5" fillId="0" borderId="0" xfId="0" applyFont="1"/>
    <xf numFmtId="0" fontId="7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vertical="top" wrapText="1"/>
    </xf>
    <xf numFmtId="49" fontId="7" fillId="2" borderId="1" xfId="0" applyNumberFormat="1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left" wrapText="1" shrinkToFit="1"/>
    </xf>
    <xf numFmtId="49" fontId="7" fillId="0" borderId="1" xfId="0" applyNumberFormat="1" applyFont="1" applyFill="1" applyBorder="1" applyAlignment="1">
      <alignment horizontal="center"/>
    </xf>
    <xf numFmtId="0" fontId="7" fillId="0" borderId="1" xfId="0" applyFont="1" applyFill="1" applyBorder="1" applyAlignment="1">
      <alignment wrapText="1"/>
    </xf>
    <xf numFmtId="165" fontId="2" fillId="0" borderId="1" xfId="1" applyNumberFormat="1" applyFont="1" applyBorder="1" applyAlignment="1">
      <alignment horizontal="center" vertical="top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54" fillId="0" borderId="1" xfId="0" applyFont="1" applyBorder="1" applyAlignment="1">
      <alignment horizontal="left" vertical="top" wrapText="1"/>
    </xf>
    <xf numFmtId="0" fontId="55" fillId="0" borderId="1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164" fontId="2" fillId="0" borderId="4" xfId="1" applyNumberFormat="1" applyFont="1" applyBorder="1" applyAlignment="1">
      <alignment horizontal="center" vertical="top"/>
    </xf>
    <xf numFmtId="0" fontId="2" fillId="0" borderId="4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1" xfId="3" applyFont="1" applyBorder="1" applyAlignment="1">
      <alignment horizontal="left" vertical="top" wrapText="1"/>
    </xf>
    <xf numFmtId="0" fontId="55" fillId="0" borderId="1" xfId="3" applyFont="1" applyBorder="1">
      <alignment horizontal="left" vertical="top" wrapText="1"/>
    </xf>
    <xf numFmtId="0" fontId="7" fillId="2" borderId="0" xfId="0" applyFont="1" applyFill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55" fillId="0" borderId="1" xfId="0" applyFont="1" applyBorder="1" applyAlignment="1">
      <alignment horizontal="center" vertical="top" wrapText="1"/>
    </xf>
    <xf numFmtId="171" fontId="2" fillId="0" borderId="1" xfId="2" applyNumberFormat="1" applyFont="1" applyBorder="1" applyAlignment="1">
      <alignment horizontal="center" vertical="center"/>
    </xf>
    <xf numFmtId="0" fontId="57" fillId="0" borderId="1" xfId="0" applyFont="1" applyBorder="1" applyAlignment="1">
      <alignment horizontal="left" vertical="top" wrapText="1"/>
    </xf>
    <xf numFmtId="0" fontId="55" fillId="0" borderId="1" xfId="3" applyFont="1" applyBorder="1" applyAlignment="1">
      <alignment horizontal="left" vertical="top" wrapText="1"/>
    </xf>
    <xf numFmtId="0" fontId="56" fillId="0" borderId="1" xfId="3" applyFont="1" applyBorder="1" applyAlignment="1">
      <alignment horizontal="left" vertical="top" wrapText="1"/>
    </xf>
    <xf numFmtId="0" fontId="2" fillId="0" borderId="1" xfId="3" applyFont="1" applyBorder="1">
      <alignment horizontal="left" vertical="top" wrapText="1"/>
    </xf>
    <xf numFmtId="0" fontId="2" fillId="0" borderId="1" xfId="3" applyFont="1" applyBorder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165" fontId="2" fillId="0" borderId="1" xfId="0" applyNumberFormat="1" applyFont="1" applyBorder="1" applyAlignment="1">
      <alignment horizontal="center" vertical="top" wrapText="1"/>
    </xf>
    <xf numFmtId="0" fontId="2" fillId="2" borderId="0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7" fillId="2" borderId="0" xfId="0" applyFont="1" applyFill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66" fontId="7" fillId="2" borderId="0" xfId="0" applyNumberFormat="1" applyFont="1" applyFill="1" applyBorder="1" applyAlignment="1">
      <alignment horizontal="center" wrapText="1"/>
    </xf>
    <xf numFmtId="166" fontId="7" fillId="2" borderId="2" xfId="0" applyNumberFormat="1" applyFont="1" applyFill="1" applyBorder="1" applyAlignment="1">
      <alignment horizontal="center" vertical="center" wrapText="1"/>
    </xf>
    <xf numFmtId="166" fontId="7" fillId="2" borderId="7" xfId="0" applyNumberFormat="1" applyFont="1" applyFill="1" applyBorder="1" applyAlignment="1">
      <alignment horizontal="center" vertical="center" wrapText="1"/>
    </xf>
    <xf numFmtId="166" fontId="7" fillId="2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7" fillId="2" borderId="0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right"/>
    </xf>
    <xf numFmtId="0" fontId="2" fillId="2" borderId="4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58" fillId="0" borderId="1" xfId="0" applyFont="1" applyBorder="1" applyAlignment="1">
      <alignment horizontal="left" vertical="top" wrapText="1"/>
    </xf>
    <xf numFmtId="0" fontId="59" fillId="2" borderId="4" xfId="0" applyFont="1" applyFill="1" applyBorder="1" applyAlignment="1">
      <alignment horizontal="left" vertical="top" wrapText="1"/>
    </xf>
  </cellXfs>
  <cellStyles count="161">
    <cellStyle name="20% - Accent1" xfId="26" builtinId="30" customBuiltin="1"/>
    <cellStyle name="20% - Accent1 2" xfId="79"/>
    <cellStyle name="20% - Accent1 2 2" xfId="98"/>
    <cellStyle name="20% - Accent2" xfId="29" builtinId="34" customBuiltin="1"/>
    <cellStyle name="20% - Accent2 2" xfId="82"/>
    <cellStyle name="20% - Accent2 2 2" xfId="99"/>
    <cellStyle name="20% - Accent3" xfId="32" builtinId="38" customBuiltin="1"/>
    <cellStyle name="20% - Accent3 2" xfId="85"/>
    <cellStyle name="20% - Accent3 2 2" xfId="100"/>
    <cellStyle name="20% - Accent4" xfId="35" builtinId="42" customBuiltin="1"/>
    <cellStyle name="20% - Accent4 2" xfId="88"/>
    <cellStyle name="20% - Accent4 2 2" xfId="101"/>
    <cellStyle name="20% - Accent5" xfId="38" builtinId="46" customBuiltin="1"/>
    <cellStyle name="20% - Accent5 2" xfId="91"/>
    <cellStyle name="20% - Accent5 2 2" xfId="102"/>
    <cellStyle name="20% - Accent6" xfId="41" builtinId="50" customBuiltin="1"/>
    <cellStyle name="20% - Accent6 2" xfId="94"/>
    <cellStyle name="20% - Accent6 2 2" xfId="103"/>
    <cellStyle name="40% - Accent1" xfId="27" builtinId="31" customBuiltin="1"/>
    <cellStyle name="40% - Accent1 2" xfId="80"/>
    <cellStyle name="40% - Accent1 2 2" xfId="104"/>
    <cellStyle name="40% - Accent2" xfId="30" builtinId="35" customBuiltin="1"/>
    <cellStyle name="40% - Accent2 2" xfId="83"/>
    <cellStyle name="40% - Accent2 2 2" xfId="105"/>
    <cellStyle name="40% - Accent3" xfId="33" builtinId="39" customBuiltin="1"/>
    <cellStyle name="40% - Accent3 2" xfId="86"/>
    <cellStyle name="40% - Accent3 2 2" xfId="106"/>
    <cellStyle name="40% - Accent4" xfId="36" builtinId="43" customBuiltin="1"/>
    <cellStyle name="40% - Accent4 2" xfId="89"/>
    <cellStyle name="40% - Accent4 2 2" xfId="107"/>
    <cellStyle name="40% - Accent5" xfId="39" builtinId="47" customBuiltin="1"/>
    <cellStyle name="40% - Accent5 2" xfId="92"/>
    <cellStyle name="40% - Accent5 2 2" xfId="108"/>
    <cellStyle name="40% - Accent6" xfId="42" builtinId="51" customBuiltin="1"/>
    <cellStyle name="40% - Accent6 2" xfId="95"/>
    <cellStyle name="40% - Accent6 2 2" xfId="109"/>
    <cellStyle name="60% - Accent1" xfId="155" builtinId="32" customBuiltin="1"/>
    <cellStyle name="60% - Accent1 2" xfId="81"/>
    <cellStyle name="60% - Accent1 2 2" xfId="110"/>
    <cellStyle name="60% - Accent1 3" xfId="71"/>
    <cellStyle name="60% - Accent2" xfId="156" builtinId="36" customBuiltin="1"/>
    <cellStyle name="60% - Accent2 2" xfId="84"/>
    <cellStyle name="60% - Accent2 2 2" xfId="111"/>
    <cellStyle name="60% - Accent2 3" xfId="72"/>
    <cellStyle name="60% - Accent3" xfId="157" builtinId="40" customBuiltin="1"/>
    <cellStyle name="60% - Accent3 2" xfId="87"/>
    <cellStyle name="60% - Accent3 2 2" xfId="112"/>
    <cellStyle name="60% - Accent3 3" xfId="73"/>
    <cellStyle name="60% - Accent4" xfId="158" builtinId="44" customBuiltin="1"/>
    <cellStyle name="60% - Accent4 2" xfId="90"/>
    <cellStyle name="60% - Accent4 2 2" xfId="113"/>
    <cellStyle name="60% - Accent4 3" xfId="74"/>
    <cellStyle name="60% - Accent5" xfId="159" builtinId="48" customBuiltin="1"/>
    <cellStyle name="60% - Accent5 2" xfId="93"/>
    <cellStyle name="60% - Accent5 2 2" xfId="114"/>
    <cellStyle name="60% - Accent5 3" xfId="75"/>
    <cellStyle name="60% - Accent6" xfId="160" builtinId="52" customBuiltin="1"/>
    <cellStyle name="60% - Accent6 2" xfId="96"/>
    <cellStyle name="60% - Accent6 2 2" xfId="115"/>
    <cellStyle name="60% - Accent6 3" xfId="76"/>
    <cellStyle name="Accent1" xfId="25" builtinId="29" customBuiltin="1"/>
    <cellStyle name="Accent1 2" xfId="116"/>
    <cellStyle name="Accent2" xfId="28" builtinId="33" customBuiltin="1"/>
    <cellStyle name="Accent2 2" xfId="117"/>
    <cellStyle name="Accent3" xfId="31" builtinId="37" customBuiltin="1"/>
    <cellStyle name="Accent3 2" xfId="118"/>
    <cellStyle name="Accent4" xfId="34" builtinId="41" customBuiltin="1"/>
    <cellStyle name="Accent4 2" xfId="119"/>
    <cellStyle name="Accent5" xfId="37" builtinId="45" customBuiltin="1"/>
    <cellStyle name="Accent5 2" xfId="120"/>
    <cellStyle name="Accent6" xfId="40" builtinId="49" customBuiltin="1"/>
    <cellStyle name="Accent6 2" xfId="121"/>
    <cellStyle name="Bad" xfId="16" builtinId="27" customBuiltin="1"/>
    <cellStyle name="Bad 2" xfId="122"/>
    <cellStyle name="Calculation" xfId="19" builtinId="22" customBuiltin="1"/>
    <cellStyle name="Calculation 2" xfId="123"/>
    <cellStyle name="Check Cell" xfId="21" builtinId="23" customBuiltin="1"/>
    <cellStyle name="Check Cell 2" xfId="124"/>
    <cellStyle name="Comma 15" xfId="151"/>
    <cellStyle name="Comma 2" xfId="48"/>
    <cellStyle name="Comma 2 2" xfId="49"/>
    <cellStyle name="Comma 2 2 5 2" xfId="4"/>
    <cellStyle name="Comma 2 3" xfId="57"/>
    <cellStyle name="Comma 2 4" xfId="126"/>
    <cellStyle name="Comma 3" xfId="56"/>
    <cellStyle name="Comma 3 2" xfId="58"/>
    <cellStyle name="Comma 3 3" xfId="127"/>
    <cellStyle name="Comma 35 2" xfId="8"/>
    <cellStyle name="Comma 4" xfId="59"/>
    <cellStyle name="Comma 4 2" xfId="60"/>
    <cellStyle name="Comma 5" xfId="61"/>
    <cellStyle name="Comma 6" xfId="46"/>
    <cellStyle name="Comma 7" xfId="64"/>
    <cellStyle name="Comma 8" xfId="125"/>
    <cellStyle name="Comma 9" xfId="66"/>
    <cellStyle name="Explanatory Text" xfId="23" builtinId="53" customBuiltin="1"/>
    <cellStyle name="Explanatory Text 2" xfId="128"/>
    <cellStyle name="Good" xfId="15" builtinId="26" customBuiltin="1"/>
    <cellStyle name="Good 2" xfId="129"/>
    <cellStyle name="Heading 1" xfId="11" builtinId="16" customBuiltin="1"/>
    <cellStyle name="Heading 1 2" xfId="130"/>
    <cellStyle name="Heading 2" xfId="12" builtinId="17" customBuiltin="1"/>
    <cellStyle name="Heading 2 2" xfId="131"/>
    <cellStyle name="Heading 3" xfId="13" builtinId="18" customBuiltin="1"/>
    <cellStyle name="Heading 3 2" xfId="132"/>
    <cellStyle name="Heading 4" xfId="14" builtinId="19" customBuiltin="1"/>
    <cellStyle name="Heading 4 2" xfId="133"/>
    <cellStyle name="Input" xfId="17" builtinId="20" customBuiltin="1"/>
    <cellStyle name="Input 2" xfId="134"/>
    <cellStyle name="Linked Cell" xfId="20" builtinId="24" customBuiltin="1"/>
    <cellStyle name="Linked Cell 2" xfId="135"/>
    <cellStyle name="Neutral" xfId="154" builtinId="28" customBuiltin="1"/>
    <cellStyle name="Neutral 2" xfId="62"/>
    <cellStyle name="Neutral 2 2" xfId="77"/>
    <cellStyle name="Neutral 2 3" xfId="136"/>
    <cellStyle name="Neutral 3" xfId="69"/>
    <cellStyle name="Normal" xfId="0" builtinId="0"/>
    <cellStyle name="Normal 10" xfId="43"/>
    <cellStyle name="Normal 12 4" xfId="7"/>
    <cellStyle name="Normal 14 3 2 2 2" xfId="6"/>
    <cellStyle name="Normal 2" xfId="44"/>
    <cellStyle name="Normal 2 2" xfId="47"/>
    <cellStyle name="Normal 2 2 2" xfId="138"/>
    <cellStyle name="Normal 2 3" xfId="137"/>
    <cellStyle name="Normal 2 6" xfId="3"/>
    <cellStyle name="Normal 22" xfId="65"/>
    <cellStyle name="Normal 3" xfId="50"/>
    <cellStyle name="Normal 3 2" xfId="139"/>
    <cellStyle name="Normal 4" xfId="51"/>
    <cellStyle name="Normal 4 2" xfId="140"/>
    <cellStyle name="Normal 5" xfId="55"/>
    <cellStyle name="Normal 5 2" xfId="141"/>
    <cellStyle name="Normal 6" xfId="45"/>
    <cellStyle name="Normal 63 2" xfId="5"/>
    <cellStyle name="Normal 7" xfId="63"/>
    <cellStyle name="Normal 75 2 2" xfId="9"/>
    <cellStyle name="Normal 8" xfId="68"/>
    <cellStyle name="Normal 9" xfId="97"/>
    <cellStyle name="Note" xfId="153" builtinId="10" customBuiltin="1"/>
    <cellStyle name="Note 2" xfId="78"/>
    <cellStyle name="Note 2 2" xfId="142"/>
    <cellStyle name="Note 3" xfId="70"/>
    <cellStyle name="Output" xfId="18" builtinId="21" customBuiltin="1"/>
    <cellStyle name="Output 2" xfId="143"/>
    <cellStyle name="Percent 2" xfId="52"/>
    <cellStyle name="Percent 2 2" xfId="53"/>
    <cellStyle name="Percent 2 3" xfId="145"/>
    <cellStyle name="Percent 3" xfId="144"/>
    <cellStyle name="Percent 4" xfId="152"/>
    <cellStyle name="Percent 5" xfId="67"/>
    <cellStyle name="SN_241" xfId="2"/>
    <cellStyle name="SN_b" xfId="1"/>
    <cellStyle name="Style 1" xfId="54"/>
    <cellStyle name="Style 1 2" xfId="146"/>
    <cellStyle name="Title" xfId="10" builtinId="15" customBuiltin="1"/>
    <cellStyle name="Title 2" xfId="147"/>
    <cellStyle name="Total" xfId="24" builtinId="25" customBuiltin="1"/>
    <cellStyle name="Total 2" xfId="148"/>
    <cellStyle name="Warning Text" xfId="22" builtinId="11" customBuiltin="1"/>
    <cellStyle name="Warning Text 2" xfId="149"/>
    <cellStyle name="Обычный_PHEK-er artadrutyun lic." xfId="15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view="pageBreakPreview" topLeftCell="A7" zoomScaleNormal="100" zoomScaleSheetLayoutView="100" workbookViewId="0">
      <selection activeCell="E16" sqref="E16"/>
    </sheetView>
  </sheetViews>
  <sheetFormatPr defaultRowHeight="16.5" x14ac:dyDescent="0.3"/>
  <cols>
    <col min="1" max="1" width="9.140625" style="36"/>
    <col min="2" max="2" width="12.5703125" style="36" customWidth="1"/>
    <col min="3" max="3" width="16" style="36" customWidth="1"/>
    <col min="4" max="4" width="41.5703125" style="36" customWidth="1"/>
    <col min="5" max="5" width="50.7109375" style="36" customWidth="1"/>
    <col min="6" max="6" width="37.85546875" style="36" customWidth="1"/>
    <col min="7" max="7" width="17.7109375" style="36" customWidth="1"/>
    <col min="8" max="8" width="17.42578125" style="36" customWidth="1"/>
    <col min="9" max="9" width="19.42578125" style="36" customWidth="1"/>
    <col min="10" max="16384" width="9.140625" style="36"/>
  </cols>
  <sheetData>
    <row r="1" spans="1:9" ht="17.25" x14ac:dyDescent="0.3">
      <c r="E1" s="5"/>
      <c r="F1" s="5"/>
      <c r="G1" s="5"/>
      <c r="H1" s="5"/>
      <c r="I1" s="6" t="s">
        <v>47</v>
      </c>
    </row>
    <row r="2" spans="1:9" ht="17.25" x14ac:dyDescent="0.3">
      <c r="E2" s="82" t="s">
        <v>81</v>
      </c>
      <c r="F2" s="82"/>
      <c r="G2" s="82"/>
      <c r="H2" s="82"/>
      <c r="I2" s="82"/>
    </row>
    <row r="3" spans="1:9" ht="17.25" x14ac:dyDescent="0.3">
      <c r="E3" s="82" t="s">
        <v>19</v>
      </c>
      <c r="F3" s="82"/>
      <c r="G3" s="82"/>
      <c r="H3" s="82"/>
      <c r="I3" s="82"/>
    </row>
    <row r="5" spans="1:9" ht="71.25" customHeight="1" x14ac:dyDescent="0.3">
      <c r="A5" s="81" t="s">
        <v>107</v>
      </c>
      <c r="B5" s="81"/>
      <c r="C5" s="81"/>
      <c r="D5" s="81"/>
      <c r="E5" s="81"/>
      <c r="F5" s="81"/>
      <c r="G5" s="81"/>
      <c r="H5" s="81"/>
      <c r="I5" s="81"/>
    </row>
    <row r="6" spans="1:9" x14ac:dyDescent="0.3">
      <c r="I6" s="36" t="s">
        <v>17</v>
      </c>
    </row>
    <row r="7" spans="1:9" s="1" customFormat="1" ht="57.75" customHeight="1" x14ac:dyDescent="0.25">
      <c r="A7" s="83" t="s">
        <v>0</v>
      </c>
      <c r="B7" s="83" t="s">
        <v>1</v>
      </c>
      <c r="C7" s="83"/>
      <c r="D7" s="83" t="s">
        <v>2</v>
      </c>
      <c r="E7" s="83" t="s">
        <v>3</v>
      </c>
      <c r="F7" s="83" t="s">
        <v>4</v>
      </c>
      <c r="G7" s="84" t="s">
        <v>70</v>
      </c>
      <c r="H7" s="85"/>
      <c r="I7" s="86"/>
    </row>
    <row r="8" spans="1:9" s="1" customFormat="1" ht="47.25" customHeight="1" x14ac:dyDescent="0.25">
      <c r="A8" s="83"/>
      <c r="B8" s="4" t="s">
        <v>5</v>
      </c>
      <c r="C8" s="4" t="s">
        <v>6</v>
      </c>
      <c r="D8" s="83"/>
      <c r="E8" s="83"/>
      <c r="F8" s="83"/>
      <c r="G8" s="13" t="s">
        <v>48</v>
      </c>
      <c r="H8" s="13" t="s">
        <v>29</v>
      </c>
      <c r="I8" s="14" t="s">
        <v>30</v>
      </c>
    </row>
    <row r="9" spans="1:9" s="1" customFormat="1" ht="24.95" customHeight="1" x14ac:dyDescent="0.25">
      <c r="A9" s="80" t="s">
        <v>7</v>
      </c>
      <c r="B9" s="80"/>
      <c r="C9" s="2"/>
      <c r="D9" s="3"/>
      <c r="E9" s="3"/>
      <c r="F9" s="3"/>
      <c r="G9" s="35">
        <f>G10+G14</f>
        <v>0</v>
      </c>
      <c r="H9" s="35">
        <f>H10+H14</f>
        <v>0</v>
      </c>
      <c r="I9" s="35">
        <f>I10+I14</f>
        <v>0</v>
      </c>
    </row>
    <row r="10" spans="1:9" x14ac:dyDescent="0.3">
      <c r="A10" s="80" t="s">
        <v>8</v>
      </c>
      <c r="B10" s="80"/>
      <c r="C10" s="80"/>
      <c r="D10" s="80"/>
      <c r="E10" s="80"/>
      <c r="F10" s="80"/>
      <c r="G10" s="35">
        <f t="shared" ref="G10:I10" si="0">G11</f>
        <v>0</v>
      </c>
      <c r="H10" s="35">
        <f t="shared" si="0"/>
        <v>0</v>
      </c>
      <c r="I10" s="35">
        <f t="shared" si="0"/>
        <v>0</v>
      </c>
    </row>
    <row r="11" spans="1:9" ht="115.5" x14ac:dyDescent="0.3">
      <c r="A11" s="50"/>
      <c r="B11" s="73" t="s">
        <v>87</v>
      </c>
      <c r="C11" s="71"/>
      <c r="D11" s="71" t="s">
        <v>88</v>
      </c>
      <c r="E11" s="71" t="s">
        <v>89</v>
      </c>
      <c r="F11" s="71" t="s">
        <v>90</v>
      </c>
      <c r="G11" s="35">
        <f>G12+G13</f>
        <v>0</v>
      </c>
      <c r="H11" s="35">
        <f t="shared" ref="H11:I11" si="1">H12+H13</f>
        <v>0</v>
      </c>
      <c r="I11" s="35">
        <f t="shared" si="1"/>
        <v>0</v>
      </c>
    </row>
    <row r="12" spans="1:9" ht="49.5" x14ac:dyDescent="0.3">
      <c r="A12" s="50"/>
      <c r="B12" s="50"/>
      <c r="C12" s="64" t="s">
        <v>91</v>
      </c>
      <c r="D12" s="50" t="s">
        <v>92</v>
      </c>
      <c r="E12" s="50" t="s">
        <v>93</v>
      </c>
      <c r="F12" s="50" t="s">
        <v>79</v>
      </c>
      <c r="G12" s="28">
        <f>G13*-1</f>
        <v>-24762</v>
      </c>
      <c r="H12" s="28">
        <f t="shared" ref="H12:I12" si="2">H13*-1</f>
        <v>-52405</v>
      </c>
      <c r="I12" s="28">
        <f t="shared" si="2"/>
        <v>-80048</v>
      </c>
    </row>
    <row r="13" spans="1:9" ht="69" x14ac:dyDescent="0.3">
      <c r="A13" s="59"/>
      <c r="B13" s="59"/>
      <c r="C13" s="64" t="s">
        <v>96</v>
      </c>
      <c r="D13" s="58" t="s">
        <v>115</v>
      </c>
      <c r="E13" s="66" t="s">
        <v>116</v>
      </c>
      <c r="F13" s="66" t="s">
        <v>95</v>
      </c>
      <c r="G13" s="65">
        <f>'2'!G32</f>
        <v>24762</v>
      </c>
      <c r="H13" s="65">
        <f>'2'!H32</f>
        <v>52405</v>
      </c>
      <c r="I13" s="65">
        <f>'2'!I32</f>
        <v>80048</v>
      </c>
    </row>
    <row r="14" spans="1:9" ht="17.25" x14ac:dyDescent="0.3">
      <c r="A14" s="80" t="s">
        <v>10</v>
      </c>
      <c r="B14" s="80"/>
      <c r="C14" s="80"/>
      <c r="D14" s="80"/>
      <c r="E14" s="80"/>
      <c r="F14" s="80"/>
      <c r="G14" s="28">
        <f t="shared" ref="G14:H14" si="3">G15</f>
        <v>0</v>
      </c>
      <c r="H14" s="28">
        <f t="shared" si="3"/>
        <v>0</v>
      </c>
      <c r="I14" s="28">
        <f>I15</f>
        <v>0</v>
      </c>
    </row>
    <row r="15" spans="1:9" ht="49.5" x14ac:dyDescent="0.3">
      <c r="A15" s="2"/>
      <c r="B15" s="4" t="s">
        <v>11</v>
      </c>
      <c r="C15" s="2"/>
      <c r="D15" s="2" t="s">
        <v>12</v>
      </c>
      <c r="E15" s="2" t="s">
        <v>13</v>
      </c>
      <c r="F15" s="2" t="s">
        <v>14</v>
      </c>
      <c r="G15" s="28">
        <f t="shared" ref="G15:I15" si="4">G16+G17</f>
        <v>0</v>
      </c>
      <c r="H15" s="28">
        <f t="shared" si="4"/>
        <v>0</v>
      </c>
      <c r="I15" s="28">
        <f t="shared" si="4"/>
        <v>0</v>
      </c>
    </row>
    <row r="16" spans="1:9" ht="82.5" x14ac:dyDescent="0.3">
      <c r="A16" s="46"/>
      <c r="B16" s="46"/>
      <c r="C16" s="47" t="s">
        <v>15</v>
      </c>
      <c r="D16" s="46" t="s">
        <v>12</v>
      </c>
      <c r="E16" s="46" t="s">
        <v>16</v>
      </c>
      <c r="F16" s="46" t="s">
        <v>9</v>
      </c>
      <c r="G16" s="28">
        <f>G13</f>
        <v>24762</v>
      </c>
      <c r="H16" s="28">
        <f t="shared" ref="H16:I16" si="5">H13</f>
        <v>52405</v>
      </c>
      <c r="I16" s="28">
        <f t="shared" si="5"/>
        <v>80048</v>
      </c>
    </row>
    <row r="17" spans="1:9" ht="82.5" x14ac:dyDescent="0.3">
      <c r="A17" s="55"/>
      <c r="B17" s="55"/>
      <c r="C17" s="56" t="s">
        <v>15</v>
      </c>
      <c r="D17" s="55" t="s">
        <v>12</v>
      </c>
      <c r="E17" s="55" t="s">
        <v>16</v>
      </c>
      <c r="F17" s="55" t="s">
        <v>9</v>
      </c>
      <c r="G17" s="28">
        <f t="shared" ref="G17:I17" si="6">G12</f>
        <v>-24762</v>
      </c>
      <c r="H17" s="28">
        <f t="shared" si="6"/>
        <v>-52405</v>
      </c>
      <c r="I17" s="28">
        <f t="shared" si="6"/>
        <v>-80048</v>
      </c>
    </row>
  </sheetData>
  <mergeCells count="12">
    <mergeCell ref="A9:B9"/>
    <mergeCell ref="A5:I5"/>
    <mergeCell ref="A10:F10"/>
    <mergeCell ref="A14:F14"/>
    <mergeCell ref="E2:I2"/>
    <mergeCell ref="E3:I3"/>
    <mergeCell ref="A7:A8"/>
    <mergeCell ref="B7:C7"/>
    <mergeCell ref="D7:D8"/>
    <mergeCell ref="E7:E8"/>
    <mergeCell ref="F7:F8"/>
    <mergeCell ref="G7:I7"/>
  </mergeCells>
  <pageMargins left="0.7" right="0.7" top="0.75" bottom="0.75" header="0.3" footer="0.3"/>
  <pageSetup scale="3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4"/>
  <sheetViews>
    <sheetView view="pageBreakPreview" topLeftCell="A49" zoomScaleNormal="100" zoomScaleSheetLayoutView="100" workbookViewId="0">
      <selection activeCell="H32" sqref="H32"/>
    </sheetView>
  </sheetViews>
  <sheetFormatPr defaultRowHeight="17.25" x14ac:dyDescent="0.3"/>
  <cols>
    <col min="1" max="1" width="7.5703125" style="5" customWidth="1"/>
    <col min="2" max="2" width="8.28515625" style="5" customWidth="1"/>
    <col min="3" max="3" width="7.85546875" style="5" customWidth="1"/>
    <col min="4" max="4" width="11.140625" style="5" customWidth="1"/>
    <col min="5" max="5" width="13.42578125" style="5" customWidth="1"/>
    <col min="6" max="6" width="70.5703125" style="5" customWidth="1"/>
    <col min="7" max="7" width="18" style="5" customWidth="1"/>
    <col min="8" max="8" width="17.140625" style="5" customWidth="1"/>
    <col min="9" max="9" width="19.140625" style="6" customWidth="1"/>
    <col min="10" max="10" width="18.42578125" style="7" customWidth="1"/>
    <col min="11" max="11" width="18.85546875" style="5" bestFit="1" customWidth="1"/>
    <col min="12" max="12" width="16.140625" style="5" bestFit="1" customWidth="1"/>
    <col min="13" max="13" width="12.85546875" style="5" bestFit="1" customWidth="1"/>
    <col min="14" max="14" width="14.28515625" style="5" bestFit="1" customWidth="1"/>
    <col min="15" max="15" width="10.85546875" style="5" bestFit="1" customWidth="1"/>
    <col min="16" max="16384" width="9.140625" style="5"/>
  </cols>
  <sheetData>
    <row r="1" spans="1:12" x14ac:dyDescent="0.3">
      <c r="I1" s="6" t="s">
        <v>82</v>
      </c>
    </row>
    <row r="2" spans="1:12" x14ac:dyDescent="0.3">
      <c r="A2" s="8" t="s">
        <v>18</v>
      </c>
      <c r="D2" s="8" t="s">
        <v>18</v>
      </c>
      <c r="F2" s="82" t="s">
        <v>81</v>
      </c>
      <c r="G2" s="82"/>
      <c r="H2" s="82"/>
      <c r="I2" s="82"/>
    </row>
    <row r="3" spans="1:12" x14ac:dyDescent="0.3">
      <c r="F3" s="82" t="s">
        <v>19</v>
      </c>
      <c r="G3" s="82"/>
      <c r="H3" s="82"/>
      <c r="I3" s="82"/>
    </row>
    <row r="4" spans="1:12" x14ac:dyDescent="0.3">
      <c r="F4" s="9"/>
      <c r="G4" s="9"/>
      <c r="H4" s="9"/>
    </row>
    <row r="5" spans="1:12" ht="39" customHeight="1" x14ac:dyDescent="0.3">
      <c r="A5" s="87" t="s">
        <v>108</v>
      </c>
      <c r="B5" s="87"/>
      <c r="C5" s="87"/>
      <c r="D5" s="87"/>
      <c r="E5" s="87"/>
      <c r="F5" s="87"/>
      <c r="G5" s="87"/>
      <c r="H5" s="87"/>
      <c r="I5" s="87"/>
    </row>
    <row r="6" spans="1:12" ht="18" customHeight="1" x14ac:dyDescent="0.3">
      <c r="H6" s="89" t="s">
        <v>17</v>
      </c>
      <c r="I6" s="89"/>
    </row>
    <row r="7" spans="1:12" ht="50.25" customHeight="1" x14ac:dyDescent="0.3">
      <c r="A7" s="88" t="s">
        <v>20</v>
      </c>
      <c r="B7" s="88"/>
      <c r="C7" s="88"/>
      <c r="D7" s="88" t="s">
        <v>21</v>
      </c>
      <c r="E7" s="88"/>
      <c r="F7" s="88" t="s">
        <v>22</v>
      </c>
      <c r="G7" s="90" t="s">
        <v>23</v>
      </c>
      <c r="H7" s="91"/>
      <c r="I7" s="92"/>
      <c r="J7" s="10"/>
      <c r="K7" s="11"/>
    </row>
    <row r="8" spans="1:12" ht="66.75" customHeight="1" x14ac:dyDescent="0.3">
      <c r="A8" s="12" t="s">
        <v>24</v>
      </c>
      <c r="B8" s="12" t="s">
        <v>25</v>
      </c>
      <c r="C8" s="12" t="s">
        <v>26</v>
      </c>
      <c r="D8" s="12" t="s">
        <v>27</v>
      </c>
      <c r="E8" s="12" t="s">
        <v>28</v>
      </c>
      <c r="F8" s="88"/>
      <c r="G8" s="13" t="s">
        <v>48</v>
      </c>
      <c r="H8" s="13" t="s">
        <v>29</v>
      </c>
      <c r="I8" s="14" t="s">
        <v>30</v>
      </c>
    </row>
    <row r="9" spans="1:12" x14ac:dyDescent="0.3">
      <c r="A9" s="15"/>
      <c r="B9" s="15"/>
      <c r="C9" s="15"/>
      <c r="D9" s="15"/>
      <c r="E9" s="15"/>
      <c r="F9" s="33" t="s">
        <v>31</v>
      </c>
      <c r="G9" s="16">
        <f>G11+G47</f>
        <v>0</v>
      </c>
      <c r="H9" s="16">
        <f>H11+H47</f>
        <v>0</v>
      </c>
      <c r="I9" s="16">
        <f>I11+I47</f>
        <v>0</v>
      </c>
      <c r="J9" s="17"/>
    </row>
    <row r="10" spans="1:12" x14ac:dyDescent="0.3">
      <c r="A10" s="15"/>
      <c r="B10" s="15"/>
      <c r="C10" s="15"/>
      <c r="D10" s="15"/>
      <c r="E10" s="15"/>
      <c r="F10" s="15" t="s">
        <v>32</v>
      </c>
      <c r="G10" s="18"/>
      <c r="H10" s="18"/>
      <c r="I10" s="18"/>
      <c r="J10" s="17"/>
    </row>
    <row r="11" spans="1:12" x14ac:dyDescent="0.3">
      <c r="A11" s="15"/>
      <c r="B11" s="15"/>
      <c r="C11" s="15"/>
      <c r="D11" s="15"/>
      <c r="E11" s="15"/>
      <c r="F11" s="49" t="s">
        <v>37</v>
      </c>
      <c r="G11" s="18">
        <f t="shared" ref="G11" si="0">G13</f>
        <v>0</v>
      </c>
      <c r="H11" s="18">
        <f>H13</f>
        <v>0</v>
      </c>
      <c r="I11" s="18">
        <f>I13</f>
        <v>0</v>
      </c>
      <c r="J11" s="17"/>
    </row>
    <row r="12" spans="1:12" x14ac:dyDescent="0.3">
      <c r="A12" s="15"/>
      <c r="B12" s="15"/>
      <c r="C12" s="15"/>
      <c r="D12" s="15"/>
      <c r="E12" s="15"/>
      <c r="F12" s="22" t="s">
        <v>34</v>
      </c>
      <c r="G12" s="18"/>
      <c r="H12" s="18"/>
      <c r="I12" s="18"/>
      <c r="J12" s="17"/>
    </row>
    <row r="13" spans="1:12" x14ac:dyDescent="0.3">
      <c r="A13" s="37">
        <v>10</v>
      </c>
      <c r="B13" s="38"/>
      <c r="C13" s="38"/>
      <c r="D13" s="14"/>
      <c r="E13" s="19"/>
      <c r="F13" s="33" t="s">
        <v>33</v>
      </c>
      <c r="G13" s="20">
        <f t="shared" ref="G13:I13" si="1">G15</f>
        <v>0</v>
      </c>
      <c r="H13" s="20">
        <f t="shared" si="1"/>
        <v>0</v>
      </c>
      <c r="I13" s="20">
        <f t="shared" si="1"/>
        <v>0</v>
      </c>
      <c r="J13" s="21"/>
    </row>
    <row r="14" spans="1:12" x14ac:dyDescent="0.3">
      <c r="A14" s="37"/>
      <c r="B14" s="38"/>
      <c r="C14" s="25"/>
      <c r="D14" s="25"/>
      <c r="E14" s="25"/>
      <c r="F14" s="22" t="s">
        <v>34</v>
      </c>
      <c r="G14" s="20"/>
      <c r="H14" s="20"/>
      <c r="I14" s="20"/>
      <c r="J14" s="21"/>
      <c r="K14" s="23"/>
      <c r="L14" s="23"/>
    </row>
    <row r="15" spans="1:12" x14ac:dyDescent="0.3">
      <c r="A15" s="37"/>
      <c r="B15" s="39" t="s">
        <v>73</v>
      </c>
      <c r="C15" s="38"/>
      <c r="D15" s="14"/>
      <c r="E15" s="24"/>
      <c r="F15" s="48" t="s">
        <v>76</v>
      </c>
      <c r="G15" s="20">
        <f t="shared" ref="G15" si="2">G17</f>
        <v>0</v>
      </c>
      <c r="H15" s="20">
        <f t="shared" ref="H15:I15" si="3">H17</f>
        <v>0</v>
      </c>
      <c r="I15" s="20">
        <f t="shared" si="3"/>
        <v>0</v>
      </c>
    </row>
    <row r="16" spans="1:12" x14ac:dyDescent="0.3">
      <c r="A16" s="37"/>
      <c r="B16" s="38"/>
      <c r="C16" s="25"/>
      <c r="D16" s="14"/>
      <c r="E16" s="19"/>
      <c r="F16" s="22" t="s">
        <v>34</v>
      </c>
      <c r="G16" s="20"/>
      <c r="H16" s="20"/>
      <c r="I16" s="20"/>
    </row>
    <row r="17" spans="1:10" ht="33" x14ac:dyDescent="0.3">
      <c r="A17" s="37"/>
      <c r="B17" s="39"/>
      <c r="C17" s="39" t="s">
        <v>74</v>
      </c>
      <c r="D17" s="14"/>
      <c r="E17" s="24"/>
      <c r="F17" s="48" t="s">
        <v>75</v>
      </c>
      <c r="G17" s="20">
        <f t="shared" ref="G17:H17" si="4">G19</f>
        <v>0</v>
      </c>
      <c r="H17" s="20">
        <f t="shared" si="4"/>
        <v>0</v>
      </c>
      <c r="I17" s="20">
        <f>I19</f>
        <v>0</v>
      </c>
    </row>
    <row r="18" spans="1:10" x14ac:dyDescent="0.3">
      <c r="A18" s="37"/>
      <c r="B18" s="38"/>
      <c r="C18" s="25"/>
      <c r="D18" s="14"/>
      <c r="E18" s="24"/>
      <c r="F18" s="22" t="s">
        <v>36</v>
      </c>
      <c r="G18" s="20"/>
      <c r="H18" s="20"/>
      <c r="I18" s="20"/>
    </row>
    <row r="19" spans="1:10" x14ac:dyDescent="0.3">
      <c r="A19" s="37"/>
      <c r="B19" s="38"/>
      <c r="C19" s="25"/>
      <c r="D19" s="14"/>
      <c r="E19" s="24"/>
      <c r="F19" s="22" t="s">
        <v>37</v>
      </c>
      <c r="G19" s="20">
        <f t="shared" ref="G19:H19" si="5">G21</f>
        <v>0</v>
      </c>
      <c r="H19" s="20">
        <f t="shared" si="5"/>
        <v>0</v>
      </c>
      <c r="I19" s="20">
        <f>I21</f>
        <v>0</v>
      </c>
      <c r="J19" s="17"/>
    </row>
    <row r="20" spans="1:10" x14ac:dyDescent="0.3">
      <c r="A20" s="37"/>
      <c r="B20" s="38"/>
      <c r="C20" s="25"/>
      <c r="D20" s="14"/>
      <c r="E20" s="24"/>
      <c r="F20" s="22" t="s">
        <v>34</v>
      </c>
      <c r="G20" s="20"/>
      <c r="H20" s="20"/>
      <c r="I20" s="20"/>
      <c r="J20" s="17"/>
    </row>
    <row r="21" spans="1:10" ht="57" customHeight="1" x14ac:dyDescent="0.3">
      <c r="A21" s="37"/>
      <c r="B21" s="38"/>
      <c r="C21" s="25"/>
      <c r="D21" s="48">
        <v>1225</v>
      </c>
      <c r="E21" s="48"/>
      <c r="F21" s="48" t="str">
        <f>'1'!D11</f>
        <v>Ճգնաժամերի հակազդման և արտակարգ իրավիճակների հետևանքների նվազեցման և վերացման նպատակով՛ առանձին սոցիալական խմբերին տրվող սոցիալական աջակցություն</v>
      </c>
      <c r="G21" s="20">
        <f>G23+G32</f>
        <v>0</v>
      </c>
      <c r="H21" s="20">
        <f t="shared" ref="H21:I21" si="6">H23+H32</f>
        <v>0</v>
      </c>
      <c r="I21" s="20">
        <f t="shared" si="6"/>
        <v>0</v>
      </c>
      <c r="J21" s="17"/>
    </row>
    <row r="22" spans="1:10" x14ac:dyDescent="0.3">
      <c r="A22" s="37"/>
      <c r="B22" s="38"/>
      <c r="C22" s="25"/>
      <c r="D22" s="48"/>
      <c r="E22" s="48"/>
      <c r="F22" s="48" t="s">
        <v>32</v>
      </c>
      <c r="G22" s="20"/>
      <c r="H22" s="20"/>
      <c r="I22" s="20"/>
      <c r="J22" s="17"/>
    </row>
    <row r="23" spans="1:10" ht="33" x14ac:dyDescent="0.3">
      <c r="A23" s="37"/>
      <c r="B23" s="38"/>
      <c r="C23" s="25"/>
      <c r="D23" s="14"/>
      <c r="E23" s="14">
        <v>12018</v>
      </c>
      <c r="F23" s="48" t="str">
        <f>'1'!D12</f>
        <v>Ղարաբաղից  տեղահանվածներին օժանդակելու համար աջակցություն</v>
      </c>
      <c r="G23" s="20">
        <f t="shared" ref="G23" si="7">G25</f>
        <v>-24762</v>
      </c>
      <c r="H23" s="20">
        <f t="shared" ref="H23:I23" si="8">H25</f>
        <v>-52405</v>
      </c>
      <c r="I23" s="20">
        <f t="shared" si="8"/>
        <v>-80048</v>
      </c>
      <c r="J23" s="17"/>
    </row>
    <row r="24" spans="1:10" x14ac:dyDescent="0.3">
      <c r="A24" s="37"/>
      <c r="B24" s="38"/>
      <c r="C24" s="25"/>
      <c r="D24" s="14"/>
      <c r="E24" s="24"/>
      <c r="F24" s="67" t="s">
        <v>83</v>
      </c>
      <c r="G24" s="20"/>
      <c r="H24" s="20"/>
      <c r="I24" s="20"/>
      <c r="J24" s="17"/>
    </row>
    <row r="25" spans="1:10" ht="33" x14ac:dyDescent="0.3">
      <c r="A25" s="37"/>
      <c r="B25" s="38"/>
      <c r="C25" s="25"/>
      <c r="D25" s="14"/>
      <c r="E25" s="24"/>
      <c r="F25" s="68" t="s">
        <v>84</v>
      </c>
      <c r="G25" s="20">
        <f t="shared" ref="G25" si="9">G27</f>
        <v>-24762</v>
      </c>
      <c r="H25" s="20">
        <f t="shared" ref="H25:I25" si="10">H27</f>
        <v>-52405</v>
      </c>
      <c r="I25" s="20">
        <f t="shared" si="10"/>
        <v>-80048</v>
      </c>
      <c r="J25" s="17"/>
    </row>
    <row r="26" spans="1:10" ht="33" x14ac:dyDescent="0.3">
      <c r="A26" s="37"/>
      <c r="B26" s="38"/>
      <c r="C26" s="25"/>
      <c r="D26" s="25"/>
      <c r="E26" s="25"/>
      <c r="F26" s="67" t="s">
        <v>41</v>
      </c>
      <c r="G26" s="20"/>
      <c r="H26" s="20"/>
      <c r="I26" s="20"/>
      <c r="J26" s="17"/>
    </row>
    <row r="27" spans="1:10" x14ac:dyDescent="0.3">
      <c r="A27" s="37"/>
      <c r="B27" s="38"/>
      <c r="C27" s="25"/>
      <c r="D27" s="25"/>
      <c r="E27" s="25"/>
      <c r="F27" s="67" t="s">
        <v>31</v>
      </c>
      <c r="G27" s="20">
        <f t="shared" ref="G27:I28" si="11">G28</f>
        <v>-24762</v>
      </c>
      <c r="H27" s="20">
        <f t="shared" si="11"/>
        <v>-52405</v>
      </c>
      <c r="I27" s="20">
        <f t="shared" si="11"/>
        <v>-80048</v>
      </c>
      <c r="J27" s="17"/>
    </row>
    <row r="28" spans="1:10" x14ac:dyDescent="0.3">
      <c r="A28" s="37"/>
      <c r="B28" s="38"/>
      <c r="C28" s="25"/>
      <c r="D28" s="25"/>
      <c r="E28" s="25"/>
      <c r="F28" s="67" t="s">
        <v>42</v>
      </c>
      <c r="G28" s="20">
        <f t="shared" si="11"/>
        <v>-24762</v>
      </c>
      <c r="H28" s="20">
        <f t="shared" si="11"/>
        <v>-52405</v>
      </c>
      <c r="I28" s="20">
        <f t="shared" si="11"/>
        <v>-80048</v>
      </c>
      <c r="J28" s="17"/>
    </row>
    <row r="29" spans="1:10" x14ac:dyDescent="0.3">
      <c r="A29" s="37"/>
      <c r="B29" s="38"/>
      <c r="C29" s="25"/>
      <c r="D29" s="25"/>
      <c r="E29" s="25"/>
      <c r="F29" s="67" t="s">
        <v>71</v>
      </c>
      <c r="G29" s="20">
        <f>G30</f>
        <v>-24762</v>
      </c>
      <c r="H29" s="20">
        <f>H30</f>
        <v>-52405</v>
      </c>
      <c r="I29" s="20">
        <f>I30</f>
        <v>-80048</v>
      </c>
      <c r="J29" s="17"/>
    </row>
    <row r="30" spans="1:10" ht="33" x14ac:dyDescent="0.3">
      <c r="A30" s="37"/>
      <c r="B30" s="38"/>
      <c r="C30" s="25"/>
      <c r="D30" s="25"/>
      <c r="E30" s="25"/>
      <c r="F30" s="67" t="s">
        <v>85</v>
      </c>
      <c r="G30" s="20">
        <f t="shared" ref="G30:I30" si="12">G31</f>
        <v>-24762</v>
      </c>
      <c r="H30" s="20">
        <f t="shared" si="12"/>
        <v>-52405</v>
      </c>
      <c r="I30" s="20">
        <f t="shared" si="12"/>
        <v>-80048</v>
      </c>
      <c r="J30" s="17"/>
    </row>
    <row r="31" spans="1:10" x14ac:dyDescent="0.3">
      <c r="A31" s="37"/>
      <c r="B31" s="39"/>
      <c r="C31" s="38"/>
      <c r="D31" s="14"/>
      <c r="E31" s="24"/>
      <c r="F31" s="67" t="s">
        <v>72</v>
      </c>
      <c r="G31" s="20">
        <f>G32*-1</f>
        <v>-24762</v>
      </c>
      <c r="H31" s="20">
        <f>H32*-1</f>
        <v>-52405</v>
      </c>
      <c r="I31" s="20">
        <f>'1'!I12</f>
        <v>-80048</v>
      </c>
      <c r="J31" s="17"/>
    </row>
    <row r="32" spans="1:10" ht="33" x14ac:dyDescent="0.3">
      <c r="A32" s="37"/>
      <c r="B32" s="38"/>
      <c r="C32" s="25"/>
      <c r="D32" s="14"/>
      <c r="E32" s="24">
        <v>11001</v>
      </c>
      <c r="F32" s="67" t="str">
        <f>'1'!D13</f>
        <v xml:space="preserve"> Ղարաբաղից տեղահանվածներին աջակցելու  բարեփոխումներին ուղղված  խորհրդատվական և այլ ծառայությունների ձեռքբերում</v>
      </c>
      <c r="G32" s="20">
        <f t="shared" ref="G32:I32" si="13">G34</f>
        <v>24762</v>
      </c>
      <c r="H32" s="20">
        <f t="shared" si="13"/>
        <v>52405</v>
      </c>
      <c r="I32" s="20">
        <f t="shared" si="13"/>
        <v>80048</v>
      </c>
      <c r="J32" s="17"/>
    </row>
    <row r="33" spans="1:10" x14ac:dyDescent="0.3">
      <c r="A33" s="37"/>
      <c r="B33" s="38"/>
      <c r="C33" s="25"/>
      <c r="D33" s="14"/>
      <c r="E33" s="24"/>
      <c r="F33" s="67" t="s">
        <v>83</v>
      </c>
      <c r="G33" s="20"/>
      <c r="H33" s="20"/>
      <c r="I33" s="20"/>
      <c r="J33" s="17"/>
    </row>
    <row r="34" spans="1:10" x14ac:dyDescent="0.3">
      <c r="A34" s="37"/>
      <c r="B34" s="38"/>
      <c r="C34" s="25"/>
      <c r="D34" s="14"/>
      <c r="E34" s="24"/>
      <c r="F34" s="68" t="s">
        <v>37</v>
      </c>
      <c r="G34" s="20">
        <f t="shared" ref="G34:I34" si="14">G36</f>
        <v>24762</v>
      </c>
      <c r="H34" s="20">
        <f t="shared" si="14"/>
        <v>52405</v>
      </c>
      <c r="I34" s="20">
        <f t="shared" si="14"/>
        <v>80048</v>
      </c>
      <c r="J34" s="17"/>
    </row>
    <row r="35" spans="1:10" ht="33" x14ac:dyDescent="0.3">
      <c r="A35" s="37"/>
      <c r="B35" s="38"/>
      <c r="C35" s="25"/>
      <c r="D35" s="14"/>
      <c r="E35" s="24"/>
      <c r="F35" s="69" t="s">
        <v>41</v>
      </c>
      <c r="G35" s="20"/>
      <c r="H35" s="20"/>
      <c r="I35" s="20"/>
      <c r="J35" s="17"/>
    </row>
    <row r="36" spans="1:10" x14ac:dyDescent="0.3">
      <c r="A36" s="37"/>
      <c r="B36" s="38"/>
      <c r="C36" s="25"/>
      <c r="D36" s="14"/>
      <c r="E36" s="24"/>
      <c r="F36" s="70" t="s">
        <v>31</v>
      </c>
      <c r="G36" s="20">
        <f t="shared" ref="G36:I36" si="15">G37</f>
        <v>24762</v>
      </c>
      <c r="H36" s="20">
        <f t="shared" si="15"/>
        <v>52405</v>
      </c>
      <c r="I36" s="20">
        <f t="shared" si="15"/>
        <v>80048</v>
      </c>
      <c r="J36" s="17"/>
    </row>
    <row r="37" spans="1:10" x14ac:dyDescent="0.3">
      <c r="A37" s="37"/>
      <c r="B37" s="38"/>
      <c r="C37" s="25"/>
      <c r="D37" s="14"/>
      <c r="E37" s="24"/>
      <c r="F37" s="70" t="s">
        <v>42</v>
      </c>
      <c r="G37" s="20">
        <f t="shared" ref="G37:I37" si="16">G38+G41</f>
        <v>24762</v>
      </c>
      <c r="H37" s="20">
        <f t="shared" si="16"/>
        <v>52405</v>
      </c>
      <c r="I37" s="20">
        <f t="shared" si="16"/>
        <v>80048</v>
      </c>
      <c r="J37" s="17"/>
    </row>
    <row r="38" spans="1:10" x14ac:dyDescent="0.3">
      <c r="A38" s="37"/>
      <c r="B38" s="38"/>
      <c r="C38" s="25"/>
      <c r="D38" s="14"/>
      <c r="E38" s="24"/>
      <c r="F38" s="70" t="s">
        <v>101</v>
      </c>
      <c r="G38" s="20">
        <f t="shared" ref="G38:I38" si="17">G39</f>
        <v>17762</v>
      </c>
      <c r="H38" s="20">
        <f t="shared" si="17"/>
        <v>44405</v>
      </c>
      <c r="I38" s="20">
        <f t="shared" si="17"/>
        <v>71048</v>
      </c>
      <c r="J38" s="17"/>
    </row>
    <row r="39" spans="1:10" x14ac:dyDescent="0.3">
      <c r="A39" s="37"/>
      <c r="B39" s="38"/>
      <c r="C39" s="25"/>
      <c r="D39" s="14"/>
      <c r="E39" s="24"/>
      <c r="F39" s="70" t="s">
        <v>102</v>
      </c>
      <c r="G39" s="20">
        <f t="shared" ref="G39:I39" si="18">G40</f>
        <v>17762</v>
      </c>
      <c r="H39" s="20">
        <f t="shared" si="18"/>
        <v>44405</v>
      </c>
      <c r="I39" s="20">
        <f t="shared" si="18"/>
        <v>71048</v>
      </c>
      <c r="J39" s="17"/>
    </row>
    <row r="40" spans="1:10" x14ac:dyDescent="0.3">
      <c r="A40" s="37"/>
      <c r="B40" s="38"/>
      <c r="C40" s="25"/>
      <c r="D40" s="14"/>
      <c r="E40" s="24"/>
      <c r="F40" s="70" t="s">
        <v>103</v>
      </c>
      <c r="G40" s="20">
        <f>I40/8*2</f>
        <v>17762</v>
      </c>
      <c r="H40" s="20">
        <f>I40/8*5</f>
        <v>44405</v>
      </c>
      <c r="I40" s="20">
        <v>71048</v>
      </c>
      <c r="J40" s="17"/>
    </row>
    <row r="41" spans="1:10" x14ac:dyDescent="0.3">
      <c r="A41" s="37"/>
      <c r="B41" s="38"/>
      <c r="C41" s="25"/>
      <c r="D41" s="14"/>
      <c r="E41" s="24"/>
      <c r="F41" s="70" t="s">
        <v>97</v>
      </c>
      <c r="G41" s="20">
        <f>G42+G45</f>
        <v>7000</v>
      </c>
      <c r="H41" s="20">
        <f t="shared" ref="H41:I41" si="19">H42+H45</f>
        <v>8000</v>
      </c>
      <c r="I41" s="20">
        <f t="shared" si="19"/>
        <v>9000</v>
      </c>
      <c r="J41" s="17"/>
    </row>
    <row r="42" spans="1:10" x14ac:dyDescent="0.3">
      <c r="A42" s="37"/>
      <c r="B42" s="38"/>
      <c r="C42" s="25"/>
      <c r="D42" s="14"/>
      <c r="E42" s="24"/>
      <c r="F42" s="70" t="s">
        <v>98</v>
      </c>
      <c r="G42" s="20">
        <f>G43</f>
        <v>3000</v>
      </c>
      <c r="H42" s="20">
        <f t="shared" ref="H42:I43" si="20">H43</f>
        <v>4000</v>
      </c>
      <c r="I42" s="20">
        <f t="shared" si="20"/>
        <v>5000</v>
      </c>
      <c r="J42" s="17"/>
    </row>
    <row r="43" spans="1:10" x14ac:dyDescent="0.3">
      <c r="A43" s="37"/>
      <c r="B43" s="38"/>
      <c r="C43" s="25"/>
      <c r="D43" s="14"/>
      <c r="E43" s="24"/>
      <c r="F43" s="70" t="s">
        <v>99</v>
      </c>
      <c r="G43" s="20">
        <f>G44</f>
        <v>3000</v>
      </c>
      <c r="H43" s="20">
        <f t="shared" si="20"/>
        <v>4000</v>
      </c>
      <c r="I43" s="20">
        <f t="shared" si="20"/>
        <v>5000</v>
      </c>
      <c r="J43" s="17"/>
    </row>
    <row r="44" spans="1:10" x14ac:dyDescent="0.3">
      <c r="A44" s="37"/>
      <c r="B44" s="38"/>
      <c r="C44" s="25"/>
      <c r="D44" s="14"/>
      <c r="E44" s="24"/>
      <c r="F44" s="70" t="s">
        <v>104</v>
      </c>
      <c r="G44" s="20">
        <v>3000</v>
      </c>
      <c r="H44" s="20">
        <v>4000</v>
      </c>
      <c r="I44" s="20">
        <v>5000</v>
      </c>
      <c r="J44" s="17"/>
    </row>
    <row r="45" spans="1:10" x14ac:dyDescent="0.3">
      <c r="A45" s="37"/>
      <c r="B45" s="38"/>
      <c r="C45" s="25"/>
      <c r="D45" s="14"/>
      <c r="E45" s="24"/>
      <c r="F45" s="72" t="s">
        <v>105</v>
      </c>
      <c r="G45" s="20">
        <f t="shared" ref="G45:I45" si="21">G46</f>
        <v>4000</v>
      </c>
      <c r="H45" s="20">
        <f t="shared" si="21"/>
        <v>4000</v>
      </c>
      <c r="I45" s="20">
        <f t="shared" si="21"/>
        <v>4000</v>
      </c>
      <c r="J45" s="17"/>
    </row>
    <row r="46" spans="1:10" x14ac:dyDescent="0.3">
      <c r="A46" s="37"/>
      <c r="B46" s="38"/>
      <c r="C46" s="25"/>
      <c r="D46" s="14"/>
      <c r="E46" s="24"/>
      <c r="F46" s="70" t="s">
        <v>106</v>
      </c>
      <c r="G46" s="20">
        <v>4000</v>
      </c>
      <c r="H46" s="20">
        <v>4000</v>
      </c>
      <c r="I46" s="20">
        <v>4000</v>
      </c>
      <c r="J46" s="17"/>
    </row>
    <row r="47" spans="1:10" x14ac:dyDescent="0.3">
      <c r="A47" s="37"/>
      <c r="B47" s="38"/>
      <c r="C47" s="25"/>
      <c r="D47" s="14"/>
      <c r="E47" s="24"/>
      <c r="F47" s="49" t="s">
        <v>49</v>
      </c>
      <c r="G47" s="20">
        <f t="shared" ref="G47" si="22">G49</f>
        <v>0</v>
      </c>
      <c r="H47" s="20">
        <f>H49</f>
        <v>0</v>
      </c>
      <c r="I47" s="20">
        <f>I49</f>
        <v>0</v>
      </c>
      <c r="J47" s="17"/>
    </row>
    <row r="48" spans="1:10" x14ac:dyDescent="0.3">
      <c r="A48" s="37"/>
      <c r="B48" s="38"/>
      <c r="C48" s="25"/>
      <c r="D48" s="14"/>
      <c r="E48" s="24"/>
      <c r="F48" s="29" t="s">
        <v>34</v>
      </c>
      <c r="G48" s="20"/>
      <c r="H48" s="20"/>
      <c r="I48" s="20"/>
      <c r="J48" s="17"/>
    </row>
    <row r="49" spans="1:9" ht="34.5" x14ac:dyDescent="0.3">
      <c r="A49" s="40">
        <v>11</v>
      </c>
      <c r="B49" s="41"/>
      <c r="C49" s="41"/>
      <c r="D49" s="26"/>
      <c r="E49" s="27"/>
      <c r="F49" s="42" t="s">
        <v>43</v>
      </c>
      <c r="G49" s="28">
        <f t="shared" ref="G49" si="23">G51</f>
        <v>0</v>
      </c>
      <c r="H49" s="28">
        <f>H51</f>
        <v>0</v>
      </c>
      <c r="I49" s="28">
        <f>I51</f>
        <v>0</v>
      </c>
    </row>
    <row r="50" spans="1:9" x14ac:dyDescent="0.3">
      <c r="A50" s="40"/>
      <c r="B50" s="41"/>
      <c r="C50" s="32"/>
      <c r="D50" s="32"/>
      <c r="E50" s="32"/>
      <c r="F50" s="29" t="s">
        <v>34</v>
      </c>
      <c r="G50" s="26"/>
      <c r="H50" s="26"/>
      <c r="I50" s="26"/>
    </row>
    <row r="51" spans="1:9" x14ac:dyDescent="0.3">
      <c r="A51" s="40"/>
      <c r="B51" s="43" t="s">
        <v>35</v>
      </c>
      <c r="C51" s="41"/>
      <c r="D51" s="26"/>
      <c r="E51" s="30"/>
      <c r="F51" s="44" t="s">
        <v>44</v>
      </c>
      <c r="G51" s="28">
        <f t="shared" ref="G51" si="24">G53</f>
        <v>0</v>
      </c>
      <c r="H51" s="28">
        <f>H53</f>
        <v>0</v>
      </c>
      <c r="I51" s="28">
        <f>I53</f>
        <v>0</v>
      </c>
    </row>
    <row r="52" spans="1:9" x14ac:dyDescent="0.3">
      <c r="A52" s="40"/>
      <c r="B52" s="41"/>
      <c r="C52" s="32"/>
      <c r="D52" s="26"/>
      <c r="E52" s="27"/>
      <c r="F52" s="29" t="s">
        <v>34</v>
      </c>
      <c r="G52" s="26"/>
      <c r="H52" s="26"/>
      <c r="I52" s="26"/>
    </row>
    <row r="53" spans="1:9" x14ac:dyDescent="0.3">
      <c r="A53" s="40"/>
      <c r="B53" s="43"/>
      <c r="C53" s="43" t="s">
        <v>35</v>
      </c>
      <c r="D53" s="26"/>
      <c r="E53" s="30"/>
      <c r="F53" s="44" t="s">
        <v>12</v>
      </c>
      <c r="G53" s="28">
        <f t="shared" ref="G53" si="25">G55</f>
        <v>0</v>
      </c>
      <c r="H53" s="28">
        <f>H55</f>
        <v>0</v>
      </c>
      <c r="I53" s="28">
        <f>I55</f>
        <v>0</v>
      </c>
    </row>
    <row r="54" spans="1:9" x14ac:dyDescent="0.3">
      <c r="A54" s="40"/>
      <c r="B54" s="41"/>
      <c r="C54" s="32"/>
      <c r="D54" s="26"/>
      <c r="E54" s="30"/>
      <c r="F54" s="29" t="s">
        <v>36</v>
      </c>
      <c r="G54" s="26"/>
      <c r="H54" s="26"/>
      <c r="I54" s="26"/>
    </row>
    <row r="55" spans="1:9" x14ac:dyDescent="0.3">
      <c r="A55" s="40"/>
      <c r="B55" s="41"/>
      <c r="C55" s="32"/>
      <c r="D55" s="26"/>
      <c r="E55" s="30"/>
      <c r="F55" s="29" t="s">
        <v>10</v>
      </c>
      <c r="G55" s="28">
        <f t="shared" ref="G55" si="26">G57</f>
        <v>0</v>
      </c>
      <c r="H55" s="28">
        <f>H57</f>
        <v>0</v>
      </c>
      <c r="I55" s="28">
        <f>I57</f>
        <v>0</v>
      </c>
    </row>
    <row r="56" spans="1:9" x14ac:dyDescent="0.3">
      <c r="A56" s="40"/>
      <c r="B56" s="41"/>
      <c r="C56" s="32"/>
      <c r="D56" s="26"/>
      <c r="E56" s="30"/>
      <c r="F56" s="29" t="s">
        <v>36</v>
      </c>
      <c r="G56" s="26"/>
      <c r="H56" s="26"/>
      <c r="I56" s="26"/>
    </row>
    <row r="57" spans="1:9" x14ac:dyDescent="0.3">
      <c r="A57" s="40"/>
      <c r="B57" s="41"/>
      <c r="C57" s="32"/>
      <c r="D57" s="26">
        <v>1139</v>
      </c>
      <c r="E57" s="27"/>
      <c r="F57" s="42" t="s">
        <v>12</v>
      </c>
      <c r="G57" s="28">
        <f t="shared" ref="G57:I57" si="27">G59+G67</f>
        <v>0</v>
      </c>
      <c r="H57" s="28">
        <f t="shared" si="27"/>
        <v>0</v>
      </c>
      <c r="I57" s="28">
        <f t="shared" si="27"/>
        <v>0</v>
      </c>
    </row>
    <row r="58" spans="1:9" x14ac:dyDescent="0.3">
      <c r="A58" s="40"/>
      <c r="B58" s="41"/>
      <c r="C58" s="32"/>
      <c r="D58" s="32"/>
      <c r="E58" s="32"/>
      <c r="F58" s="29" t="s">
        <v>34</v>
      </c>
      <c r="G58" s="26"/>
      <c r="H58" s="26"/>
      <c r="I58" s="26"/>
    </row>
    <row r="59" spans="1:9" x14ac:dyDescent="0.3">
      <c r="A59" s="40"/>
      <c r="B59" s="41"/>
      <c r="C59" s="32"/>
      <c r="D59" s="26"/>
      <c r="E59" s="26">
        <v>11001</v>
      </c>
      <c r="F59" s="27" t="s">
        <v>12</v>
      </c>
      <c r="G59" s="28">
        <f t="shared" ref="G59" si="28">G61</f>
        <v>24762</v>
      </c>
      <c r="H59" s="28">
        <f>H61</f>
        <v>52405</v>
      </c>
      <c r="I59" s="28">
        <f>I61</f>
        <v>80048</v>
      </c>
    </row>
    <row r="60" spans="1:9" x14ac:dyDescent="0.3">
      <c r="A60" s="40"/>
      <c r="B60" s="41"/>
      <c r="C60" s="32"/>
      <c r="D60" s="26"/>
      <c r="E60" s="30"/>
      <c r="F60" s="29" t="s">
        <v>38</v>
      </c>
      <c r="G60" s="28"/>
      <c r="H60" s="28"/>
      <c r="I60" s="28"/>
    </row>
    <row r="61" spans="1:9" x14ac:dyDescent="0.3">
      <c r="A61" s="40"/>
      <c r="B61" s="41"/>
      <c r="C61" s="32"/>
      <c r="D61" s="26"/>
      <c r="E61" s="30"/>
      <c r="F61" s="31" t="s">
        <v>10</v>
      </c>
      <c r="G61" s="28">
        <f t="shared" ref="G61" si="29">G63</f>
        <v>24762</v>
      </c>
      <c r="H61" s="28">
        <f>H63</f>
        <v>52405</v>
      </c>
      <c r="I61" s="28">
        <f>I63</f>
        <v>80048</v>
      </c>
    </row>
    <row r="62" spans="1:9" ht="34.5" x14ac:dyDescent="0.3">
      <c r="A62" s="40"/>
      <c r="B62" s="41"/>
      <c r="C62" s="32"/>
      <c r="D62" s="32"/>
      <c r="E62" s="32"/>
      <c r="F62" s="29" t="s">
        <v>39</v>
      </c>
      <c r="G62" s="28"/>
      <c r="H62" s="28"/>
      <c r="I62" s="28"/>
    </row>
    <row r="63" spans="1:9" x14ac:dyDescent="0.3">
      <c r="A63" s="40"/>
      <c r="B63" s="41"/>
      <c r="C63" s="32"/>
      <c r="D63" s="32"/>
      <c r="E63" s="32"/>
      <c r="F63" s="29" t="s">
        <v>31</v>
      </c>
      <c r="G63" s="28">
        <f t="shared" ref="G63:G65" si="30">G64</f>
        <v>24762</v>
      </c>
      <c r="H63" s="28">
        <f t="shared" ref="H63:I65" si="31">H64</f>
        <v>52405</v>
      </c>
      <c r="I63" s="28">
        <f t="shared" si="31"/>
        <v>80048</v>
      </c>
    </row>
    <row r="64" spans="1:9" x14ac:dyDescent="0.3">
      <c r="A64" s="40"/>
      <c r="B64" s="41"/>
      <c r="C64" s="32"/>
      <c r="D64" s="32"/>
      <c r="E64" s="32"/>
      <c r="F64" s="29" t="s">
        <v>40</v>
      </c>
      <c r="G64" s="28">
        <f t="shared" si="30"/>
        <v>24762</v>
      </c>
      <c r="H64" s="28">
        <f t="shared" si="31"/>
        <v>52405</v>
      </c>
      <c r="I64" s="28">
        <f t="shared" si="31"/>
        <v>80048</v>
      </c>
    </row>
    <row r="65" spans="1:9" x14ac:dyDescent="0.3">
      <c r="A65" s="40"/>
      <c r="B65" s="41"/>
      <c r="C65" s="32"/>
      <c r="D65" s="32"/>
      <c r="E65" s="32"/>
      <c r="F65" s="29" t="s">
        <v>45</v>
      </c>
      <c r="G65" s="28">
        <f t="shared" si="30"/>
        <v>24762</v>
      </c>
      <c r="H65" s="28">
        <f t="shared" si="31"/>
        <v>52405</v>
      </c>
      <c r="I65" s="28">
        <f t="shared" si="31"/>
        <v>80048</v>
      </c>
    </row>
    <row r="66" spans="1:9" x14ac:dyDescent="0.3">
      <c r="A66" s="40"/>
      <c r="B66" s="41"/>
      <c r="C66" s="32"/>
      <c r="D66" s="26"/>
      <c r="E66" s="30"/>
      <c r="F66" s="29" t="s">
        <v>46</v>
      </c>
      <c r="G66" s="28">
        <f>'1'!G16</f>
        <v>24762</v>
      </c>
      <c r="H66" s="28">
        <f>'1'!H16</f>
        <v>52405</v>
      </c>
      <c r="I66" s="28">
        <f>'1'!I16</f>
        <v>80048</v>
      </c>
    </row>
    <row r="67" spans="1:9" x14ac:dyDescent="0.3">
      <c r="A67" s="40"/>
      <c r="B67" s="41"/>
      <c r="C67" s="32"/>
      <c r="D67" s="26"/>
      <c r="E67" s="26">
        <v>11001</v>
      </c>
      <c r="F67" s="27" t="s">
        <v>12</v>
      </c>
      <c r="G67" s="28">
        <f t="shared" ref="G67" si="32">G69</f>
        <v>-24762</v>
      </c>
      <c r="H67" s="28">
        <f>H69</f>
        <v>-52405</v>
      </c>
      <c r="I67" s="28">
        <f>I69</f>
        <v>-80048</v>
      </c>
    </row>
    <row r="68" spans="1:9" x14ac:dyDescent="0.3">
      <c r="A68" s="40"/>
      <c r="B68" s="41"/>
      <c r="C68" s="32"/>
      <c r="D68" s="26"/>
      <c r="E68" s="30"/>
      <c r="F68" s="29" t="s">
        <v>38</v>
      </c>
      <c r="G68" s="28"/>
      <c r="H68" s="28"/>
      <c r="I68" s="28"/>
    </row>
    <row r="69" spans="1:9" x14ac:dyDescent="0.3">
      <c r="A69" s="40"/>
      <c r="B69" s="41"/>
      <c r="C69" s="32"/>
      <c r="D69" s="26"/>
      <c r="E69" s="30"/>
      <c r="F69" s="31" t="s">
        <v>10</v>
      </c>
      <c r="G69" s="28">
        <f t="shared" ref="G69" si="33">G71</f>
        <v>-24762</v>
      </c>
      <c r="H69" s="28">
        <f>H71</f>
        <v>-52405</v>
      </c>
      <c r="I69" s="28">
        <f>I71</f>
        <v>-80048</v>
      </c>
    </row>
    <row r="70" spans="1:9" ht="34.5" x14ac:dyDescent="0.3">
      <c r="A70" s="40"/>
      <c r="B70" s="41"/>
      <c r="C70" s="32"/>
      <c r="D70" s="32"/>
      <c r="E70" s="32"/>
      <c r="F70" s="29" t="s">
        <v>39</v>
      </c>
      <c r="G70" s="28"/>
      <c r="H70" s="28"/>
      <c r="I70" s="28"/>
    </row>
    <row r="71" spans="1:9" x14ac:dyDescent="0.3">
      <c r="A71" s="40"/>
      <c r="B71" s="41"/>
      <c r="C71" s="32"/>
      <c r="D71" s="32"/>
      <c r="E71" s="32"/>
      <c r="F71" s="29" t="s">
        <v>31</v>
      </c>
      <c r="G71" s="28">
        <f t="shared" ref="G71:I73" si="34">G72</f>
        <v>-24762</v>
      </c>
      <c r="H71" s="28">
        <f t="shared" si="34"/>
        <v>-52405</v>
      </c>
      <c r="I71" s="28">
        <f t="shared" si="34"/>
        <v>-80048</v>
      </c>
    </row>
    <row r="72" spans="1:9" x14ac:dyDescent="0.3">
      <c r="A72" s="40"/>
      <c r="B72" s="41"/>
      <c r="C72" s="32"/>
      <c r="D72" s="32"/>
      <c r="E72" s="32"/>
      <c r="F72" s="29" t="s">
        <v>40</v>
      </c>
      <c r="G72" s="28">
        <f t="shared" si="34"/>
        <v>-24762</v>
      </c>
      <c r="H72" s="28">
        <f t="shared" si="34"/>
        <v>-52405</v>
      </c>
      <c r="I72" s="28">
        <f t="shared" si="34"/>
        <v>-80048</v>
      </c>
    </row>
    <row r="73" spans="1:9" x14ac:dyDescent="0.3">
      <c r="A73" s="40"/>
      <c r="B73" s="41"/>
      <c r="C73" s="32"/>
      <c r="D73" s="32"/>
      <c r="E73" s="32"/>
      <c r="F73" s="29" t="s">
        <v>45</v>
      </c>
      <c r="G73" s="28">
        <f t="shared" si="34"/>
        <v>-24762</v>
      </c>
      <c r="H73" s="28">
        <f t="shared" si="34"/>
        <v>-52405</v>
      </c>
      <c r="I73" s="28">
        <f t="shared" si="34"/>
        <v>-80048</v>
      </c>
    </row>
    <row r="74" spans="1:9" x14ac:dyDescent="0.3">
      <c r="A74" s="40"/>
      <c r="B74" s="41"/>
      <c r="C74" s="32"/>
      <c r="D74" s="26"/>
      <c r="E74" s="30"/>
      <c r="F74" s="29" t="s">
        <v>46</v>
      </c>
      <c r="G74" s="28">
        <f>'1'!G17</f>
        <v>-24762</v>
      </c>
      <c r="H74" s="28">
        <f>'1'!H17</f>
        <v>-52405</v>
      </c>
      <c r="I74" s="28">
        <f>'1'!I17</f>
        <v>-80048</v>
      </c>
    </row>
  </sheetData>
  <mergeCells count="8">
    <mergeCell ref="F2:I2"/>
    <mergeCell ref="F3:I3"/>
    <mergeCell ref="A5:I5"/>
    <mergeCell ref="A7:C7"/>
    <mergeCell ref="D7:E7"/>
    <mergeCell ref="F7:F8"/>
    <mergeCell ref="H6:I6"/>
    <mergeCell ref="G7:I7"/>
  </mergeCells>
  <pageMargins left="0.7" right="0.7" top="0.75" bottom="0.75" header="0.3" footer="0.3"/>
  <pageSetup scale="47" orientation="portrait" r:id="rId1"/>
  <colBreaks count="1" manualBreakCount="1">
    <brk id="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"/>
  <sheetViews>
    <sheetView view="pageBreakPreview" topLeftCell="A5" zoomScaleNormal="100" zoomScaleSheetLayoutView="100" workbookViewId="0">
      <selection activeCell="R29" sqref="R29"/>
    </sheetView>
  </sheetViews>
  <sheetFormatPr defaultRowHeight="16.5" x14ac:dyDescent="0.3"/>
  <cols>
    <col min="1" max="1" width="6.28515625" style="36" customWidth="1"/>
    <col min="2" max="2" width="9.140625" style="36"/>
    <col min="3" max="3" width="12.7109375" style="36" customWidth="1"/>
    <col min="4" max="4" width="14" style="36" customWidth="1"/>
    <col min="5" max="7" width="9.140625" style="36"/>
    <col min="8" max="8" width="18" style="36" customWidth="1"/>
    <col min="9" max="9" width="27.28515625" style="36" bestFit="1" customWidth="1"/>
    <col min="10" max="10" width="17.28515625" style="36" bestFit="1" customWidth="1"/>
    <col min="11" max="11" width="18" style="36" bestFit="1" customWidth="1"/>
    <col min="12" max="12" width="17.28515625" style="36" bestFit="1" customWidth="1"/>
    <col min="13" max="16384" width="9.140625" style="36"/>
  </cols>
  <sheetData>
    <row r="1" spans="1:12" ht="17.25" x14ac:dyDescent="0.3">
      <c r="K1" s="9"/>
      <c r="L1" s="9" t="s">
        <v>86</v>
      </c>
    </row>
    <row r="2" spans="1:12" ht="17.25" x14ac:dyDescent="0.3">
      <c r="K2" s="9"/>
      <c r="L2" s="9" t="s">
        <v>81</v>
      </c>
    </row>
    <row r="3" spans="1:12" ht="17.25" x14ac:dyDescent="0.3">
      <c r="K3" s="9"/>
      <c r="L3" s="9" t="s">
        <v>19</v>
      </c>
    </row>
    <row r="6" spans="1:12" ht="17.25" x14ac:dyDescent="0.3">
      <c r="A6" s="94" t="s">
        <v>109</v>
      </c>
      <c r="B6" s="94"/>
      <c r="C6" s="94"/>
      <c r="D6" s="94"/>
      <c r="E6" s="94"/>
      <c r="F6" s="94"/>
      <c r="G6" s="94"/>
      <c r="H6" s="94"/>
      <c r="I6" s="94"/>
      <c r="J6" s="94"/>
      <c r="K6" s="94"/>
      <c r="L6" s="94"/>
    </row>
    <row r="7" spans="1:12" x14ac:dyDescent="0.3">
      <c r="K7" s="95" t="s">
        <v>17</v>
      </c>
      <c r="L7" s="95"/>
    </row>
    <row r="8" spans="1:12" s="1" customFormat="1" ht="55.5" customHeight="1" x14ac:dyDescent="0.25">
      <c r="A8" s="83" t="s">
        <v>50</v>
      </c>
      <c r="B8" s="83" t="s">
        <v>51</v>
      </c>
      <c r="C8" s="83"/>
      <c r="D8" s="83" t="s">
        <v>52</v>
      </c>
      <c r="E8" s="83"/>
      <c r="F8" s="83"/>
      <c r="G8" s="83"/>
      <c r="H8" s="83" t="s">
        <v>53</v>
      </c>
      <c r="I8" s="83" t="s">
        <v>54</v>
      </c>
      <c r="J8" s="90" t="s">
        <v>23</v>
      </c>
      <c r="K8" s="91"/>
      <c r="L8" s="92"/>
    </row>
    <row r="9" spans="1:12" s="1" customFormat="1" ht="66" x14ac:dyDescent="0.25">
      <c r="A9" s="83"/>
      <c r="B9" s="4" t="s">
        <v>55</v>
      </c>
      <c r="C9" s="4" t="s">
        <v>77</v>
      </c>
      <c r="D9" s="4" t="s">
        <v>55</v>
      </c>
      <c r="E9" s="4" t="s">
        <v>77</v>
      </c>
      <c r="F9" s="4" t="s">
        <v>78</v>
      </c>
      <c r="G9" s="4" t="s">
        <v>56</v>
      </c>
      <c r="H9" s="83"/>
      <c r="I9" s="83"/>
      <c r="J9" s="4" t="s">
        <v>57</v>
      </c>
      <c r="K9" s="4" t="s">
        <v>58</v>
      </c>
      <c r="L9" s="4" t="s">
        <v>59</v>
      </c>
    </row>
    <row r="10" spans="1:12" s="1" customFormat="1" x14ac:dyDescent="0.25">
      <c r="A10" s="97" t="s">
        <v>60</v>
      </c>
      <c r="B10" s="97"/>
      <c r="C10" s="97"/>
      <c r="D10" s="97"/>
      <c r="E10" s="97"/>
      <c r="F10" s="97"/>
      <c r="G10" s="97"/>
      <c r="H10" s="97"/>
      <c r="I10" s="97"/>
      <c r="J10" s="45">
        <f>J11+J40</f>
        <v>0</v>
      </c>
      <c r="K10" s="45">
        <f>K11+K40</f>
        <v>0</v>
      </c>
      <c r="L10" s="45">
        <f>L11+L40</f>
        <v>0</v>
      </c>
    </row>
    <row r="11" spans="1:12" s="1" customFormat="1" x14ac:dyDescent="0.25">
      <c r="A11" s="97" t="s">
        <v>61</v>
      </c>
      <c r="B11" s="97"/>
      <c r="C11" s="97"/>
      <c r="D11" s="97"/>
      <c r="E11" s="97"/>
      <c r="F11" s="97"/>
      <c r="G11" s="97"/>
      <c r="H11" s="97"/>
      <c r="I11" s="97"/>
      <c r="J11" s="45">
        <f t="shared" ref="J11:L11" si="0">J12</f>
        <v>0</v>
      </c>
      <c r="K11" s="45">
        <f t="shared" si="0"/>
        <v>0</v>
      </c>
      <c r="L11" s="45">
        <f t="shared" si="0"/>
        <v>0</v>
      </c>
    </row>
    <row r="12" spans="1:12" s="1" customFormat="1" x14ac:dyDescent="0.25">
      <c r="B12" s="48" t="str">
        <f>'1'!B11</f>
        <v>1225</v>
      </c>
      <c r="C12" s="93" t="str">
        <f>'1'!D11</f>
        <v>Ճգնաժամերի հակազդման և արտակարգ իրավիճակների հետևանքների նվազեցման և վերացման նպատակով՛ առանձին սոցիալական խմբերին տրվող սոցիալական աջակցություն</v>
      </c>
      <c r="D12" s="93"/>
      <c r="E12" s="93"/>
      <c r="F12" s="93"/>
      <c r="G12" s="93"/>
      <c r="H12" s="93"/>
      <c r="I12" s="93"/>
      <c r="J12" s="45">
        <f>J13+J33</f>
        <v>0</v>
      </c>
      <c r="K12" s="45">
        <f>K13+K33</f>
        <v>0</v>
      </c>
      <c r="L12" s="45">
        <f>L13+L33</f>
        <v>0</v>
      </c>
    </row>
    <row r="13" spans="1:12" s="1" customFormat="1" x14ac:dyDescent="0.25">
      <c r="A13" s="52"/>
      <c r="B13" s="52"/>
      <c r="C13" s="52"/>
      <c r="D13" s="54" t="str">
        <f>'1'!C12</f>
        <v>1225 - 12018</v>
      </c>
      <c r="E13" s="98" t="str">
        <f>'1'!D12</f>
        <v>Ղարաբաղից  տեղահանվածներին օժանդակելու համար աջակցություն</v>
      </c>
      <c r="F13" s="98"/>
      <c r="G13" s="98"/>
      <c r="H13" s="98"/>
      <c r="I13" s="98"/>
      <c r="J13" s="53">
        <f>'1'!G12</f>
        <v>-24762</v>
      </c>
      <c r="K13" s="53">
        <f>'1'!H12</f>
        <v>-52405</v>
      </c>
      <c r="L13" s="53">
        <f>'1'!I12</f>
        <v>-80048</v>
      </c>
    </row>
    <row r="14" spans="1:12" s="1" customFormat="1" x14ac:dyDescent="0.25">
      <c r="A14" s="52"/>
      <c r="B14" s="52"/>
      <c r="C14" s="52"/>
      <c r="D14" s="52"/>
      <c r="E14" s="52"/>
      <c r="F14" s="98" t="str">
        <f>'1'!E12</f>
        <v>Ղարաբաղից տեղահանվածներին  սոցիալական աջակցության տրամադրում և բնակարանային ապահովության խնդրի լուծում</v>
      </c>
      <c r="G14" s="98"/>
      <c r="H14" s="98"/>
      <c r="I14" s="98"/>
      <c r="J14" s="98"/>
      <c r="K14" s="98"/>
      <c r="L14" s="98"/>
    </row>
    <row r="15" spans="1:12" s="1" customFormat="1" x14ac:dyDescent="0.25">
      <c r="A15" s="52"/>
      <c r="B15" s="52"/>
      <c r="C15" s="52"/>
      <c r="D15" s="52"/>
      <c r="E15" s="52"/>
      <c r="F15" s="52"/>
      <c r="G15" s="98" t="s">
        <v>80</v>
      </c>
      <c r="H15" s="98"/>
      <c r="I15" s="98"/>
      <c r="J15" s="98"/>
      <c r="K15" s="98"/>
      <c r="L15" s="98"/>
    </row>
    <row r="16" spans="1:12" s="1" customFormat="1" x14ac:dyDescent="0.25">
      <c r="A16" s="52"/>
      <c r="B16" s="52"/>
      <c r="C16" s="52"/>
      <c r="D16" s="52"/>
      <c r="E16" s="52"/>
      <c r="F16" s="52"/>
      <c r="G16" s="52"/>
      <c r="H16" s="96" t="s">
        <v>94</v>
      </c>
      <c r="I16" s="96"/>
      <c r="J16" s="96"/>
      <c r="K16" s="96"/>
      <c r="L16" s="96"/>
    </row>
    <row r="17" spans="1:12" s="1" customFormat="1" ht="40.5" x14ac:dyDescent="0.25">
      <c r="A17" s="52"/>
      <c r="B17" s="52"/>
      <c r="C17" s="52"/>
      <c r="D17" s="52"/>
      <c r="E17" s="52"/>
      <c r="F17" s="52"/>
      <c r="G17" s="52"/>
      <c r="H17" s="76"/>
      <c r="I17" s="102" t="s">
        <v>119</v>
      </c>
      <c r="J17" s="53">
        <v>-66543</v>
      </c>
      <c r="K17" s="53" t="s">
        <v>133</v>
      </c>
      <c r="L17" s="53">
        <v>-71331</v>
      </c>
    </row>
    <row r="18" spans="1:12" s="1" customFormat="1" ht="40.5" x14ac:dyDescent="0.25">
      <c r="A18" s="52"/>
      <c r="B18" s="52"/>
      <c r="C18" s="52"/>
      <c r="D18" s="52"/>
      <c r="E18" s="52"/>
      <c r="F18" s="52"/>
      <c r="G18" s="52"/>
      <c r="H18" s="76"/>
      <c r="I18" s="102" t="s">
        <v>114</v>
      </c>
      <c r="J18" s="53">
        <v>-53880</v>
      </c>
      <c r="K18" s="53" t="s">
        <v>133</v>
      </c>
      <c r="L18" s="53">
        <v>-53880</v>
      </c>
    </row>
    <row r="19" spans="1:12" s="1" customFormat="1" ht="27" x14ac:dyDescent="0.25">
      <c r="A19" s="52"/>
      <c r="B19" s="52"/>
      <c r="C19" s="52"/>
      <c r="D19" s="52"/>
      <c r="E19" s="52"/>
      <c r="F19" s="52"/>
      <c r="G19" s="52"/>
      <c r="H19" s="76"/>
      <c r="I19" s="102" t="s">
        <v>120</v>
      </c>
      <c r="J19" s="53">
        <v>-4748</v>
      </c>
      <c r="K19" s="53" t="s">
        <v>133</v>
      </c>
      <c r="L19" s="53">
        <v>-9496</v>
      </c>
    </row>
    <row r="20" spans="1:12" s="1" customFormat="1" ht="75.75" customHeight="1" x14ac:dyDescent="0.25">
      <c r="A20" s="52"/>
      <c r="B20" s="52"/>
      <c r="C20" s="52"/>
      <c r="D20" s="52"/>
      <c r="E20" s="52"/>
      <c r="F20" s="52"/>
      <c r="G20" s="52"/>
      <c r="H20" s="76"/>
      <c r="I20" s="102" t="s">
        <v>121</v>
      </c>
      <c r="J20" s="53">
        <v>-7874</v>
      </c>
      <c r="K20" s="53" t="s">
        <v>133</v>
      </c>
      <c r="L20" s="53">
        <v>-7874</v>
      </c>
    </row>
    <row r="21" spans="1:12" s="1" customFormat="1" ht="62.25" customHeight="1" x14ac:dyDescent="0.25">
      <c r="A21" s="52"/>
      <c r="B21" s="52"/>
      <c r="C21" s="52"/>
      <c r="D21" s="52"/>
      <c r="E21" s="52"/>
      <c r="F21" s="52"/>
      <c r="G21" s="52"/>
      <c r="H21" s="76"/>
      <c r="I21" s="102" t="s">
        <v>122</v>
      </c>
      <c r="J21" s="53">
        <v>-81</v>
      </c>
      <c r="K21" s="53" t="s">
        <v>133</v>
      </c>
      <c r="L21" s="53">
        <v>-81</v>
      </c>
    </row>
    <row r="22" spans="1:12" s="1" customFormat="1" ht="62.25" customHeight="1" x14ac:dyDescent="0.25">
      <c r="A22" s="52"/>
      <c r="B22" s="52"/>
      <c r="C22" s="52"/>
      <c r="D22" s="52"/>
      <c r="E22" s="52"/>
      <c r="F22" s="52"/>
      <c r="G22" s="52"/>
      <c r="H22" s="76"/>
      <c r="I22" s="102" t="s">
        <v>123</v>
      </c>
      <c r="J22" s="53">
        <v>4748</v>
      </c>
      <c r="K22" s="53"/>
      <c r="L22" s="53">
        <v>9496</v>
      </c>
    </row>
    <row r="23" spans="1:12" s="1" customFormat="1" ht="59.25" customHeight="1" x14ac:dyDescent="0.25">
      <c r="A23" s="52"/>
      <c r="B23" s="52"/>
      <c r="C23" s="52"/>
      <c r="D23" s="52"/>
      <c r="E23" s="52"/>
      <c r="F23" s="52"/>
      <c r="G23" s="52"/>
      <c r="H23" s="76"/>
      <c r="I23" s="102" t="s">
        <v>124</v>
      </c>
      <c r="J23" s="53">
        <v>4748</v>
      </c>
      <c r="K23" s="53"/>
      <c r="L23" s="53">
        <v>9496</v>
      </c>
    </row>
    <row r="24" spans="1:12" s="1" customFormat="1" ht="47.25" customHeight="1" x14ac:dyDescent="0.25">
      <c r="A24" s="52"/>
      <c r="B24" s="52"/>
      <c r="C24" s="52"/>
      <c r="D24" s="52"/>
      <c r="E24" s="52"/>
      <c r="F24" s="52"/>
      <c r="G24" s="52"/>
      <c r="H24" s="76"/>
      <c r="I24" s="102" t="s">
        <v>125</v>
      </c>
      <c r="J24" s="53"/>
      <c r="K24" s="53"/>
      <c r="L24" s="53">
        <v>3000</v>
      </c>
    </row>
    <row r="25" spans="1:12" s="1" customFormat="1" ht="60.75" customHeight="1" x14ac:dyDescent="0.25">
      <c r="A25" s="52"/>
      <c r="B25" s="52"/>
      <c r="C25" s="52"/>
      <c r="D25" s="52"/>
      <c r="E25" s="52"/>
      <c r="F25" s="52"/>
      <c r="G25" s="52"/>
      <c r="H25" s="76"/>
      <c r="I25" s="102" t="s">
        <v>126</v>
      </c>
      <c r="J25" s="53">
        <v>56</v>
      </c>
      <c r="K25" s="53"/>
      <c r="L25" s="53">
        <v>56</v>
      </c>
    </row>
    <row r="26" spans="1:12" s="1" customFormat="1" ht="101.25" customHeight="1" x14ac:dyDescent="0.25">
      <c r="A26" s="52"/>
      <c r="B26" s="52"/>
      <c r="C26" s="52"/>
      <c r="D26" s="52"/>
      <c r="E26" s="52"/>
      <c r="F26" s="52"/>
      <c r="G26" s="52"/>
      <c r="H26" s="76"/>
      <c r="I26" s="102" t="s">
        <v>127</v>
      </c>
      <c r="J26" s="53">
        <v>81</v>
      </c>
      <c r="K26" s="53"/>
      <c r="L26" s="53">
        <v>81</v>
      </c>
    </row>
    <row r="27" spans="1:12" s="1" customFormat="1" ht="148.5" x14ac:dyDescent="0.25">
      <c r="A27" s="52"/>
      <c r="B27" s="52"/>
      <c r="C27" s="52"/>
      <c r="D27" s="52"/>
      <c r="E27" s="52"/>
      <c r="F27" s="52"/>
      <c r="G27" s="52"/>
      <c r="H27" s="76"/>
      <c r="I27" s="102" t="s">
        <v>128</v>
      </c>
      <c r="J27" s="53">
        <v>53880</v>
      </c>
      <c r="K27" s="53"/>
      <c r="L27" s="53">
        <v>53880</v>
      </c>
    </row>
    <row r="28" spans="1:12" s="1" customFormat="1" ht="63" customHeight="1" x14ac:dyDescent="0.25">
      <c r="A28" s="52"/>
      <c r="B28" s="52"/>
      <c r="C28" s="52"/>
      <c r="D28" s="52"/>
      <c r="E28" s="52"/>
      <c r="F28" s="52"/>
      <c r="G28" s="52"/>
      <c r="H28" s="76"/>
      <c r="I28" s="102" t="s">
        <v>129</v>
      </c>
      <c r="J28" s="53">
        <v>7874</v>
      </c>
      <c r="K28" s="53"/>
      <c r="L28" s="53">
        <v>7874</v>
      </c>
    </row>
    <row r="29" spans="1:12" s="1" customFormat="1" ht="72.75" customHeight="1" x14ac:dyDescent="0.25">
      <c r="A29" s="52"/>
      <c r="B29" s="52"/>
      <c r="C29" s="52"/>
      <c r="D29" s="52"/>
      <c r="E29" s="52"/>
      <c r="F29" s="52"/>
      <c r="G29" s="52"/>
      <c r="H29" s="76"/>
      <c r="I29" s="102" t="s">
        <v>130</v>
      </c>
      <c r="J29" s="53">
        <v>25872</v>
      </c>
      <c r="K29" s="53"/>
      <c r="L29" s="53">
        <v>25872</v>
      </c>
    </row>
    <row r="30" spans="1:12" s="1" customFormat="1" ht="54" x14ac:dyDescent="0.25">
      <c r="A30" s="52"/>
      <c r="B30" s="52"/>
      <c r="C30" s="52"/>
      <c r="D30" s="52"/>
      <c r="E30" s="52"/>
      <c r="F30" s="52"/>
      <c r="G30" s="52"/>
      <c r="H30" s="76"/>
      <c r="I30" s="102" t="s">
        <v>131</v>
      </c>
      <c r="J30" s="53"/>
      <c r="K30" s="53"/>
      <c r="L30" s="53">
        <v>200</v>
      </c>
    </row>
    <row r="31" spans="1:12" s="1" customFormat="1" x14ac:dyDescent="0.25">
      <c r="A31" s="52"/>
      <c r="B31" s="52"/>
      <c r="C31" s="52"/>
      <c r="D31" s="52"/>
      <c r="E31" s="52"/>
      <c r="F31" s="52"/>
      <c r="G31" s="52"/>
      <c r="H31" s="76"/>
      <c r="I31" s="102" t="s">
        <v>132</v>
      </c>
      <c r="J31" s="53">
        <v>6</v>
      </c>
      <c r="K31" s="53" t="s">
        <v>133</v>
      </c>
      <c r="L31" s="53">
        <v>12</v>
      </c>
    </row>
    <row r="32" spans="1:12" s="1" customFormat="1" x14ac:dyDescent="0.25">
      <c r="A32" s="52"/>
      <c r="B32" s="52"/>
      <c r="C32" s="52"/>
      <c r="D32" s="52"/>
      <c r="E32" s="52"/>
      <c r="F32" s="52"/>
    </row>
    <row r="33" spans="1:13" s="1" customFormat="1" x14ac:dyDescent="0.25">
      <c r="A33" s="52"/>
      <c r="B33" s="52"/>
      <c r="C33" s="52"/>
      <c r="D33" s="62" t="str">
        <f>'1'!C13</f>
        <v>1225- 11001</v>
      </c>
      <c r="E33" s="93" t="str">
        <f>'1'!D13</f>
        <v xml:space="preserve"> Ղարաբաղից տեղահանվածներին աջակցելու  բարեփոխումներին ուղղված  խորհրդատվական և այլ ծառայությունների ձեռքբերում</v>
      </c>
      <c r="F33" s="93"/>
      <c r="G33" s="93"/>
      <c r="H33" s="93"/>
      <c r="I33" s="93"/>
      <c r="J33" s="34">
        <f>'1'!G13</f>
        <v>24762</v>
      </c>
      <c r="K33" s="34">
        <f>'1'!H13</f>
        <v>52405</v>
      </c>
      <c r="L33" s="34">
        <f>'1'!I13</f>
        <v>80048</v>
      </c>
    </row>
    <row r="34" spans="1:13" s="1" customFormat="1" x14ac:dyDescent="0.25">
      <c r="A34" s="52"/>
      <c r="B34" s="52"/>
      <c r="C34" s="52"/>
      <c r="D34" s="52"/>
      <c r="E34" s="52"/>
      <c r="F34" s="98" t="str">
        <f>'1'!E13</f>
        <v xml:space="preserve"> Ղարաբաղից տեղահանվածներին աջակցելու  բարեփոխումներին ուղղված խորհրդատվական և այլ ծառայությունների ձեռքբերում</v>
      </c>
      <c r="G34" s="98"/>
      <c r="H34" s="98"/>
      <c r="I34" s="98"/>
      <c r="J34" s="98"/>
      <c r="K34" s="98"/>
      <c r="L34" s="98"/>
    </row>
    <row r="35" spans="1:13" s="1" customFormat="1" x14ac:dyDescent="0.25">
      <c r="A35" s="52"/>
      <c r="B35" s="52"/>
      <c r="C35" s="52"/>
      <c r="D35" s="52"/>
      <c r="E35" s="52"/>
      <c r="F35" s="52"/>
      <c r="G35" s="98" t="str">
        <f>'1'!F13</f>
        <v xml:space="preserve"> Ծառայությունների մատուցում</v>
      </c>
      <c r="H35" s="98"/>
      <c r="I35" s="98"/>
      <c r="J35" s="98"/>
      <c r="K35" s="98"/>
      <c r="L35" s="98"/>
    </row>
    <row r="36" spans="1:13" s="1" customFormat="1" x14ac:dyDescent="0.25">
      <c r="A36" s="52"/>
      <c r="B36" s="52"/>
      <c r="C36" s="52"/>
      <c r="D36" s="52"/>
      <c r="E36" s="52"/>
      <c r="F36" s="52"/>
      <c r="G36" s="52"/>
      <c r="H36" s="96" t="s">
        <v>100</v>
      </c>
      <c r="I36" s="96"/>
      <c r="J36" s="96"/>
      <c r="K36" s="96"/>
      <c r="L36" s="96"/>
    </row>
    <row r="37" spans="1:13" s="1" customFormat="1" ht="33" x14ac:dyDescent="0.25">
      <c r="A37" s="52"/>
      <c r="B37" s="52"/>
      <c r="C37" s="52"/>
      <c r="D37" s="52"/>
      <c r="E37" s="52"/>
      <c r="F37" s="52"/>
      <c r="G37" s="52"/>
      <c r="H37" s="52"/>
      <c r="I37" s="74" t="s">
        <v>117</v>
      </c>
      <c r="J37" s="73">
        <v>1</v>
      </c>
      <c r="K37" s="73"/>
      <c r="L37" s="73">
        <v>1</v>
      </c>
      <c r="M37" s="52"/>
    </row>
    <row r="38" spans="1:13" s="1" customFormat="1" ht="49.5" x14ac:dyDescent="0.25">
      <c r="A38" s="52"/>
      <c r="B38" s="52"/>
      <c r="C38" s="52"/>
      <c r="D38" s="52"/>
      <c r="E38" s="52"/>
      <c r="F38" s="52"/>
      <c r="G38" s="52"/>
      <c r="H38" s="52"/>
      <c r="I38" s="78" t="s">
        <v>118</v>
      </c>
      <c r="J38" s="73">
        <v>1</v>
      </c>
      <c r="K38" s="73"/>
      <c r="L38" s="73">
        <v>1</v>
      </c>
      <c r="M38" s="52"/>
    </row>
    <row r="39" spans="1:13" s="1" customFormat="1" x14ac:dyDescent="0.25">
      <c r="A39" s="52"/>
      <c r="B39" s="52"/>
      <c r="C39" s="52"/>
      <c r="D39" s="52"/>
      <c r="E39" s="52"/>
      <c r="F39" s="52"/>
      <c r="G39" s="52"/>
      <c r="H39" s="52"/>
      <c r="I39" s="52"/>
      <c r="J39" s="52"/>
      <c r="K39" s="52"/>
      <c r="L39" s="52"/>
      <c r="M39" s="52"/>
    </row>
    <row r="40" spans="1:13" s="1" customFormat="1" x14ac:dyDescent="0.25">
      <c r="A40" s="97" t="s">
        <v>63</v>
      </c>
      <c r="B40" s="97"/>
      <c r="C40" s="97"/>
      <c r="D40" s="97"/>
      <c r="E40" s="97"/>
      <c r="F40" s="97"/>
      <c r="G40" s="97"/>
      <c r="H40" s="97"/>
      <c r="I40" s="97"/>
      <c r="J40" s="45">
        <f>J41</f>
        <v>0</v>
      </c>
      <c r="K40" s="45">
        <f t="shared" ref="K40:L40" si="1">K41</f>
        <v>0</v>
      </c>
      <c r="L40" s="45">
        <f t="shared" si="1"/>
        <v>0</v>
      </c>
    </row>
    <row r="41" spans="1:13" s="1" customFormat="1" x14ac:dyDescent="0.25">
      <c r="A41" s="51"/>
      <c r="B41" s="48" t="s">
        <v>64</v>
      </c>
      <c r="C41" s="93" t="s">
        <v>65</v>
      </c>
      <c r="D41" s="93"/>
      <c r="E41" s="93"/>
      <c r="F41" s="93"/>
      <c r="G41" s="93"/>
      <c r="H41" s="93"/>
      <c r="I41" s="93"/>
      <c r="J41" s="45">
        <f>J42+J46</f>
        <v>0</v>
      </c>
      <c r="K41" s="45">
        <f t="shared" ref="K41:L41" si="2">K42+K46</f>
        <v>0</v>
      </c>
      <c r="L41" s="45">
        <f t="shared" si="2"/>
        <v>0</v>
      </c>
    </row>
    <row r="42" spans="1:13" s="1" customFormat="1" x14ac:dyDescent="0.25">
      <c r="A42" s="52"/>
      <c r="B42" s="52"/>
      <c r="C42" s="52"/>
      <c r="D42" s="48" t="s">
        <v>66</v>
      </c>
      <c r="E42" s="93" t="s">
        <v>12</v>
      </c>
      <c r="F42" s="93"/>
      <c r="G42" s="93"/>
      <c r="H42" s="93"/>
      <c r="I42" s="93"/>
      <c r="J42" s="34">
        <f>'1'!G16</f>
        <v>24762</v>
      </c>
      <c r="K42" s="34">
        <f>'1'!H16</f>
        <v>52405</v>
      </c>
      <c r="L42" s="34">
        <f>'1'!I16</f>
        <v>80048</v>
      </c>
    </row>
    <row r="43" spans="1:13" s="1" customFormat="1" x14ac:dyDescent="0.25">
      <c r="A43" s="52"/>
      <c r="B43" s="52"/>
      <c r="C43" s="52"/>
      <c r="D43" s="52"/>
      <c r="E43" s="52"/>
      <c r="F43" s="98" t="s">
        <v>67</v>
      </c>
      <c r="G43" s="98"/>
      <c r="H43" s="98"/>
      <c r="I43" s="98"/>
      <c r="J43" s="93"/>
      <c r="K43" s="93"/>
      <c r="L43" s="93"/>
    </row>
    <row r="44" spans="1:13" s="1" customFormat="1" x14ac:dyDescent="0.25">
      <c r="A44" s="52"/>
      <c r="B44" s="52"/>
      <c r="C44" s="52"/>
      <c r="D44" s="52"/>
      <c r="E44" s="52"/>
      <c r="F44" s="52"/>
      <c r="G44" s="98" t="s">
        <v>62</v>
      </c>
      <c r="H44" s="98"/>
      <c r="I44" s="98"/>
      <c r="J44" s="98"/>
      <c r="K44" s="98"/>
      <c r="L44" s="98"/>
    </row>
    <row r="45" spans="1:13" s="1" customFormat="1" x14ac:dyDescent="0.25">
      <c r="A45" s="52"/>
      <c r="B45" s="52"/>
      <c r="C45" s="52"/>
      <c r="D45" s="52"/>
      <c r="E45" s="52"/>
      <c r="F45" s="52"/>
      <c r="G45" s="52"/>
      <c r="H45" s="98" t="s">
        <v>68</v>
      </c>
      <c r="I45" s="98"/>
      <c r="J45" s="98"/>
      <c r="K45" s="98"/>
      <c r="L45" s="98"/>
    </row>
    <row r="46" spans="1:13" x14ac:dyDescent="0.3">
      <c r="A46" s="52"/>
      <c r="B46" s="52"/>
      <c r="C46" s="52"/>
      <c r="D46" s="57" t="s">
        <v>66</v>
      </c>
      <c r="E46" s="93" t="s">
        <v>12</v>
      </c>
      <c r="F46" s="93"/>
      <c r="G46" s="93"/>
      <c r="H46" s="93"/>
      <c r="I46" s="93"/>
      <c r="J46" s="34">
        <f>'1'!G17</f>
        <v>-24762</v>
      </c>
      <c r="K46" s="34">
        <f>'1'!H17</f>
        <v>-52405</v>
      </c>
      <c r="L46" s="34">
        <f>'1'!I17</f>
        <v>-80048</v>
      </c>
    </row>
    <row r="47" spans="1:13" x14ac:dyDescent="0.3">
      <c r="A47" s="52"/>
      <c r="B47" s="52"/>
      <c r="C47" s="52"/>
      <c r="D47" s="52"/>
      <c r="E47" s="52"/>
      <c r="F47" s="98" t="s">
        <v>67</v>
      </c>
      <c r="G47" s="98"/>
      <c r="H47" s="98"/>
      <c r="I47" s="98"/>
      <c r="J47" s="93"/>
      <c r="K47" s="93"/>
      <c r="L47" s="93"/>
    </row>
    <row r="48" spans="1:13" x14ac:dyDescent="0.3">
      <c r="A48" s="52"/>
      <c r="B48" s="52"/>
      <c r="C48" s="52"/>
      <c r="D48" s="52"/>
      <c r="E48" s="52"/>
      <c r="F48" s="52"/>
      <c r="G48" s="98" t="s">
        <v>62</v>
      </c>
      <c r="H48" s="98"/>
      <c r="I48" s="98"/>
      <c r="J48" s="98"/>
      <c r="K48" s="98"/>
      <c r="L48" s="98"/>
    </row>
    <row r="49" spans="1:12" x14ac:dyDescent="0.3">
      <c r="A49" s="52"/>
      <c r="B49" s="52"/>
      <c r="C49" s="52"/>
      <c r="D49" s="52"/>
      <c r="E49" s="52"/>
      <c r="F49" s="52"/>
      <c r="G49" s="52"/>
      <c r="H49" s="98" t="s">
        <v>68</v>
      </c>
      <c r="I49" s="98"/>
      <c r="J49" s="98"/>
      <c r="K49" s="98"/>
      <c r="L49" s="98"/>
    </row>
  </sheetData>
  <mergeCells count="29">
    <mergeCell ref="F34:L34"/>
    <mergeCell ref="E46:I46"/>
    <mergeCell ref="F47:L47"/>
    <mergeCell ref="G48:L48"/>
    <mergeCell ref="H49:L49"/>
    <mergeCell ref="E42:I42"/>
    <mergeCell ref="F43:L43"/>
    <mergeCell ref="G44:L44"/>
    <mergeCell ref="H45:L45"/>
    <mergeCell ref="C41:I41"/>
    <mergeCell ref="A40:I40"/>
    <mergeCell ref="G35:L35"/>
    <mergeCell ref="H36:L36"/>
    <mergeCell ref="E33:I33"/>
    <mergeCell ref="A6:L6"/>
    <mergeCell ref="K7:L7"/>
    <mergeCell ref="H16:L16"/>
    <mergeCell ref="A8:A9"/>
    <mergeCell ref="B8:C8"/>
    <mergeCell ref="D8:G8"/>
    <mergeCell ref="H8:H9"/>
    <mergeCell ref="I8:I9"/>
    <mergeCell ref="A10:I10"/>
    <mergeCell ref="A11:I11"/>
    <mergeCell ref="C12:I12"/>
    <mergeCell ref="E13:I13"/>
    <mergeCell ref="F14:L14"/>
    <mergeCell ref="G15:L15"/>
    <mergeCell ref="J8:L8"/>
  </mergeCells>
  <pageMargins left="0.7" right="0.7" top="0.75" bottom="0.75" header="0.3" footer="0.3"/>
  <pageSetup scale="4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Views>
    <sheetView tabSelected="1" view="pageBreakPreview" zoomScaleNormal="100" zoomScaleSheetLayoutView="100" workbookViewId="0">
      <selection activeCell="J17" sqref="J17:L31"/>
    </sheetView>
  </sheetViews>
  <sheetFormatPr defaultRowHeight="16.5" x14ac:dyDescent="0.3"/>
  <cols>
    <col min="1" max="1" width="6.28515625" style="36" customWidth="1"/>
    <col min="2" max="2" width="9.140625" style="36"/>
    <col min="3" max="3" width="12.7109375" style="36" customWidth="1"/>
    <col min="4" max="4" width="14" style="36" customWidth="1"/>
    <col min="5" max="7" width="9.140625" style="36"/>
    <col min="8" max="8" width="18" style="36" customWidth="1"/>
    <col min="9" max="9" width="27.28515625" style="36" bestFit="1" customWidth="1"/>
    <col min="10" max="10" width="17.28515625" style="36" bestFit="1" customWidth="1"/>
    <col min="11" max="11" width="18" style="36" bestFit="1" customWidth="1"/>
    <col min="12" max="12" width="17.28515625" style="36" bestFit="1" customWidth="1"/>
    <col min="13" max="13" width="14" style="36" bestFit="1" customWidth="1"/>
    <col min="14" max="16384" width="9.140625" style="36"/>
  </cols>
  <sheetData>
    <row r="1" spans="1:12" ht="17.25" x14ac:dyDescent="0.3">
      <c r="K1" s="60"/>
      <c r="L1" s="60" t="s">
        <v>69</v>
      </c>
    </row>
    <row r="2" spans="1:12" ht="17.25" x14ac:dyDescent="0.3">
      <c r="K2" s="60"/>
      <c r="L2" s="60" t="s">
        <v>81</v>
      </c>
    </row>
    <row r="3" spans="1:12" ht="17.25" x14ac:dyDescent="0.3">
      <c r="K3" s="60"/>
      <c r="L3" s="60" t="s">
        <v>19</v>
      </c>
    </row>
    <row r="6" spans="1:12" ht="49.5" customHeight="1" x14ac:dyDescent="0.3">
      <c r="A6" s="94" t="s">
        <v>110</v>
      </c>
      <c r="B6" s="94"/>
      <c r="C6" s="94"/>
      <c r="D6" s="94"/>
      <c r="E6" s="94"/>
      <c r="F6" s="94"/>
      <c r="G6" s="94"/>
      <c r="H6" s="94"/>
      <c r="I6" s="94"/>
      <c r="J6" s="94"/>
      <c r="K6" s="94"/>
      <c r="L6" s="94"/>
    </row>
    <row r="7" spans="1:12" x14ac:dyDescent="0.3">
      <c r="K7" s="95" t="s">
        <v>17</v>
      </c>
      <c r="L7" s="95"/>
    </row>
    <row r="8" spans="1:12" s="1" customFormat="1" ht="68.25" customHeight="1" x14ac:dyDescent="0.25">
      <c r="A8" s="83" t="s">
        <v>111</v>
      </c>
      <c r="B8" s="83" t="s">
        <v>51</v>
      </c>
      <c r="C8" s="83"/>
      <c r="D8" s="83" t="s">
        <v>52</v>
      </c>
      <c r="E8" s="83"/>
      <c r="F8" s="83"/>
      <c r="G8" s="83"/>
      <c r="H8" s="83" t="s">
        <v>53</v>
      </c>
      <c r="I8" s="83" t="s">
        <v>54</v>
      </c>
      <c r="J8" s="90" t="s">
        <v>23</v>
      </c>
      <c r="K8" s="91"/>
      <c r="L8" s="92"/>
    </row>
    <row r="9" spans="1:12" s="1" customFormat="1" ht="66" x14ac:dyDescent="0.25">
      <c r="A9" s="83"/>
      <c r="B9" s="61" t="s">
        <v>55</v>
      </c>
      <c r="C9" s="61" t="s">
        <v>77</v>
      </c>
      <c r="D9" s="61" t="s">
        <v>55</v>
      </c>
      <c r="E9" s="61" t="s">
        <v>77</v>
      </c>
      <c r="F9" s="61" t="s">
        <v>78</v>
      </c>
      <c r="G9" s="61" t="s">
        <v>56</v>
      </c>
      <c r="H9" s="83"/>
      <c r="I9" s="83"/>
      <c r="J9" s="61" t="s">
        <v>57</v>
      </c>
      <c r="K9" s="61" t="s">
        <v>58</v>
      </c>
      <c r="L9" s="61" t="s">
        <v>59</v>
      </c>
    </row>
    <row r="10" spans="1:12" s="1" customFormat="1" ht="20.25" customHeight="1" x14ac:dyDescent="0.25">
      <c r="A10" s="97" t="s">
        <v>60</v>
      </c>
      <c r="B10" s="97"/>
      <c r="C10" s="97"/>
      <c r="D10" s="97"/>
      <c r="E10" s="97"/>
      <c r="F10" s="97"/>
      <c r="G10" s="97"/>
      <c r="H10" s="97"/>
      <c r="I10" s="97"/>
      <c r="J10" s="45">
        <f>J11+J33</f>
        <v>0</v>
      </c>
      <c r="K10" s="45">
        <f t="shared" ref="K10:L10" si="0">K11+K33</f>
        <v>0</v>
      </c>
      <c r="L10" s="45">
        <f t="shared" si="0"/>
        <v>0</v>
      </c>
    </row>
    <row r="11" spans="1:12" s="1" customFormat="1" x14ac:dyDescent="0.25">
      <c r="A11" s="97" t="s">
        <v>112</v>
      </c>
      <c r="B11" s="97"/>
      <c r="C11" s="97"/>
      <c r="D11" s="97"/>
      <c r="E11" s="97"/>
      <c r="F11" s="97"/>
      <c r="G11" s="97"/>
      <c r="H11" s="97"/>
      <c r="I11" s="97"/>
      <c r="J11" s="53">
        <f t="shared" ref="J11:L12" si="1">J12</f>
        <v>-24762</v>
      </c>
      <c r="K11" s="53">
        <f t="shared" si="1"/>
        <v>-52405</v>
      </c>
      <c r="L11" s="53">
        <f t="shared" si="1"/>
        <v>-80048</v>
      </c>
    </row>
    <row r="12" spans="1:12" s="1" customFormat="1" ht="48" customHeight="1" x14ac:dyDescent="0.25">
      <c r="B12" s="62" t="str">
        <f>'1'!B11</f>
        <v>1225</v>
      </c>
      <c r="C12" s="93" t="str">
        <f>'1'!D11</f>
        <v>Ճգնաժամերի հակազդման և արտակարգ իրավիճակների հետևանքների նվազեցման և վերացման նպատակով՛ առանձին սոցիալական խմբերին տրվող սոցիալական աջակցություն</v>
      </c>
      <c r="D12" s="93"/>
      <c r="E12" s="93"/>
      <c r="F12" s="93"/>
      <c r="G12" s="93"/>
      <c r="H12" s="93"/>
      <c r="I12" s="93"/>
      <c r="J12" s="53">
        <f>J13</f>
        <v>-24762</v>
      </c>
      <c r="K12" s="53">
        <f t="shared" si="1"/>
        <v>-52405</v>
      </c>
      <c r="L12" s="53">
        <f t="shared" si="1"/>
        <v>-80048</v>
      </c>
    </row>
    <row r="13" spans="1:12" s="1" customFormat="1" ht="41.25" customHeight="1" x14ac:dyDescent="0.25">
      <c r="A13" s="52"/>
      <c r="B13" s="52"/>
      <c r="C13" s="52"/>
      <c r="D13" s="63" t="str">
        <f>'1'!C12</f>
        <v>1225 - 12018</v>
      </c>
      <c r="E13" s="98" t="str">
        <f>'1'!D12</f>
        <v>Ղարաբաղից  տեղահանվածներին օժանդակելու համար աջակցություն</v>
      </c>
      <c r="F13" s="98"/>
      <c r="G13" s="98"/>
      <c r="H13" s="98"/>
      <c r="I13" s="98"/>
      <c r="J13" s="53">
        <f>'1'!G12</f>
        <v>-24762</v>
      </c>
      <c r="K13" s="53">
        <f>'1'!H12</f>
        <v>-52405</v>
      </c>
      <c r="L13" s="53">
        <f>'1'!I12</f>
        <v>-80048</v>
      </c>
    </row>
    <row r="14" spans="1:12" s="1" customFormat="1" ht="42" customHeight="1" x14ac:dyDescent="0.25">
      <c r="A14" s="52"/>
      <c r="B14" s="52"/>
      <c r="C14" s="52"/>
      <c r="D14" s="52"/>
      <c r="E14" s="52"/>
      <c r="F14" s="98" t="str">
        <f>'1'!E12</f>
        <v>Ղարաբաղից տեղահանվածներին  սոցիալական աջակցության տրամադրում և բնակարանային ապահովության խնդրի լուծում</v>
      </c>
      <c r="G14" s="98"/>
      <c r="H14" s="98"/>
      <c r="I14" s="98"/>
      <c r="J14" s="98"/>
      <c r="K14" s="98"/>
      <c r="L14" s="98"/>
    </row>
    <row r="15" spans="1:12" s="1" customFormat="1" x14ac:dyDescent="0.25">
      <c r="A15" s="52"/>
      <c r="B15" s="52"/>
      <c r="C15" s="52"/>
      <c r="D15" s="52"/>
      <c r="E15" s="52"/>
      <c r="F15" s="52"/>
      <c r="G15" s="98" t="s">
        <v>80</v>
      </c>
      <c r="H15" s="98"/>
      <c r="I15" s="98"/>
      <c r="J15" s="98"/>
      <c r="K15" s="98"/>
      <c r="L15" s="98"/>
    </row>
    <row r="16" spans="1:12" s="1" customFormat="1" ht="41.25" customHeight="1" x14ac:dyDescent="0.25">
      <c r="A16" s="52"/>
      <c r="B16" s="52"/>
      <c r="C16" s="52"/>
      <c r="D16" s="52"/>
      <c r="E16" s="52"/>
      <c r="F16" s="52"/>
      <c r="G16" s="52"/>
      <c r="H16" s="96" t="s">
        <v>94</v>
      </c>
      <c r="I16" s="96"/>
      <c r="J16" s="96"/>
      <c r="K16" s="96"/>
      <c r="L16" s="96"/>
    </row>
    <row r="17" spans="1:12" s="1" customFormat="1" ht="43.5" customHeight="1" x14ac:dyDescent="0.25">
      <c r="A17" s="52"/>
      <c r="B17" s="52"/>
      <c r="C17" s="52"/>
      <c r="D17" s="52"/>
      <c r="E17" s="52"/>
      <c r="F17" s="52"/>
      <c r="G17" s="52"/>
      <c r="H17" s="76"/>
      <c r="I17" s="103" t="str">
        <f>'3'!I17</f>
        <v>Աջակցություն ստացող շահառուների թվաքանակ, այդ թվում</v>
      </c>
      <c r="J17" s="53">
        <f>'3'!J17</f>
        <v>-66543</v>
      </c>
      <c r="K17" s="53" t="str">
        <f>'3'!K17</f>
        <v/>
      </c>
      <c r="L17" s="53">
        <f>'3'!L17</f>
        <v>-71331</v>
      </c>
    </row>
    <row r="18" spans="1:12" s="1" customFormat="1" ht="48" customHeight="1" x14ac:dyDescent="0.25">
      <c r="A18" s="52"/>
      <c r="B18" s="52"/>
      <c r="C18" s="52"/>
      <c r="D18" s="52"/>
      <c r="E18" s="52"/>
      <c r="F18" s="52"/>
      <c r="G18" s="52"/>
      <c r="H18" s="76"/>
      <c r="I18" s="103" t="str">
        <f>'3'!I18</f>
        <v>Սոցիալական աջակցություն ստացող շահառուների թվաքանակ</v>
      </c>
      <c r="J18" s="53">
        <f>'3'!J18</f>
        <v>-53880</v>
      </c>
      <c r="K18" s="53" t="str">
        <f>'3'!K18</f>
        <v/>
      </c>
      <c r="L18" s="53">
        <f>'3'!L18</f>
        <v>-53880</v>
      </c>
    </row>
    <row r="19" spans="1:12" s="1" customFormat="1" ht="38.25" customHeight="1" x14ac:dyDescent="0.25">
      <c r="A19" s="52"/>
      <c r="B19" s="52"/>
      <c r="C19" s="52"/>
      <c r="D19" s="52"/>
      <c r="E19" s="52"/>
      <c r="F19" s="52"/>
      <c r="G19" s="52"/>
      <c r="H19" s="76"/>
      <c r="I19" s="103" t="str">
        <f>'3'!I19</f>
        <v>Բնակարանային ապահովման համար շահառու ընտանիքներ</v>
      </c>
      <c r="J19" s="53">
        <f>'3'!J19</f>
        <v>-4748</v>
      </c>
      <c r="K19" s="53" t="str">
        <f>'3'!K19</f>
        <v/>
      </c>
      <c r="L19" s="53">
        <f>'3'!L19</f>
        <v>-9496</v>
      </c>
    </row>
    <row r="20" spans="1:12" s="1" customFormat="1" ht="75" customHeight="1" x14ac:dyDescent="0.25">
      <c r="A20" s="52"/>
      <c r="B20" s="52"/>
      <c r="C20" s="52"/>
      <c r="D20" s="52"/>
      <c r="E20" s="52"/>
      <c r="F20" s="52"/>
      <c r="G20" s="52"/>
      <c r="H20" s="76"/>
      <c r="I20" s="103" t="str">
        <f>'3'!I20</f>
        <v>Ղարաբաղից տեղահանված սոցիալապես անապահով ընտանիքներին հրատապ սոցիալական աջակցություն, շահառու ընտանիքներ</v>
      </c>
      <c r="J20" s="53">
        <f>'3'!J20</f>
        <v>-7874</v>
      </c>
      <c r="K20" s="53" t="str">
        <f>'3'!K20</f>
        <v/>
      </c>
      <c r="L20" s="53">
        <f>'3'!L20</f>
        <v>-7874</v>
      </c>
    </row>
    <row r="21" spans="1:12" s="1" customFormat="1" ht="57.75" customHeight="1" x14ac:dyDescent="0.25">
      <c r="A21" s="52"/>
      <c r="B21" s="52"/>
      <c r="C21" s="52"/>
      <c r="D21" s="52"/>
      <c r="E21" s="52"/>
      <c r="F21" s="52"/>
      <c r="G21" s="52"/>
      <c r="H21" s="76"/>
      <c r="I21" s="103" t="str">
        <f>'3'!I21</f>
        <v>Ղարաբաղից տեղահանված առանձին ընտանիքների բնակարանային ապահովման պետական աջակցություն</v>
      </c>
      <c r="J21" s="53">
        <f>'3'!J21</f>
        <v>-81</v>
      </c>
      <c r="K21" s="53" t="str">
        <f>'3'!K21</f>
        <v/>
      </c>
      <c r="L21" s="53">
        <f>'3'!L21</f>
        <v>-81</v>
      </c>
    </row>
    <row r="22" spans="1:12" s="1" customFormat="1" ht="59.25" customHeight="1" x14ac:dyDescent="0.25">
      <c r="A22" s="52"/>
      <c r="B22" s="52"/>
      <c r="C22" s="52"/>
      <c r="D22" s="52"/>
      <c r="E22" s="52"/>
      <c r="F22" s="52"/>
      <c r="G22" s="52"/>
      <c r="H22" s="76"/>
      <c r="I22" s="103" t="str">
        <f>'3'!I22</f>
        <v>Հիփոթեքային վարկի մայր գումարի գծով աջակցություն ստացող ընտանիքների թվաքանակ</v>
      </c>
      <c r="J22" s="53">
        <f>'3'!J22</f>
        <v>4748</v>
      </c>
      <c r="K22" s="53"/>
      <c r="L22" s="53">
        <f>'3'!L22</f>
        <v>9496</v>
      </c>
    </row>
    <row r="23" spans="1:12" s="1" customFormat="1" ht="62.25" customHeight="1" x14ac:dyDescent="0.25">
      <c r="A23" s="52"/>
      <c r="B23" s="52"/>
      <c r="C23" s="52"/>
      <c r="D23" s="52"/>
      <c r="E23" s="52"/>
      <c r="F23" s="52"/>
      <c r="G23" s="52"/>
      <c r="H23" s="76"/>
      <c r="I23" s="103" t="str">
        <f>'3'!I23</f>
        <v xml:space="preserve">Հիփոթեքային վարկի տոկոսավճարի գծով աջակցություն ստացող ընտանիքների թվաքանակ </v>
      </c>
      <c r="J23" s="53">
        <f>'3'!J23</f>
        <v>4748</v>
      </c>
      <c r="K23" s="53"/>
      <c r="L23" s="53">
        <f>'3'!L23</f>
        <v>9496</v>
      </c>
    </row>
    <row r="24" spans="1:12" s="1" customFormat="1" ht="47.25" customHeight="1" x14ac:dyDescent="0.25">
      <c r="A24" s="52"/>
      <c r="B24" s="52"/>
      <c r="C24" s="52"/>
      <c r="D24" s="52"/>
      <c r="E24" s="52"/>
      <c r="F24" s="52"/>
      <c r="G24" s="52"/>
      <c r="H24" s="76"/>
      <c r="I24" s="103" t="str">
        <f>'3'!I24</f>
        <v>Հիփոթեքային վարկի կանխավճար ստացող ընտանիքների թվաքանակ</v>
      </c>
      <c r="J24" s="53">
        <f>'3'!J24</f>
        <v>0</v>
      </c>
      <c r="K24" s="53"/>
      <c r="L24" s="53">
        <f>'3'!L24</f>
        <v>3000</v>
      </c>
    </row>
    <row r="25" spans="1:12" s="1" customFormat="1" ht="59.25" customHeight="1" x14ac:dyDescent="0.25">
      <c r="A25" s="52"/>
      <c r="B25" s="52"/>
      <c r="C25" s="52"/>
      <c r="D25" s="52"/>
      <c r="E25" s="52"/>
      <c r="F25" s="52"/>
      <c r="G25" s="52"/>
      <c r="H25" s="76"/>
      <c r="I25" s="103" t="str">
        <f>'3'!I25</f>
        <v>Գործող հիփոթեկային վարկի մարման աջակցություն՝ 3-րդ բաղադրիչի ստացող ընտանիքների թվաքանակ</v>
      </c>
      <c r="J25" s="53">
        <f>'3'!J25</f>
        <v>56</v>
      </c>
      <c r="K25" s="53"/>
      <c r="L25" s="53">
        <f>'3'!L25</f>
        <v>56</v>
      </c>
    </row>
    <row r="26" spans="1:12" s="1" customFormat="1" ht="101.25" customHeight="1" x14ac:dyDescent="0.25">
      <c r="A26" s="52"/>
      <c r="B26" s="52"/>
      <c r="C26" s="52"/>
      <c r="D26" s="52"/>
      <c r="E26" s="52"/>
      <c r="F26" s="52"/>
      <c r="G26" s="52"/>
      <c r="H26" s="76"/>
      <c r="I26" s="103" t="str">
        <f>'3'!I26</f>
        <v>Բնակարանային ապահովման նպատակով ԱՄԻՕ բանկից զոհվածների առանձին ընտանիքներին տրամադրված հիփոթեքային վարկերի գծով պետական աջակցություն,  շահառուների թվաքանակ</v>
      </c>
      <c r="J26" s="53">
        <f>'3'!J26</f>
        <v>81</v>
      </c>
      <c r="K26" s="53"/>
      <c r="L26" s="53">
        <f>'3'!L26</f>
        <v>81</v>
      </c>
    </row>
    <row r="27" spans="1:12" s="1" customFormat="1" ht="123.75" customHeight="1" x14ac:dyDescent="0.25">
      <c r="A27" s="52"/>
      <c r="B27" s="52"/>
      <c r="C27" s="52"/>
      <c r="D27" s="52"/>
      <c r="E27" s="52"/>
      <c r="F27" s="52"/>
      <c r="G27" s="52"/>
      <c r="H27" s="76"/>
      <c r="I27" s="103" t="str">
        <f>'3'!I27</f>
        <v>Մինչև 18 տարեկան երեխաների, հաշմանդամություն կամ ֆունկցիոնալության սահմանափակում ունեցող, 63 և ավել տարեկան, կերակրողին կորցնելու դեպքում՝ նպաստ ստացող անձանց սոցիալական աջակցություն,  շահառուների թվաքանակ</v>
      </c>
      <c r="J27" s="53">
        <f>'3'!J27</f>
        <v>53880</v>
      </c>
      <c r="K27" s="53"/>
      <c r="L27" s="53">
        <f>'3'!L27</f>
        <v>53880</v>
      </c>
    </row>
    <row r="28" spans="1:12" s="1" customFormat="1" ht="63.75" customHeight="1" x14ac:dyDescent="0.25">
      <c r="A28" s="52"/>
      <c r="B28" s="52"/>
      <c r="C28" s="52"/>
      <c r="D28" s="52"/>
      <c r="E28" s="52"/>
      <c r="F28" s="52"/>
      <c r="G28" s="52"/>
      <c r="H28" s="76"/>
      <c r="I28" s="103" t="str">
        <f>'3'!I28</f>
        <v>Սոցիալապես անապահով ընտանիքներին հրատապ սոցիալական աջակցություն, ընտանիքների թվաքանակ</v>
      </c>
      <c r="J28" s="53">
        <f>'3'!J28</f>
        <v>7874</v>
      </c>
      <c r="K28" s="53"/>
      <c r="L28" s="53">
        <f>'3'!L28</f>
        <v>7874</v>
      </c>
    </row>
    <row r="29" spans="1:12" s="1" customFormat="1" ht="73.5" customHeight="1" x14ac:dyDescent="0.25">
      <c r="A29" s="52"/>
      <c r="B29" s="52"/>
      <c r="C29" s="52"/>
      <c r="D29" s="52"/>
      <c r="E29" s="52"/>
      <c r="F29" s="52"/>
      <c r="G29" s="52"/>
      <c r="H29" s="76"/>
      <c r="I29" s="103" t="str">
        <f>'3'!I29</f>
        <v>Հրատապ սոցիալական աջակցություն ստացող անապահով ընտանիքի երկրորդ անդամների թվաքանակ</v>
      </c>
      <c r="J29" s="53">
        <f>'3'!J29</f>
        <v>25872</v>
      </c>
      <c r="K29" s="53"/>
      <c r="L29" s="53">
        <f>'3'!L29</f>
        <v>25872</v>
      </c>
    </row>
    <row r="30" spans="1:12" s="1" customFormat="1" ht="60" customHeight="1" x14ac:dyDescent="0.25">
      <c r="A30" s="52"/>
      <c r="B30" s="52"/>
      <c r="C30" s="52"/>
      <c r="D30" s="52"/>
      <c r="E30" s="52"/>
      <c r="F30" s="52"/>
      <c r="G30" s="52"/>
      <c r="H30" s="76"/>
      <c r="I30" s="103" t="str">
        <f>'3'!I30</f>
        <v xml:space="preserve">Բնակարանի վարձակալության վարձավճարներ ստացող (1-3 անդամ ունեցող) ընտանիքների թվաքանակ </v>
      </c>
      <c r="J30" s="53">
        <f>'3'!J30</f>
        <v>0</v>
      </c>
      <c r="K30" s="53"/>
      <c r="L30" s="53">
        <f>'3'!L30</f>
        <v>200</v>
      </c>
    </row>
    <row r="31" spans="1:12" s="1" customFormat="1" ht="19.5" customHeight="1" x14ac:dyDescent="0.25">
      <c r="A31" s="52"/>
      <c r="B31" s="52"/>
      <c r="C31" s="52"/>
      <c r="D31" s="52"/>
      <c r="E31" s="52"/>
      <c r="F31" s="52"/>
      <c r="G31" s="52"/>
      <c r="H31" s="76"/>
      <c r="I31" s="103" t="str">
        <f>'3'!I31</f>
        <v>ամիսների թիվ</v>
      </c>
      <c r="J31" s="53">
        <f>'3'!J31</f>
        <v>6</v>
      </c>
      <c r="K31" s="53"/>
      <c r="L31" s="53">
        <f>'3'!L31</f>
        <v>12</v>
      </c>
    </row>
    <row r="32" spans="1:12" s="1" customFormat="1" ht="14.25" customHeight="1" x14ac:dyDescent="0.25">
      <c r="A32" s="52"/>
      <c r="B32" s="52"/>
      <c r="C32" s="52"/>
      <c r="D32" s="52"/>
    </row>
    <row r="33" spans="1:12" s="1" customFormat="1" ht="25.5" customHeight="1" x14ac:dyDescent="0.25">
      <c r="A33" s="97" t="s">
        <v>113</v>
      </c>
      <c r="B33" s="97"/>
      <c r="C33" s="97"/>
      <c r="D33" s="97"/>
      <c r="E33" s="97"/>
      <c r="F33" s="97"/>
      <c r="G33" s="97"/>
      <c r="H33" s="97"/>
      <c r="I33" s="97"/>
      <c r="J33" s="75">
        <f>J34</f>
        <v>24762</v>
      </c>
      <c r="K33" s="75">
        <f t="shared" ref="K33:L33" si="2">K34</f>
        <v>52405</v>
      </c>
      <c r="L33" s="75">
        <f t="shared" si="2"/>
        <v>80048</v>
      </c>
    </row>
    <row r="34" spans="1:12" s="1" customFormat="1" ht="48" customHeight="1" x14ac:dyDescent="0.25">
      <c r="A34" s="79"/>
      <c r="B34" s="77" t="str">
        <f>'4'!B12</f>
        <v>1225</v>
      </c>
      <c r="C34" s="99" t="str">
        <f>'4'!C12</f>
        <v>Ճգնաժամերի հակազդման և արտակարգ իրավիճակների հետևանքների նվազեցման և վերացման նպատակով՛ առանձին սոցիալական խմբերին տրվող սոցիալական աջակցություն</v>
      </c>
      <c r="D34" s="100"/>
      <c r="E34" s="100"/>
      <c r="F34" s="100"/>
      <c r="G34" s="100"/>
      <c r="H34" s="100"/>
      <c r="I34" s="101"/>
      <c r="J34" s="75">
        <f>J35</f>
        <v>24762</v>
      </c>
      <c r="K34" s="75">
        <f t="shared" ref="K34:L34" si="3">K35</f>
        <v>52405</v>
      </c>
      <c r="L34" s="75">
        <f t="shared" si="3"/>
        <v>80048</v>
      </c>
    </row>
    <row r="35" spans="1:12" s="1" customFormat="1" ht="46.5" customHeight="1" x14ac:dyDescent="0.25">
      <c r="A35" s="52"/>
      <c r="B35" s="52"/>
      <c r="C35" s="52"/>
      <c r="D35" s="62" t="str">
        <f>'1'!C13</f>
        <v>1225- 11001</v>
      </c>
      <c r="E35" s="93" t="str">
        <f>'1'!D13</f>
        <v xml:space="preserve"> Ղարաբաղից տեղահանվածներին աջակցելու  բարեփոխումներին ուղղված  խորհրդատվական և այլ ծառայությունների ձեռքբերում</v>
      </c>
      <c r="F35" s="93"/>
      <c r="G35" s="93"/>
      <c r="H35" s="93"/>
      <c r="I35" s="93"/>
      <c r="J35" s="34">
        <f>'1'!G13</f>
        <v>24762</v>
      </c>
      <c r="K35" s="34">
        <f>'1'!H13</f>
        <v>52405</v>
      </c>
      <c r="L35" s="34">
        <f>'1'!I13</f>
        <v>80048</v>
      </c>
    </row>
    <row r="36" spans="1:12" s="1" customFormat="1" ht="27" customHeight="1" x14ac:dyDescent="0.25">
      <c r="A36" s="52"/>
      <c r="B36" s="52"/>
      <c r="C36" s="52"/>
      <c r="D36" s="52"/>
      <c r="E36" s="52"/>
      <c r="F36" s="98" t="str">
        <f>'1'!E13</f>
        <v xml:space="preserve"> Ղարաբաղից տեղահանվածներին աջակցելու  բարեփոխումներին ուղղված խորհրդատվական և այլ ծառայությունների ձեռքբերում</v>
      </c>
      <c r="G36" s="98"/>
      <c r="H36" s="98"/>
      <c r="I36" s="98"/>
      <c r="J36" s="98"/>
      <c r="K36" s="98"/>
      <c r="L36" s="98"/>
    </row>
    <row r="37" spans="1:12" s="1" customFormat="1" ht="17.25" customHeight="1" x14ac:dyDescent="0.25">
      <c r="A37" s="52"/>
      <c r="B37" s="52"/>
      <c r="C37" s="52"/>
      <c r="D37" s="52"/>
      <c r="E37" s="52"/>
      <c r="F37" s="52"/>
      <c r="G37" s="98" t="str">
        <f>'1'!F13</f>
        <v xml:space="preserve"> Ծառայությունների մատուցում</v>
      </c>
      <c r="H37" s="98"/>
      <c r="I37" s="98"/>
      <c r="J37" s="98"/>
      <c r="K37" s="98"/>
      <c r="L37" s="98"/>
    </row>
    <row r="38" spans="1:12" s="1" customFormat="1" ht="17.25" customHeight="1" x14ac:dyDescent="0.25">
      <c r="A38" s="52"/>
      <c r="B38" s="52"/>
      <c r="C38" s="52"/>
      <c r="D38" s="52"/>
      <c r="E38" s="52"/>
      <c r="F38" s="52"/>
      <c r="G38" s="52"/>
      <c r="H38" s="96" t="s">
        <v>100</v>
      </c>
      <c r="I38" s="96"/>
      <c r="J38" s="96"/>
      <c r="K38" s="96"/>
      <c r="L38" s="96"/>
    </row>
    <row r="39" spans="1:12" s="1" customFormat="1" ht="36.75" customHeight="1" x14ac:dyDescent="0.25">
      <c r="A39" s="52"/>
      <c r="B39" s="52"/>
      <c r="C39" s="52"/>
      <c r="D39" s="52"/>
      <c r="E39" s="52"/>
      <c r="F39" s="52"/>
      <c r="G39" s="52"/>
      <c r="H39" s="52"/>
      <c r="I39" s="78" t="str">
        <f>'3'!I37</f>
        <v>Գործառնական ձեռնարկի ստեղծում</v>
      </c>
      <c r="J39" s="73">
        <f>'3'!J37</f>
        <v>1</v>
      </c>
      <c r="K39" s="73"/>
      <c r="L39" s="73">
        <f>'3'!L37</f>
        <v>1</v>
      </c>
    </row>
    <row r="40" spans="1:12" s="1" customFormat="1" ht="54" customHeight="1" x14ac:dyDescent="0.25">
      <c r="A40" s="52"/>
      <c r="B40" s="52"/>
      <c r="C40" s="52"/>
      <c r="D40" s="52"/>
      <c r="E40" s="52"/>
      <c r="F40" s="52"/>
      <c r="G40" s="52"/>
      <c r="H40" s="52"/>
      <c r="I40" s="78" t="str">
        <f>'3'!I38</f>
        <v>սոցիալական բնապահպանական պլանի ստեղծում</v>
      </c>
      <c r="J40" s="73">
        <f>'3'!J38</f>
        <v>1</v>
      </c>
      <c r="K40" s="73"/>
      <c r="L40" s="73">
        <f>'3'!L38</f>
        <v>1</v>
      </c>
    </row>
    <row r="41" spans="1:12" s="1" customFormat="1" ht="22.5" customHeight="1" x14ac:dyDescent="0.25">
      <c r="A41" s="52"/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</row>
    <row r="42" spans="1:12" s="1" customFormat="1" ht="23.25" customHeight="1" x14ac:dyDescent="0.25">
      <c r="A42" s="97" t="s">
        <v>63</v>
      </c>
      <c r="B42" s="97"/>
      <c r="C42" s="97"/>
      <c r="D42" s="97"/>
      <c r="E42" s="97"/>
      <c r="F42" s="97"/>
      <c r="G42" s="97"/>
      <c r="H42" s="97"/>
      <c r="I42" s="97"/>
      <c r="J42" s="45">
        <f>J43</f>
        <v>0</v>
      </c>
      <c r="K42" s="45">
        <f t="shared" ref="K42:L42" si="4">K43</f>
        <v>0</v>
      </c>
      <c r="L42" s="45">
        <f t="shared" si="4"/>
        <v>0</v>
      </c>
    </row>
    <row r="43" spans="1:12" s="1" customFormat="1" ht="24" customHeight="1" x14ac:dyDescent="0.25">
      <c r="A43" s="51"/>
      <c r="B43" s="62" t="s">
        <v>64</v>
      </c>
      <c r="C43" s="93" t="s">
        <v>65</v>
      </c>
      <c r="D43" s="93"/>
      <c r="E43" s="93"/>
      <c r="F43" s="93"/>
      <c r="G43" s="93"/>
      <c r="H43" s="93"/>
      <c r="I43" s="93"/>
      <c r="J43" s="45">
        <f>J44+J48</f>
        <v>0</v>
      </c>
      <c r="K43" s="45">
        <f t="shared" ref="K43:L43" si="5">K44+K48</f>
        <v>0</v>
      </c>
      <c r="L43" s="45">
        <f t="shared" si="5"/>
        <v>0</v>
      </c>
    </row>
    <row r="44" spans="1:12" s="1" customFormat="1" ht="24.75" customHeight="1" x14ac:dyDescent="0.25">
      <c r="A44" s="52"/>
      <c r="B44" s="52"/>
      <c r="C44" s="52"/>
      <c r="D44" s="62" t="s">
        <v>66</v>
      </c>
      <c r="E44" s="93" t="s">
        <v>12</v>
      </c>
      <c r="F44" s="93"/>
      <c r="G44" s="93"/>
      <c r="H44" s="93"/>
      <c r="I44" s="93"/>
      <c r="J44" s="34">
        <f>'1'!G16</f>
        <v>24762</v>
      </c>
      <c r="K44" s="34">
        <f>'1'!H16</f>
        <v>52405</v>
      </c>
      <c r="L44" s="34">
        <f>'1'!I16</f>
        <v>80048</v>
      </c>
    </row>
    <row r="45" spans="1:12" s="1" customFormat="1" ht="39.75" customHeight="1" x14ac:dyDescent="0.25">
      <c r="A45" s="52"/>
      <c r="B45" s="52"/>
      <c r="C45" s="52"/>
      <c r="D45" s="52"/>
      <c r="E45" s="52"/>
      <c r="F45" s="98" t="s">
        <v>67</v>
      </c>
      <c r="G45" s="98"/>
      <c r="H45" s="98"/>
      <c r="I45" s="98"/>
      <c r="J45" s="93"/>
      <c r="K45" s="93"/>
      <c r="L45" s="93"/>
    </row>
    <row r="46" spans="1:12" s="1" customFormat="1" ht="21" customHeight="1" x14ac:dyDescent="0.25">
      <c r="A46" s="52"/>
      <c r="B46" s="52"/>
      <c r="C46" s="52"/>
      <c r="D46" s="52"/>
      <c r="E46" s="52"/>
      <c r="F46" s="52"/>
      <c r="G46" s="98" t="s">
        <v>62</v>
      </c>
      <c r="H46" s="98"/>
      <c r="I46" s="98"/>
      <c r="J46" s="98"/>
      <c r="K46" s="98"/>
      <c r="L46" s="98"/>
    </row>
    <row r="47" spans="1:12" s="1" customFormat="1" ht="21.75" customHeight="1" x14ac:dyDescent="0.25">
      <c r="A47" s="52"/>
      <c r="B47" s="52"/>
      <c r="C47" s="52"/>
      <c r="D47" s="52"/>
      <c r="E47" s="52"/>
      <c r="F47" s="52"/>
      <c r="G47" s="52"/>
      <c r="H47" s="98" t="s">
        <v>68</v>
      </c>
      <c r="I47" s="98"/>
      <c r="J47" s="98"/>
      <c r="K47" s="98"/>
      <c r="L47" s="98"/>
    </row>
    <row r="48" spans="1:12" x14ac:dyDescent="0.3">
      <c r="A48" s="52"/>
      <c r="B48" s="52"/>
      <c r="C48" s="52"/>
      <c r="D48" s="62" t="s">
        <v>66</v>
      </c>
      <c r="E48" s="93" t="s">
        <v>12</v>
      </c>
      <c r="F48" s="93"/>
      <c r="G48" s="93"/>
      <c r="H48" s="93"/>
      <c r="I48" s="93"/>
      <c r="J48" s="34">
        <f>'1'!G17</f>
        <v>-24762</v>
      </c>
      <c r="K48" s="34">
        <f>'1'!H17</f>
        <v>-52405</v>
      </c>
      <c r="L48" s="34">
        <f>'1'!I17</f>
        <v>-80048</v>
      </c>
    </row>
    <row r="49" spans="1:12" x14ac:dyDescent="0.3">
      <c r="A49" s="52"/>
      <c r="B49" s="52"/>
      <c r="C49" s="52"/>
      <c r="D49" s="52"/>
      <c r="E49" s="52"/>
      <c r="F49" s="98" t="s">
        <v>67</v>
      </c>
      <c r="G49" s="98"/>
      <c r="H49" s="98"/>
      <c r="I49" s="98"/>
      <c r="J49" s="93"/>
      <c r="K49" s="93"/>
      <c r="L49" s="93"/>
    </row>
    <row r="50" spans="1:12" x14ac:dyDescent="0.3">
      <c r="A50" s="52"/>
      <c r="B50" s="52"/>
      <c r="C50" s="52"/>
      <c r="D50" s="52"/>
      <c r="E50" s="52"/>
      <c r="F50" s="52"/>
      <c r="G50" s="98" t="s">
        <v>62</v>
      </c>
      <c r="H50" s="98"/>
      <c r="I50" s="98"/>
      <c r="J50" s="98"/>
      <c r="K50" s="98"/>
      <c r="L50" s="98"/>
    </row>
    <row r="51" spans="1:12" x14ac:dyDescent="0.3">
      <c r="A51" s="52"/>
      <c r="B51" s="52"/>
      <c r="C51" s="52"/>
      <c r="D51" s="52"/>
      <c r="E51" s="52"/>
      <c r="F51" s="52"/>
      <c r="G51" s="52"/>
      <c r="H51" s="98" t="s">
        <v>68</v>
      </c>
      <c r="I51" s="98"/>
      <c r="J51" s="98"/>
      <c r="K51" s="98"/>
      <c r="L51" s="98"/>
    </row>
  </sheetData>
  <mergeCells count="31">
    <mergeCell ref="H47:L47"/>
    <mergeCell ref="E48:I48"/>
    <mergeCell ref="F49:L49"/>
    <mergeCell ref="G50:L50"/>
    <mergeCell ref="H51:L51"/>
    <mergeCell ref="H16:L16"/>
    <mergeCell ref="G46:L46"/>
    <mergeCell ref="E35:I35"/>
    <mergeCell ref="F36:L36"/>
    <mergeCell ref="G37:L37"/>
    <mergeCell ref="H38:L38"/>
    <mergeCell ref="A42:I42"/>
    <mergeCell ref="C43:I43"/>
    <mergeCell ref="E44:I44"/>
    <mergeCell ref="F45:L45"/>
    <mergeCell ref="C34:I34"/>
    <mergeCell ref="A33:I33"/>
    <mergeCell ref="A6:L6"/>
    <mergeCell ref="K7:L7"/>
    <mergeCell ref="A8:A9"/>
    <mergeCell ref="B8:C8"/>
    <mergeCell ref="D8:G8"/>
    <mergeCell ref="H8:H9"/>
    <mergeCell ref="I8:I9"/>
    <mergeCell ref="J8:L8"/>
    <mergeCell ref="G15:L15"/>
    <mergeCell ref="A10:I10"/>
    <mergeCell ref="A11:I11"/>
    <mergeCell ref="C12:I12"/>
    <mergeCell ref="E13:I13"/>
    <mergeCell ref="F14:L14"/>
  </mergeCells>
  <pageMargins left="0.7" right="0.7" top="0.75" bottom="0.75" header="0.3" footer="0.3"/>
  <pageSetup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1</vt:lpstr>
      <vt:lpstr>2</vt:lpstr>
      <vt:lpstr>3</vt:lpstr>
      <vt:lpstr>4</vt:lpstr>
      <vt:lpstr>'2'!Print_Area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Gohar.Hayrapetyan</dc:creator>
  <cp:lastModifiedBy>Gohar.Hayrapetyan</cp:lastModifiedBy>
  <dcterms:created xsi:type="dcterms:W3CDTF">2025-01-21T04:53:39Z</dcterms:created>
  <dcterms:modified xsi:type="dcterms:W3CDTF">2026-06-11T04:24:54Z</dcterms:modified>
</cp:coreProperties>
</file>