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anaCh\Downloads\71166 Տարածքային\"/>
    </mc:Choice>
  </mc:AlternateContent>
  <bookViews>
    <workbookView xWindow="0" yWindow="0" windowWidth="21570" windowHeight="7485" activeTab="5"/>
  </bookViews>
  <sheets>
    <sheet name="Հավելված 1" sheetId="2" r:id="rId1"/>
    <sheet name=" Հավելված 2" sheetId="3" r:id="rId2"/>
    <sheet name="Հավելված 3 " sheetId="7" r:id="rId3"/>
    <sheet name="Հավելված 4" sheetId="11" r:id="rId4"/>
    <sheet name="Հավելված 5.1" sheetId="5" r:id="rId5"/>
    <sheet name="Հավելված 5.2" sheetId="8" r:id="rId6"/>
  </sheets>
  <definedNames>
    <definedName name="_xlnm.Print_Area" localSheetId="2">'Հավելված 3 '!$A$1:$F$21</definedName>
    <definedName name="_xlnm.Print_Area" localSheetId="3">'Հավելված 4'!$A$1:$F$22</definedName>
    <definedName name="_xlnm.Print_Area" localSheetId="4">'Հավելված 5.1'!$A$1:$E$35</definedName>
    <definedName name="_xlnm.Print_Area" localSheetId="5">'Հավելված 5.2'!$A$1:$E$34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2" i="11" l="1"/>
  <c r="D21" i="11" s="1"/>
  <c r="D20" i="11" s="1"/>
  <c r="D10" i="11" s="1"/>
  <c r="F21" i="11"/>
  <c r="F20" i="11" s="1"/>
  <c r="F10" i="11" s="1"/>
  <c r="E21" i="11"/>
  <c r="E20" i="11" s="1"/>
  <c r="E10" i="11" s="1"/>
  <c r="D19" i="11" l="1"/>
  <c r="D9" i="11" s="1"/>
  <c r="E19" i="11"/>
  <c r="E9" i="11" s="1"/>
  <c r="F19" i="11"/>
  <c r="F9" i="11" s="1"/>
  <c r="F17" i="11" l="1"/>
  <c r="F15" i="11" s="1"/>
  <c r="F12" i="11" s="1"/>
  <c r="D17" i="11"/>
  <c r="D15" i="11" s="1"/>
  <c r="D12" i="11" s="1"/>
  <c r="E17" i="11"/>
  <c r="E15" i="11" s="1"/>
  <c r="E12" i="11" s="1"/>
  <c r="G13" i="3" l="1"/>
  <c r="G11" i="3" s="1"/>
  <c r="G9" i="3" s="1"/>
  <c r="G8" i="3" s="1"/>
  <c r="H13" i="3"/>
  <c r="H11" i="3" s="1"/>
  <c r="H9" i="3" s="1"/>
  <c r="H8" i="3" s="1"/>
  <c r="I17" i="3"/>
  <c r="I15" i="3" s="1"/>
  <c r="G19" i="3"/>
  <c r="H19" i="3"/>
  <c r="H21" i="3" s="1"/>
  <c r="I19" i="3"/>
  <c r="G21" i="3"/>
  <c r="I21" i="3"/>
  <c r="G24" i="3"/>
  <c r="H24" i="3"/>
  <c r="H26" i="3" s="1"/>
  <c r="I24" i="3"/>
  <c r="G26" i="3"/>
  <c r="I26" i="3"/>
  <c r="I13" i="3" l="1"/>
  <c r="I11" i="3" s="1"/>
  <c r="I9" i="3" s="1"/>
  <c r="I8" i="3" s="1"/>
  <c r="J19" i="3"/>
  <c r="J24" i="3"/>
  <c r="F7" i="2"/>
  <c r="J17" i="3" l="1"/>
  <c r="E7" i="2" l="1"/>
  <c r="E20" i="7" l="1"/>
  <c r="E19" i="7" s="1"/>
  <c r="E10" i="7" s="1"/>
  <c r="F20" i="7"/>
  <c r="F19" i="7" s="1"/>
  <c r="F10" i="7" s="1"/>
  <c r="D21" i="7"/>
  <c r="D20" i="7" s="1"/>
  <c r="D19" i="7" s="1"/>
  <c r="D10" i="7" s="1"/>
  <c r="E18" i="7" l="1"/>
  <c r="F18" i="7"/>
  <c r="D18" i="7"/>
  <c r="D16" i="7" l="1"/>
  <c r="D14" i="7" s="1"/>
  <c r="D12" i="7" s="1"/>
  <c r="D9" i="7"/>
  <c r="E16" i="7"/>
  <c r="E14" i="7" s="1"/>
  <c r="E12" i="7" s="1"/>
  <c r="E9" i="7"/>
  <c r="F16" i="7"/>
  <c r="F14" i="7" s="1"/>
  <c r="F12" i="7" s="1"/>
  <c r="F9" i="7"/>
  <c r="D7" i="2"/>
  <c r="J26" i="3" l="1"/>
  <c r="J21" i="3" l="1"/>
  <c r="J15" i="3" l="1"/>
  <c r="J13" i="3"/>
  <c r="J11" i="3" s="1"/>
  <c r="J9" i="3" s="1"/>
  <c r="J8" i="3" s="1"/>
</calcChain>
</file>

<file path=xl/sharedStrings.xml><?xml version="1.0" encoding="utf-8"?>
<sst xmlns="http://schemas.openxmlformats.org/spreadsheetml/2006/main" count="224" uniqueCount="113">
  <si>
    <t>Ծրագիր</t>
  </si>
  <si>
    <t>Միջոցառում</t>
  </si>
  <si>
    <t xml:space="preserve"> 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</si>
  <si>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</si>
  <si>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</si>
  <si>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</si>
  <si>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</si>
  <si>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</si>
  <si>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</si>
  <si>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</si>
  <si>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</si>
  <si>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</si>
  <si>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</si>
  <si>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</si>
  <si>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</si>
  <si>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 xml:space="preserve"> Հավելված N 1
</t>
  </si>
  <si>
    <t>Ծրագրային դասիչը</t>
  </si>
  <si>
    <t>Բյուջետային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</si>
  <si>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</si>
  <si>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</si>
  <si>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</si>
  <si>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այդ թվում` բյուջետային ծախսերի տնտեսագիտական դասակարգման հոդվածներ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</si>
  <si>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</si>
  <si>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</si>
  <si>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</si>
  <si>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</si>
  <si>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</si>
  <si>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</si>
  <si>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</si>
  <si>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</si>
  <si>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</si>
  <si>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</si>
  <si>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05</t>
  </si>
  <si>
    <t xml:space="preserve"> Տրանսպորտ</t>
  </si>
  <si>
    <t xml:space="preserve"> 01</t>
  </si>
  <si>
    <t xml:space="preserve"> Ճանապարհային տրանսպորտ</t>
  </si>
  <si>
    <t xml:space="preserve"> այդ թվում` ըստ կատարողների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</si>
  <si>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</si>
  <si>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</si>
  <si>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</si>
  <si>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</si>
  <si>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</si>
  <si>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</si>
  <si>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</si>
  <si>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</si>
  <si>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</si>
  <si>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</si>
  <si>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</si>
  <si>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</si>
  <si>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</si>
  <si>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</si>
  <si>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</si>
  <si>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1049 </t>
  </si>
  <si>
    <t xml:space="preserve"> Ճանապարհային ցանցի բարելավում </t>
  </si>
  <si>
    <t xml:space="preserve"> Առաջին եռամսյակ</t>
  </si>
  <si>
    <t xml:space="preserve"> Ընդամենը </t>
  </si>
  <si>
    <t xml:space="preserve"> այդ թվում </t>
  </si>
  <si>
    <t>Ճանապարհային ցանցի բարելավում</t>
  </si>
  <si>
    <t xml:space="preserve"> ԸՆԹԱՑԻԿ ԾԱԽՍԵՐ</t>
  </si>
  <si>
    <t xml:space="preserve"> ԱՅԼ  ԾԱԽՍԵՐ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</si>
  <si>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</si>
  <si>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</si>
  <si>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 xml:space="preserve"> Վարկային
միջոցներ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</si>
  <si>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</si>
  <si>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</si>
  <si>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</si>
  <si>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</t>
  </si>
  <si>
    <t xml:space="preserve"> Համաֆին-անսավորում </t>
  </si>
  <si>
    <t>Հավելված N 4</t>
  </si>
  <si>
    <t xml:space="preserve"> Միջոցառումն իրականացնողի անվանումը՛ </t>
  </si>
  <si>
    <t xml:space="preserve"> Մասնագիտացված միավոր </t>
  </si>
  <si>
    <t xml:space="preserve"> Խորհրդատվությունների (պայմանագրերի) քանակը, հատ </t>
  </si>
  <si>
    <t xml:space="preserve"> Միջոցառումն իրականացնողի անվանումը? </t>
  </si>
  <si>
    <t xml:space="preserve"> Խորհրդատուների քանակ </t>
  </si>
  <si>
    <t xml:space="preserve"> Հավելված N2
</t>
  </si>
  <si>
    <t>Հավելված N 3</t>
  </si>
  <si>
    <t>Աղյուսակ N 1</t>
  </si>
  <si>
    <t>Աղյուսակ N 2</t>
  </si>
  <si>
    <t xml:space="preserve"> </t>
  </si>
  <si>
    <t xml:space="preserve"> ՀՀ  տարածքային կառավարման և ենթակառուցվածքների նախարարություն</t>
  </si>
  <si>
    <t>ՀՀ տարածքային կառավարման և ենթակառուցվածքների նախարարություն
այդ թվում`</t>
  </si>
  <si>
    <t xml:space="preserve"> - Այլ ծախսեր</t>
  </si>
  <si>
    <t xml:space="preserve"> -  Այլ ծախսեր</t>
  </si>
  <si>
    <t xml:space="preserve"> Եվրոպական ներդրումային բանկի աջակցությամբ իրականացվող Հյուսիս-հարավ միջանցքի զարգացման դրամաշնորհային ծրագրի համակարգում և կառավարում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</si>
  <si>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</t>
  </si>
  <si>
    <t xml:space="preserve"> Եվրոպական ներդրումային բանկի աջակցությամբ իրականացվող Հյուսիս-հարավ միջանցքի զարգացման ծրագրի իրականացման նպատակով ճանապարհային երթևեկության անվտանգության բարելավման նպատակով խորհրդատվության տրամադրում: Լանջիկ-Գյումրի Հատված (Տրանշ 3)_x000D_
</t>
  </si>
  <si>
    <t xml:space="preserve"> Եվրոպական ներդրումային  բանկի աջակցությամբ իրականացվող Հյուսիս-հարավ միջանցքի զարգացման դրամաշնորհային ծրագրի իրականացման նպատակով  ճանապարհային երթևեկության անվտանգության բարելավմանն ուղղված միջոցառումներ: 3-րդ Տրանշ 
</t>
  </si>
  <si>
    <t>Եվրոպական ներդրումային բանկի աջակցությամբ իրականացվող Հյուսիս-հարավ միջանցքի զարգացման դրամաշնորհային ծրագրի համակարգում և կառավարում</t>
  </si>
  <si>
    <t xml:space="preserve">  Եվրոպական ներդրումային  բանկի աջակցությամբ իրականացվող Հյուսիս-հարավ միջանցքի զարգացման դրամաշնորհային ծրագրի իրականացման նպատակով  ճանապարհային երթևեկության անվտանգության բարելավմանն ուղղված միջոցառումներ: 3-րդ Տրանշ 
</t>
  </si>
  <si>
    <t>Եվրոպական ներդրումային բանկի աջակցությամբ իրականացվող Հյուսիս-հարավ միջանցքի զարգացման ծրագրի համակարգում և կառավարում (Տրանշ 3)</t>
  </si>
  <si>
    <t xml:space="preserve">  Եվրոպական ներդրումային բանկի աջակցությամբ իրականացվող Հյուսիս-հարավ միջանցքի զարգացման ծրագրի իրականացման նպատակով ճանապարհային երթևեկության անվտանգության բարելավման նպատակով խորհրդատվության տրամադրում: Լանջիկ-Գյումրի Հատված (Տրանշ 3)
</t>
  </si>
  <si>
    <t xml:space="preserve"> Եվրոպական ներդրումային բանկի աջակցությամբ իրականացվող Հյուսիս-հարավ միջանցքի զարգացման ծրագրի իրականացման նպատակով ճանապարհային երթևեկության անվտանգության բարելավման նպատակով խորհրդատվության տրամադրում: Լանջիկ-Գյումրի Հատված (Տրանշ 3)
</t>
  </si>
  <si>
    <t xml:space="preserve">ՀՀ կառավարության 2019 թվականի N       -Ն որոշման </t>
  </si>
  <si>
    <t>Հավելված N 5</t>
  </si>
  <si>
    <t xml:space="preserve">ՀՀ  տարածքային կառավարման և ենթակառուցվածքների նախարարություն </t>
  </si>
  <si>
    <t>ՀՀ  տարածքային կառավարման և ենթակառուցվածքների նախարարություն</t>
  </si>
  <si>
    <t xml:space="preserve">ՀՀ կառավարության 2019
 թվականի N       -Ն որոշման </t>
  </si>
  <si>
    <t>«ՀԱՅԱՍՏԱՆԻ  ՀԱՆՐԱՊԵՏՈՒԹՅԱՆ 2019 ԹՎԱԿԱՆԻ ՊԵՏԱԿԱՆ ԲՅՈՒՋԵԻ ՄԱՍԻՆ» ՀԱՅԱՍՏԱՆԻ  ՀԱՆՐԱՊԵՏՈՒԹՅԱՆ ՕՐԵՆՔԻ N 1 ՀԱՎԵԼՎԱԾԻ N2  ԱՂՅՈՒՍԱԿՈՒՄ ԿԱՏԱՐՎՈՂ ՎԵՐԱԲԱՇԽՈՒՄԸ ԵՎ ՀԱՅԱՍՏԱՆԻ ՀԱՆՐԱՊԵՏՈՒԹՅԱՆ ԿԱՌԱՎԱՐՈՒԹՅԱՆ 2018 ԹՎԱԿԱՆԻ ԴԵԿՏԵՄԲԵՐԻ 27-Ի N 1515-Ն ՈՐՈՇՄԱՆ N 5 ՀԱՎԵԼՎԱԾԻ N1 ԱՂՅՈՒՍԱԿՈՒՄ ԿԱՏԱՐՎՈՂ ՓՈՓՈԽՈՒԹՅՈՒՆՆԵՐԸ ԵՎ ԼՐԱՑՈՒՄՆԵՐԸ</t>
  </si>
  <si>
    <t>ՀԱՅԱՍՏԱՆԻ ՀԱՆՐԱՊԵՏՈՒԹՅԱՆ ԿԱՌԱՎԱՐՈՒԹՅԱՆ 2018 ԹՎԱԿԱՆԻ ԴԵԿՏԵՄԲԵՐԻ 27-Ի N 1515-Ն ՈՐՈՇՄԱՆ N 3 ԵՎ 4 ՀԱՎԵԼՎԱԾՆԵՐՈՒՄ ԿԱՏԱՐՎՈՂ ՓՈՓՈԽՈՒԹՅՈՒՆՆԵՐԸ ԵՎ ԼՐԱՑՈՒՄՆԵՐԸ</t>
  </si>
  <si>
    <t>ՀԱՅԱՍՏԱՆԻ ՀԱՆՐԱՊԵՏՈՒԹՅԱՆ ԿԱՌԱՎԱՐՈՒԹՅԱՆ 2018 ԹՎԱԿԱՆԻ ԴԵԿՏԵՄԲԵՐԻ 27-Ի N 1515-Ն ՈՐՈՇՄԱՆ N11 ՀԱՎԵԼՎԱԾԻ 11.8 ԱՂՅՈՒՍԱԿՈՒՄ ԿԱՏԱՐՎՈՂ ՓՈՓՈԽՈՒԹՅՈՒՆՆԵՐԸ ԵՎ ԼՐԱՑՈՒՄՆԵՐԸ</t>
  </si>
  <si>
    <t>ՀԱՅԱՍՏԱՆԻ ՀԱՆՐԱՊԵՏՈՒԹՅԱՆ ԿԱՌԱՎԱՐՈՒԹՅԱՆ 2018 ԹՎԱԿԱՆԻ ԴԵԿՏԵՄԲԵՐԻ 27-Ի N 1515-Ն ՈՐՈՇՄԱՆ  N11.1 ՀԱՎԵԼՎԱԾԻ  11.1.8 ԱՂՅՈՒՍԱԿՈՒՄ ԿԱՏԱՐՎՈՂ ՓՈՓՈԽՈՒԹՅՈՒՆՆԵՐԸ ԵՎ ԼՐԱՑՈՒՄՆԵՐԸ</t>
  </si>
  <si>
    <t>հազար դրամ</t>
  </si>
  <si>
    <t>հազար  դրամ</t>
  </si>
  <si>
    <t xml:space="preserve"> Միջոցառում</t>
  </si>
  <si>
    <t>ՀԱՅԱՍՏԱՆԻ  ՀԱՆՐԱՊԵՏՈՒԹՅԱՆ ԿԱՌԱՎԱՐՈՒԹՅԱՆ 2018 ԹՎԱԿԱՆԻ ԴԵԿՏԵՄԲԵՐԻ 27-Ի N 1515-Ն ՈՐՈՇՄԱՆ N 5 ՀԱՎԵԼՎԱԾԻ N3 ԱՂՅՈՒՍԱԿՈՒՄ ԿԱՏԱՐՎՈՂ ԼՐԱՑՈՒՄՆԵՐԸ</t>
  </si>
  <si>
    <t>Միջոց_x000D_առում</t>
  </si>
  <si>
    <t>Ցուցանիշների փոփոխությունը (ավելացումները նշված են դրական նշանով)</t>
  </si>
  <si>
    <t xml:space="preserve">այդ թվում </t>
  </si>
  <si>
    <t>Ցուցանիշների փոփոխությունը (նվազեցումները նշված են փակագծերում)</t>
  </si>
  <si>
    <t>ՀԱՅԱՍՏԱՆԻ  ՀԱՆՐԱՊԵՏՈՒԹՅԱՆ ԿԱՌԱՎԱՐՈՒԹՅԱՆ 2018 ԹՎԱԿԱՆԻ ԴԵԿՏԵՄԲԵՐԻ 27-Ի N 1515-Ն ՈՐՈՇՄԱՆ N 5 ՀԱՎԵԼՎԱԾԻ N4 ԱՂՅՈՒՍԱԿՈՒՄ ԿԱՏԱՐՎՈՂ ՓՈՓՈԽՈՒԹՅՈՒՆՆԵՐԸ</t>
  </si>
  <si>
    <t>Ցուցանիշների փոփոխությունը (նվազեցումները նշված են փակագծերում)</t>
  </si>
  <si>
    <t xml:space="preserve"> Միջոցառումն իրականացնողի անվանումը</t>
  </si>
  <si>
    <t>Ցուցանիշների փոփոխությունը ( նվազեցումները նշված են 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</si>
</sst>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#,##0.0_);\(#,##0.0\)"/>
    <numFmt numFmtId="166" formatCode="_(* #,##0.0_);_(* \(#,##0.0\);_(* &quot;-&quot;??_);_(@_)"/>
    <numFmt numFmtId="167" formatCode="##,##0.0;\(##,##0.0\);\-"/>
    <numFmt numFmtId="168" formatCode="_-* #,##0.0\ _₽_-;\-* #,##0.0\ _₽_-;_-* &quot;-&quot;??\ _₽_-;_-@_-"/>
    <numFmt numFmtId="169" formatCode="_-* #,##0.00_р_._-;\-* #,##0.00_р_._-;_-* &quot;-&quot;??_р_._-;_-@_-"/>
    <numFmt numFmtId="170" formatCode="0.0"/>
  </numFmts>
  <fonts count="27" x14ac:knownFonts="1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b/>
      <i/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i/>
      <sz val="10"/>
      <name val="GHEA Grapalat"/>
      <family val="3"/>
    </font>
    <font>
      <sz val="10"/>
      <name val="Times Armenian"/>
      <family val="1"/>
    </font>
    <font>
      <b/>
      <i/>
      <sz val="10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b/>
      <i/>
      <sz val="12"/>
      <color rgb="FF000000"/>
      <name val="GHEA Grapalat"/>
      <family val="3"/>
    </font>
    <font>
      <b/>
      <sz val="8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i/>
      <sz val="8"/>
      <color rgb="FF000000"/>
      <name val="GHEA Grapalat"/>
      <family val="3"/>
    </font>
    <font>
      <b/>
      <i/>
      <sz val="8"/>
      <name val="GHEA Grapalat"/>
      <family val="3"/>
    </font>
    <font>
      <b/>
      <sz val="1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164" fontId="4" fillId="0" borderId="0" applyFont="0" applyFill="0" applyBorder="0" applyAlignment="0" applyProtection="0"/>
    <xf numFmtId="167" fontId="5" fillId="0" borderId="0" applyFill="0" applyBorder="0" applyProtection="0">
      <alignment horizontal="right" vertical="top"/>
    </xf>
    <xf numFmtId="167" fontId="6" fillId="0" borderId="0" applyFill="0" applyBorder="0" applyProtection="0">
      <alignment horizontal="right" vertical="top"/>
    </xf>
    <xf numFmtId="0" fontId="4" fillId="0" borderId="0"/>
    <xf numFmtId="0" fontId="9" fillId="0" borderId="0"/>
    <xf numFmtId="0" fontId="10" fillId="0" borderId="0"/>
    <xf numFmtId="169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83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0" xfId="0" applyFont="1"/>
    <xf numFmtId="0" fontId="7" fillId="0" borderId="7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167" fontId="3" fillId="0" borderId="5" xfId="2" applyNumberFormat="1" applyFont="1" applyBorder="1" applyAlignment="1">
      <alignment horizontal="right" vertical="top"/>
    </xf>
    <xf numFmtId="0" fontId="11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5" xfId="0" applyFont="1" applyBorder="1"/>
    <xf numFmtId="166" fontId="7" fillId="0" borderId="5" xfId="0" applyNumberFormat="1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167" fontId="3" fillId="0" borderId="15" xfId="2" applyNumberFormat="1" applyFont="1" applyBorder="1" applyAlignment="1">
      <alignment horizontal="right" vertical="top"/>
    </xf>
    <xf numFmtId="167" fontId="3" fillId="0" borderId="11" xfId="2" applyNumberFormat="1" applyFont="1" applyBorder="1" applyAlignment="1">
      <alignment horizontal="right" vertical="top"/>
    </xf>
    <xf numFmtId="166" fontId="3" fillId="0" borderId="5" xfId="0" applyNumberFormat="1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167" fontId="7" fillId="0" borderId="9" xfId="2" applyNumberFormat="1" applyFont="1" applyBorder="1" applyAlignment="1">
      <alignment horizontal="right" vertical="top"/>
    </xf>
    <xf numFmtId="167" fontId="7" fillId="0" borderId="8" xfId="2" applyNumberFormat="1" applyFont="1" applyBorder="1" applyAlignment="1">
      <alignment horizontal="right" vertical="top"/>
    </xf>
    <xf numFmtId="0" fontId="2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70" fontId="2" fillId="0" borderId="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166" fontId="1" fillId="0" borderId="5" xfId="0" applyNumberFormat="1" applyFont="1" applyBorder="1" applyAlignment="1">
      <alignment horizontal="left" vertical="top" wrapText="1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14" fillId="0" borderId="0" xfId="0" applyNumberFormat="1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165" fontId="1" fillId="0" borderId="5" xfId="8" applyNumberFormat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center" vertical="center" wrapText="1"/>
    </xf>
    <xf numFmtId="165" fontId="16" fillId="0" borderId="5" xfId="0" applyNumberFormat="1" applyFont="1" applyFill="1" applyBorder="1" applyAlignment="1">
      <alignment horizontal="right" vertical="center" shrinkToFit="1"/>
    </xf>
    <xf numFmtId="0" fontId="14" fillId="0" borderId="5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center" vertical="center" wrapText="1"/>
    </xf>
    <xf numFmtId="1" fontId="16" fillId="0" borderId="5" xfId="0" applyNumberFormat="1" applyFont="1" applyFill="1" applyBorder="1" applyAlignment="1">
      <alignment horizontal="center" vertical="center" shrinkToFit="1"/>
    </xf>
    <xf numFmtId="165" fontId="14" fillId="0" borderId="5" xfId="0" applyNumberFormat="1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165" fontId="14" fillId="0" borderId="0" xfId="0" applyNumberFormat="1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165" fontId="16" fillId="0" borderId="5" xfId="0" applyNumberFormat="1" applyFont="1" applyFill="1" applyBorder="1" applyAlignment="1">
      <alignment horizontal="right" vertical="center"/>
    </xf>
    <xf numFmtId="165" fontId="14" fillId="0" borderId="5" xfId="0" applyNumberFormat="1" applyFont="1" applyFill="1" applyBorder="1" applyAlignment="1">
      <alignment horizontal="right" vertical="center"/>
    </xf>
    <xf numFmtId="165" fontId="19" fillId="0" borderId="5" xfId="0" applyNumberFormat="1" applyFont="1" applyFill="1" applyBorder="1" applyAlignment="1">
      <alignment horizontal="right" vertical="center"/>
    </xf>
    <xf numFmtId="167" fontId="8" fillId="0" borderId="5" xfId="3" applyNumberFormat="1" applyFont="1" applyBorder="1" applyAlignment="1">
      <alignment horizontal="right" vertical="top"/>
    </xf>
    <xf numFmtId="166" fontId="13" fillId="0" borderId="5" xfId="0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7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vertical="center" wrapText="1"/>
    </xf>
    <xf numFmtId="170" fontId="2" fillId="0" borderId="17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21" fillId="0" borderId="5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right" vertical="top" wrapText="1"/>
    </xf>
    <xf numFmtId="168" fontId="21" fillId="0" borderId="5" xfId="1" applyNumberFormat="1" applyFont="1" applyBorder="1" applyAlignment="1">
      <alignment horizontal="right" vertical="top" wrapText="1"/>
    </xf>
    <xf numFmtId="0" fontId="0" fillId="0" borderId="0" xfId="0" applyFont="1" applyAlignment="1">
      <alignment horizontal="right" vertical="top" wrapText="1"/>
    </xf>
    <xf numFmtId="0" fontId="11" fillId="0" borderId="20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11" fillId="0" borderId="22" xfId="0" applyFont="1" applyBorder="1" applyAlignment="1">
      <alignment horizontal="left" vertical="top" wrapText="1"/>
    </xf>
    <xf numFmtId="0" fontId="11" fillId="0" borderId="2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22" fillId="0" borderId="5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167" fontId="2" fillId="0" borderId="5" xfId="3" applyNumberFormat="1" applyFont="1" applyBorder="1" applyAlignment="1">
      <alignment horizontal="right" vertical="center"/>
    </xf>
    <xf numFmtId="165" fontId="24" fillId="0" borderId="5" xfId="0" applyNumberFormat="1" applyFont="1" applyFill="1" applyBorder="1" applyAlignment="1">
      <alignment horizontal="right" vertical="center"/>
    </xf>
    <xf numFmtId="0" fontId="25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wrapText="1"/>
    </xf>
    <xf numFmtId="0" fontId="3" fillId="0" borderId="5" xfId="0" applyFont="1" applyBorder="1" applyAlignment="1">
      <alignment horizontal="center" vertical="center" wrapText="1"/>
    </xf>
    <xf numFmtId="2" fontId="1" fillId="2" borderId="0" xfId="0" applyNumberFormat="1" applyFont="1" applyFill="1" applyAlignment="1">
      <alignment vertical="center" wrapText="1"/>
    </xf>
    <xf numFmtId="0" fontId="3" fillId="0" borderId="5" xfId="0" applyFont="1" applyBorder="1" applyAlignment="1">
      <alignment horizontal="center" vertical="top" wrapText="1"/>
    </xf>
    <xf numFmtId="165" fontId="1" fillId="0" borderId="5" xfId="8" applyNumberFormat="1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14" fillId="2" borderId="5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165" fontId="16" fillId="2" borderId="5" xfId="0" applyNumberFormat="1" applyFont="1" applyFill="1" applyBorder="1" applyAlignment="1">
      <alignment horizontal="right" vertical="center"/>
    </xf>
    <xf numFmtId="0" fontId="7" fillId="2" borderId="5" xfId="0" applyFont="1" applyFill="1" applyBorder="1" applyAlignment="1">
      <alignment horizontal="left" vertical="top" wrapText="1"/>
    </xf>
    <xf numFmtId="165" fontId="14" fillId="2" borderId="5" xfId="0" applyNumberFormat="1" applyFont="1" applyFill="1" applyBorder="1" applyAlignment="1">
      <alignment horizontal="right" vertical="center"/>
    </xf>
    <xf numFmtId="0" fontId="23" fillId="2" borderId="5" xfId="0" applyFont="1" applyFill="1" applyBorder="1" applyAlignment="1">
      <alignment horizontal="left" vertical="top" wrapText="1"/>
    </xf>
    <xf numFmtId="165" fontId="19" fillId="2" borderId="5" xfId="0" applyNumberFormat="1" applyFont="1" applyFill="1" applyBorder="1" applyAlignment="1">
      <alignment horizontal="right" vertical="center"/>
    </xf>
    <xf numFmtId="0" fontId="7" fillId="2" borderId="5" xfId="0" applyFont="1" applyFill="1" applyBorder="1"/>
    <xf numFmtId="0" fontId="21" fillId="0" borderId="5" xfId="0" applyFont="1" applyBorder="1" applyAlignment="1">
      <alignment horizontal="left" vertical="top" wrapText="1"/>
    </xf>
    <xf numFmtId="2" fontId="1" fillId="2" borderId="0" xfId="0" applyNumberFormat="1" applyFont="1" applyFill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7" fontId="3" fillId="0" borderId="13" xfId="2" applyNumberFormat="1" applyFont="1" applyBorder="1" applyAlignment="1">
      <alignment horizontal="center" vertical="top"/>
    </xf>
    <xf numFmtId="167" fontId="3" fillId="0" borderId="10" xfId="2" applyNumberFormat="1" applyFont="1" applyBorder="1" applyAlignment="1">
      <alignment horizontal="center" vertical="top"/>
    </xf>
    <xf numFmtId="167" fontId="3" fillId="0" borderId="14" xfId="2" applyNumberFormat="1" applyFont="1" applyBorder="1" applyAlignment="1">
      <alignment horizontal="center" vertical="top"/>
    </xf>
    <xf numFmtId="167" fontId="3" fillId="0" borderId="24" xfId="2" applyNumberFormat="1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 wrapText="1"/>
    </xf>
    <xf numFmtId="0" fontId="7" fillId="0" borderId="21" xfId="0" applyFont="1" applyBorder="1" applyAlignment="1">
      <alignment horizontal="center" vertical="top" wrapText="1"/>
    </xf>
    <xf numFmtId="0" fontId="7" fillId="0" borderId="19" xfId="0" applyFont="1" applyBorder="1" applyAlignment="1">
      <alignment horizontal="center" vertical="top" wrapText="1"/>
    </xf>
    <xf numFmtId="0" fontId="7" fillId="0" borderId="2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top" wrapText="1"/>
    </xf>
    <xf numFmtId="0" fontId="7" fillId="0" borderId="18" xfId="0" applyFont="1" applyBorder="1" applyAlignment="1">
      <alignment horizontal="center" vertical="top" wrapText="1"/>
    </xf>
    <xf numFmtId="165" fontId="1" fillId="0" borderId="5" xfId="8" applyNumberFormat="1" applyFon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center" vertical="center" wrapText="1"/>
    </xf>
    <xf numFmtId="165" fontId="15" fillId="0" borderId="0" xfId="0" applyNumberFormat="1" applyFon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center" vertical="center" wrapText="1"/>
    </xf>
    <xf numFmtId="165" fontId="1" fillId="0" borderId="5" xfId="0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1" fillId="0" borderId="2" xfId="0" applyFont="1" applyBorder="1" applyAlignment="1">
      <alignment horizontal="left" vertical="top" wrapText="1"/>
    </xf>
    <xf numFmtId="0" fontId="21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26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165" fontId="3" fillId="0" borderId="1" xfId="0" applyNumberFormat="1" applyFont="1" applyFill="1" applyBorder="1" applyAlignment="1">
      <alignment horizontal="right" vertical="center" wrapText="1"/>
    </xf>
    <xf numFmtId="165" fontId="1" fillId="0" borderId="2" xfId="8" applyNumberFormat="1" applyFont="1" applyFill="1" applyBorder="1" applyAlignment="1">
      <alignment horizontal="center" vertical="center" wrapText="1"/>
    </xf>
    <xf numFmtId="165" fontId="1" fillId="0" borderId="4" xfId="8" applyNumberFormat="1" applyFont="1" applyFill="1" applyBorder="1" applyAlignment="1">
      <alignment horizontal="center" vertical="center" wrapText="1"/>
    </xf>
    <xf numFmtId="165" fontId="1" fillId="0" borderId="3" xfId="8" applyNumberFormat="1" applyFont="1" applyFill="1" applyBorder="1" applyAlignment="1">
      <alignment horizontal="center" vertical="center" wrapText="1"/>
    </xf>
    <xf numFmtId="165" fontId="1" fillId="0" borderId="16" xfId="8" applyNumberFormat="1" applyFont="1" applyFill="1" applyBorder="1" applyAlignment="1">
      <alignment horizontal="center" vertical="center" wrapText="1"/>
    </xf>
    <xf numFmtId="165" fontId="1" fillId="0" borderId="25" xfId="8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Fill="1" applyBorder="1" applyAlignment="1">
      <alignment horizontal="center" vertical="center" wrapText="1"/>
    </xf>
    <xf numFmtId="165" fontId="1" fillId="0" borderId="3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</cellXfs>
  <cellStyles count="9">
    <cellStyle name="Comma" xfId="1" builtinId="3"/>
    <cellStyle name="Comma 2" xfId="8"/>
    <cellStyle name="Normal" xfId="0" builtinId="0"/>
    <cellStyle name="Normal 4" xfId="6"/>
    <cellStyle name="SN_241" xfId="2"/>
    <cellStyle name="SN_b" xfId="3"/>
    <cellStyle name="Style 1" xfId="5"/>
    <cellStyle name="Обычный 2" xfId="4"/>
    <cellStyle name="Финансовый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view="pageBreakPreview" zoomScale="120" zoomScaleNormal="100" zoomScaleSheetLayoutView="120" workbookViewId="0">
      <selection activeCell="C5" sqref="C5:C6"/>
    </sheetView>
  </sheetViews>
  <sheetFormatPr defaultRowHeight="13.5" x14ac:dyDescent="0.2"/>
  <cols>
    <col min="1" max="1" width="12.5703125" style="13" customWidth="1"/>
    <col min="2" max="2" width="13.28515625" style="13" customWidth="1"/>
    <col min="3" max="3" width="77.5703125" style="13" customWidth="1"/>
    <col min="4" max="4" width="13.85546875" style="13" hidden="1" customWidth="1"/>
    <col min="5" max="5" width="1.28515625" style="13" hidden="1" customWidth="1"/>
    <col min="6" max="6" width="30.7109375" style="13" customWidth="1"/>
    <col min="7" max="258" width="9.140625" style="13"/>
    <col min="259" max="260" width="5.7109375" style="13" customWidth="1"/>
    <col min="261" max="261" width="76.28515625" style="13" customWidth="1"/>
    <col min="262" max="262" width="17.85546875" style="13" customWidth="1"/>
    <col min="263" max="514" width="9.140625" style="13"/>
    <col min="515" max="516" width="5.7109375" style="13" customWidth="1"/>
    <col min="517" max="517" width="76.28515625" style="13" customWidth="1"/>
    <col min="518" max="518" width="17.85546875" style="13" customWidth="1"/>
    <col min="519" max="770" width="9.140625" style="13"/>
    <col min="771" max="772" width="5.7109375" style="13" customWidth="1"/>
    <col min="773" max="773" width="76.28515625" style="13" customWidth="1"/>
    <col min="774" max="774" width="17.85546875" style="13" customWidth="1"/>
    <col min="775" max="1026" width="9.140625" style="13"/>
    <col min="1027" max="1028" width="5.7109375" style="13" customWidth="1"/>
    <col min="1029" max="1029" width="76.28515625" style="13" customWidth="1"/>
    <col min="1030" max="1030" width="17.85546875" style="13" customWidth="1"/>
    <col min="1031" max="1282" width="9.140625" style="13"/>
    <col min="1283" max="1284" width="5.7109375" style="13" customWidth="1"/>
    <col min="1285" max="1285" width="76.28515625" style="13" customWidth="1"/>
    <col min="1286" max="1286" width="17.85546875" style="13" customWidth="1"/>
    <col min="1287" max="1538" width="9.140625" style="13"/>
    <col min="1539" max="1540" width="5.7109375" style="13" customWidth="1"/>
    <col min="1541" max="1541" width="76.28515625" style="13" customWidth="1"/>
    <col min="1542" max="1542" width="17.85546875" style="13" customWidth="1"/>
    <col min="1543" max="1794" width="9.140625" style="13"/>
    <col min="1795" max="1796" width="5.7109375" style="13" customWidth="1"/>
    <col min="1797" max="1797" width="76.28515625" style="13" customWidth="1"/>
    <col min="1798" max="1798" width="17.85546875" style="13" customWidth="1"/>
    <col min="1799" max="2050" width="9.140625" style="13"/>
    <col min="2051" max="2052" width="5.7109375" style="13" customWidth="1"/>
    <col min="2053" max="2053" width="76.28515625" style="13" customWidth="1"/>
    <col min="2054" max="2054" width="17.85546875" style="13" customWidth="1"/>
    <col min="2055" max="2306" width="9.140625" style="13"/>
    <col min="2307" max="2308" width="5.7109375" style="13" customWidth="1"/>
    <col min="2309" max="2309" width="76.28515625" style="13" customWidth="1"/>
    <col min="2310" max="2310" width="17.85546875" style="13" customWidth="1"/>
    <col min="2311" max="2562" width="9.140625" style="13"/>
    <col min="2563" max="2564" width="5.7109375" style="13" customWidth="1"/>
    <col min="2565" max="2565" width="76.28515625" style="13" customWidth="1"/>
    <col min="2566" max="2566" width="17.85546875" style="13" customWidth="1"/>
    <col min="2567" max="2818" width="9.140625" style="13"/>
    <col min="2819" max="2820" width="5.7109375" style="13" customWidth="1"/>
    <col min="2821" max="2821" width="76.28515625" style="13" customWidth="1"/>
    <col min="2822" max="2822" width="17.85546875" style="13" customWidth="1"/>
    <col min="2823" max="3074" width="9.140625" style="13"/>
    <col min="3075" max="3076" width="5.7109375" style="13" customWidth="1"/>
    <col min="3077" max="3077" width="76.28515625" style="13" customWidth="1"/>
    <col min="3078" max="3078" width="17.85546875" style="13" customWidth="1"/>
    <col min="3079" max="3330" width="9.140625" style="13"/>
    <col min="3331" max="3332" width="5.7109375" style="13" customWidth="1"/>
    <col min="3333" max="3333" width="76.28515625" style="13" customWidth="1"/>
    <col min="3334" max="3334" width="17.85546875" style="13" customWidth="1"/>
    <col min="3335" max="3586" width="9.140625" style="13"/>
    <col min="3587" max="3588" width="5.7109375" style="13" customWidth="1"/>
    <col min="3589" max="3589" width="76.28515625" style="13" customWidth="1"/>
    <col min="3590" max="3590" width="17.85546875" style="13" customWidth="1"/>
    <col min="3591" max="3842" width="9.140625" style="13"/>
    <col min="3843" max="3844" width="5.7109375" style="13" customWidth="1"/>
    <col min="3845" max="3845" width="76.28515625" style="13" customWidth="1"/>
    <col min="3846" max="3846" width="17.85546875" style="13" customWidth="1"/>
    <col min="3847" max="4098" width="9.140625" style="13"/>
    <col min="4099" max="4100" width="5.7109375" style="13" customWidth="1"/>
    <col min="4101" max="4101" width="76.28515625" style="13" customWidth="1"/>
    <col min="4102" max="4102" width="17.85546875" style="13" customWidth="1"/>
    <col min="4103" max="4354" width="9.140625" style="13"/>
    <col min="4355" max="4356" width="5.7109375" style="13" customWidth="1"/>
    <col min="4357" max="4357" width="76.28515625" style="13" customWidth="1"/>
    <col min="4358" max="4358" width="17.85546875" style="13" customWidth="1"/>
    <col min="4359" max="4610" width="9.140625" style="13"/>
    <col min="4611" max="4612" width="5.7109375" style="13" customWidth="1"/>
    <col min="4613" max="4613" width="76.28515625" style="13" customWidth="1"/>
    <col min="4614" max="4614" width="17.85546875" style="13" customWidth="1"/>
    <col min="4615" max="4866" width="9.140625" style="13"/>
    <col min="4867" max="4868" width="5.7109375" style="13" customWidth="1"/>
    <col min="4869" max="4869" width="76.28515625" style="13" customWidth="1"/>
    <col min="4870" max="4870" width="17.85546875" style="13" customWidth="1"/>
    <col min="4871" max="5122" width="9.140625" style="13"/>
    <col min="5123" max="5124" width="5.7109375" style="13" customWidth="1"/>
    <col min="5125" max="5125" width="76.28515625" style="13" customWidth="1"/>
    <col min="5126" max="5126" width="17.85546875" style="13" customWidth="1"/>
    <col min="5127" max="5378" width="9.140625" style="13"/>
    <col min="5379" max="5380" width="5.7109375" style="13" customWidth="1"/>
    <col min="5381" max="5381" width="76.28515625" style="13" customWidth="1"/>
    <col min="5382" max="5382" width="17.85546875" style="13" customWidth="1"/>
    <col min="5383" max="5634" width="9.140625" style="13"/>
    <col min="5635" max="5636" width="5.7109375" style="13" customWidth="1"/>
    <col min="5637" max="5637" width="76.28515625" style="13" customWidth="1"/>
    <col min="5638" max="5638" width="17.85546875" style="13" customWidth="1"/>
    <col min="5639" max="5890" width="9.140625" style="13"/>
    <col min="5891" max="5892" width="5.7109375" style="13" customWidth="1"/>
    <col min="5893" max="5893" width="76.28515625" style="13" customWidth="1"/>
    <col min="5894" max="5894" width="17.85546875" style="13" customWidth="1"/>
    <col min="5895" max="6146" width="9.140625" style="13"/>
    <col min="6147" max="6148" width="5.7109375" style="13" customWidth="1"/>
    <col min="6149" max="6149" width="76.28515625" style="13" customWidth="1"/>
    <col min="6150" max="6150" width="17.85546875" style="13" customWidth="1"/>
    <col min="6151" max="6402" width="9.140625" style="13"/>
    <col min="6403" max="6404" width="5.7109375" style="13" customWidth="1"/>
    <col min="6405" max="6405" width="76.28515625" style="13" customWidth="1"/>
    <col min="6406" max="6406" width="17.85546875" style="13" customWidth="1"/>
    <col min="6407" max="6658" width="9.140625" style="13"/>
    <col min="6659" max="6660" width="5.7109375" style="13" customWidth="1"/>
    <col min="6661" max="6661" width="76.28515625" style="13" customWidth="1"/>
    <col min="6662" max="6662" width="17.85546875" style="13" customWidth="1"/>
    <col min="6663" max="6914" width="9.140625" style="13"/>
    <col min="6915" max="6916" width="5.7109375" style="13" customWidth="1"/>
    <col min="6917" max="6917" width="76.28515625" style="13" customWidth="1"/>
    <col min="6918" max="6918" width="17.85546875" style="13" customWidth="1"/>
    <col min="6919" max="7170" width="9.140625" style="13"/>
    <col min="7171" max="7172" width="5.7109375" style="13" customWidth="1"/>
    <col min="7173" max="7173" width="76.28515625" style="13" customWidth="1"/>
    <col min="7174" max="7174" width="17.85546875" style="13" customWidth="1"/>
    <col min="7175" max="7426" width="9.140625" style="13"/>
    <col min="7427" max="7428" width="5.7109375" style="13" customWidth="1"/>
    <col min="7429" max="7429" width="76.28515625" style="13" customWidth="1"/>
    <col min="7430" max="7430" width="17.85546875" style="13" customWidth="1"/>
    <col min="7431" max="7682" width="9.140625" style="13"/>
    <col min="7683" max="7684" width="5.7109375" style="13" customWidth="1"/>
    <col min="7685" max="7685" width="76.28515625" style="13" customWidth="1"/>
    <col min="7686" max="7686" width="17.85546875" style="13" customWidth="1"/>
    <col min="7687" max="7938" width="9.140625" style="13"/>
    <col min="7939" max="7940" width="5.7109375" style="13" customWidth="1"/>
    <col min="7941" max="7941" width="76.28515625" style="13" customWidth="1"/>
    <col min="7942" max="7942" width="17.85546875" style="13" customWidth="1"/>
    <col min="7943" max="8194" width="9.140625" style="13"/>
    <col min="8195" max="8196" width="5.7109375" style="13" customWidth="1"/>
    <col min="8197" max="8197" width="76.28515625" style="13" customWidth="1"/>
    <col min="8198" max="8198" width="17.85546875" style="13" customWidth="1"/>
    <col min="8199" max="8450" width="9.140625" style="13"/>
    <col min="8451" max="8452" width="5.7109375" style="13" customWidth="1"/>
    <col min="8453" max="8453" width="76.28515625" style="13" customWidth="1"/>
    <col min="8454" max="8454" width="17.85546875" style="13" customWidth="1"/>
    <col min="8455" max="8706" width="9.140625" style="13"/>
    <col min="8707" max="8708" width="5.7109375" style="13" customWidth="1"/>
    <col min="8709" max="8709" width="76.28515625" style="13" customWidth="1"/>
    <col min="8710" max="8710" width="17.85546875" style="13" customWidth="1"/>
    <col min="8711" max="8962" width="9.140625" style="13"/>
    <col min="8963" max="8964" width="5.7109375" style="13" customWidth="1"/>
    <col min="8965" max="8965" width="76.28515625" style="13" customWidth="1"/>
    <col min="8966" max="8966" width="17.85546875" style="13" customWidth="1"/>
    <col min="8967" max="9218" width="9.140625" style="13"/>
    <col min="9219" max="9220" width="5.7109375" style="13" customWidth="1"/>
    <col min="9221" max="9221" width="76.28515625" style="13" customWidth="1"/>
    <col min="9222" max="9222" width="17.85546875" style="13" customWidth="1"/>
    <col min="9223" max="9474" width="9.140625" style="13"/>
    <col min="9475" max="9476" width="5.7109375" style="13" customWidth="1"/>
    <col min="9477" max="9477" width="76.28515625" style="13" customWidth="1"/>
    <col min="9478" max="9478" width="17.85546875" style="13" customWidth="1"/>
    <col min="9479" max="9730" width="9.140625" style="13"/>
    <col min="9731" max="9732" width="5.7109375" style="13" customWidth="1"/>
    <col min="9733" max="9733" width="76.28515625" style="13" customWidth="1"/>
    <col min="9734" max="9734" width="17.85546875" style="13" customWidth="1"/>
    <col min="9735" max="9986" width="9.140625" style="13"/>
    <col min="9987" max="9988" width="5.7109375" style="13" customWidth="1"/>
    <col min="9989" max="9989" width="76.28515625" style="13" customWidth="1"/>
    <col min="9990" max="9990" width="17.85546875" style="13" customWidth="1"/>
    <col min="9991" max="10242" width="9.140625" style="13"/>
    <col min="10243" max="10244" width="5.7109375" style="13" customWidth="1"/>
    <col min="10245" max="10245" width="76.28515625" style="13" customWidth="1"/>
    <col min="10246" max="10246" width="17.85546875" style="13" customWidth="1"/>
    <col min="10247" max="10498" width="9.140625" style="13"/>
    <col min="10499" max="10500" width="5.7109375" style="13" customWidth="1"/>
    <col min="10501" max="10501" width="76.28515625" style="13" customWidth="1"/>
    <col min="10502" max="10502" width="17.85546875" style="13" customWidth="1"/>
    <col min="10503" max="10754" width="9.140625" style="13"/>
    <col min="10755" max="10756" width="5.7109375" style="13" customWidth="1"/>
    <col min="10757" max="10757" width="76.28515625" style="13" customWidth="1"/>
    <col min="10758" max="10758" width="17.85546875" style="13" customWidth="1"/>
    <col min="10759" max="11010" width="9.140625" style="13"/>
    <col min="11011" max="11012" width="5.7109375" style="13" customWidth="1"/>
    <col min="11013" max="11013" width="76.28515625" style="13" customWidth="1"/>
    <col min="11014" max="11014" width="17.85546875" style="13" customWidth="1"/>
    <col min="11015" max="11266" width="9.140625" style="13"/>
    <col min="11267" max="11268" width="5.7109375" style="13" customWidth="1"/>
    <col min="11269" max="11269" width="76.28515625" style="13" customWidth="1"/>
    <col min="11270" max="11270" width="17.85546875" style="13" customWidth="1"/>
    <col min="11271" max="11522" width="9.140625" style="13"/>
    <col min="11523" max="11524" width="5.7109375" style="13" customWidth="1"/>
    <col min="11525" max="11525" width="76.28515625" style="13" customWidth="1"/>
    <col min="11526" max="11526" width="17.85546875" style="13" customWidth="1"/>
    <col min="11527" max="11778" width="9.140625" style="13"/>
    <col min="11779" max="11780" width="5.7109375" style="13" customWidth="1"/>
    <col min="11781" max="11781" width="76.28515625" style="13" customWidth="1"/>
    <col min="11782" max="11782" width="17.85546875" style="13" customWidth="1"/>
    <col min="11783" max="12034" width="9.140625" style="13"/>
    <col min="12035" max="12036" width="5.7109375" style="13" customWidth="1"/>
    <col min="12037" max="12037" width="76.28515625" style="13" customWidth="1"/>
    <col min="12038" max="12038" width="17.85546875" style="13" customWidth="1"/>
    <col min="12039" max="12290" width="9.140625" style="13"/>
    <col min="12291" max="12292" width="5.7109375" style="13" customWidth="1"/>
    <col min="12293" max="12293" width="76.28515625" style="13" customWidth="1"/>
    <col min="12294" max="12294" width="17.85546875" style="13" customWidth="1"/>
    <col min="12295" max="12546" width="9.140625" style="13"/>
    <col min="12547" max="12548" width="5.7109375" style="13" customWidth="1"/>
    <col min="12549" max="12549" width="76.28515625" style="13" customWidth="1"/>
    <col min="12550" max="12550" width="17.85546875" style="13" customWidth="1"/>
    <col min="12551" max="12802" width="9.140625" style="13"/>
    <col min="12803" max="12804" width="5.7109375" style="13" customWidth="1"/>
    <col min="12805" max="12805" width="76.28515625" style="13" customWidth="1"/>
    <col min="12806" max="12806" width="17.85546875" style="13" customWidth="1"/>
    <col min="12807" max="13058" width="9.140625" style="13"/>
    <col min="13059" max="13060" width="5.7109375" style="13" customWidth="1"/>
    <col min="13061" max="13061" width="76.28515625" style="13" customWidth="1"/>
    <col min="13062" max="13062" width="17.85546875" style="13" customWidth="1"/>
    <col min="13063" max="13314" width="9.140625" style="13"/>
    <col min="13315" max="13316" width="5.7109375" style="13" customWidth="1"/>
    <col min="13317" max="13317" width="76.28515625" style="13" customWidth="1"/>
    <col min="13318" max="13318" width="17.85546875" style="13" customWidth="1"/>
    <col min="13319" max="13570" width="9.140625" style="13"/>
    <col min="13571" max="13572" width="5.7109375" style="13" customWidth="1"/>
    <col min="13573" max="13573" width="76.28515625" style="13" customWidth="1"/>
    <col min="13574" max="13574" width="17.85546875" style="13" customWidth="1"/>
    <col min="13575" max="13826" width="9.140625" style="13"/>
    <col min="13827" max="13828" width="5.7109375" style="13" customWidth="1"/>
    <col min="13829" max="13829" width="76.28515625" style="13" customWidth="1"/>
    <col min="13830" max="13830" width="17.85546875" style="13" customWidth="1"/>
    <col min="13831" max="14082" width="9.140625" style="13"/>
    <col min="14083" max="14084" width="5.7109375" style="13" customWidth="1"/>
    <col min="14085" max="14085" width="76.28515625" style="13" customWidth="1"/>
    <col min="14086" max="14086" width="17.85546875" style="13" customWidth="1"/>
    <col min="14087" max="14338" width="9.140625" style="13"/>
    <col min="14339" max="14340" width="5.7109375" style="13" customWidth="1"/>
    <col min="14341" max="14341" width="76.28515625" style="13" customWidth="1"/>
    <col min="14342" max="14342" width="17.85546875" style="13" customWidth="1"/>
    <col min="14343" max="14594" width="9.140625" style="13"/>
    <col min="14595" max="14596" width="5.7109375" style="13" customWidth="1"/>
    <col min="14597" max="14597" width="76.28515625" style="13" customWidth="1"/>
    <col min="14598" max="14598" width="17.85546875" style="13" customWidth="1"/>
    <col min="14599" max="14850" width="9.140625" style="13"/>
    <col min="14851" max="14852" width="5.7109375" style="13" customWidth="1"/>
    <col min="14853" max="14853" width="76.28515625" style="13" customWidth="1"/>
    <col min="14854" max="14854" width="17.85546875" style="13" customWidth="1"/>
    <col min="14855" max="15106" width="9.140625" style="13"/>
    <col min="15107" max="15108" width="5.7109375" style="13" customWidth="1"/>
    <col min="15109" max="15109" width="76.28515625" style="13" customWidth="1"/>
    <col min="15110" max="15110" width="17.85546875" style="13" customWidth="1"/>
    <col min="15111" max="15362" width="9.140625" style="13"/>
    <col min="15363" max="15364" width="5.7109375" style="13" customWidth="1"/>
    <col min="15365" max="15365" width="76.28515625" style="13" customWidth="1"/>
    <col min="15366" max="15366" width="17.85546875" style="13" customWidth="1"/>
    <col min="15367" max="15618" width="9.140625" style="13"/>
    <col min="15619" max="15620" width="5.7109375" style="13" customWidth="1"/>
    <col min="15621" max="15621" width="76.28515625" style="13" customWidth="1"/>
    <col min="15622" max="15622" width="17.85546875" style="13" customWidth="1"/>
    <col min="15623" max="15874" width="9.140625" style="13"/>
    <col min="15875" max="15876" width="5.7109375" style="13" customWidth="1"/>
    <col min="15877" max="15877" width="76.28515625" style="13" customWidth="1"/>
    <col min="15878" max="15878" width="17.85546875" style="13" customWidth="1"/>
    <col min="15879" max="16130" width="9.140625" style="13"/>
    <col min="16131" max="16132" width="5.7109375" style="13" customWidth="1"/>
    <col min="16133" max="16133" width="76.28515625" style="13" customWidth="1"/>
    <col min="16134" max="16134" width="17.85546875" style="13" customWidth="1"/>
    <col min="16135" max="16384" width="9.140625" style="13"/>
  </cols>
  <sheetData>
    <row r="1" spans="1:6" ht="31.5" customHeight="1" x14ac:dyDescent="0.2">
      <c r="F1" s="14" t="s">
        <v>15</v>
      </c>
    </row>
    <row r="2" spans="1:6" ht="38.25" customHeight="1" x14ac:dyDescent="0.2">
      <c r="D2" s="114" t="s">
        <v>92</v>
      </c>
      <c r="E2" s="114"/>
      <c r="F2" s="114"/>
    </row>
    <row r="3" spans="1:6" ht="69.75" customHeight="1" x14ac:dyDescent="0.2">
      <c r="A3" s="115" t="s">
        <v>97</v>
      </c>
      <c r="B3" s="115"/>
      <c r="C3" s="115"/>
      <c r="D3" s="115"/>
      <c r="E3" s="115"/>
      <c r="F3" s="115"/>
    </row>
    <row r="4" spans="1:6" ht="24.75" customHeight="1" x14ac:dyDescent="0.2">
      <c r="A4" s="15"/>
      <c r="B4" s="15"/>
      <c r="C4" s="20" t="s">
        <v>78</v>
      </c>
      <c r="D4" s="15"/>
      <c r="E4" s="119" t="s">
        <v>101</v>
      </c>
      <c r="F4" s="119"/>
    </row>
    <row r="5" spans="1:6" ht="78" customHeight="1" x14ac:dyDescent="0.2">
      <c r="A5" s="117" t="s">
        <v>16</v>
      </c>
      <c r="B5" s="117"/>
      <c r="C5" s="117" t="s">
        <v>17</v>
      </c>
      <c r="D5" s="118" t="s">
        <v>22</v>
      </c>
      <c r="E5" s="120"/>
      <c r="F5" s="121"/>
    </row>
    <row r="6" spans="1:6" ht="34.5" customHeight="1" x14ac:dyDescent="0.2">
      <c r="A6" s="16" t="s">
        <v>0</v>
      </c>
      <c r="B6" s="16" t="s">
        <v>1</v>
      </c>
      <c r="C6" s="118"/>
      <c r="D6" s="3" t="s">
        <v>18</v>
      </c>
      <c r="E6" s="3" t="s">
        <v>19</v>
      </c>
      <c r="F6" s="97" t="s">
        <v>20</v>
      </c>
    </row>
    <row r="7" spans="1:6" x14ac:dyDescent="0.2">
      <c r="A7" s="126" t="s">
        <v>11</v>
      </c>
      <c r="B7" s="116"/>
      <c r="C7" s="82" t="s">
        <v>3</v>
      </c>
      <c r="D7" s="18" t="e">
        <f>SUM(D20+#REF!+#REF!+D14)</f>
        <v>#REF!</v>
      </c>
      <c r="E7" s="122">
        <f>SUM(E20+E14)</f>
        <v>0</v>
      </c>
      <c r="F7" s="122">
        <f>SUM(F20+F14)</f>
        <v>0</v>
      </c>
    </row>
    <row r="8" spans="1:6" x14ac:dyDescent="0.2">
      <c r="A8" s="127"/>
      <c r="B8" s="116"/>
      <c r="C8" s="83" t="s">
        <v>12</v>
      </c>
      <c r="D8" s="17"/>
      <c r="E8" s="123"/>
      <c r="F8" s="123"/>
    </row>
    <row r="9" spans="1:6" x14ac:dyDescent="0.2">
      <c r="A9" s="127"/>
      <c r="B9" s="116"/>
      <c r="C9" s="84" t="s">
        <v>4</v>
      </c>
      <c r="D9" s="19"/>
      <c r="E9" s="123"/>
      <c r="F9" s="123"/>
    </row>
    <row r="10" spans="1:6" x14ac:dyDescent="0.2">
      <c r="A10" s="127"/>
      <c r="B10" s="116"/>
      <c r="C10" s="83" t="s">
        <v>13</v>
      </c>
      <c r="D10" s="17"/>
      <c r="E10" s="123"/>
      <c r="F10" s="123"/>
    </row>
    <row r="11" spans="1:6" x14ac:dyDescent="0.2">
      <c r="A11" s="127"/>
      <c r="B11" s="116"/>
      <c r="C11" s="85" t="s">
        <v>5</v>
      </c>
      <c r="D11" s="22"/>
      <c r="E11" s="123"/>
      <c r="F11" s="123"/>
    </row>
    <row r="12" spans="1:6" ht="27" x14ac:dyDescent="0.2">
      <c r="A12" s="128"/>
      <c r="B12" s="116"/>
      <c r="C12" s="86" t="s">
        <v>14</v>
      </c>
      <c r="D12" s="17"/>
      <c r="E12" s="124"/>
      <c r="F12" s="124"/>
    </row>
    <row r="13" spans="1:6" x14ac:dyDescent="0.2">
      <c r="A13" s="116" t="s">
        <v>6</v>
      </c>
      <c r="B13" s="116"/>
      <c r="C13" s="116"/>
      <c r="D13" s="116"/>
      <c r="E13" s="116"/>
      <c r="F13" s="116"/>
    </row>
    <row r="14" spans="1:6" x14ac:dyDescent="0.2">
      <c r="A14" s="126"/>
      <c r="B14" s="126">
        <v>11013</v>
      </c>
      <c r="C14" s="19" t="s">
        <v>7</v>
      </c>
      <c r="D14" s="3">
        <v>0</v>
      </c>
      <c r="E14" s="122">
        <v>-180000</v>
      </c>
      <c r="F14" s="122">
        <v>-170000</v>
      </c>
    </row>
    <row r="15" spans="1:6" ht="27" x14ac:dyDescent="0.2">
      <c r="A15" s="127"/>
      <c r="B15" s="127"/>
      <c r="C15" s="17" t="s">
        <v>83</v>
      </c>
      <c r="D15" s="3"/>
      <c r="E15" s="125"/>
      <c r="F15" s="125"/>
    </row>
    <row r="16" spans="1:6" x14ac:dyDescent="0.2">
      <c r="A16" s="127"/>
      <c r="B16" s="127"/>
      <c r="C16" s="19" t="s">
        <v>8</v>
      </c>
      <c r="D16" s="3"/>
      <c r="E16" s="125"/>
      <c r="F16" s="125"/>
    </row>
    <row r="17" spans="1:6" ht="59.25" customHeight="1" x14ac:dyDescent="0.2">
      <c r="A17" s="127"/>
      <c r="B17" s="127"/>
      <c r="C17" s="83" t="s">
        <v>86</v>
      </c>
      <c r="D17" s="3"/>
      <c r="E17" s="125"/>
      <c r="F17" s="125"/>
    </row>
    <row r="18" spans="1:6" x14ac:dyDescent="0.2">
      <c r="A18" s="127"/>
      <c r="B18" s="127"/>
      <c r="C18" s="19" t="s">
        <v>9</v>
      </c>
      <c r="D18" s="3"/>
      <c r="E18" s="125"/>
      <c r="F18" s="125"/>
    </row>
    <row r="19" spans="1:6" x14ac:dyDescent="0.2">
      <c r="A19" s="127"/>
      <c r="B19" s="128"/>
      <c r="C19" s="17" t="s">
        <v>10</v>
      </c>
      <c r="D19" s="3"/>
      <c r="E19" s="124"/>
      <c r="F19" s="124"/>
    </row>
    <row r="20" spans="1:6" x14ac:dyDescent="0.2">
      <c r="A20" s="127"/>
      <c r="B20" s="116">
        <v>11015</v>
      </c>
      <c r="C20" s="87" t="s">
        <v>7</v>
      </c>
      <c r="D20" s="18"/>
      <c r="E20" s="122">
        <v>180000</v>
      </c>
      <c r="F20" s="122">
        <v>170000</v>
      </c>
    </row>
    <row r="21" spans="1:6" ht="39" customHeight="1" x14ac:dyDescent="0.2">
      <c r="A21" s="127"/>
      <c r="B21" s="116"/>
      <c r="C21" s="86" t="s">
        <v>84</v>
      </c>
      <c r="D21" s="17"/>
      <c r="E21" s="123"/>
      <c r="F21" s="123"/>
    </row>
    <row r="22" spans="1:6" x14ac:dyDescent="0.2">
      <c r="A22" s="127"/>
      <c r="B22" s="116"/>
      <c r="C22" s="82" t="s">
        <v>8</v>
      </c>
      <c r="D22" s="23"/>
      <c r="E22" s="123"/>
      <c r="F22" s="123"/>
    </row>
    <row r="23" spans="1:6" ht="55.5" customHeight="1" x14ac:dyDescent="0.2">
      <c r="A23" s="127"/>
      <c r="B23" s="116"/>
      <c r="C23" s="83" t="s">
        <v>85</v>
      </c>
      <c r="D23" s="17"/>
      <c r="E23" s="123"/>
      <c r="F23" s="123"/>
    </row>
    <row r="24" spans="1:6" ht="19.5" customHeight="1" x14ac:dyDescent="0.2">
      <c r="A24" s="127"/>
      <c r="B24" s="116"/>
      <c r="C24" s="84" t="s">
        <v>9</v>
      </c>
      <c r="D24" s="17"/>
      <c r="E24" s="123"/>
      <c r="F24" s="123"/>
    </row>
    <row r="25" spans="1:6" ht="23.25" customHeight="1" x14ac:dyDescent="0.2">
      <c r="A25" s="128"/>
      <c r="B25" s="116"/>
      <c r="C25" s="83" t="s">
        <v>10</v>
      </c>
      <c r="D25" s="17"/>
      <c r="E25" s="124"/>
      <c r="F25" s="124"/>
    </row>
  </sheetData>
  <mergeCells count="18">
    <mergeCell ref="F14:F19"/>
    <mergeCell ref="E14:E19"/>
    <mergeCell ref="A14:A25"/>
    <mergeCell ref="A7:A12"/>
    <mergeCell ref="B7:B12"/>
    <mergeCell ref="B14:B19"/>
    <mergeCell ref="B20:B25"/>
    <mergeCell ref="E20:E25"/>
    <mergeCell ref="F20:F25"/>
    <mergeCell ref="D2:F2"/>
    <mergeCell ref="A3:F3"/>
    <mergeCell ref="A13:F13"/>
    <mergeCell ref="A5:B5"/>
    <mergeCell ref="C5:C6"/>
    <mergeCell ref="E4:F4"/>
    <mergeCell ref="D5:F5"/>
    <mergeCell ref="E7:E12"/>
    <mergeCell ref="F7:F12"/>
  </mergeCells>
  <pageMargins left="0.7" right="0.7" top="0.75" bottom="0.75" header="0.3" footer="0.3"/>
  <pageSetup paperSize="9" scale="66" orientation="portrait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zoomScaleNormal="100" zoomScaleSheetLayoutView="100" workbookViewId="0">
      <selection activeCell="G5" sqref="G5:J5"/>
    </sheetView>
  </sheetViews>
  <sheetFormatPr defaultRowHeight="16.5" x14ac:dyDescent="0.3"/>
  <cols>
    <col min="1" max="4" width="9.140625" style="5"/>
    <col min="5" max="5" width="14.7109375" style="5" customWidth="1"/>
    <col min="6" max="6" width="51.140625" style="5" customWidth="1"/>
    <col min="7" max="7" width="15.85546875" style="5" hidden="1" customWidth="1"/>
    <col min="8" max="8" width="14" style="5" hidden="1" customWidth="1"/>
    <col min="9" max="9" width="17.28515625" style="5" hidden="1" customWidth="1"/>
    <col min="10" max="10" width="27" style="5" customWidth="1"/>
    <col min="11" max="11" width="15.7109375" style="5" customWidth="1"/>
    <col min="12" max="16384" width="9.140625" style="5"/>
  </cols>
  <sheetData>
    <row r="1" spans="1:10" ht="21" customHeight="1" x14ac:dyDescent="0.3">
      <c r="H1" s="81"/>
      <c r="I1" s="81"/>
      <c r="J1" s="14" t="s">
        <v>74</v>
      </c>
    </row>
    <row r="2" spans="1:10" ht="48.75" customHeight="1" x14ac:dyDescent="0.3">
      <c r="H2" s="114" t="s">
        <v>92</v>
      </c>
      <c r="I2" s="114"/>
      <c r="J2" s="114"/>
    </row>
    <row r="3" spans="1:10" ht="66.75" customHeight="1" x14ac:dyDescent="0.3">
      <c r="B3" s="131" t="s">
        <v>98</v>
      </c>
      <c r="C3" s="131"/>
      <c r="D3" s="131"/>
      <c r="E3" s="131"/>
      <c r="F3" s="131"/>
      <c r="G3" s="131"/>
      <c r="H3" s="131"/>
      <c r="I3" s="131"/>
      <c r="J3" s="131"/>
    </row>
    <row r="4" spans="1:10" ht="27.75" customHeight="1" x14ac:dyDescent="0.3">
      <c r="J4" s="168" t="s">
        <v>102</v>
      </c>
    </row>
    <row r="5" spans="1:10" ht="119.25" customHeight="1" x14ac:dyDescent="0.3">
      <c r="A5" s="132" t="s">
        <v>23</v>
      </c>
      <c r="B5" s="132"/>
      <c r="C5" s="132"/>
      <c r="D5" s="132" t="s">
        <v>2</v>
      </c>
      <c r="E5" s="132"/>
      <c r="F5" s="132" t="s">
        <v>24</v>
      </c>
      <c r="G5" s="137" t="s">
        <v>22</v>
      </c>
      <c r="H5" s="138"/>
      <c r="I5" s="138"/>
      <c r="J5" s="139"/>
    </row>
    <row r="6" spans="1:10" ht="16.5" customHeight="1" x14ac:dyDescent="0.3">
      <c r="A6" s="132"/>
      <c r="B6" s="132"/>
      <c r="C6" s="132"/>
      <c r="D6" s="132"/>
      <c r="E6" s="132"/>
      <c r="F6" s="132"/>
      <c r="G6" s="140" t="s">
        <v>54</v>
      </c>
      <c r="H6" s="133" t="s">
        <v>18</v>
      </c>
      <c r="I6" s="135" t="s">
        <v>19</v>
      </c>
      <c r="J6" s="129" t="s">
        <v>20</v>
      </c>
    </row>
    <row r="7" spans="1:10" ht="31.5" customHeight="1" x14ac:dyDescent="0.3">
      <c r="A7" s="4" t="s">
        <v>25</v>
      </c>
      <c r="B7" s="4" t="s">
        <v>26</v>
      </c>
      <c r="C7" s="4" t="s">
        <v>27</v>
      </c>
      <c r="D7" s="4" t="s">
        <v>0</v>
      </c>
      <c r="E7" s="4" t="s">
        <v>103</v>
      </c>
      <c r="F7" s="132"/>
      <c r="G7" s="141"/>
      <c r="H7" s="134"/>
      <c r="I7" s="136"/>
      <c r="J7" s="130"/>
    </row>
    <row r="8" spans="1:10" ht="21.75" customHeight="1" x14ac:dyDescent="0.3">
      <c r="A8" s="9"/>
      <c r="B8" s="9"/>
      <c r="C8" s="9"/>
      <c r="D8" s="9"/>
      <c r="E8" s="9"/>
      <c r="F8" s="11" t="s">
        <v>28</v>
      </c>
      <c r="G8" s="40">
        <f>G9</f>
        <v>0</v>
      </c>
      <c r="H8" s="40">
        <f t="shared" ref="H8:J8" si="0">H9</f>
        <v>0</v>
      </c>
      <c r="I8" s="40">
        <f t="shared" si="0"/>
        <v>0</v>
      </c>
      <c r="J8" s="40">
        <f t="shared" si="0"/>
        <v>0</v>
      </c>
    </row>
    <row r="9" spans="1:10" x14ac:dyDescent="0.3">
      <c r="A9" s="7" t="s">
        <v>29</v>
      </c>
      <c r="B9" s="6"/>
      <c r="C9" s="6"/>
      <c r="D9" s="6"/>
      <c r="E9" s="6"/>
      <c r="F9" s="7" t="s">
        <v>30</v>
      </c>
      <c r="G9" s="40">
        <f>G11</f>
        <v>0</v>
      </c>
      <c r="H9" s="40">
        <f t="shared" ref="H9:J9" si="1">H11</f>
        <v>0</v>
      </c>
      <c r="I9" s="40">
        <f t="shared" si="1"/>
        <v>0</v>
      </c>
      <c r="J9" s="40">
        <f t="shared" si="1"/>
        <v>0</v>
      </c>
    </row>
    <row r="10" spans="1:10" x14ac:dyDescent="0.3">
      <c r="A10" s="6"/>
      <c r="B10" s="6"/>
      <c r="C10" s="6"/>
      <c r="D10" s="6"/>
      <c r="E10" s="6"/>
      <c r="F10" s="6" t="s">
        <v>31</v>
      </c>
      <c r="G10" s="40"/>
      <c r="H10" s="40"/>
      <c r="I10" s="40"/>
      <c r="J10" s="40"/>
    </row>
    <row r="11" spans="1:10" x14ac:dyDescent="0.3">
      <c r="A11" s="6"/>
      <c r="B11" s="7" t="s">
        <v>32</v>
      </c>
      <c r="C11" s="6"/>
      <c r="D11" s="6"/>
      <c r="E11" s="6"/>
      <c r="F11" s="28" t="s">
        <v>33</v>
      </c>
      <c r="G11" s="40">
        <f>G13</f>
        <v>0</v>
      </c>
      <c r="H11" s="40">
        <f t="shared" ref="H11:J11" si="2">H13</f>
        <v>0</v>
      </c>
      <c r="I11" s="40">
        <f t="shared" si="2"/>
        <v>0</v>
      </c>
      <c r="J11" s="40">
        <f t="shared" si="2"/>
        <v>0</v>
      </c>
    </row>
    <row r="12" spans="1:10" x14ac:dyDescent="0.3">
      <c r="A12" s="6"/>
      <c r="B12" s="6"/>
      <c r="C12" s="6"/>
      <c r="D12" s="6"/>
      <c r="E12" s="6"/>
      <c r="F12" s="8" t="s">
        <v>31</v>
      </c>
      <c r="G12" s="40"/>
      <c r="H12" s="40"/>
      <c r="I12" s="40"/>
      <c r="J12" s="40"/>
    </row>
    <row r="13" spans="1:10" x14ac:dyDescent="0.3">
      <c r="A13" s="6"/>
      <c r="B13" s="6"/>
      <c r="C13" s="7" t="s">
        <v>34</v>
      </c>
      <c r="D13" s="6"/>
      <c r="E13" s="6"/>
      <c r="F13" s="28" t="s">
        <v>35</v>
      </c>
      <c r="G13" s="40">
        <f>G17</f>
        <v>0</v>
      </c>
      <c r="H13" s="40">
        <f t="shared" ref="H13:J13" si="3">H17</f>
        <v>0</v>
      </c>
      <c r="I13" s="40">
        <f t="shared" si="3"/>
        <v>0</v>
      </c>
      <c r="J13" s="40">
        <f t="shared" si="3"/>
        <v>0</v>
      </c>
    </row>
    <row r="14" spans="1:10" x14ac:dyDescent="0.3">
      <c r="A14" s="6"/>
      <c r="B14" s="6"/>
      <c r="C14" s="7"/>
      <c r="D14" s="6"/>
      <c r="E14" s="6"/>
      <c r="F14" s="72" t="s">
        <v>66</v>
      </c>
      <c r="G14" s="40"/>
      <c r="H14" s="40"/>
      <c r="I14" s="40"/>
      <c r="J14" s="40"/>
    </row>
    <row r="15" spans="1:10" ht="60.75" customHeight="1" x14ac:dyDescent="0.3">
      <c r="A15" s="6"/>
      <c r="B15" s="6"/>
      <c r="C15" s="7"/>
      <c r="D15" s="6"/>
      <c r="E15" s="6"/>
      <c r="F15" s="73" t="s">
        <v>79</v>
      </c>
      <c r="G15" s="40"/>
      <c r="H15" s="40"/>
      <c r="I15" s="40">
        <f>+I17</f>
        <v>0</v>
      </c>
      <c r="J15" s="40">
        <f>+J17</f>
        <v>0</v>
      </c>
    </row>
    <row r="16" spans="1:10" x14ac:dyDescent="0.3">
      <c r="A16" s="6"/>
      <c r="B16" s="6"/>
      <c r="C16" s="7"/>
      <c r="D16" s="6"/>
      <c r="E16" s="6"/>
      <c r="F16" s="72" t="s">
        <v>66</v>
      </c>
      <c r="G16" s="40"/>
      <c r="H16" s="40"/>
      <c r="I16" s="40"/>
      <c r="J16" s="40"/>
    </row>
    <row r="17" spans="1:10" x14ac:dyDescent="0.3">
      <c r="A17" s="6"/>
      <c r="B17" s="6"/>
      <c r="C17" s="7"/>
      <c r="D17" s="6">
        <v>1049</v>
      </c>
      <c r="E17" s="8"/>
      <c r="F17" s="75" t="s">
        <v>57</v>
      </c>
      <c r="G17" s="74"/>
      <c r="H17" s="40"/>
      <c r="I17" s="40">
        <f>+I19+I24</f>
        <v>0</v>
      </c>
      <c r="J17" s="40">
        <f>+J19+J24</f>
        <v>0</v>
      </c>
    </row>
    <row r="18" spans="1:10" x14ac:dyDescent="0.3">
      <c r="A18" s="6"/>
      <c r="B18" s="6"/>
      <c r="C18" s="7"/>
      <c r="D18" s="6"/>
      <c r="E18" s="6"/>
      <c r="F18" s="72" t="s">
        <v>66</v>
      </c>
      <c r="G18" s="40"/>
      <c r="H18" s="40"/>
      <c r="I18" s="40"/>
      <c r="J18" s="40"/>
    </row>
    <row r="19" spans="1:10" ht="93" customHeight="1" x14ac:dyDescent="0.3">
      <c r="A19" s="6"/>
      <c r="B19" s="6"/>
      <c r="C19" s="6"/>
      <c r="D19" s="6"/>
      <c r="E19" s="6">
        <v>11013</v>
      </c>
      <c r="F19" s="41" t="s">
        <v>83</v>
      </c>
      <c r="G19" s="40" t="e">
        <f>G23+#REF!+#REF!+#REF!</f>
        <v>#REF!</v>
      </c>
      <c r="H19" s="40" t="e">
        <f>H23+#REF!+#REF!+#REF!</f>
        <v>#REF!</v>
      </c>
      <c r="I19" s="93">
        <f>I23</f>
        <v>-180000</v>
      </c>
      <c r="J19" s="93">
        <f>J23</f>
        <v>-170000</v>
      </c>
    </row>
    <row r="20" spans="1:10" x14ac:dyDescent="0.3">
      <c r="A20" s="6"/>
      <c r="B20" s="6"/>
      <c r="C20" s="6"/>
      <c r="D20" s="6"/>
      <c r="E20" s="8"/>
      <c r="F20" s="29" t="s">
        <v>36</v>
      </c>
      <c r="G20" s="35"/>
      <c r="H20" s="36"/>
      <c r="I20" s="37"/>
      <c r="J20" s="37"/>
    </row>
    <row r="21" spans="1:10" ht="33" x14ac:dyDescent="0.3">
      <c r="A21" s="6"/>
      <c r="B21" s="6"/>
      <c r="C21" s="6"/>
      <c r="D21" s="6"/>
      <c r="E21" s="8"/>
      <c r="F21" s="30" t="s">
        <v>79</v>
      </c>
      <c r="G21" s="67" t="e">
        <f>G19</f>
        <v>#REF!</v>
      </c>
      <c r="H21" s="67" t="e">
        <f t="shared" ref="H21:J21" si="4">H19</f>
        <v>#REF!</v>
      </c>
      <c r="I21" s="67">
        <f>I19</f>
        <v>-180000</v>
      </c>
      <c r="J21" s="67">
        <f t="shared" si="4"/>
        <v>-170000</v>
      </c>
    </row>
    <row r="22" spans="1:10" ht="27" x14ac:dyDescent="0.3">
      <c r="A22" s="24"/>
      <c r="B22" s="24"/>
      <c r="C22" s="24"/>
      <c r="D22" s="24"/>
      <c r="E22" s="25"/>
      <c r="F22" s="31" t="s">
        <v>21</v>
      </c>
      <c r="G22" s="17"/>
      <c r="H22" s="32"/>
      <c r="I22" s="33"/>
      <c r="J22" s="33"/>
    </row>
    <row r="23" spans="1:10" ht="24" customHeight="1" x14ac:dyDescent="0.3">
      <c r="A23" s="26"/>
      <c r="B23" s="26"/>
      <c r="C23" s="26"/>
      <c r="D23" s="26"/>
      <c r="E23" s="26"/>
      <c r="F23" s="27" t="s">
        <v>81</v>
      </c>
      <c r="G23" s="34"/>
      <c r="H23" s="34"/>
      <c r="I23" s="34">
        <v>-180000</v>
      </c>
      <c r="J23" s="34">
        <v>-170000</v>
      </c>
    </row>
    <row r="24" spans="1:10" ht="79.5" customHeight="1" x14ac:dyDescent="0.3">
      <c r="A24" s="26"/>
      <c r="B24" s="26"/>
      <c r="C24" s="26"/>
      <c r="D24" s="26"/>
      <c r="E24" s="39">
        <v>11015</v>
      </c>
      <c r="F24" s="38" t="s">
        <v>84</v>
      </c>
      <c r="G24" s="42" t="e">
        <f>#REF!+#REF!+G28</f>
        <v>#REF!</v>
      </c>
      <c r="H24" s="42" t="e">
        <f>#REF!+#REF!+H28</f>
        <v>#REF!</v>
      </c>
      <c r="I24" s="42">
        <f>+I28</f>
        <v>180000</v>
      </c>
      <c r="J24" s="42">
        <f>+J28</f>
        <v>170000</v>
      </c>
    </row>
    <row r="25" spans="1:10" x14ac:dyDescent="0.3">
      <c r="A25" s="26"/>
      <c r="B25" s="26"/>
      <c r="C25" s="26"/>
      <c r="D25" s="26"/>
      <c r="E25" s="26"/>
      <c r="F25" s="21" t="s">
        <v>36</v>
      </c>
      <c r="G25" s="34"/>
      <c r="H25" s="34"/>
      <c r="I25" s="34"/>
      <c r="J25" s="34"/>
    </row>
    <row r="26" spans="1:10" ht="41.25" customHeight="1" x14ac:dyDescent="0.3">
      <c r="A26" s="26"/>
      <c r="B26" s="26"/>
      <c r="C26" s="26"/>
      <c r="D26" s="26"/>
      <c r="E26" s="26"/>
      <c r="F26" s="10" t="s">
        <v>79</v>
      </c>
      <c r="G26" s="68" t="e">
        <f>G24</f>
        <v>#REF!</v>
      </c>
      <c r="H26" s="68" t="e">
        <f t="shared" ref="H26:J26" si="5">H24</f>
        <v>#REF!</v>
      </c>
      <c r="I26" s="68">
        <f>I24</f>
        <v>180000</v>
      </c>
      <c r="J26" s="68">
        <f t="shared" si="5"/>
        <v>170000</v>
      </c>
    </row>
    <row r="27" spans="1:10" ht="33" x14ac:dyDescent="0.3">
      <c r="A27" s="26"/>
      <c r="B27" s="26"/>
      <c r="C27" s="26"/>
      <c r="D27" s="26"/>
      <c r="E27" s="26"/>
      <c r="F27" s="21" t="s">
        <v>21</v>
      </c>
      <c r="G27" s="34"/>
      <c r="H27" s="34"/>
      <c r="I27" s="34"/>
      <c r="J27" s="34"/>
    </row>
    <row r="28" spans="1:10" ht="24" customHeight="1" x14ac:dyDescent="0.3">
      <c r="A28" s="26"/>
      <c r="B28" s="26"/>
      <c r="C28" s="26"/>
      <c r="D28" s="26"/>
      <c r="E28" s="26"/>
      <c r="F28" s="27" t="s">
        <v>81</v>
      </c>
      <c r="G28" s="34"/>
      <c r="H28" s="34"/>
      <c r="I28" s="34">
        <v>180000</v>
      </c>
      <c r="J28" s="34">
        <v>170000</v>
      </c>
    </row>
  </sheetData>
  <mergeCells count="10">
    <mergeCell ref="H2:J2"/>
    <mergeCell ref="J6:J7"/>
    <mergeCell ref="B3:J3"/>
    <mergeCell ref="A5:C6"/>
    <mergeCell ref="D5:E6"/>
    <mergeCell ref="F5:F7"/>
    <mergeCell ref="H6:H7"/>
    <mergeCell ref="I6:I7"/>
    <mergeCell ref="G5:J5"/>
    <mergeCell ref="G6:G7"/>
  </mergeCells>
  <pageMargins left="0.7" right="0.7" top="0.75" bottom="0.75" header="0.3" footer="0.3"/>
  <pageSetup paperSize="9" scale="70" orientation="portrait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view="pageBreakPreview" zoomScaleNormal="100" zoomScaleSheetLayoutView="100" workbookViewId="0">
      <selection activeCell="D6" sqref="D6:F6"/>
    </sheetView>
  </sheetViews>
  <sheetFormatPr defaultRowHeight="17.25" x14ac:dyDescent="0.2"/>
  <cols>
    <col min="1" max="1" width="12.85546875" style="47" customWidth="1"/>
    <col min="2" max="2" width="19.42578125" style="58" customWidth="1"/>
    <col min="3" max="3" width="59.85546875" style="59" customWidth="1"/>
    <col min="4" max="4" width="19" style="60" customWidth="1"/>
    <col min="5" max="5" width="20" style="60" customWidth="1"/>
    <col min="6" max="6" width="18.85546875" style="60" customWidth="1"/>
    <col min="7" max="16384" width="9.140625" style="47"/>
  </cols>
  <sheetData>
    <row r="1" spans="1:7" ht="27.75" customHeight="1" x14ac:dyDescent="0.2">
      <c r="A1" s="43"/>
      <c r="B1" s="44"/>
      <c r="C1" s="45"/>
      <c r="D1" s="46"/>
      <c r="E1" s="143" t="s">
        <v>75</v>
      </c>
      <c r="F1" s="143"/>
    </row>
    <row r="2" spans="1:7" ht="46.5" customHeight="1" x14ac:dyDescent="0.2">
      <c r="A2" s="43"/>
      <c r="B2" s="44"/>
      <c r="C2" s="45"/>
      <c r="D2" s="46"/>
      <c r="E2" s="114" t="s">
        <v>96</v>
      </c>
      <c r="F2" s="114"/>
      <c r="G2" s="98"/>
    </row>
    <row r="3" spans="1:7" ht="81" customHeight="1" x14ac:dyDescent="0.2">
      <c r="A3" s="144" t="s">
        <v>104</v>
      </c>
      <c r="B3" s="144"/>
      <c r="C3" s="144"/>
      <c r="D3" s="144"/>
      <c r="E3" s="144"/>
      <c r="F3" s="144"/>
    </row>
    <row r="4" spans="1:7" ht="34.5" customHeight="1" x14ac:dyDescent="0.2">
      <c r="A4" s="43"/>
      <c r="B4" s="44"/>
      <c r="C4" s="45"/>
      <c r="D4" s="46"/>
      <c r="E4" s="145" t="s">
        <v>101</v>
      </c>
      <c r="F4" s="145"/>
    </row>
    <row r="5" spans="1:7" s="48" customFormat="1" ht="45.75" customHeight="1" x14ac:dyDescent="0.2">
      <c r="A5" s="146" t="s">
        <v>16</v>
      </c>
      <c r="B5" s="146"/>
      <c r="C5" s="146" t="s">
        <v>60</v>
      </c>
      <c r="D5" s="147" t="s">
        <v>61</v>
      </c>
      <c r="E5" s="147"/>
      <c r="F5" s="147"/>
    </row>
    <row r="6" spans="1:7" s="48" customFormat="1" ht="48.75" customHeight="1" x14ac:dyDescent="0.2">
      <c r="A6" s="146" t="s">
        <v>0</v>
      </c>
      <c r="B6" s="148" t="s">
        <v>105</v>
      </c>
      <c r="C6" s="146"/>
      <c r="D6" s="169" t="s">
        <v>106</v>
      </c>
      <c r="E6" s="170"/>
      <c r="F6" s="171"/>
    </row>
    <row r="7" spans="1:7" s="48" customFormat="1" ht="48.75" customHeight="1" x14ac:dyDescent="0.2">
      <c r="A7" s="146"/>
      <c r="B7" s="148"/>
      <c r="C7" s="146"/>
      <c r="D7" s="172" t="s">
        <v>55</v>
      </c>
      <c r="E7" s="169" t="s">
        <v>107</v>
      </c>
      <c r="F7" s="171"/>
    </row>
    <row r="8" spans="1:7" s="48" customFormat="1" ht="47.25" customHeight="1" x14ac:dyDescent="0.2">
      <c r="A8" s="146"/>
      <c r="B8" s="148"/>
      <c r="C8" s="146"/>
      <c r="D8" s="173"/>
      <c r="E8" s="49" t="s">
        <v>62</v>
      </c>
      <c r="F8" s="49" t="s">
        <v>67</v>
      </c>
    </row>
    <row r="9" spans="1:7" s="48" customFormat="1" ht="35.25" customHeight="1" x14ac:dyDescent="0.2">
      <c r="A9" s="50"/>
      <c r="B9" s="51"/>
      <c r="C9" s="61" t="s">
        <v>63</v>
      </c>
      <c r="D9" s="64">
        <f t="shared" ref="D9:F10" si="0">+D18</f>
        <v>170000</v>
      </c>
      <c r="E9" s="64">
        <f t="shared" si="0"/>
        <v>0</v>
      </c>
      <c r="F9" s="64">
        <f t="shared" si="0"/>
        <v>170000</v>
      </c>
    </row>
    <row r="10" spans="1:7" s="48" customFormat="1" ht="24" customHeight="1" x14ac:dyDescent="0.2">
      <c r="A10" s="53"/>
      <c r="B10" s="54"/>
      <c r="C10" s="61" t="s">
        <v>64</v>
      </c>
      <c r="D10" s="52">
        <f t="shared" si="0"/>
        <v>170000</v>
      </c>
      <c r="E10" s="52">
        <f t="shared" si="0"/>
        <v>0</v>
      </c>
      <c r="F10" s="52">
        <f t="shared" si="0"/>
        <v>170000</v>
      </c>
    </row>
    <row r="11" spans="1:7" s="48" customFormat="1" ht="25.5" customHeight="1" x14ac:dyDescent="0.2">
      <c r="A11" s="53"/>
      <c r="B11" s="54"/>
      <c r="C11" s="61" t="s">
        <v>65</v>
      </c>
      <c r="D11" s="52">
        <v>0</v>
      </c>
      <c r="E11" s="52">
        <v>0</v>
      </c>
      <c r="F11" s="52">
        <v>0</v>
      </c>
    </row>
    <row r="12" spans="1:7" s="48" customFormat="1" ht="53.25" customHeight="1" x14ac:dyDescent="0.2">
      <c r="A12" s="50"/>
      <c r="B12" s="51"/>
      <c r="C12" s="89" t="s">
        <v>80</v>
      </c>
      <c r="D12" s="64">
        <f>+D14</f>
        <v>170000</v>
      </c>
      <c r="E12" s="64">
        <f>+E14</f>
        <v>0</v>
      </c>
      <c r="F12" s="64">
        <f>+F14</f>
        <v>170000</v>
      </c>
    </row>
    <row r="13" spans="1:7" x14ac:dyDescent="0.2">
      <c r="A13" s="55">
        <v>1049</v>
      </c>
      <c r="B13" s="51"/>
      <c r="C13" s="62" t="s">
        <v>57</v>
      </c>
      <c r="D13" s="52"/>
      <c r="E13" s="52"/>
      <c r="F13" s="52"/>
    </row>
    <row r="14" spans="1:7" ht="66" x14ac:dyDescent="0.3">
      <c r="A14" s="57"/>
      <c r="B14" s="96">
        <v>11015</v>
      </c>
      <c r="C14" s="38" t="s">
        <v>84</v>
      </c>
      <c r="D14" s="64">
        <f t="shared" ref="D14:F14" si="1">D16</f>
        <v>170000</v>
      </c>
      <c r="E14" s="64">
        <f t="shared" si="1"/>
        <v>0</v>
      </c>
      <c r="F14" s="64">
        <f t="shared" si="1"/>
        <v>170000</v>
      </c>
    </row>
    <row r="15" spans="1:7" x14ac:dyDescent="0.3">
      <c r="A15" s="57"/>
      <c r="B15" s="26"/>
      <c r="C15" s="39" t="s">
        <v>36</v>
      </c>
      <c r="D15" s="65"/>
      <c r="E15" s="65"/>
      <c r="F15" s="65"/>
    </row>
    <row r="16" spans="1:7" ht="33" x14ac:dyDescent="0.3">
      <c r="A16" s="57"/>
      <c r="B16" s="26"/>
      <c r="C16" s="90" t="s">
        <v>79</v>
      </c>
      <c r="D16" s="66">
        <f t="shared" ref="D16:F16" si="2">D18</f>
        <v>170000</v>
      </c>
      <c r="E16" s="66">
        <f t="shared" si="2"/>
        <v>0</v>
      </c>
      <c r="F16" s="66">
        <f t="shared" si="2"/>
        <v>170000</v>
      </c>
    </row>
    <row r="17" spans="1:6" ht="33" x14ac:dyDescent="0.3">
      <c r="A17" s="57"/>
      <c r="B17" s="26"/>
      <c r="C17" s="39" t="s">
        <v>21</v>
      </c>
      <c r="D17" s="65"/>
      <c r="E17" s="65"/>
      <c r="F17" s="65"/>
    </row>
    <row r="18" spans="1:6" x14ac:dyDescent="0.3">
      <c r="A18" s="57"/>
      <c r="B18" s="26"/>
      <c r="C18" s="39" t="s">
        <v>28</v>
      </c>
      <c r="D18" s="65">
        <f t="shared" ref="D18:F18" si="3">D19</f>
        <v>170000</v>
      </c>
      <c r="E18" s="65">
        <f t="shared" si="3"/>
        <v>0</v>
      </c>
      <c r="F18" s="65">
        <f t="shared" si="3"/>
        <v>170000</v>
      </c>
    </row>
    <row r="19" spans="1:6" x14ac:dyDescent="0.3">
      <c r="A19" s="57"/>
      <c r="B19" s="26"/>
      <c r="C19" s="39" t="s">
        <v>58</v>
      </c>
      <c r="D19" s="65">
        <f t="shared" ref="D19:F19" si="4">+D20</f>
        <v>170000</v>
      </c>
      <c r="E19" s="65">
        <f t="shared" si="4"/>
        <v>0</v>
      </c>
      <c r="F19" s="65">
        <f t="shared" si="4"/>
        <v>170000</v>
      </c>
    </row>
    <row r="20" spans="1:6" x14ac:dyDescent="0.3">
      <c r="A20" s="57"/>
      <c r="B20" s="26"/>
      <c r="C20" s="39" t="s">
        <v>59</v>
      </c>
      <c r="D20" s="65">
        <f t="shared" ref="D20:F20" si="5">D21</f>
        <v>170000</v>
      </c>
      <c r="E20" s="65">
        <f t="shared" si="5"/>
        <v>0</v>
      </c>
      <c r="F20" s="65">
        <f t="shared" si="5"/>
        <v>170000</v>
      </c>
    </row>
    <row r="21" spans="1:6" x14ac:dyDescent="0.3">
      <c r="A21" s="57"/>
      <c r="B21" s="26"/>
      <c r="C21" s="39" t="s">
        <v>82</v>
      </c>
      <c r="D21" s="65">
        <f>E21+F21</f>
        <v>170000</v>
      </c>
      <c r="E21" s="65">
        <v>0</v>
      </c>
      <c r="F21" s="65">
        <v>170000</v>
      </c>
    </row>
  </sheetData>
  <mergeCells count="12">
    <mergeCell ref="E2:F2"/>
    <mergeCell ref="E1:F1"/>
    <mergeCell ref="A3:F3"/>
    <mergeCell ref="E4:F4"/>
    <mergeCell ref="A5:B5"/>
    <mergeCell ref="C5:C8"/>
    <mergeCell ref="D5:F5"/>
    <mergeCell ref="A6:A8"/>
    <mergeCell ref="B6:B8"/>
    <mergeCell ref="D6:F6"/>
    <mergeCell ref="D7:D8"/>
    <mergeCell ref="E7:F7"/>
  </mergeCells>
  <pageMargins left="0.7" right="0.7" top="0.75" bottom="0.75" header="0.3" footer="0.3"/>
  <pageSetup paperSize="9" scale="59" orientation="portrait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view="pageBreakPreview" topLeftCell="A7" zoomScaleNormal="100" zoomScaleSheetLayoutView="100" workbookViewId="0">
      <selection activeCell="D12" sqref="D12"/>
    </sheetView>
  </sheetViews>
  <sheetFormatPr defaultRowHeight="17.25" x14ac:dyDescent="0.2"/>
  <cols>
    <col min="1" max="1" width="9.7109375" style="47" customWidth="1"/>
    <col min="2" max="2" width="13.42578125" style="58" customWidth="1"/>
    <col min="3" max="3" width="59.85546875" style="59" customWidth="1"/>
    <col min="4" max="4" width="19" style="60" customWidth="1"/>
    <col min="5" max="5" width="20" style="60" customWidth="1"/>
    <col min="6" max="6" width="18.85546875" style="60" customWidth="1"/>
    <col min="7" max="16384" width="9.140625" style="47"/>
  </cols>
  <sheetData>
    <row r="1" spans="1:7" ht="27.75" customHeight="1" x14ac:dyDescent="0.2">
      <c r="A1" s="43"/>
      <c r="B1" s="44"/>
      <c r="C1" s="45"/>
      <c r="D1" s="46"/>
      <c r="E1" s="143" t="s">
        <v>68</v>
      </c>
      <c r="F1" s="143"/>
    </row>
    <row r="2" spans="1:7" ht="46.5" customHeight="1" x14ac:dyDescent="0.2">
      <c r="A2" s="43"/>
      <c r="B2" s="44"/>
      <c r="C2" s="45"/>
      <c r="D2" s="46"/>
      <c r="E2" s="114" t="s">
        <v>96</v>
      </c>
      <c r="F2" s="114"/>
      <c r="G2" s="98"/>
    </row>
    <row r="3" spans="1:7" ht="81" customHeight="1" x14ac:dyDescent="0.2">
      <c r="A3" s="144" t="s">
        <v>109</v>
      </c>
      <c r="B3" s="144"/>
      <c r="C3" s="144"/>
      <c r="D3" s="144"/>
      <c r="E3" s="144"/>
      <c r="F3" s="144"/>
    </row>
    <row r="4" spans="1:7" ht="20.25" customHeight="1" x14ac:dyDescent="0.2">
      <c r="A4" s="43"/>
      <c r="B4" s="44"/>
      <c r="C4" s="45"/>
      <c r="D4" s="46"/>
      <c r="E4" s="145" t="s">
        <v>101</v>
      </c>
      <c r="F4" s="145"/>
    </row>
    <row r="5" spans="1:7" s="48" customFormat="1" ht="45.75" customHeight="1" x14ac:dyDescent="0.2">
      <c r="A5" s="146" t="s">
        <v>16</v>
      </c>
      <c r="B5" s="146"/>
      <c r="C5" s="146" t="s">
        <v>60</v>
      </c>
      <c r="D5" s="147" t="s">
        <v>61</v>
      </c>
      <c r="E5" s="147"/>
      <c r="F5" s="147"/>
    </row>
    <row r="6" spans="1:7" s="48" customFormat="1" ht="45.75" customHeight="1" x14ac:dyDescent="0.2">
      <c r="A6" s="177" t="s">
        <v>0</v>
      </c>
      <c r="B6" s="180" t="s">
        <v>105</v>
      </c>
      <c r="C6" s="146"/>
      <c r="D6" s="174" t="s">
        <v>108</v>
      </c>
      <c r="E6" s="175"/>
      <c r="F6" s="176"/>
    </row>
    <row r="7" spans="1:7" s="48" customFormat="1" x14ac:dyDescent="0.2">
      <c r="A7" s="178"/>
      <c r="B7" s="181"/>
      <c r="C7" s="146"/>
      <c r="D7" s="142" t="s">
        <v>55</v>
      </c>
      <c r="E7" s="142" t="s">
        <v>56</v>
      </c>
      <c r="F7" s="142"/>
    </row>
    <row r="8" spans="1:7" s="48" customFormat="1" ht="47.25" customHeight="1" x14ac:dyDescent="0.2">
      <c r="A8" s="179"/>
      <c r="B8" s="182"/>
      <c r="C8" s="146"/>
      <c r="D8" s="142"/>
      <c r="E8" s="100" t="s">
        <v>62</v>
      </c>
      <c r="F8" s="100" t="s">
        <v>67</v>
      </c>
    </row>
    <row r="9" spans="1:7" s="48" customFormat="1" ht="35.25" customHeight="1" x14ac:dyDescent="0.2">
      <c r="A9" s="50"/>
      <c r="B9" s="51"/>
      <c r="C9" s="61" t="s">
        <v>63</v>
      </c>
      <c r="D9" s="64">
        <f t="shared" ref="D9:F10" si="0">D19</f>
        <v>-170000</v>
      </c>
      <c r="E9" s="64">
        <f t="shared" si="0"/>
        <v>0</v>
      </c>
      <c r="F9" s="64">
        <f t="shared" si="0"/>
        <v>-170000</v>
      </c>
    </row>
    <row r="10" spans="1:7" s="48" customFormat="1" ht="24" customHeight="1" x14ac:dyDescent="0.2">
      <c r="A10" s="53"/>
      <c r="B10" s="54"/>
      <c r="C10" s="61" t="s">
        <v>64</v>
      </c>
      <c r="D10" s="52">
        <f t="shared" si="0"/>
        <v>-170000</v>
      </c>
      <c r="E10" s="52">
        <f t="shared" si="0"/>
        <v>0</v>
      </c>
      <c r="F10" s="52">
        <f t="shared" si="0"/>
        <v>-170000</v>
      </c>
    </row>
    <row r="11" spans="1:7" s="48" customFormat="1" ht="25.5" customHeight="1" x14ac:dyDescent="0.2">
      <c r="A11" s="53"/>
      <c r="B11" s="54"/>
      <c r="C11" s="61" t="s">
        <v>65</v>
      </c>
      <c r="D11" s="52">
        <v>0</v>
      </c>
      <c r="E11" s="52">
        <v>0</v>
      </c>
      <c r="F11" s="52">
        <v>0</v>
      </c>
    </row>
    <row r="12" spans="1:7" s="48" customFormat="1" ht="53.25" customHeight="1" x14ac:dyDescent="0.2">
      <c r="A12" s="50"/>
      <c r="B12" s="51"/>
      <c r="C12" s="89" t="s">
        <v>80</v>
      </c>
      <c r="D12" s="64">
        <f>D15</f>
        <v>-170000</v>
      </c>
      <c r="E12" s="64">
        <f>E15</f>
        <v>0</v>
      </c>
      <c r="F12" s="64">
        <f>F15</f>
        <v>-170000</v>
      </c>
    </row>
    <row r="13" spans="1:7" x14ac:dyDescent="0.2">
      <c r="A13" s="55">
        <v>1049</v>
      </c>
      <c r="B13" s="51"/>
      <c r="C13" s="62" t="s">
        <v>57</v>
      </c>
      <c r="D13" s="52"/>
      <c r="E13" s="52"/>
      <c r="F13" s="52"/>
    </row>
    <row r="14" spans="1:7" x14ac:dyDescent="0.2">
      <c r="A14" s="53"/>
      <c r="B14" s="54"/>
      <c r="C14" s="63" t="s">
        <v>66</v>
      </c>
      <c r="D14" s="56"/>
      <c r="E14" s="56"/>
      <c r="F14" s="56"/>
    </row>
    <row r="15" spans="1:7" ht="66" x14ac:dyDescent="0.2">
      <c r="A15" s="104"/>
      <c r="B15" s="105">
        <v>11013</v>
      </c>
      <c r="C15" s="106" t="s">
        <v>83</v>
      </c>
      <c r="D15" s="107">
        <f t="shared" ref="D15:F15" si="1">D17</f>
        <v>-170000</v>
      </c>
      <c r="E15" s="107">
        <f t="shared" si="1"/>
        <v>0</v>
      </c>
      <c r="F15" s="107">
        <f t="shared" si="1"/>
        <v>-170000</v>
      </c>
    </row>
    <row r="16" spans="1:7" x14ac:dyDescent="0.2">
      <c r="A16" s="104"/>
      <c r="B16" s="108"/>
      <c r="C16" s="108" t="s">
        <v>36</v>
      </c>
      <c r="D16" s="109"/>
      <c r="E16" s="109"/>
      <c r="F16" s="109"/>
    </row>
    <row r="17" spans="1:6" ht="33" x14ac:dyDescent="0.2">
      <c r="A17" s="104"/>
      <c r="B17" s="108"/>
      <c r="C17" s="110" t="s">
        <v>79</v>
      </c>
      <c r="D17" s="111">
        <f t="shared" ref="D17:F17" si="2">D19</f>
        <v>-170000</v>
      </c>
      <c r="E17" s="111">
        <f t="shared" si="2"/>
        <v>0</v>
      </c>
      <c r="F17" s="111">
        <f t="shared" si="2"/>
        <v>-170000</v>
      </c>
    </row>
    <row r="18" spans="1:6" ht="33" x14ac:dyDescent="0.2">
      <c r="A18" s="104"/>
      <c r="B18" s="108"/>
      <c r="C18" s="108" t="s">
        <v>21</v>
      </c>
      <c r="D18" s="109"/>
      <c r="E18" s="109"/>
      <c r="F18" s="109"/>
    </row>
    <row r="19" spans="1:6" x14ac:dyDescent="0.2">
      <c r="A19" s="104"/>
      <c r="B19" s="108"/>
      <c r="C19" s="108" t="s">
        <v>28</v>
      </c>
      <c r="D19" s="109">
        <f t="shared" ref="D19:F19" si="3">D20</f>
        <v>-170000</v>
      </c>
      <c r="E19" s="109">
        <f t="shared" si="3"/>
        <v>0</v>
      </c>
      <c r="F19" s="109">
        <f t="shared" si="3"/>
        <v>-170000</v>
      </c>
    </row>
    <row r="20" spans="1:6" x14ac:dyDescent="0.2">
      <c r="A20" s="104"/>
      <c r="B20" s="108"/>
      <c r="C20" s="108" t="s">
        <v>58</v>
      </c>
      <c r="D20" s="109">
        <f t="shared" ref="D20:F20" si="4">+D21</f>
        <v>-170000</v>
      </c>
      <c r="E20" s="109">
        <f t="shared" si="4"/>
        <v>0</v>
      </c>
      <c r="F20" s="109">
        <f t="shared" si="4"/>
        <v>-170000</v>
      </c>
    </row>
    <row r="21" spans="1:6" x14ac:dyDescent="0.3">
      <c r="A21" s="104"/>
      <c r="B21" s="112"/>
      <c r="C21" s="108" t="s">
        <v>59</v>
      </c>
      <c r="D21" s="109">
        <f t="shared" ref="D21:F21" si="5">D22</f>
        <v>-170000</v>
      </c>
      <c r="E21" s="109">
        <f t="shared" si="5"/>
        <v>0</v>
      </c>
      <c r="F21" s="109">
        <f t="shared" si="5"/>
        <v>-170000</v>
      </c>
    </row>
    <row r="22" spans="1:6" x14ac:dyDescent="0.3">
      <c r="A22" s="104"/>
      <c r="B22" s="112"/>
      <c r="C22" s="108" t="s">
        <v>82</v>
      </c>
      <c r="D22" s="109">
        <f>E22+F22</f>
        <v>-170000</v>
      </c>
      <c r="E22" s="109">
        <v>0</v>
      </c>
      <c r="F22" s="109">
        <v>-170000</v>
      </c>
    </row>
  </sheetData>
  <mergeCells count="12">
    <mergeCell ref="E7:F7"/>
    <mergeCell ref="E1:F1"/>
    <mergeCell ref="E2:F2"/>
    <mergeCell ref="A3:F3"/>
    <mergeCell ref="E4:F4"/>
    <mergeCell ref="A5:B5"/>
    <mergeCell ref="C5:C8"/>
    <mergeCell ref="D5:F5"/>
    <mergeCell ref="D7:D8"/>
    <mergeCell ref="D6:F6"/>
    <mergeCell ref="A6:A8"/>
    <mergeCell ref="B6:B8"/>
  </mergeCells>
  <pageMargins left="0.7" right="0.7" top="0.75" bottom="0.75" header="0.3" footer="0.3"/>
  <pageSetup paperSize="9" scale="63" orientation="portrait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view="pageBreakPreview" zoomScale="120" zoomScaleNormal="100" zoomScaleSheetLayoutView="120" workbookViewId="0">
      <selection activeCell="E20" sqref="E20"/>
    </sheetView>
  </sheetViews>
  <sheetFormatPr defaultRowHeight="13.5" x14ac:dyDescent="0.2"/>
  <cols>
    <col min="1" max="1" width="29.7109375" style="12" customWidth="1"/>
    <col min="2" max="2" width="47.5703125" style="12" customWidth="1"/>
    <col min="3" max="3" width="15.28515625" style="13" hidden="1" customWidth="1"/>
    <col min="4" max="4" width="15.28515625" style="12" hidden="1" customWidth="1"/>
    <col min="5" max="5" width="31.140625" style="12" customWidth="1"/>
    <col min="6" max="16384" width="9.140625" style="12"/>
  </cols>
  <sheetData>
    <row r="1" spans="1:5" ht="14.25" x14ac:dyDescent="0.2">
      <c r="E1" s="14" t="s">
        <v>93</v>
      </c>
    </row>
    <row r="2" spans="1:5" s="76" customFormat="1" ht="16.5" customHeight="1" x14ac:dyDescent="0.2">
      <c r="E2" s="14" t="s">
        <v>76</v>
      </c>
    </row>
    <row r="3" spans="1:5" ht="19.5" customHeight="1" x14ac:dyDescent="0.2">
      <c r="C3" s="114"/>
      <c r="D3" s="114"/>
      <c r="E3" s="114"/>
    </row>
    <row r="4" spans="1:5" ht="43.5" customHeight="1" x14ac:dyDescent="0.2">
      <c r="A4" s="115" t="s">
        <v>99</v>
      </c>
      <c r="B4" s="115"/>
      <c r="C4" s="115"/>
      <c r="D4" s="115"/>
      <c r="E4" s="115"/>
    </row>
    <row r="5" spans="1:5" s="1" customFormat="1" ht="27" customHeight="1" x14ac:dyDescent="0.2">
      <c r="A5" s="161" t="s">
        <v>95</v>
      </c>
      <c r="B5" s="161"/>
      <c r="C5" s="161"/>
      <c r="D5" s="161"/>
      <c r="E5" s="161"/>
    </row>
    <row r="6" spans="1:5" s="1" customFormat="1" ht="14.25" customHeight="1" x14ac:dyDescent="0.2">
      <c r="A6" s="162" t="s">
        <v>37</v>
      </c>
      <c r="B6" s="162"/>
      <c r="C6" s="162"/>
      <c r="D6" s="162"/>
      <c r="E6" s="162"/>
    </row>
    <row r="7" spans="1:5" s="1" customFormat="1" ht="12.75" x14ac:dyDescent="0.2">
      <c r="C7" s="2"/>
      <c r="D7" s="2"/>
      <c r="E7" s="2"/>
    </row>
    <row r="8" spans="1:5" s="1" customFormat="1" x14ac:dyDescent="0.2">
      <c r="A8" s="13"/>
      <c r="B8" s="13"/>
      <c r="C8" s="13"/>
      <c r="D8" s="13"/>
      <c r="E8" s="13"/>
    </row>
    <row r="9" spans="1:5" s="1" customFormat="1" ht="12.75" x14ac:dyDescent="0.2">
      <c r="A9" s="69" t="s">
        <v>38</v>
      </c>
      <c r="B9" s="163" t="s">
        <v>39</v>
      </c>
      <c r="C9" s="163"/>
      <c r="D9" s="163"/>
      <c r="E9" s="163"/>
    </row>
    <row r="10" spans="1:5" s="1" customFormat="1" ht="12.75" x14ac:dyDescent="0.2">
      <c r="A10" s="70" t="s">
        <v>52</v>
      </c>
      <c r="B10" s="164" t="s">
        <v>53</v>
      </c>
      <c r="C10" s="164"/>
      <c r="D10" s="164"/>
      <c r="E10" s="164"/>
    </row>
    <row r="11" spans="1:5" s="1" customFormat="1" x14ac:dyDescent="0.2">
      <c r="A11" s="13"/>
      <c r="B11" s="13"/>
      <c r="C11" s="13"/>
      <c r="D11" s="13"/>
      <c r="E11" s="13"/>
    </row>
    <row r="12" spans="1:5" s="1" customFormat="1" ht="12.75" x14ac:dyDescent="0.2">
      <c r="A12" s="163" t="s">
        <v>40</v>
      </c>
      <c r="B12" s="163"/>
      <c r="C12" s="163"/>
      <c r="D12" s="163"/>
      <c r="E12" s="163"/>
    </row>
    <row r="13" spans="1:5" s="1" customFormat="1" x14ac:dyDescent="0.2">
      <c r="A13" s="13"/>
      <c r="B13" s="13"/>
      <c r="C13" s="13"/>
      <c r="D13" s="13"/>
      <c r="E13" s="13"/>
    </row>
    <row r="14" spans="1:5" s="1" customFormat="1" ht="78.75" customHeight="1" x14ac:dyDescent="0.2">
      <c r="A14" s="17"/>
      <c r="B14" s="17"/>
      <c r="C14" s="165" t="s">
        <v>106</v>
      </c>
      <c r="D14" s="165"/>
      <c r="E14" s="165"/>
    </row>
    <row r="15" spans="1:5" s="1" customFormat="1" x14ac:dyDescent="0.2">
      <c r="A15" s="17" t="s">
        <v>41</v>
      </c>
      <c r="B15" s="78" t="s">
        <v>52</v>
      </c>
      <c r="C15" s="116"/>
      <c r="D15" s="116"/>
      <c r="E15" s="116"/>
    </row>
    <row r="16" spans="1:5" s="1" customFormat="1" ht="27" x14ac:dyDescent="0.2">
      <c r="A16" s="17" t="s">
        <v>42</v>
      </c>
      <c r="B16" s="113">
        <v>11015</v>
      </c>
      <c r="C16" s="77" t="s">
        <v>43</v>
      </c>
      <c r="D16" s="77" t="s">
        <v>44</v>
      </c>
      <c r="E16" s="77" t="s">
        <v>45</v>
      </c>
    </row>
    <row r="17" spans="1:5" s="1" customFormat="1" ht="38.25" customHeight="1" x14ac:dyDescent="0.2">
      <c r="A17" s="17" t="s">
        <v>46</v>
      </c>
      <c r="B17" s="91" t="s">
        <v>89</v>
      </c>
      <c r="C17" s="17"/>
      <c r="D17" s="17"/>
      <c r="E17" s="17"/>
    </row>
    <row r="18" spans="1:5" s="1" customFormat="1" ht="74.25" customHeight="1" x14ac:dyDescent="0.2">
      <c r="A18" s="17" t="s">
        <v>47</v>
      </c>
      <c r="B18" s="78" t="s">
        <v>90</v>
      </c>
      <c r="C18" s="17"/>
      <c r="D18" s="17"/>
      <c r="E18" s="17"/>
    </row>
    <row r="19" spans="1:5" s="1" customFormat="1" x14ac:dyDescent="0.2">
      <c r="A19" s="17" t="s">
        <v>48</v>
      </c>
      <c r="B19" s="78" t="s">
        <v>49</v>
      </c>
      <c r="C19" s="17"/>
      <c r="D19" s="17"/>
      <c r="E19" s="17"/>
    </row>
    <row r="20" spans="1:5" s="1" customFormat="1" ht="25.5" customHeight="1" x14ac:dyDescent="0.2">
      <c r="A20" s="17" t="s">
        <v>111</v>
      </c>
      <c r="B20" s="78" t="s">
        <v>70</v>
      </c>
      <c r="C20" s="17"/>
      <c r="D20" s="17"/>
      <c r="E20" s="17"/>
    </row>
    <row r="21" spans="1:5" s="1" customFormat="1" x14ac:dyDescent="0.2">
      <c r="A21" s="116" t="s">
        <v>50</v>
      </c>
      <c r="B21" s="116"/>
      <c r="C21" s="17"/>
      <c r="D21" s="17"/>
      <c r="E21" s="17"/>
    </row>
    <row r="22" spans="1:5" s="1" customFormat="1" ht="12.75" x14ac:dyDescent="0.2">
      <c r="A22" s="159" t="s">
        <v>73</v>
      </c>
      <c r="B22" s="159"/>
      <c r="C22" s="79"/>
      <c r="D22" s="79">
        <v>1</v>
      </c>
      <c r="E22" s="79">
        <v>1</v>
      </c>
    </row>
    <row r="23" spans="1:5" s="1" customFormat="1" x14ac:dyDescent="0.2">
      <c r="A23" s="160" t="s">
        <v>51</v>
      </c>
      <c r="B23" s="160"/>
      <c r="C23" s="80"/>
      <c r="D23" s="80">
        <v>180000</v>
      </c>
      <c r="E23" s="80">
        <v>170000</v>
      </c>
    </row>
    <row r="24" spans="1:5" s="1" customFormat="1" ht="16.5" customHeight="1" x14ac:dyDescent="0.2">
      <c r="A24" s="13"/>
      <c r="B24" s="13"/>
      <c r="C24" s="13"/>
      <c r="D24" s="13"/>
      <c r="E24" s="13"/>
    </row>
    <row r="25" spans="1:5" ht="90.75" customHeight="1" x14ac:dyDescent="0.2">
      <c r="A25" s="102"/>
      <c r="B25" s="102"/>
      <c r="C25" s="149" t="s">
        <v>110</v>
      </c>
      <c r="D25" s="150"/>
      <c r="E25" s="151"/>
    </row>
    <row r="26" spans="1:5" x14ac:dyDescent="0.2">
      <c r="A26" s="102" t="s">
        <v>41</v>
      </c>
      <c r="B26" s="101" t="s">
        <v>52</v>
      </c>
      <c r="C26" s="152"/>
      <c r="D26" s="153"/>
      <c r="E26" s="154"/>
    </row>
    <row r="27" spans="1:5" ht="27" x14ac:dyDescent="0.2">
      <c r="A27" s="102" t="s">
        <v>42</v>
      </c>
      <c r="B27" s="101">
        <v>11013</v>
      </c>
      <c r="C27" s="99" t="s">
        <v>43</v>
      </c>
      <c r="D27" s="99" t="s">
        <v>44</v>
      </c>
      <c r="E27" s="99" t="s">
        <v>45</v>
      </c>
    </row>
    <row r="28" spans="1:5" ht="38.25" x14ac:dyDescent="0.2">
      <c r="A28" s="102" t="s">
        <v>46</v>
      </c>
      <c r="B28" s="101" t="s">
        <v>87</v>
      </c>
      <c r="C28" s="102"/>
      <c r="D28" s="102"/>
      <c r="E28" s="102"/>
    </row>
    <row r="29" spans="1:5" ht="76.5" x14ac:dyDescent="0.2">
      <c r="A29" s="102" t="s">
        <v>47</v>
      </c>
      <c r="B29" s="101" t="s">
        <v>86</v>
      </c>
      <c r="C29" s="102"/>
      <c r="D29" s="102"/>
      <c r="E29" s="102"/>
    </row>
    <row r="30" spans="1:5" x14ac:dyDescent="0.2">
      <c r="A30" s="102" t="s">
        <v>48</v>
      </c>
      <c r="B30" s="101" t="s">
        <v>49</v>
      </c>
      <c r="C30" s="102"/>
      <c r="D30" s="102"/>
      <c r="E30" s="102"/>
    </row>
    <row r="31" spans="1:5" ht="27" x14ac:dyDescent="0.2">
      <c r="A31" s="102" t="s">
        <v>69</v>
      </c>
      <c r="B31" s="101" t="s">
        <v>70</v>
      </c>
      <c r="C31" s="102"/>
      <c r="D31" s="99"/>
      <c r="E31" s="99"/>
    </row>
    <row r="32" spans="1:5" x14ac:dyDescent="0.2">
      <c r="A32" s="152" t="s">
        <v>50</v>
      </c>
      <c r="B32" s="154"/>
      <c r="C32" s="102"/>
      <c r="D32" s="102"/>
      <c r="E32" s="102"/>
    </row>
    <row r="33" spans="1:5" x14ac:dyDescent="0.2">
      <c r="A33" s="155" t="s">
        <v>71</v>
      </c>
      <c r="B33" s="156"/>
      <c r="C33" s="79"/>
      <c r="D33" s="79"/>
      <c r="E33" s="79"/>
    </row>
    <row r="34" spans="1:5" x14ac:dyDescent="0.2">
      <c r="A34" s="157" t="s">
        <v>51</v>
      </c>
      <c r="B34" s="158"/>
      <c r="C34" s="80"/>
      <c r="D34" s="94">
        <v>-180000</v>
      </c>
      <c r="E34" s="94">
        <v>-170000</v>
      </c>
    </row>
  </sheetData>
  <mergeCells count="17">
    <mergeCell ref="A21:B21"/>
    <mergeCell ref="C3:E3"/>
    <mergeCell ref="A4:E4"/>
    <mergeCell ref="A22:B22"/>
    <mergeCell ref="A23:B23"/>
    <mergeCell ref="C15:E15"/>
    <mergeCell ref="A5:E5"/>
    <mergeCell ref="A6:E6"/>
    <mergeCell ref="B9:E9"/>
    <mergeCell ref="B10:E10"/>
    <mergeCell ref="A12:E12"/>
    <mergeCell ref="C14:E14"/>
    <mergeCell ref="C25:E25"/>
    <mergeCell ref="C26:E26"/>
    <mergeCell ref="A32:B32"/>
    <mergeCell ref="A33:B33"/>
    <mergeCell ref="A34:B34"/>
  </mergeCells>
  <pageMargins left="0.7" right="0.7" top="0.75" bottom="0.75" header="0.3" footer="0.3"/>
  <pageSetup paperSize="9" scale="82" orientation="portrait" verticalDpi="4294967294" r:id="rId1"/>
  <rowBreaks count="1" manualBreakCount="1">
    <brk id="24" max="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abSelected="1" view="pageBreakPreview" topLeftCell="A22" zoomScaleNormal="100" zoomScaleSheetLayoutView="100" workbookViewId="0">
      <selection activeCell="B28" sqref="B28"/>
    </sheetView>
  </sheetViews>
  <sheetFormatPr defaultRowHeight="13.5" x14ac:dyDescent="0.2"/>
  <cols>
    <col min="1" max="1" width="28.5703125" style="71" customWidth="1"/>
    <col min="2" max="2" width="47.5703125" style="71" customWidth="1"/>
    <col min="3" max="4" width="15.28515625" style="71" hidden="1" customWidth="1"/>
    <col min="5" max="5" width="32.140625" style="71" customWidth="1"/>
    <col min="6" max="16384" width="9.140625" style="71"/>
  </cols>
  <sheetData>
    <row r="1" spans="1:5" ht="14.25" x14ac:dyDescent="0.2">
      <c r="E1" s="14" t="s">
        <v>93</v>
      </c>
    </row>
    <row r="2" spans="1:5" s="76" customFormat="1" ht="14.25" x14ac:dyDescent="0.2">
      <c r="E2" s="14" t="s">
        <v>77</v>
      </c>
    </row>
    <row r="3" spans="1:5" ht="47.25" customHeight="1" x14ac:dyDescent="0.2">
      <c r="C3" s="114"/>
      <c r="D3" s="114"/>
      <c r="E3" s="114"/>
    </row>
    <row r="4" spans="1:5" ht="43.5" customHeight="1" x14ac:dyDescent="0.2">
      <c r="A4" s="115" t="s">
        <v>100</v>
      </c>
      <c r="B4" s="115"/>
      <c r="C4" s="115"/>
      <c r="D4" s="115"/>
      <c r="E4" s="115"/>
    </row>
    <row r="5" spans="1:5" s="1" customFormat="1" ht="25.5" customHeight="1" x14ac:dyDescent="0.2">
      <c r="A5" s="161" t="s">
        <v>94</v>
      </c>
      <c r="B5" s="161"/>
      <c r="C5" s="161"/>
      <c r="D5" s="161"/>
      <c r="E5" s="161"/>
    </row>
    <row r="6" spans="1:5" s="1" customFormat="1" ht="18" customHeight="1" x14ac:dyDescent="0.2">
      <c r="A6" s="167" t="s">
        <v>37</v>
      </c>
      <c r="B6" s="167"/>
      <c r="C6" s="167"/>
      <c r="D6" s="167"/>
      <c r="E6" s="167"/>
    </row>
    <row r="7" spans="1:5" s="1" customFormat="1" x14ac:dyDescent="0.2">
      <c r="A7" s="71"/>
      <c r="B7" s="71"/>
      <c r="C7" s="71"/>
      <c r="D7" s="71"/>
      <c r="E7" s="71"/>
    </row>
    <row r="8" spans="1:5" s="1" customFormat="1" ht="53.25" customHeight="1" x14ac:dyDescent="0.2">
      <c r="A8" s="17"/>
      <c r="B8" s="17"/>
      <c r="C8" s="165" t="s">
        <v>106</v>
      </c>
      <c r="D8" s="165"/>
      <c r="E8" s="165"/>
    </row>
    <row r="9" spans="1:5" s="1" customFormat="1" ht="25.5" customHeight="1" x14ac:dyDescent="0.2">
      <c r="A9" s="17" t="s">
        <v>41</v>
      </c>
      <c r="B9" s="166" t="s">
        <v>39</v>
      </c>
      <c r="C9" s="166"/>
      <c r="D9" s="166"/>
      <c r="E9" s="166"/>
    </row>
    <row r="10" spans="1:5" s="1" customFormat="1" ht="30.75" customHeight="1" x14ac:dyDescent="0.2">
      <c r="A10" s="92" t="s">
        <v>52</v>
      </c>
      <c r="B10" s="159" t="s">
        <v>53</v>
      </c>
      <c r="C10" s="159"/>
      <c r="D10" s="159"/>
      <c r="E10" s="159"/>
    </row>
    <row r="11" spans="1:5" s="1" customFormat="1" ht="16.5" customHeight="1" x14ac:dyDescent="0.2">
      <c r="A11" s="166" t="s">
        <v>40</v>
      </c>
      <c r="B11" s="166"/>
      <c r="C11" s="166"/>
      <c r="D11" s="166"/>
      <c r="E11" s="166"/>
    </row>
    <row r="12" spans="1:5" s="1" customFormat="1" ht="27" x14ac:dyDescent="0.2">
      <c r="A12" s="17" t="s">
        <v>42</v>
      </c>
      <c r="B12" s="95">
        <v>11015</v>
      </c>
      <c r="C12" s="77" t="s">
        <v>43</v>
      </c>
      <c r="D12" s="77" t="s">
        <v>44</v>
      </c>
      <c r="E12" s="77" t="s">
        <v>45</v>
      </c>
    </row>
    <row r="13" spans="1:5" s="1" customFormat="1" ht="45.75" customHeight="1" x14ac:dyDescent="0.2">
      <c r="A13" s="17" t="s">
        <v>46</v>
      </c>
      <c r="B13" s="88" t="s">
        <v>89</v>
      </c>
      <c r="C13" s="17"/>
      <c r="D13" s="17"/>
      <c r="E13" s="17"/>
    </row>
    <row r="14" spans="1:5" s="1" customFormat="1" ht="85.5" customHeight="1" x14ac:dyDescent="0.2">
      <c r="A14" s="17" t="s">
        <v>47</v>
      </c>
      <c r="B14" s="88" t="s">
        <v>91</v>
      </c>
      <c r="C14" s="17"/>
      <c r="D14" s="17"/>
      <c r="E14" s="17"/>
    </row>
    <row r="15" spans="1:5" s="1" customFormat="1" ht="18.75" customHeight="1" x14ac:dyDescent="0.2">
      <c r="A15" s="17" t="s">
        <v>48</v>
      </c>
      <c r="B15" s="78" t="s">
        <v>49</v>
      </c>
      <c r="C15" s="17"/>
      <c r="D15" s="17"/>
      <c r="E15" s="17"/>
    </row>
    <row r="16" spans="1:5" s="1" customFormat="1" ht="36" customHeight="1" x14ac:dyDescent="0.2">
      <c r="A16" s="17" t="s">
        <v>72</v>
      </c>
      <c r="B16" s="78" t="s">
        <v>70</v>
      </c>
      <c r="C16" s="17"/>
      <c r="D16" s="17"/>
      <c r="E16" s="17"/>
    </row>
    <row r="17" spans="1:5" s="1" customFormat="1" x14ac:dyDescent="0.2">
      <c r="A17" s="116" t="s">
        <v>50</v>
      </c>
      <c r="B17" s="116"/>
      <c r="C17" s="17"/>
      <c r="D17" s="17"/>
      <c r="E17" s="17"/>
    </row>
    <row r="18" spans="1:5" s="1" customFormat="1" ht="16.5" customHeight="1" x14ac:dyDescent="0.2">
      <c r="A18" s="159" t="s">
        <v>73</v>
      </c>
      <c r="B18" s="159"/>
      <c r="C18" s="79"/>
      <c r="D18" s="79">
        <v>1</v>
      </c>
      <c r="E18" s="79">
        <v>1</v>
      </c>
    </row>
    <row r="19" spans="1:5" s="1" customFormat="1" ht="19.5" customHeight="1" x14ac:dyDescent="0.2">
      <c r="A19" s="160" t="s">
        <v>51</v>
      </c>
      <c r="B19" s="160"/>
      <c r="C19" s="80"/>
      <c r="D19" s="80">
        <v>180000</v>
      </c>
      <c r="E19" s="80">
        <v>170000</v>
      </c>
    </row>
    <row r="20" spans="1:5" s="1" customFormat="1" x14ac:dyDescent="0.2">
      <c r="A20" s="71"/>
      <c r="B20" s="71"/>
      <c r="C20" s="71"/>
      <c r="D20" s="71"/>
      <c r="E20" s="71"/>
    </row>
    <row r="21" spans="1:5" ht="54" customHeight="1" x14ac:dyDescent="0.2">
      <c r="A21" s="102"/>
      <c r="B21" s="102"/>
      <c r="C21" s="149" t="s">
        <v>112</v>
      </c>
      <c r="D21" s="150"/>
      <c r="E21" s="151"/>
    </row>
    <row r="22" spans="1:5" ht="28.5" customHeight="1" x14ac:dyDescent="0.2">
      <c r="A22" s="103" t="s">
        <v>38</v>
      </c>
      <c r="B22" s="166" t="s">
        <v>39</v>
      </c>
      <c r="C22" s="166"/>
      <c r="D22" s="166"/>
      <c r="E22" s="166"/>
    </row>
    <row r="23" spans="1:5" ht="22.5" customHeight="1" x14ac:dyDescent="0.2">
      <c r="A23" s="101" t="s">
        <v>52</v>
      </c>
      <c r="B23" s="159" t="s">
        <v>53</v>
      </c>
      <c r="C23" s="159"/>
      <c r="D23" s="159"/>
      <c r="E23" s="159"/>
    </row>
    <row r="24" spans="1:5" x14ac:dyDescent="0.2">
      <c r="A24" s="166" t="s">
        <v>40</v>
      </c>
      <c r="B24" s="166"/>
      <c r="C24" s="166"/>
      <c r="D24" s="166"/>
      <c r="E24" s="166"/>
    </row>
    <row r="25" spans="1:5" ht="24.75" customHeight="1" x14ac:dyDescent="0.2">
      <c r="A25" s="102" t="s">
        <v>41</v>
      </c>
      <c r="B25" s="101" t="s">
        <v>52</v>
      </c>
      <c r="C25" s="116"/>
      <c r="D25" s="116"/>
      <c r="E25" s="116"/>
    </row>
    <row r="26" spans="1:5" ht="27" x14ac:dyDescent="0.2">
      <c r="A26" s="102" t="s">
        <v>42</v>
      </c>
      <c r="B26" s="101">
        <v>11013</v>
      </c>
      <c r="C26" s="99" t="s">
        <v>43</v>
      </c>
      <c r="D26" s="99" t="s">
        <v>44</v>
      </c>
      <c r="E26" s="99" t="s">
        <v>45</v>
      </c>
    </row>
    <row r="27" spans="1:5" ht="54" customHeight="1" x14ac:dyDescent="0.2">
      <c r="A27" s="102" t="s">
        <v>46</v>
      </c>
      <c r="B27" s="101" t="s">
        <v>87</v>
      </c>
      <c r="C27" s="102"/>
      <c r="D27" s="102"/>
      <c r="E27" s="102"/>
    </row>
    <row r="28" spans="1:5" ht="76.5" x14ac:dyDescent="0.2">
      <c r="A28" s="102" t="s">
        <v>47</v>
      </c>
      <c r="B28" s="101" t="s">
        <v>88</v>
      </c>
      <c r="C28" s="102"/>
      <c r="D28" s="102"/>
      <c r="E28" s="102"/>
    </row>
    <row r="29" spans="1:5" ht="24.75" customHeight="1" x14ac:dyDescent="0.2">
      <c r="A29" s="102" t="s">
        <v>48</v>
      </c>
      <c r="B29" s="101" t="s">
        <v>49</v>
      </c>
      <c r="C29" s="102"/>
      <c r="D29" s="102"/>
      <c r="E29" s="102"/>
    </row>
    <row r="30" spans="1:5" ht="27" x14ac:dyDescent="0.2">
      <c r="A30" s="102" t="s">
        <v>69</v>
      </c>
      <c r="B30" s="101" t="s">
        <v>70</v>
      </c>
      <c r="C30" s="102"/>
      <c r="D30" s="102"/>
      <c r="E30" s="102"/>
    </row>
    <row r="31" spans="1:5" ht="24" customHeight="1" x14ac:dyDescent="0.2">
      <c r="A31" s="116" t="s">
        <v>50</v>
      </c>
      <c r="B31" s="116"/>
      <c r="C31" s="102"/>
      <c r="D31" s="102"/>
      <c r="E31" s="102"/>
    </row>
    <row r="32" spans="1:5" ht="22.5" customHeight="1" x14ac:dyDescent="0.2">
      <c r="A32" s="159" t="s">
        <v>71</v>
      </c>
      <c r="B32" s="159"/>
      <c r="C32" s="79"/>
      <c r="D32" s="79"/>
      <c r="E32" s="79"/>
    </row>
    <row r="33" spans="1:5" ht="21" customHeight="1" x14ac:dyDescent="0.2">
      <c r="A33" s="160" t="s">
        <v>51</v>
      </c>
      <c r="B33" s="160"/>
      <c r="C33" s="80"/>
      <c r="D33" s="94">
        <v>-180000</v>
      </c>
      <c r="E33" s="94">
        <v>-170000</v>
      </c>
    </row>
  </sheetData>
  <mergeCells count="19">
    <mergeCell ref="C8:E8"/>
    <mergeCell ref="C3:E3"/>
    <mergeCell ref="A4:E4"/>
    <mergeCell ref="A5:E5"/>
    <mergeCell ref="A6:E6"/>
    <mergeCell ref="A19:B19"/>
    <mergeCell ref="B10:E10"/>
    <mergeCell ref="B9:E9"/>
    <mergeCell ref="A11:E11"/>
    <mergeCell ref="A18:B18"/>
    <mergeCell ref="A17:B17"/>
    <mergeCell ref="A31:B31"/>
    <mergeCell ref="A32:B32"/>
    <mergeCell ref="A33:B33"/>
    <mergeCell ref="C21:E21"/>
    <mergeCell ref="B22:E22"/>
    <mergeCell ref="B23:E23"/>
    <mergeCell ref="A24:E24"/>
    <mergeCell ref="C25:E25"/>
  </mergeCells>
  <pageMargins left="0.7" right="0.7" top="0.75" bottom="0.75" header="0.3" footer="0.3"/>
  <pageSetup paperSize="9" scale="74" orientation="portrait" verticalDpi="4294967294" r:id="rId1"/>
  <rowBreaks count="1" manualBreakCount="1">
    <brk id="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Հավելված 1</vt:lpstr>
      <vt:lpstr> Հավելված 2</vt:lpstr>
      <vt:lpstr>Հավելված 3 </vt:lpstr>
      <vt:lpstr>Հավելված 4</vt:lpstr>
      <vt:lpstr>Հավելված 5.1</vt:lpstr>
      <vt:lpstr>Հավելված 5.2</vt:lpstr>
      <vt:lpstr>'Հավելված 3 '!Print_Area</vt:lpstr>
      <vt:lpstr>'Հավելված 4'!Print_Area</vt:lpstr>
      <vt:lpstr>'Հավելված 5.1'!Print_Area</vt:lpstr>
      <vt:lpstr>'Հավելված 5.2'!Print_Area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https://mul2.gov.am/tasks/149287/oneclick/havelvacner 1-5.xlsx?token=237865b5534c3babc9ab2b4fb39ba265</cp:keywords>
  <cp:lastModifiedBy>Liana Chanakhchyan</cp:lastModifiedBy>
  <dcterms:modified xsi:type="dcterms:W3CDTF">2019-10-22T08:29:58Z</dcterms:modified>
</cp:coreProperties>
</file>