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rinaSha\Desktop\"/>
    </mc:Choice>
  </mc:AlternateContent>
  <bookViews>
    <workbookView xWindow="0" yWindow="495" windowWidth="23250" windowHeight="13170" tabRatio="687"/>
  </bookViews>
  <sheets>
    <sheet name="Ինտենսիվություն" sheetId="21" r:id="rId1"/>
  </sheets>
  <externalReferences>
    <externalReference r:id="rId2"/>
  </externalReferences>
  <definedNames>
    <definedName name="MobilityList_IfC4">IF([1]Calculation!$C$4&lt;&gt;"",     Ինտենսիվություն!$B$5:$B$7,     TAKE(Ինտենսիվություն!$B$5:$B$7,0) )</definedName>
  </definedNames>
  <calcPr calcId="162913"/>
</workbook>
</file>

<file path=xl/calcChain.xml><?xml version="1.0" encoding="utf-8"?>
<calcChain xmlns="http://schemas.openxmlformats.org/spreadsheetml/2006/main">
  <c r="S6" i="21" l="1"/>
  <c r="AD60" i="21" l="1"/>
  <c r="AD61" i="21" s="1"/>
  <c r="AC60" i="21"/>
  <c r="AC61" i="21" s="1"/>
  <c r="AB60" i="21"/>
  <c r="AB61" i="21" s="1"/>
  <c r="AB58" i="21"/>
  <c r="AD58" i="21"/>
  <c r="AC58" i="21"/>
  <c r="AD54" i="21"/>
  <c r="AD55" i="21" s="1"/>
  <c r="AC54" i="21"/>
  <c r="AC55" i="21" s="1"/>
  <c r="AB54" i="21"/>
  <c r="AB55" i="21" s="1"/>
  <c r="AC52" i="21"/>
  <c r="AD51" i="21"/>
  <c r="AD52" i="21" s="1"/>
  <c r="AC51" i="21"/>
  <c r="AB51" i="21"/>
  <c r="AB52" i="21" s="1"/>
  <c r="AD46" i="21"/>
  <c r="AD47" i="21" s="1"/>
  <c r="AC46" i="21"/>
  <c r="AC47" i="21" s="1"/>
  <c r="AB46" i="21"/>
  <c r="AB47" i="21" s="1"/>
  <c r="AD44" i="21"/>
  <c r="AC44" i="21"/>
  <c r="AB44" i="21"/>
  <c r="AB41" i="21"/>
  <c r="AD40" i="21"/>
  <c r="AD41" i="21" s="1"/>
  <c r="AC40" i="21"/>
  <c r="AC41" i="21" s="1"/>
  <c r="AB38" i="21"/>
  <c r="AB48" i="21" s="1"/>
  <c r="AD37" i="21"/>
  <c r="AD38" i="21" s="1"/>
  <c r="AC37" i="21"/>
  <c r="AC38" i="21" s="1"/>
  <c r="AB37" i="21"/>
  <c r="AD33" i="21"/>
  <c r="AB33" i="21"/>
  <c r="AD32" i="21"/>
  <c r="AC32" i="21"/>
  <c r="AC33" i="21" s="1"/>
  <c r="AD29" i="21"/>
  <c r="AD30" i="21" s="1"/>
  <c r="AC29" i="21"/>
  <c r="AC30" i="21" s="1"/>
  <c r="AB29" i="21"/>
  <c r="AB30" i="21" s="1"/>
  <c r="AD26" i="21"/>
  <c r="AD27" i="21" s="1"/>
  <c r="AC26" i="21"/>
  <c r="AC27" i="21" s="1"/>
  <c r="AB26" i="21"/>
  <c r="AB27" i="21" s="1"/>
  <c r="AD24" i="21"/>
  <c r="AD23" i="21"/>
  <c r="AC23" i="21"/>
  <c r="AC24" i="21" s="1"/>
  <c r="AB23" i="21"/>
  <c r="AB24" i="21" s="1"/>
  <c r="AC21" i="21"/>
  <c r="AD20" i="21"/>
  <c r="AD21" i="21" s="1"/>
  <c r="AC20" i="21"/>
  <c r="AB20" i="21"/>
  <c r="AB21" i="21" s="1"/>
  <c r="AD15" i="21"/>
  <c r="AD16" i="21" s="1"/>
  <c r="AC15" i="21"/>
  <c r="AC16" i="21" s="1"/>
  <c r="AB15" i="21"/>
  <c r="AB16" i="21" s="1"/>
  <c r="AB13" i="21"/>
  <c r="AD12" i="21"/>
  <c r="AD13" i="21" s="1"/>
  <c r="AC12" i="21"/>
  <c r="AC13" i="21" s="1"/>
  <c r="AB12" i="21"/>
  <c r="AC10" i="21"/>
  <c r="AD9" i="21"/>
  <c r="AD10" i="21" s="1"/>
  <c r="AC9" i="21"/>
  <c r="AB9" i="21"/>
  <c r="AB10" i="21" s="1"/>
  <c r="AB7" i="21"/>
  <c r="AB17" i="21" s="1"/>
  <c r="AD6" i="21"/>
  <c r="AD7" i="21" s="1"/>
  <c r="AC6" i="21"/>
  <c r="AC7" i="21" s="1"/>
  <c r="AB6" i="21"/>
  <c r="AD48" i="21" l="1"/>
  <c r="AD17" i="21"/>
  <c r="AC34" i="21"/>
  <c r="AD34" i="21"/>
  <c r="AB62" i="21"/>
  <c r="AD62" i="21"/>
  <c r="AC62" i="21"/>
  <c r="AC17" i="21"/>
  <c r="AB34" i="21"/>
  <c r="AC48" i="21"/>
  <c r="AA29" i="21"/>
  <c r="Z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I29" i="21"/>
  <c r="H29" i="21"/>
  <c r="G29" i="21"/>
  <c r="K29" i="21"/>
  <c r="L29" i="21"/>
  <c r="J29" i="21"/>
  <c r="F29" i="21"/>
  <c r="E29" i="21"/>
  <c r="D29" i="21"/>
  <c r="AA30" i="21" l="1"/>
  <c r="Z30" i="21"/>
  <c r="Y30" i="21"/>
  <c r="X30" i="21"/>
  <c r="W30" i="21"/>
  <c r="V30" i="21"/>
  <c r="U30" i="21"/>
  <c r="T30" i="21"/>
  <c r="S30" i="21"/>
  <c r="R30" i="21"/>
  <c r="Q30" i="21"/>
  <c r="P30" i="21"/>
  <c r="O30" i="21"/>
  <c r="N30" i="21"/>
  <c r="M30" i="21"/>
  <c r="L30" i="21"/>
  <c r="K30" i="21"/>
  <c r="J30" i="21"/>
  <c r="I30" i="21"/>
  <c r="H30" i="21"/>
  <c r="G30" i="21"/>
  <c r="F30" i="21"/>
  <c r="E30" i="21"/>
  <c r="D30" i="21"/>
  <c r="I23" i="21" l="1"/>
  <c r="I24" i="21" s="1"/>
  <c r="AA60" i="21" l="1"/>
  <c r="Z60" i="21"/>
  <c r="Y60" i="21"/>
  <c r="X60" i="21"/>
  <c r="W60" i="21"/>
  <c r="V60" i="21"/>
  <c r="U60" i="21"/>
  <c r="T60" i="21"/>
  <c r="S60" i="21"/>
  <c r="W57" i="21"/>
  <c r="X57" i="21"/>
  <c r="U57" i="21"/>
  <c r="T57" i="21"/>
  <c r="V54" i="21"/>
  <c r="W54" i="21"/>
  <c r="X54" i="21"/>
  <c r="Y54" i="21"/>
  <c r="Z54" i="21"/>
  <c r="AA54" i="21"/>
  <c r="U54" i="21"/>
  <c r="T54" i="21"/>
  <c r="S54" i="21"/>
  <c r="V51" i="21"/>
  <c r="W51" i="21"/>
  <c r="X51" i="21"/>
  <c r="Y51" i="21"/>
  <c r="Z51" i="21"/>
  <c r="AA51" i="21"/>
  <c r="U51" i="21"/>
  <c r="T51" i="21"/>
  <c r="S51" i="21"/>
  <c r="V46" i="21"/>
  <c r="W46" i="21"/>
  <c r="X46" i="21"/>
  <c r="Y46" i="21"/>
  <c r="Z46" i="21"/>
  <c r="AA46" i="21"/>
  <c r="U46" i="21"/>
  <c r="T46" i="21"/>
  <c r="S46" i="21"/>
  <c r="W40" i="21"/>
  <c r="X40" i="21"/>
  <c r="Z40" i="21"/>
  <c r="AA40" i="21"/>
  <c r="U40" i="21"/>
  <c r="T40" i="21"/>
  <c r="V37" i="21"/>
  <c r="W37" i="21"/>
  <c r="X37" i="21"/>
  <c r="Y37" i="21"/>
  <c r="Z37" i="21"/>
  <c r="AA37" i="21"/>
  <c r="U37" i="21"/>
  <c r="T37" i="21"/>
  <c r="S37" i="21"/>
  <c r="W32" i="21"/>
  <c r="X32" i="21"/>
  <c r="Z32" i="21"/>
  <c r="AA32" i="21"/>
  <c r="U32" i="21"/>
  <c r="T32" i="21"/>
  <c r="V26" i="21"/>
  <c r="W26" i="21"/>
  <c r="X26" i="21"/>
  <c r="Y26" i="21"/>
  <c r="Z26" i="21"/>
  <c r="AA26" i="21"/>
  <c r="U26" i="21"/>
  <c r="T26" i="21"/>
  <c r="S26" i="21"/>
  <c r="V23" i="21"/>
  <c r="W23" i="21"/>
  <c r="X23" i="21"/>
  <c r="Y23" i="21"/>
  <c r="Z23" i="21"/>
  <c r="AA23" i="21"/>
  <c r="U23" i="21"/>
  <c r="T23" i="21"/>
  <c r="S23" i="21"/>
  <c r="V20" i="21"/>
  <c r="W20" i="21"/>
  <c r="X20" i="21"/>
  <c r="Y20" i="21"/>
  <c r="Z20" i="21"/>
  <c r="AA20" i="21"/>
  <c r="U20" i="21"/>
  <c r="T20" i="21"/>
  <c r="S20" i="21"/>
  <c r="V15" i="21"/>
  <c r="W15" i="21"/>
  <c r="X15" i="21"/>
  <c r="Y15" i="21"/>
  <c r="Z15" i="21"/>
  <c r="AA15" i="21"/>
  <c r="U15" i="21"/>
  <c r="T15" i="21"/>
  <c r="S15" i="21"/>
  <c r="V12" i="21"/>
  <c r="W12" i="21"/>
  <c r="X12" i="21"/>
  <c r="Y12" i="21"/>
  <c r="Z12" i="21"/>
  <c r="AA12" i="21"/>
  <c r="U12" i="21"/>
  <c r="T12" i="21"/>
  <c r="S12" i="21"/>
  <c r="V9" i="21"/>
  <c r="W9" i="21"/>
  <c r="X9" i="21"/>
  <c r="Y9" i="21"/>
  <c r="Z9" i="21"/>
  <c r="AA9" i="21"/>
  <c r="U9" i="21"/>
  <c r="U10" i="21" s="1"/>
  <c r="T9" i="21"/>
  <c r="S9" i="21"/>
  <c r="V6" i="21"/>
  <c r="W6" i="21"/>
  <c r="X6" i="21"/>
  <c r="Y6" i="21"/>
  <c r="Z6" i="21"/>
  <c r="AA6" i="21"/>
  <c r="U6" i="21"/>
  <c r="T6" i="21"/>
  <c r="AA61" i="21" l="1"/>
  <c r="Z61" i="21"/>
  <c r="Y61" i="21"/>
  <c r="Y58" i="21"/>
  <c r="AA58" i="21"/>
  <c r="Z58" i="21"/>
  <c r="AA55" i="21"/>
  <c r="Z55" i="21"/>
  <c r="Y55" i="21"/>
  <c r="AA52" i="21"/>
  <c r="Z52" i="21"/>
  <c r="Y52" i="21"/>
  <c r="Y47" i="21"/>
  <c r="AA47" i="21"/>
  <c r="Z47" i="21"/>
  <c r="AA44" i="21"/>
  <c r="Z44" i="21"/>
  <c r="Y44" i="21"/>
  <c r="Y41" i="21"/>
  <c r="AA41" i="21"/>
  <c r="Z41" i="21"/>
  <c r="Y38" i="21"/>
  <c r="AA38" i="21"/>
  <c r="Z38" i="21"/>
  <c r="AA33" i="21"/>
  <c r="Y33" i="21"/>
  <c r="Z33" i="21"/>
  <c r="Z27" i="21"/>
  <c r="AA27" i="21"/>
  <c r="Y27" i="21"/>
  <c r="AA24" i="21"/>
  <c r="Z24" i="21"/>
  <c r="Y24" i="21"/>
  <c r="Y21" i="21"/>
  <c r="AA21" i="21"/>
  <c r="Z21" i="21"/>
  <c r="AA16" i="21"/>
  <c r="Z16" i="21"/>
  <c r="Y16" i="21"/>
  <c r="AA13" i="21"/>
  <c r="Y13" i="21"/>
  <c r="Z13" i="21"/>
  <c r="AA10" i="21"/>
  <c r="Z10" i="21"/>
  <c r="Y10" i="21"/>
  <c r="AA7" i="21"/>
  <c r="Y7" i="21"/>
  <c r="Z7" i="21"/>
  <c r="X61" i="21"/>
  <c r="W61" i="21"/>
  <c r="V61" i="21"/>
  <c r="V58" i="21"/>
  <c r="X58" i="21"/>
  <c r="W58" i="21"/>
  <c r="X55" i="21"/>
  <c r="W55" i="21"/>
  <c r="V55" i="21"/>
  <c r="X52" i="21"/>
  <c r="W52" i="21"/>
  <c r="V52" i="21"/>
  <c r="X47" i="21"/>
  <c r="W47" i="21"/>
  <c r="V47" i="21"/>
  <c r="X44" i="21"/>
  <c r="W44" i="21"/>
  <c r="V44" i="21"/>
  <c r="V41" i="21"/>
  <c r="X41" i="21"/>
  <c r="W41" i="21"/>
  <c r="X38" i="21"/>
  <c r="W38" i="21"/>
  <c r="V38" i="21"/>
  <c r="X33" i="21"/>
  <c r="V33" i="21"/>
  <c r="W33" i="21"/>
  <c r="W27" i="21"/>
  <c r="X27" i="21"/>
  <c r="V27" i="21"/>
  <c r="W24" i="21"/>
  <c r="X24" i="21"/>
  <c r="V24" i="21"/>
  <c r="W21" i="21"/>
  <c r="X21" i="21"/>
  <c r="V21" i="21"/>
  <c r="X16" i="21"/>
  <c r="V16" i="21"/>
  <c r="W16" i="21"/>
  <c r="X13" i="21"/>
  <c r="V13" i="21"/>
  <c r="W13" i="21"/>
  <c r="X10" i="21"/>
  <c r="V10" i="21"/>
  <c r="W10" i="21"/>
  <c r="X7" i="21"/>
  <c r="V7" i="21"/>
  <c r="W7" i="21"/>
  <c r="U61" i="21"/>
  <c r="T61" i="21"/>
  <c r="S61" i="21"/>
  <c r="S58" i="21"/>
  <c r="U58" i="21"/>
  <c r="T58" i="21"/>
  <c r="U55" i="21"/>
  <c r="T55" i="21"/>
  <c r="S55" i="21"/>
  <c r="T52" i="21"/>
  <c r="S52" i="21"/>
  <c r="U52" i="21"/>
  <c r="U47" i="21"/>
  <c r="T47" i="21"/>
  <c r="S47" i="21"/>
  <c r="U44" i="21"/>
  <c r="T44" i="21"/>
  <c r="S44" i="21"/>
  <c r="S41" i="21"/>
  <c r="U41" i="21"/>
  <c r="T41" i="21"/>
  <c r="U38" i="21"/>
  <c r="T38" i="21"/>
  <c r="S38" i="21"/>
  <c r="U33" i="21"/>
  <c r="T33" i="21"/>
  <c r="S33" i="21"/>
  <c r="U27" i="21"/>
  <c r="T27" i="21"/>
  <c r="S27" i="21"/>
  <c r="U24" i="21"/>
  <c r="T24" i="21"/>
  <c r="S24" i="21"/>
  <c r="U21" i="21"/>
  <c r="T21" i="21"/>
  <c r="S21" i="21"/>
  <c r="U16" i="21"/>
  <c r="S16" i="21"/>
  <c r="T16" i="21"/>
  <c r="U13" i="21"/>
  <c r="T13" i="21"/>
  <c r="S13" i="21"/>
  <c r="S10" i="21"/>
  <c r="T10" i="21"/>
  <c r="U7" i="21"/>
  <c r="T7" i="21"/>
  <c r="S7" i="21"/>
  <c r="R60" i="21"/>
  <c r="R61" i="21" s="1"/>
  <c r="Q60" i="21"/>
  <c r="Q61" i="21" s="1"/>
  <c r="P60" i="21"/>
  <c r="P61" i="21" s="1"/>
  <c r="P58" i="21"/>
  <c r="R57" i="21"/>
  <c r="R58" i="21" s="1"/>
  <c r="Q57" i="21"/>
  <c r="Q58" i="21" s="1"/>
  <c r="R54" i="21"/>
  <c r="R55" i="21" s="1"/>
  <c r="Q54" i="21"/>
  <c r="Q55" i="21" s="1"/>
  <c r="P54" i="21"/>
  <c r="P55" i="21" s="1"/>
  <c r="R51" i="21"/>
  <c r="R52" i="21" s="1"/>
  <c r="Q51" i="21"/>
  <c r="Q52" i="21" s="1"/>
  <c r="P51" i="21"/>
  <c r="P52" i="21" s="1"/>
  <c r="R46" i="21"/>
  <c r="R47" i="21" s="1"/>
  <c r="Q46" i="21"/>
  <c r="Q47" i="21" s="1"/>
  <c r="P46" i="21"/>
  <c r="P47" i="21" s="1"/>
  <c r="R44" i="21"/>
  <c r="Q44" i="21"/>
  <c r="P44" i="21"/>
  <c r="P41" i="21"/>
  <c r="R40" i="21"/>
  <c r="R41" i="21" s="1"/>
  <c r="Q40" i="21"/>
  <c r="Q41" i="21" s="1"/>
  <c r="R37" i="21"/>
  <c r="R38" i="21" s="1"/>
  <c r="Q37" i="21"/>
  <c r="Q38" i="21" s="1"/>
  <c r="P37" i="21"/>
  <c r="P38" i="21" s="1"/>
  <c r="P33" i="21"/>
  <c r="R32" i="21"/>
  <c r="R33" i="21" s="1"/>
  <c r="Q32" i="21"/>
  <c r="Q33" i="21" s="1"/>
  <c r="R26" i="21"/>
  <c r="R27" i="21" s="1"/>
  <c r="Q26" i="21"/>
  <c r="Q27" i="21" s="1"/>
  <c r="P26" i="21"/>
  <c r="P27" i="21" s="1"/>
  <c r="R23" i="21"/>
  <c r="R24" i="21" s="1"/>
  <c r="Q23" i="21"/>
  <c r="Q24" i="21" s="1"/>
  <c r="P23" i="21"/>
  <c r="P24" i="21" s="1"/>
  <c r="R20" i="21"/>
  <c r="R21" i="21" s="1"/>
  <c r="Q20" i="21"/>
  <c r="Q21" i="21" s="1"/>
  <c r="P20" i="21"/>
  <c r="P21" i="21" s="1"/>
  <c r="R15" i="21"/>
  <c r="R16" i="21" s="1"/>
  <c r="Q15" i="21"/>
  <c r="Q16" i="21" s="1"/>
  <c r="P15" i="21"/>
  <c r="P16" i="21" s="1"/>
  <c r="R12" i="21"/>
  <c r="R13" i="21" s="1"/>
  <c r="Q12" i="21"/>
  <c r="Q13" i="21" s="1"/>
  <c r="P12" i="21"/>
  <c r="P13" i="21" s="1"/>
  <c r="R9" i="21"/>
  <c r="R10" i="21" s="1"/>
  <c r="Q9" i="21"/>
  <c r="Q10" i="21" s="1"/>
  <c r="P9" i="21"/>
  <c r="P10" i="21" s="1"/>
  <c r="R6" i="21"/>
  <c r="R7" i="21" s="1"/>
  <c r="Q6" i="21"/>
  <c r="Q7" i="21" s="1"/>
  <c r="P6" i="21"/>
  <c r="P7" i="21" s="1"/>
  <c r="R48" i="21" l="1"/>
  <c r="Z34" i="21"/>
  <c r="Q48" i="21"/>
  <c r="T17" i="21"/>
  <c r="U48" i="21"/>
  <c r="X48" i="21"/>
  <c r="Y34" i="21"/>
  <c r="Y48" i="21"/>
  <c r="S34" i="21"/>
  <c r="S48" i="21"/>
  <c r="W17" i="21"/>
  <c r="V34" i="21"/>
  <c r="V48" i="21"/>
  <c r="Z17" i="21"/>
  <c r="Z48" i="21"/>
  <c r="P17" i="21"/>
  <c r="P34" i="21"/>
  <c r="P48" i="21"/>
  <c r="T48" i="21"/>
  <c r="W48" i="21"/>
  <c r="Y17" i="21"/>
  <c r="AA34" i="21"/>
  <c r="AA48" i="21"/>
  <c r="T34" i="21"/>
  <c r="X34" i="21"/>
  <c r="R34" i="21"/>
  <c r="U34" i="21"/>
  <c r="W34" i="21"/>
  <c r="Q34" i="21"/>
  <c r="S17" i="21"/>
  <c r="Q17" i="21"/>
  <c r="V17" i="21"/>
  <c r="R17" i="21"/>
  <c r="U17" i="21"/>
  <c r="X17" i="21"/>
  <c r="AA17" i="21"/>
  <c r="R62" i="21"/>
  <c r="S62" i="21"/>
  <c r="P62" i="21"/>
  <c r="T62" i="21"/>
  <c r="W62" i="21"/>
  <c r="X62" i="21"/>
  <c r="Y62" i="21"/>
  <c r="Q62" i="21"/>
  <c r="U62" i="21"/>
  <c r="Z62" i="21"/>
  <c r="AA62" i="21"/>
  <c r="V62" i="21"/>
  <c r="O60" i="21"/>
  <c r="O61" i="21" s="1"/>
  <c r="N60" i="21"/>
  <c r="N61" i="21" s="1"/>
  <c r="M60" i="21"/>
  <c r="M61" i="21" s="1"/>
  <c r="L60" i="21"/>
  <c r="L61" i="21" s="1"/>
  <c r="K60" i="21"/>
  <c r="K61" i="21" s="1"/>
  <c r="J60" i="21"/>
  <c r="J61" i="21" s="1"/>
  <c r="I60" i="21"/>
  <c r="I61" i="21" s="1"/>
  <c r="H60" i="21"/>
  <c r="H61" i="21" s="1"/>
  <c r="G60" i="21"/>
  <c r="G61" i="21" s="1"/>
  <c r="F60" i="21"/>
  <c r="F61" i="21" s="1"/>
  <c r="E60" i="21"/>
  <c r="E61" i="21" s="1"/>
  <c r="D60" i="21"/>
  <c r="D61" i="21" s="1"/>
  <c r="M58" i="21"/>
  <c r="J58" i="21"/>
  <c r="G58" i="21"/>
  <c r="D58" i="21"/>
  <c r="O57" i="21"/>
  <c r="O58" i="21" s="1"/>
  <c r="N57" i="21"/>
  <c r="N58" i="21" s="1"/>
  <c r="L57" i="21"/>
  <c r="L58" i="21" s="1"/>
  <c r="K57" i="21"/>
  <c r="K58" i="21" s="1"/>
  <c r="I57" i="21"/>
  <c r="I58" i="21" s="1"/>
  <c r="H57" i="21"/>
  <c r="H58" i="21" s="1"/>
  <c r="F57" i="21"/>
  <c r="F58" i="21" s="1"/>
  <c r="E57" i="21"/>
  <c r="E58" i="21" s="1"/>
  <c r="O54" i="21"/>
  <c r="O55" i="21" s="1"/>
  <c r="N54" i="21"/>
  <c r="N55" i="21" s="1"/>
  <c r="M54" i="21"/>
  <c r="M55" i="21" s="1"/>
  <c r="L54" i="21"/>
  <c r="L55" i="21" s="1"/>
  <c r="K54" i="21"/>
  <c r="K55" i="21" s="1"/>
  <c r="J54" i="21"/>
  <c r="J55" i="21" s="1"/>
  <c r="I54" i="21"/>
  <c r="I55" i="21" s="1"/>
  <c r="H54" i="21"/>
  <c r="H55" i="21" s="1"/>
  <c r="G54" i="21"/>
  <c r="G55" i="21" s="1"/>
  <c r="F54" i="21"/>
  <c r="F55" i="21" s="1"/>
  <c r="E54" i="21"/>
  <c r="E55" i="21" s="1"/>
  <c r="D54" i="21"/>
  <c r="D55" i="21" s="1"/>
  <c r="D52" i="21"/>
  <c r="O51" i="21"/>
  <c r="O52" i="21" s="1"/>
  <c r="N51" i="21"/>
  <c r="N52" i="21" s="1"/>
  <c r="M51" i="21"/>
  <c r="M52" i="21" s="1"/>
  <c r="L51" i="21"/>
  <c r="L52" i="21" s="1"/>
  <c r="K51" i="21"/>
  <c r="K52" i="21" s="1"/>
  <c r="J51" i="21"/>
  <c r="J52" i="21" s="1"/>
  <c r="I51" i="21"/>
  <c r="I52" i="21" s="1"/>
  <c r="H51" i="21"/>
  <c r="H52" i="21" s="1"/>
  <c r="G51" i="21"/>
  <c r="G52" i="21" s="1"/>
  <c r="F51" i="21"/>
  <c r="F52" i="21" s="1"/>
  <c r="E51" i="21"/>
  <c r="E52" i="21" s="1"/>
  <c r="O46" i="21"/>
  <c r="O47" i="21" s="1"/>
  <c r="N46" i="21"/>
  <c r="N47" i="21" s="1"/>
  <c r="M46" i="21"/>
  <c r="M47" i="21" s="1"/>
  <c r="L46" i="21"/>
  <c r="L47" i="21" s="1"/>
  <c r="K46" i="21"/>
  <c r="K47" i="21" s="1"/>
  <c r="J46" i="21"/>
  <c r="J47" i="21" s="1"/>
  <c r="I46" i="21"/>
  <c r="I47" i="21" s="1"/>
  <c r="H46" i="21"/>
  <c r="H47" i="21" s="1"/>
  <c r="G46" i="21"/>
  <c r="G47" i="21" s="1"/>
  <c r="F46" i="21"/>
  <c r="F47" i="21" s="1"/>
  <c r="E46" i="21"/>
  <c r="E47" i="21" s="1"/>
  <c r="D46" i="21"/>
  <c r="D47" i="21" s="1"/>
  <c r="O44" i="21"/>
  <c r="N44" i="21"/>
  <c r="M44" i="21"/>
  <c r="D44" i="21"/>
  <c r="L43" i="21"/>
  <c r="L44" i="21" s="1"/>
  <c r="K43" i="21"/>
  <c r="K44" i="21" s="1"/>
  <c r="J43" i="21"/>
  <c r="J44" i="21" s="1"/>
  <c r="I43" i="21"/>
  <c r="I44" i="21" s="1"/>
  <c r="H43" i="21"/>
  <c r="H44" i="21" s="1"/>
  <c r="G43" i="21"/>
  <c r="G44" i="21" s="1"/>
  <c r="F43" i="21"/>
  <c r="F44" i="21" s="1"/>
  <c r="E43" i="21"/>
  <c r="E44" i="21" s="1"/>
  <c r="M41" i="21"/>
  <c r="O40" i="21"/>
  <c r="O41" i="21" s="1"/>
  <c r="N40" i="21"/>
  <c r="N41" i="21" s="1"/>
  <c r="L40" i="21"/>
  <c r="L41" i="21" s="1"/>
  <c r="K40" i="21"/>
  <c r="K41" i="21" s="1"/>
  <c r="J40" i="21"/>
  <c r="J41" i="21" s="1"/>
  <c r="I40" i="21"/>
  <c r="I41" i="21" s="1"/>
  <c r="H40" i="21"/>
  <c r="H41" i="21" s="1"/>
  <c r="G40" i="21"/>
  <c r="G41" i="21" s="1"/>
  <c r="F40" i="21"/>
  <c r="F41" i="21" s="1"/>
  <c r="E40" i="21"/>
  <c r="E41" i="21" s="1"/>
  <c r="D40" i="21"/>
  <c r="D41" i="21" s="1"/>
  <c r="D38" i="21"/>
  <c r="O37" i="21"/>
  <c r="O38" i="21" s="1"/>
  <c r="N37" i="21"/>
  <c r="N38" i="21" s="1"/>
  <c r="M37" i="21"/>
  <c r="M38" i="21" s="1"/>
  <c r="L37" i="21"/>
  <c r="L38" i="21" s="1"/>
  <c r="K37" i="21"/>
  <c r="K38" i="21" s="1"/>
  <c r="J37" i="21"/>
  <c r="J38" i="21" s="1"/>
  <c r="I37" i="21"/>
  <c r="I38" i="21" s="1"/>
  <c r="H37" i="21"/>
  <c r="H38" i="21" s="1"/>
  <c r="G37" i="21"/>
  <c r="G38" i="21" s="1"/>
  <c r="F37" i="21"/>
  <c r="F38" i="21" s="1"/>
  <c r="E37" i="21"/>
  <c r="E38" i="21" s="1"/>
  <c r="M33" i="21"/>
  <c r="O32" i="21"/>
  <c r="O33" i="21" s="1"/>
  <c r="N32" i="21"/>
  <c r="N33" i="21" s="1"/>
  <c r="L32" i="21"/>
  <c r="L33" i="21" s="1"/>
  <c r="K32" i="21"/>
  <c r="K33" i="21" s="1"/>
  <c r="J32" i="21"/>
  <c r="J33" i="21" s="1"/>
  <c r="I32" i="21"/>
  <c r="I33" i="21" s="1"/>
  <c r="H32" i="21"/>
  <c r="H33" i="21" s="1"/>
  <c r="G32" i="21"/>
  <c r="G33" i="21" s="1"/>
  <c r="F32" i="21"/>
  <c r="F33" i="21" s="1"/>
  <c r="E32" i="21"/>
  <c r="E33" i="21" s="1"/>
  <c r="D32" i="21"/>
  <c r="D33" i="21" s="1"/>
  <c r="O26" i="21"/>
  <c r="O27" i="21" s="1"/>
  <c r="N26" i="21"/>
  <c r="N27" i="21" s="1"/>
  <c r="M26" i="21"/>
  <c r="M27" i="21" s="1"/>
  <c r="L26" i="21"/>
  <c r="L27" i="21" s="1"/>
  <c r="K26" i="21"/>
  <c r="K27" i="21" s="1"/>
  <c r="J26" i="21"/>
  <c r="J27" i="21" s="1"/>
  <c r="I26" i="21"/>
  <c r="I27" i="21" s="1"/>
  <c r="H26" i="21"/>
  <c r="H27" i="21" s="1"/>
  <c r="G26" i="21"/>
  <c r="G27" i="21" s="1"/>
  <c r="F26" i="21"/>
  <c r="F27" i="21" s="1"/>
  <c r="E26" i="21"/>
  <c r="E27" i="21" s="1"/>
  <c r="D26" i="21"/>
  <c r="D27" i="21" s="1"/>
  <c r="O23" i="21"/>
  <c r="O24" i="21" s="1"/>
  <c r="N23" i="21"/>
  <c r="N24" i="21" s="1"/>
  <c r="M23" i="21"/>
  <c r="M24" i="21" s="1"/>
  <c r="L23" i="21"/>
  <c r="L24" i="21" s="1"/>
  <c r="K23" i="21"/>
  <c r="K24" i="21" s="1"/>
  <c r="J23" i="21"/>
  <c r="J24" i="21" s="1"/>
  <c r="H23" i="21"/>
  <c r="H24" i="21" s="1"/>
  <c r="G23" i="21"/>
  <c r="G24" i="21" s="1"/>
  <c r="F23" i="21"/>
  <c r="F24" i="21" s="1"/>
  <c r="E23" i="21"/>
  <c r="E24" i="21" s="1"/>
  <c r="D23" i="21"/>
  <c r="D24" i="21" s="1"/>
  <c r="O20" i="21"/>
  <c r="O21" i="21" s="1"/>
  <c r="N20" i="21"/>
  <c r="N21" i="21" s="1"/>
  <c r="M20" i="21"/>
  <c r="M21" i="21" s="1"/>
  <c r="L20" i="21"/>
  <c r="L21" i="21" s="1"/>
  <c r="K20" i="21"/>
  <c r="K21" i="21" s="1"/>
  <c r="J20" i="21"/>
  <c r="J21" i="21" s="1"/>
  <c r="I20" i="21"/>
  <c r="I21" i="21" s="1"/>
  <c r="H20" i="21"/>
  <c r="H21" i="21" s="1"/>
  <c r="G20" i="21"/>
  <c r="G21" i="21" s="1"/>
  <c r="F20" i="21"/>
  <c r="F21" i="21" s="1"/>
  <c r="E20" i="21"/>
  <c r="E21" i="21" s="1"/>
  <c r="D20" i="21"/>
  <c r="D21" i="21" s="1"/>
  <c r="D48" i="21" l="1"/>
  <c r="F48" i="21"/>
  <c r="J48" i="21"/>
  <c r="N48" i="21"/>
  <c r="D34" i="21"/>
  <c r="L34" i="21"/>
  <c r="F34" i="21"/>
  <c r="J34" i="21"/>
  <c r="H48" i="21"/>
  <c r="L48" i="21"/>
  <c r="H34" i="21"/>
  <c r="G34" i="21"/>
  <c r="K34" i="21"/>
  <c r="O34" i="21"/>
  <c r="E48" i="21"/>
  <c r="I48" i="21"/>
  <c r="M48" i="21"/>
  <c r="E34" i="21"/>
  <c r="I34" i="21"/>
  <c r="M34" i="21"/>
  <c r="G48" i="21"/>
  <c r="K48" i="21"/>
  <c r="O48" i="21"/>
  <c r="N34" i="21"/>
  <c r="G62" i="21"/>
  <c r="K62" i="21"/>
  <c r="O62" i="21"/>
  <c r="H62" i="21"/>
  <c r="D62" i="21"/>
  <c r="E62" i="21"/>
  <c r="I62" i="21"/>
  <c r="M62" i="21"/>
  <c r="L62" i="21"/>
  <c r="F62" i="21"/>
  <c r="J62" i="21"/>
  <c r="N62" i="21"/>
  <c r="O15" i="21" l="1"/>
  <c r="O16" i="21" s="1"/>
  <c r="N15" i="21"/>
  <c r="N16" i="21" s="1"/>
  <c r="M15" i="21"/>
  <c r="M16" i="21" s="1"/>
  <c r="L15" i="21"/>
  <c r="L16" i="21" s="1"/>
  <c r="K15" i="21"/>
  <c r="K16" i="21" s="1"/>
  <c r="J15" i="21"/>
  <c r="J16" i="21" s="1"/>
  <c r="I15" i="21"/>
  <c r="I16" i="21" s="1"/>
  <c r="H15" i="21"/>
  <c r="H16" i="21" s="1"/>
  <c r="G15" i="21"/>
  <c r="G16" i="21" s="1"/>
  <c r="F15" i="21"/>
  <c r="F16" i="21" s="1"/>
  <c r="E15" i="21"/>
  <c r="E16" i="21" s="1"/>
  <c r="D15" i="21"/>
  <c r="D16" i="21" s="1"/>
  <c r="O12" i="21"/>
  <c r="O13" i="21" s="1"/>
  <c r="N12" i="21"/>
  <c r="N13" i="21" s="1"/>
  <c r="M12" i="21"/>
  <c r="M13" i="21" s="1"/>
  <c r="L12" i="21"/>
  <c r="L13" i="21" s="1"/>
  <c r="K12" i="21"/>
  <c r="K13" i="21" s="1"/>
  <c r="J12" i="21"/>
  <c r="J13" i="21" s="1"/>
  <c r="I12" i="21"/>
  <c r="I13" i="21" s="1"/>
  <c r="H12" i="21"/>
  <c r="H13" i="21" s="1"/>
  <c r="G12" i="21"/>
  <c r="G13" i="21" s="1"/>
  <c r="F12" i="21"/>
  <c r="F13" i="21" s="1"/>
  <c r="E12" i="21"/>
  <c r="E13" i="21" s="1"/>
  <c r="D12" i="21"/>
  <c r="D13" i="21" s="1"/>
  <c r="O9" i="21"/>
  <c r="O10" i="21" s="1"/>
  <c r="N9" i="21"/>
  <c r="N10" i="21" s="1"/>
  <c r="M9" i="21"/>
  <c r="M10" i="21" s="1"/>
  <c r="L9" i="21"/>
  <c r="L10" i="21" s="1"/>
  <c r="K9" i="21"/>
  <c r="K10" i="21" s="1"/>
  <c r="J9" i="21"/>
  <c r="J10" i="21" s="1"/>
  <c r="I9" i="21"/>
  <c r="I10" i="21" s="1"/>
  <c r="H9" i="21"/>
  <c r="H10" i="21" s="1"/>
  <c r="G9" i="21"/>
  <c r="G10" i="21" s="1"/>
  <c r="F9" i="21"/>
  <c r="F10" i="21" s="1"/>
  <c r="E9" i="21"/>
  <c r="E10" i="21" s="1"/>
  <c r="D9" i="21"/>
  <c r="D10" i="21" s="1"/>
  <c r="O6" i="21"/>
  <c r="O7" i="21" s="1"/>
  <c r="O17" i="21" s="1"/>
  <c r="N6" i="21"/>
  <c r="N7" i="21" s="1"/>
  <c r="N17" i="21" s="1"/>
  <c r="M6" i="21"/>
  <c r="M7" i="21" s="1"/>
  <c r="M17" i="21" s="1"/>
  <c r="L6" i="21"/>
  <c r="L7" i="21" s="1"/>
  <c r="L17" i="21" s="1"/>
  <c r="K6" i="21"/>
  <c r="K7" i="21" s="1"/>
  <c r="K17" i="21" s="1"/>
  <c r="J6" i="21"/>
  <c r="J7" i="21" s="1"/>
  <c r="J17" i="21" s="1"/>
  <c r="I6" i="21"/>
  <c r="I7" i="21" s="1"/>
  <c r="I17" i="21" s="1"/>
  <c r="H6" i="21"/>
  <c r="H7" i="21" s="1"/>
  <c r="H17" i="21" s="1"/>
  <c r="G6" i="21"/>
  <c r="G7" i="21" s="1"/>
  <c r="G17" i="21" s="1"/>
  <c r="F6" i="21"/>
  <c r="F7" i="21" s="1"/>
  <c r="F17" i="21" s="1"/>
  <c r="E6" i="21"/>
  <c r="E7" i="21" s="1"/>
  <c r="E17" i="21" s="1"/>
  <c r="D7" i="21" l="1"/>
  <c r="D17" i="21" s="1"/>
</calcChain>
</file>

<file path=xl/sharedStrings.xml><?xml version="1.0" encoding="utf-8"?>
<sst xmlns="http://schemas.openxmlformats.org/spreadsheetml/2006/main" count="487" uniqueCount="139">
  <si>
    <t>Միջին</t>
  </si>
  <si>
    <t>Ծանր</t>
  </si>
  <si>
    <t>Խորը</t>
  </si>
  <si>
    <t>շաբաթական 2անգամ *45 րոպե*3ամիս</t>
  </si>
  <si>
    <t>շաբաթական 3 անգամ *45 րոպե*3ամիս</t>
  </si>
  <si>
    <t>շաբաթական 2անգամ *45 րոպե*2ամիս</t>
  </si>
  <si>
    <t>շաբաթական 1 անգամ *45 րոպե*3ամիս</t>
  </si>
  <si>
    <t>շաբաթական 2 անգամ *45 րոպե*4 ամիս</t>
  </si>
  <si>
    <t>շաբաթական 2 անգամ *30 րոպե*4 ամիս</t>
  </si>
  <si>
    <t>շաբաթական 3 անգամ *30 րոպե*6 ամիս</t>
  </si>
  <si>
    <t>շաբաթական 4 անգամ *30 րոպե*6 ամիս</t>
  </si>
  <si>
    <t>շաբաթական 3 անգամ *45 րոպե*6 ամիս</t>
  </si>
  <si>
    <t>շաբաթական 4 անգամ *45 րոպե*6 ամիս</t>
  </si>
  <si>
    <t>շաբաթական 2 անգամ *45 րոպե*3 ամիս</t>
  </si>
  <si>
    <t>շաբաթական 1 անգամ *45 րոպե*3 ամիս</t>
  </si>
  <si>
    <t>շաբաթական 2 անգամ * 30 րոպե*3 ամիս</t>
  </si>
  <si>
    <t>շաբաթական 3 անգամ * 30 րոպե* 4 ամիս</t>
  </si>
  <si>
    <t>շաբաթական 4 անգամ * 40 րոպե*9 ամիս</t>
  </si>
  <si>
    <t>շաբաթական 4 անգամ * 40 րոպե*12 ամիս</t>
  </si>
  <si>
    <t>շաբաթական 3 անգամ * 40 րոպե* 3 ամիս</t>
  </si>
  <si>
    <t>շաբաթական 4 անգամ * 40 րոպե*6 ամիս</t>
  </si>
  <si>
    <t>շաբաթական 4 անգամ * 30 րոպե*9 ամիս</t>
  </si>
  <si>
    <t>շաբաթական 4 անգամ * 30 րոպե*12 ամիս</t>
  </si>
  <si>
    <t>շաբաթական 3 անգամ * 40 րոպե*6 ամիս</t>
  </si>
  <si>
    <t>շաբաթական 1 անգամ * 30 րոպե*3 ամիս</t>
  </si>
  <si>
    <t>շաբաթական 2 անգամ * 40 րոպե*3 ամիս</t>
  </si>
  <si>
    <t>շաբաթական 2 անգամ * 45 րոպե*6 ամիս</t>
  </si>
  <si>
    <t>շաբաթական 2 անգամ *45 րոպե*3ամիս</t>
  </si>
  <si>
    <t>շաբաթական 2 անգամ * 40 րոպե*4 ամիս</t>
  </si>
  <si>
    <t>շաբաթական 3 անգամ * 40 րոպե*9 ամիս</t>
  </si>
  <si>
    <t>շաբաթական 3 անգամ * 30 րոպե*9 ամիս</t>
  </si>
  <si>
    <t>շաբաթական 2 անգամ *30 րոպե*6ամիս</t>
  </si>
  <si>
    <t>շաբաթական 3 անգամ *40 րոպե*9ամիս</t>
  </si>
  <si>
    <t>շաբաթական 2 անգամ *45 րոպե*9 ամիս</t>
  </si>
  <si>
    <t>շաբաթական 3 անգամ *45 րոպե*9 ամիս</t>
  </si>
  <si>
    <t>շաբաթական 4 անգամ *45 րոպե*9 ամիս</t>
  </si>
  <si>
    <t>շաբաթական 2 անգամ *45 րոպե*6 ամիս</t>
  </si>
  <si>
    <t>շաբաթական 2 անգամ *30 րոպե*6 ամիս</t>
  </si>
  <si>
    <t>շաբաթական 3 անգամ *30 րոպե*9 ամիս</t>
  </si>
  <si>
    <t>շաբաթական 2 անգամ *40 րոպե*6 ամիս</t>
  </si>
  <si>
    <t>շաբաթական 3 անգամ * 40 րոպե*12 ամիս</t>
  </si>
  <si>
    <t>շաբաթական 3 անգամ * 45 րոպե*12 ամիս</t>
  </si>
  <si>
    <t>շաբաթական 3 անգամ * 45 րոպե*9 ամիս</t>
  </si>
  <si>
    <t>շաբաթական 2 անգամ * 30 րոպե*6 ամիս</t>
  </si>
  <si>
    <t>շաբաթական 2 անգամ *30 րոպե*9 ամիս</t>
  </si>
  <si>
    <t>շաբաթական 1 անգամ *30 րոպե*6ամիս</t>
  </si>
  <si>
    <t>շաբաթական 2 անգամ *30 րոպե*9ամիս</t>
  </si>
  <si>
    <t>շաբաթական 2 անգամ *40 րոպե*9ամիս</t>
  </si>
  <si>
    <t>շաբաթական 1 անգամ *45 րոպե*6 ամիս</t>
  </si>
  <si>
    <t>շաբաթական 2 անգամ *45 րոպե*12 ամիս</t>
  </si>
  <si>
    <t>շաբաթական 1 անգամ *45 րոպե*9ամիս</t>
  </si>
  <si>
    <t>շաբաթական 2 անգամ * 45 րոպե*9 ամիս</t>
  </si>
  <si>
    <t>շաբաթական 4 անգամ * 45 րոպե*9 ամիս</t>
  </si>
  <si>
    <t>շաբաթական 2 անգամ * 45 րոպե*12 ամիս</t>
  </si>
  <si>
    <t>շաբաթական 2 անգամ *45 րոպե*9ամիս</t>
  </si>
  <si>
    <t>շաբաթական 3 անգամ *45 րոպե*9ամիս</t>
  </si>
  <si>
    <t>շաբաթական 2 անգամ * 30 րոպե*9 ամիս</t>
  </si>
  <si>
    <t>շաբաթական 1 անգամ * 40 րոպե*6 ամիս</t>
  </si>
  <si>
    <t>շաբաթական 2 անգամ * 40 րոպե*9 ամիս</t>
  </si>
  <si>
    <t>շաբաթական 1 անգամ * 45 րոպե*6 ամիս</t>
  </si>
  <si>
    <t>շաբաթական 1 անգամ * 45 րոպե* 6 ամիս</t>
  </si>
  <si>
    <t>շաբաթական 1 անգամ * 30 րոպե* 6 ամիս</t>
  </si>
  <si>
    <t>շաբաթական 3 անգամ * 30 րոպե*12 ամիս</t>
  </si>
  <si>
    <t>շաբաթական 1 անգամ * 40 րոպե*3 ամիս</t>
  </si>
  <si>
    <t>շաբաթական 2 անգամ * 40 րոպե*6 ամիս</t>
  </si>
  <si>
    <t>շաբաթական 1 անգամ *30 րոպե*6 ամիս</t>
  </si>
  <si>
    <t>շաբաթական 1 անգամ *40 րոպե*6ամիս</t>
  </si>
  <si>
    <t>շաբաթական 2 անգամ *40 րոպե*9 ամիս</t>
  </si>
  <si>
    <t>շաբաթական 2 անգամ *45 րոպե*6ամիս</t>
  </si>
  <si>
    <t>շաբաթական 2 անգամ * 40 րոպե*6ամիս</t>
  </si>
  <si>
    <t>շաբաթական 2 անգամ *30 րոպե*3ամիս</t>
  </si>
  <si>
    <t>շաբաթական 2անգամ *45 րոպե*6ամիս</t>
  </si>
  <si>
    <t>շաբաթական 3 անգամ *30 րոպե*12 ամիս</t>
  </si>
  <si>
    <t>շաբաթական 3 անգամ *45 րոպե*12 ամիս</t>
  </si>
  <si>
    <t>շաբաթական 3 անգամ *40 րոպե*9 ամիս</t>
  </si>
  <si>
    <t>շաբաթական 4 անգամ *40 րոպե*12 ամիս</t>
  </si>
  <si>
    <t>շաբաթական 2 անգամ * 30 րոպե* 6 ամիս</t>
  </si>
  <si>
    <t>շաբաթական 3 անգամ * 30 րոպե* 6 ամիս</t>
  </si>
  <si>
    <t>շաբաթական 2 անգամ * 40 րոպե* 6 ամիս</t>
  </si>
  <si>
    <t>շաբաթական 2 անգամ * 45 րոպե* 6 ամիս</t>
  </si>
  <si>
    <t>շաբաթական 2անգամ * 40 րոպե* 3 ամիս</t>
  </si>
  <si>
    <t>Ծառայությունների տրամադրման տարեկան քանակները</t>
  </si>
  <si>
    <t>Հենաշարժական խնդիրներով հաշմանդամություն ունեցող անձանց ծառայություններ</t>
  </si>
  <si>
    <t>Մտավոր խնդիրներով հաշմանդամություն ունեցող անձանց ծառայություններ</t>
  </si>
  <si>
    <t>Տեսողության խնդիրներով հաշմանդամություն ունեցող անձանց ծառայություններ</t>
  </si>
  <si>
    <t>Լսողության խնդիրներով հաշմանդամություն ունեցող անձանց ծառայություններ</t>
  </si>
  <si>
    <t>Ընդամենը ծառայությունների գին մտավոր խնդիրների դեպքում</t>
  </si>
  <si>
    <t>Ընդամենը ծառայությունների գին տեսողության խնդիրների դեպքում</t>
  </si>
  <si>
    <t>Տարիքային խումբ
18-24</t>
  </si>
  <si>
    <t>Տարիքային խումբ
75+</t>
  </si>
  <si>
    <t>շաբաթական 1 անգամ *45 րոպե*1.5ամիս</t>
  </si>
  <si>
    <t>շաբաթական 2 անգամ *45 րոպե*2 ամիս</t>
  </si>
  <si>
    <t>շաբաթական 3 անգամ *45 րոպե*3 ամիս</t>
  </si>
  <si>
    <t>շաբաթական 4 անգամ *45 րոպե*3 ամիս</t>
  </si>
  <si>
    <t>շաբաթական 2անգամ * 40 րոպե* 1.5 ամիս</t>
  </si>
  <si>
    <t>շաբաթական 4 անգամ * 40 րոպե*3 ամիս</t>
  </si>
  <si>
    <t>շաբաթական 3 անգամ * 40 րոպե* 1.5 ամիս</t>
  </si>
  <si>
    <t>շաբաթական 1 անգամ *45 րոպե*4.5ամիս</t>
  </si>
  <si>
    <t>շաբաթական 2 անգամ *45 րոպե*4.5 ամիս</t>
  </si>
  <si>
    <t>շաբաթական 1 անգամ * 45 րոպե* 3 ամիս</t>
  </si>
  <si>
    <t>շաբաթական 2 անգամ * 45 րոպե*4.5ամիս</t>
  </si>
  <si>
    <t>շաբաթական 2 անգամ * 45 րոպե*6ամիս</t>
  </si>
  <si>
    <t>շաբաթական 3 անգամ * 40 րոպե*4.5 ամիս</t>
  </si>
  <si>
    <t>շաբաթական 2 անգամ * 40 րոպե*1.5 ամիս</t>
  </si>
  <si>
    <t>շաբաթական 2 անգամ * 40 րոպե*4.5ամիս</t>
  </si>
  <si>
    <t>շաբաթական 2 անգամ * 45 րոպե*3 ամիս</t>
  </si>
  <si>
    <t>շաբաթական 3 անգամ * 45 րոպե*4.5 ամիս</t>
  </si>
  <si>
    <t>շաբաթական 2 անգամ *45 րոպե*2ամիս</t>
  </si>
  <si>
    <t>շաբաթական 2 անգամ * 45 րոպե* 3 ամիս</t>
  </si>
  <si>
    <t>Ընդամենը ծառայությունների գին լսողության խնդիրների դեպքում</t>
  </si>
  <si>
    <t>Հոգեբանական</t>
  </si>
  <si>
    <t>Էրգոթերապևտիկ</t>
  </si>
  <si>
    <t>Կինեզիոլոգիական կամ ադապտիվ ֆիզկոլտուրա</t>
  </si>
  <si>
    <t>Ընդամենը ծառայությունների գին հենաշարժական խնդիրների դեպքում</t>
  </si>
  <si>
    <t>Աղյուսակ N 1</t>
  </si>
  <si>
    <t>թերապևտիկ պարապմունքի արժեքը</t>
  </si>
  <si>
    <t>Ծառայությունները</t>
  </si>
  <si>
    <t xml:space="preserve">Տնային պայմաններում խնամք </t>
  </si>
  <si>
    <t>Հատուկ մանկավարժ</t>
  </si>
  <si>
    <t>շաբաթական 3 անգամ *30 րոպե*9ամիս</t>
  </si>
  <si>
    <t>շաբաթական 3անգամ *45 րոպե*9 ամիս</t>
  </si>
  <si>
    <t>շաբաթական 3անգամ *45 րոպե*4.5 ամիս</t>
  </si>
  <si>
    <t>Հատուկ մանկավարժի՝ լոգոպեդական</t>
  </si>
  <si>
    <t>Հատուկ մանկավարժի՝ տիֆլոմանկավարժական</t>
  </si>
  <si>
    <t>Հատուկ մանկավարժի՝ սուրդոմանկավարժական</t>
  </si>
  <si>
    <t>Հենաշարժական, տեսողության, hոգեկան առողջության կամ մտավոր խնդիրներով ֆունկցիոնալության խորն աստիճանի սահմանափակում ունեցող անձանց համար խնամքի ծառայությունների</t>
  </si>
  <si>
    <t>Հենաշարժական, տեսողության, hոգեկան առողջության կամ մտավոր խնդիրներով ֆունկցիոնալության ծանր աստիճանի սահմանափակում ունեցող անձանց համար խնամքի ծառայությունների</t>
  </si>
  <si>
    <t>Հոգեկան առողջության կամ մտավոր  խնդիրներով միջին աստիճանի սահմանափակում ունեցող անձանց համար խնամքի ծառայությունների</t>
  </si>
  <si>
    <t>Շաբաթական 5 օր</t>
  </si>
  <si>
    <t>օրական 8 ժամ</t>
  </si>
  <si>
    <t>օրական 6 ժամ</t>
  </si>
  <si>
    <t>օրական 5 ժամ</t>
  </si>
  <si>
    <t>Տարիքային խումբ
0-2</t>
  </si>
  <si>
    <t>Տարիքային խումբ
3-5</t>
  </si>
  <si>
    <t>Տարիքային խումբ
6-14</t>
  </si>
  <si>
    <t>Տարիքային խումբ
25-49</t>
  </si>
  <si>
    <t>Տարիքային խումբ
50-64</t>
  </si>
  <si>
    <t>Տարիքային խումբ
65-74</t>
  </si>
  <si>
    <t>Տարիքային խումբ
15-17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</si>
</sst>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-;\-* #,##0.00_-;_-* &quot;-&quot;??_-;_-@_-"/>
    <numFmt numFmtId="165" formatCode="_(* #,##0_);_(* \(#,##0\);_(* &quot;-&quot;??_);_(@_)"/>
  </numFmts>
  <fonts count="11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b/>
      <sz val="14"/>
      <color theme="1"/>
      <name val="GHEA Grapalat"/>
      <family val="3"/>
    </font>
    <font>
      <b/>
      <i/>
      <sz val="14"/>
      <color theme="1"/>
      <name val="GHEA Grapalat"/>
      <family val="3"/>
    </font>
    <font>
      <sz val="14"/>
      <color theme="1"/>
      <name val="GHEA Grapalat"/>
      <family val="3"/>
    </font>
    <font>
      <b/>
      <sz val="16"/>
      <color theme="1"/>
      <name val="GHEA Grapalat"/>
      <family val="3"/>
    </font>
    <font>
      <b/>
      <i/>
      <sz val="16"/>
      <name val="GHEA Grapalat"/>
      <family val="3"/>
    </font>
    <font>
      <sz val="12"/>
      <name val="GHEA Grapalat"/>
      <family val="3"/>
    </font>
    <font>
      <b/>
      <sz val="11"/>
      <color theme="1"/>
      <name val="GHEA Grapalat"/>
      <family val="3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/>
  </cellStyleXfs>
  <cellXfs count="63">
    <xf numFmtId="0" fontId="0" fillId="0" borderId="0" xfId="0"/>
    <xf numFmtId="0" fontId="2" fillId="0" borderId="1" xfId="0" applyFont="1" applyBorder="1" applyAlignment="1">
      <alignment wrapText="1"/>
    </xf>
    <xf numFmtId="165" fontId="2" fillId="3" borderId="1" xfId="0" applyNumberFormat="1" applyFont="1" applyFill="1" applyBorder="1" applyAlignment="1">
      <alignment wrapText="1"/>
    </xf>
    <xf numFmtId="0" fontId="2" fillId="5" borderId="1" xfId="0" applyFont="1" applyFill="1" applyBorder="1" applyAlignment="1">
      <alignment wrapText="1"/>
    </xf>
    <xf numFmtId="0" fontId="2" fillId="4" borderId="0" xfId="0" applyFont="1" applyFill="1" applyAlignment="1">
      <alignment vertical="top" wrapText="1"/>
    </xf>
    <xf numFmtId="0" fontId="2" fillId="0" borderId="0" xfId="0" applyFont="1"/>
    <xf numFmtId="0" fontId="3" fillId="0" borderId="0" xfId="0" applyFont="1"/>
    <xf numFmtId="0" fontId="3" fillId="6" borderId="6" xfId="0" applyFont="1" applyFill="1" applyBorder="1" applyAlignment="1">
      <alignment vertical="top" wrapText="1"/>
    </xf>
    <xf numFmtId="165" fontId="3" fillId="6" borderId="6" xfId="0" applyNumberFormat="1" applyFont="1" applyFill="1" applyBorder="1" applyAlignment="1">
      <alignment vertical="top" wrapText="1"/>
    </xf>
    <xf numFmtId="0" fontId="6" fillId="5" borderId="1" xfId="0" applyFont="1" applyFill="1" applyBorder="1" applyAlignment="1">
      <alignment wrapText="1"/>
    </xf>
    <xf numFmtId="165" fontId="6" fillId="3" borderId="1" xfId="0" applyNumberFormat="1" applyFont="1" applyFill="1" applyBorder="1" applyAlignment="1">
      <alignment wrapText="1"/>
    </xf>
    <xf numFmtId="0" fontId="4" fillId="2" borderId="6" xfId="0" applyFont="1" applyFill="1" applyBorder="1" applyAlignment="1">
      <alignment vertical="top" wrapText="1"/>
    </xf>
    <xf numFmtId="165" fontId="4" fillId="2" borderId="6" xfId="0" applyNumberFormat="1" applyFont="1" applyFill="1" applyBorder="1" applyAlignment="1">
      <alignment vertical="top" wrapText="1"/>
    </xf>
    <xf numFmtId="0" fontId="6" fillId="0" borderId="0" xfId="0" applyFont="1"/>
    <xf numFmtId="165" fontId="4" fillId="0" borderId="1" xfId="1" applyNumberFormat="1" applyFont="1" applyBorder="1" applyAlignment="1">
      <alignment vertical="center" wrapText="1"/>
    </xf>
    <xf numFmtId="0" fontId="2" fillId="8" borderId="0" xfId="0" applyFont="1" applyFill="1"/>
    <xf numFmtId="0" fontId="2" fillId="8" borderId="0" xfId="0" applyFont="1" applyFill="1" applyAlignment="1">
      <alignment vertical="top" wrapText="1"/>
    </xf>
    <xf numFmtId="0" fontId="6" fillId="8" borderId="0" xfId="0" applyFont="1" applyFill="1" applyAlignment="1">
      <alignment vertical="top" wrapText="1"/>
    </xf>
    <xf numFmtId="0" fontId="6" fillId="8" borderId="0" xfId="0" applyFont="1" applyFill="1"/>
    <xf numFmtId="0" fontId="4" fillId="6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vertical="top" wrapText="1"/>
    </xf>
    <xf numFmtId="0" fontId="4" fillId="0" borderId="0" xfId="0" applyFont="1"/>
    <xf numFmtId="0" fontId="2" fillId="0" borderId="1" xfId="0" applyFont="1" applyFill="1" applyBorder="1" applyAlignment="1">
      <alignment wrapText="1"/>
    </xf>
    <xf numFmtId="165" fontId="6" fillId="0" borderId="0" xfId="1" applyNumberFormat="1" applyFont="1" applyAlignment="1">
      <alignment horizontal="center" vertical="center"/>
    </xf>
    <xf numFmtId="165" fontId="3" fillId="2" borderId="6" xfId="0" applyNumberFormat="1" applyFont="1" applyFill="1" applyBorder="1" applyAlignment="1">
      <alignment vertical="top" wrapText="1"/>
    </xf>
    <xf numFmtId="0" fontId="9" fillId="0" borderId="1" xfId="0" applyFont="1" applyBorder="1" applyAlignment="1">
      <alignment wrapText="1"/>
    </xf>
    <xf numFmtId="0" fontId="6" fillId="4" borderId="1" xfId="0" applyFont="1" applyFill="1" applyBorder="1" applyAlignment="1">
      <alignment vertical="top" wrapText="1"/>
    </xf>
    <xf numFmtId="0" fontId="8" fillId="8" borderId="11" xfId="0" applyFont="1" applyFill="1" applyBorder="1" applyAlignment="1">
      <alignment horizontal="right" vertical="center"/>
    </xf>
    <xf numFmtId="0" fontId="2" fillId="4" borderId="0" xfId="0" applyFont="1" applyFill="1" applyBorder="1" applyAlignment="1">
      <alignment horizontal="center" vertical="top" wrapText="1"/>
    </xf>
    <xf numFmtId="0" fontId="2" fillId="4" borderId="0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 wrapText="1"/>
    </xf>
    <xf numFmtId="165" fontId="4" fillId="2" borderId="2" xfId="0" applyNumberFormat="1" applyFont="1" applyFill="1" applyBorder="1" applyAlignment="1">
      <alignment vertical="top" wrapText="1"/>
    </xf>
    <xf numFmtId="0" fontId="2" fillId="4" borderId="15" xfId="0" applyFont="1" applyFill="1" applyBorder="1" applyAlignment="1">
      <alignment vertical="top" wrapText="1"/>
    </xf>
    <xf numFmtId="0" fontId="6" fillId="4" borderId="16" xfId="0" applyFont="1" applyFill="1" applyBorder="1" applyAlignment="1">
      <alignment vertical="top" wrapText="1"/>
    </xf>
    <xf numFmtId="0" fontId="2" fillId="4" borderId="17" xfId="0" applyFont="1" applyFill="1" applyBorder="1" applyAlignment="1">
      <alignment vertical="top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8" fillId="10" borderId="10" xfId="0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8" borderId="12" xfId="0" applyFont="1" applyFill="1" applyBorder="1" applyAlignment="1">
      <alignment horizontal="right" vertical="center"/>
    </xf>
    <xf numFmtId="0" fontId="8" fillId="8" borderId="13" xfId="0" applyFont="1" applyFill="1" applyBorder="1" applyAlignment="1">
      <alignment horizontal="right" vertical="center"/>
    </xf>
    <xf numFmtId="0" fontId="8" fillId="8" borderId="14" xfId="0" applyFont="1" applyFill="1" applyBorder="1" applyAlignment="1">
      <alignment horizontal="right" vertical="center"/>
    </xf>
    <xf numFmtId="0" fontId="8" fillId="8" borderId="10" xfId="0" applyFont="1" applyFill="1" applyBorder="1" applyAlignment="1">
      <alignment horizontal="center" vertical="center"/>
    </xf>
    <xf numFmtId="0" fontId="3" fillId="9" borderId="21" xfId="0" applyFont="1" applyFill="1" applyBorder="1" applyAlignment="1">
      <alignment horizontal="center" vertical="top" wrapText="1"/>
    </xf>
    <xf numFmtId="0" fontId="3" fillId="9" borderId="18" xfId="0" applyFont="1" applyFill="1" applyBorder="1" applyAlignment="1">
      <alignment horizontal="center" vertical="top" wrapText="1"/>
    </xf>
    <xf numFmtId="0" fontId="3" fillId="9" borderId="19" xfId="0" applyFont="1" applyFill="1" applyBorder="1" applyAlignment="1">
      <alignment horizontal="center" vertical="top" wrapText="1"/>
    </xf>
    <xf numFmtId="0" fontId="3" fillId="9" borderId="22" xfId="0" applyFont="1" applyFill="1" applyBorder="1" applyAlignment="1">
      <alignment horizontal="center" vertical="top" wrapText="1"/>
    </xf>
    <xf numFmtId="0" fontId="3" fillId="9" borderId="10" xfId="0" applyFont="1" applyFill="1" applyBorder="1" applyAlignment="1">
      <alignment horizontal="center" vertical="top" wrapText="1"/>
    </xf>
    <xf numFmtId="0" fontId="3" fillId="9" borderId="20" xfId="0" applyFont="1" applyFill="1" applyBorder="1" applyAlignment="1">
      <alignment horizontal="center" vertical="top" wrapText="1"/>
    </xf>
    <xf numFmtId="0" fontId="10" fillId="0" borderId="23" xfId="0" applyFont="1" applyFill="1" applyBorder="1" applyAlignment="1">
      <alignment horizontal="center" wrapText="1"/>
    </xf>
    <xf numFmtId="0" fontId="10" fillId="0" borderId="5" xfId="0" applyFont="1" applyFill="1" applyBorder="1" applyAlignment="1">
      <alignment horizontal="center" wrapText="1"/>
    </xf>
    <xf numFmtId="0" fontId="10" fillId="0" borderId="24" xfId="0" applyFont="1" applyFill="1" applyBorder="1" applyAlignment="1">
      <alignment horizontal="center" wrapText="1"/>
    </xf>
    <xf numFmtId="0" fontId="10" fillId="0" borderId="25" xfId="0" applyFont="1" applyFill="1" applyBorder="1" applyAlignment="1">
      <alignment horizontal="center" wrapText="1"/>
    </xf>
    <xf numFmtId="0" fontId="7" fillId="7" borderId="8" xfId="0" applyFont="1" applyFill="1" applyBorder="1" applyAlignment="1">
      <alignment horizontal="center" textRotation="90" wrapText="1"/>
    </xf>
    <xf numFmtId="0" fontId="7" fillId="7" borderId="8" xfId="0" applyFont="1" applyFill="1" applyBorder="1" applyAlignment="1">
      <alignment textRotation="90" wrapText="1"/>
    </xf>
    <xf numFmtId="0" fontId="2" fillId="7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558236"/>
      <color rgb="FF649A40"/>
      <color rgb="FF003399"/>
      <color rgb="FF0066CC"/>
      <color rgb="FF99CCFF"/>
      <color rgb="FFABD0EB"/>
      <color rgb="FFEAF3FA"/>
      <color rgb="FF7FB7E1"/>
      <color rgb="FF328BCE"/>
      <color rgb="FFECF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lculation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tio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A1:CR287"/>
  <sheetViews>
    <sheetView tabSelected="1" topLeftCell="O2" zoomScale="86" zoomScaleNormal="86" workbookViewId="0">
      <pane ySplit="2" topLeftCell="A7" activePane="bottomLeft" state="frozen"/>
      <selection activeCell="H2" sqref="H2"/>
      <selection pane="bottomLeft" activeCell="AC57" sqref="AC57"/>
    </sheetView>
  </sheetViews>
  <sheetFormatPr defaultColWidth="8.875" defaultRowHeight="20.25" x14ac:dyDescent="0.3"/>
  <cols>
    <col min="1" max="1" width="8.875" style="5"/>
    <col min="2" max="2" width="30.625" style="5" customWidth="1"/>
    <col min="3" max="3" width="16.625" style="27" customWidth="1"/>
    <col min="4" max="15" width="16.625" style="5" customWidth="1"/>
    <col min="16" max="30" width="14.875" style="5" customWidth="1"/>
    <col min="31" max="16384" width="8.875" style="5"/>
  </cols>
  <sheetData>
    <row r="1" spans="1:96" ht="26.25" customHeight="1" x14ac:dyDescent="0.3">
      <c r="A1" s="62"/>
      <c r="B1" s="49" t="s">
        <v>81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</row>
    <row r="2" spans="1:96" ht="26.25" customHeight="1" x14ac:dyDescent="0.3">
      <c r="A2" s="62"/>
      <c r="B2" s="42" t="s">
        <v>114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</row>
    <row r="3" spans="1:96" s="6" customFormat="1" ht="83.25" customHeight="1" x14ac:dyDescent="0.3">
      <c r="A3" s="62"/>
      <c r="B3" s="21" t="s">
        <v>116</v>
      </c>
      <c r="C3" s="22" t="s">
        <v>115</v>
      </c>
      <c r="D3" s="39" t="s">
        <v>132</v>
      </c>
      <c r="E3" s="40"/>
      <c r="F3" s="41"/>
      <c r="G3" s="39" t="s">
        <v>133</v>
      </c>
      <c r="H3" s="40"/>
      <c r="I3" s="41"/>
      <c r="J3" s="39" t="s">
        <v>134</v>
      </c>
      <c r="K3" s="40"/>
      <c r="L3" s="41"/>
      <c r="M3" s="39" t="s">
        <v>138</v>
      </c>
      <c r="N3" s="40"/>
      <c r="O3" s="41"/>
      <c r="P3" s="39" t="s">
        <v>88</v>
      </c>
      <c r="Q3" s="40"/>
      <c r="R3" s="41"/>
      <c r="S3" s="39" t="s">
        <v>135</v>
      </c>
      <c r="T3" s="40"/>
      <c r="U3" s="41"/>
      <c r="V3" s="39" t="s">
        <v>136</v>
      </c>
      <c r="W3" s="40"/>
      <c r="X3" s="41"/>
      <c r="Y3" s="39" t="s">
        <v>137</v>
      </c>
      <c r="Z3" s="40"/>
      <c r="AA3" s="41"/>
      <c r="AB3" s="39" t="s">
        <v>89</v>
      </c>
      <c r="AC3" s="40"/>
      <c r="AD3" s="41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</row>
    <row r="4" spans="1:96" s="25" customFormat="1" x14ac:dyDescent="0.35">
      <c r="A4" s="62"/>
      <c r="D4" s="23" t="s">
        <v>0</v>
      </c>
      <c r="E4" s="23" t="s">
        <v>1</v>
      </c>
      <c r="F4" s="23" t="s">
        <v>2</v>
      </c>
      <c r="G4" s="23" t="s">
        <v>0</v>
      </c>
      <c r="H4" s="23" t="s">
        <v>1</v>
      </c>
      <c r="I4" s="23" t="s">
        <v>2</v>
      </c>
      <c r="J4" s="23" t="s">
        <v>0</v>
      </c>
      <c r="K4" s="23" t="s">
        <v>1</v>
      </c>
      <c r="L4" s="23" t="s">
        <v>2</v>
      </c>
      <c r="M4" s="23" t="s">
        <v>0</v>
      </c>
      <c r="N4" s="23" t="s">
        <v>1</v>
      </c>
      <c r="O4" s="23" t="s">
        <v>2</v>
      </c>
      <c r="P4" s="23" t="s">
        <v>0</v>
      </c>
      <c r="Q4" s="23" t="s">
        <v>1</v>
      </c>
      <c r="R4" s="23" t="s">
        <v>2</v>
      </c>
      <c r="S4" s="23" t="s">
        <v>0</v>
      </c>
      <c r="T4" s="23" t="s">
        <v>1</v>
      </c>
      <c r="U4" s="23" t="s">
        <v>2</v>
      </c>
      <c r="V4" s="23" t="s">
        <v>0</v>
      </c>
      <c r="W4" s="23" t="s">
        <v>1</v>
      </c>
      <c r="X4" s="23" t="s">
        <v>2</v>
      </c>
      <c r="Y4" s="23" t="s">
        <v>0</v>
      </c>
      <c r="Z4" s="23" t="s">
        <v>1</v>
      </c>
      <c r="AA4" s="23" t="s">
        <v>2</v>
      </c>
      <c r="AB4" s="23" t="s">
        <v>0</v>
      </c>
      <c r="AC4" s="23" t="s">
        <v>1</v>
      </c>
      <c r="AD4" s="23" t="s">
        <v>2</v>
      </c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  <c r="BR4" s="24"/>
      <c r="BS4" s="24"/>
      <c r="BT4" s="24"/>
      <c r="BU4" s="24"/>
      <c r="BV4" s="24"/>
      <c r="BW4" s="24"/>
      <c r="BX4" s="24"/>
      <c r="BY4" s="24"/>
      <c r="BZ4" s="24"/>
      <c r="CA4" s="24"/>
      <c r="CB4" s="24"/>
      <c r="CC4" s="24"/>
      <c r="CD4" s="24"/>
      <c r="CE4" s="24"/>
      <c r="CF4" s="24"/>
      <c r="CG4" s="24"/>
      <c r="CH4" s="24"/>
      <c r="CI4" s="24"/>
      <c r="CJ4" s="24"/>
      <c r="CK4" s="24"/>
      <c r="CL4" s="24"/>
      <c r="CM4" s="24"/>
      <c r="CN4" s="24"/>
      <c r="CO4" s="24"/>
      <c r="CP4" s="24"/>
      <c r="CQ4" s="24"/>
      <c r="CR4" s="24"/>
    </row>
    <row r="5" spans="1:96" ht="52.15" customHeight="1" x14ac:dyDescent="0.3">
      <c r="A5" s="60" t="s">
        <v>82</v>
      </c>
      <c r="B5" s="43" t="s">
        <v>110</v>
      </c>
      <c r="C5" s="14">
        <v>4000</v>
      </c>
      <c r="D5" s="1"/>
      <c r="E5" s="1" t="s">
        <v>27</v>
      </c>
      <c r="F5" s="1" t="s">
        <v>4</v>
      </c>
      <c r="G5" s="1" t="s">
        <v>3</v>
      </c>
      <c r="H5" s="1" t="s">
        <v>3</v>
      </c>
      <c r="I5" s="1" t="s">
        <v>4</v>
      </c>
      <c r="J5" s="1" t="s">
        <v>5</v>
      </c>
      <c r="K5" s="1" t="s">
        <v>3</v>
      </c>
      <c r="L5" s="1" t="s">
        <v>3</v>
      </c>
      <c r="M5" s="1" t="s">
        <v>6</v>
      </c>
      <c r="N5" s="1" t="s">
        <v>7</v>
      </c>
      <c r="O5" s="1" t="s">
        <v>7</v>
      </c>
      <c r="P5" s="1" t="s">
        <v>6</v>
      </c>
      <c r="Q5" s="1" t="s">
        <v>7</v>
      </c>
      <c r="R5" s="1" t="s">
        <v>7</v>
      </c>
      <c r="S5" s="1" t="s">
        <v>90</v>
      </c>
      <c r="T5" s="1" t="s">
        <v>91</v>
      </c>
      <c r="U5" s="1" t="s">
        <v>91</v>
      </c>
      <c r="V5" s="1" t="s">
        <v>90</v>
      </c>
      <c r="W5" s="1" t="s">
        <v>91</v>
      </c>
      <c r="X5" s="1" t="s">
        <v>91</v>
      </c>
      <c r="Y5" s="1" t="s">
        <v>90</v>
      </c>
      <c r="Z5" s="1" t="s">
        <v>91</v>
      </c>
      <c r="AA5" s="1" t="s">
        <v>91</v>
      </c>
      <c r="AB5" s="1" t="s">
        <v>90</v>
      </c>
      <c r="AC5" s="1" t="s">
        <v>91</v>
      </c>
      <c r="AD5" s="1" t="s">
        <v>91</v>
      </c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</row>
    <row r="6" spans="1:96" ht="17.25" customHeight="1" x14ac:dyDescent="0.3">
      <c r="A6" s="60"/>
      <c r="B6" s="44"/>
      <c r="C6" s="14">
        <v>5000</v>
      </c>
      <c r="D6" s="3"/>
      <c r="E6" s="3">
        <f>2*4*3</f>
        <v>24</v>
      </c>
      <c r="F6" s="3">
        <f>3*4*3</f>
        <v>36</v>
      </c>
      <c r="G6" s="3">
        <f>2*4*3</f>
        <v>24</v>
      </c>
      <c r="H6" s="3">
        <f>2*4*3</f>
        <v>24</v>
      </c>
      <c r="I6" s="3">
        <f>3*4*3</f>
        <v>36</v>
      </c>
      <c r="J6" s="3">
        <f>2*4*2</f>
        <v>16</v>
      </c>
      <c r="K6" s="3">
        <f>2*4*3</f>
        <v>24</v>
      </c>
      <c r="L6" s="3">
        <f>2*4*3</f>
        <v>24</v>
      </c>
      <c r="M6" s="3">
        <f>1*4*3</f>
        <v>12</v>
      </c>
      <c r="N6" s="3">
        <f>2*4*4</f>
        <v>32</v>
      </c>
      <c r="O6" s="3">
        <f>2*4*4</f>
        <v>32</v>
      </c>
      <c r="P6" s="3">
        <f>1*4*3</f>
        <v>12</v>
      </c>
      <c r="Q6" s="3">
        <f>2*4*4</f>
        <v>32</v>
      </c>
      <c r="R6" s="3">
        <f>2*4*4</f>
        <v>32</v>
      </c>
      <c r="S6" s="3">
        <f>1*4*1.5</f>
        <v>6</v>
      </c>
      <c r="T6" s="3">
        <f>2*4*2</f>
        <v>16</v>
      </c>
      <c r="U6" s="3">
        <f>2*4*2</f>
        <v>16</v>
      </c>
      <c r="V6" s="3">
        <f>1*4*1.5</f>
        <v>6</v>
      </c>
      <c r="W6" s="3">
        <f>2*4*2</f>
        <v>16</v>
      </c>
      <c r="X6" s="3">
        <f>2*4*2</f>
        <v>16</v>
      </c>
      <c r="Y6" s="3">
        <f>1*4*1.5</f>
        <v>6</v>
      </c>
      <c r="Z6" s="3">
        <f>2*4*2</f>
        <v>16</v>
      </c>
      <c r="AA6" s="3">
        <f>2*4*2</f>
        <v>16</v>
      </c>
      <c r="AB6" s="3">
        <f>1*4*1.5</f>
        <v>6</v>
      </c>
      <c r="AC6" s="3">
        <f>2*4*2</f>
        <v>16</v>
      </c>
      <c r="AD6" s="3">
        <f>2*4*2</f>
        <v>16</v>
      </c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</row>
    <row r="7" spans="1:96" ht="17.25" customHeight="1" x14ac:dyDescent="0.3">
      <c r="A7" s="60"/>
      <c r="B7" s="45"/>
      <c r="C7" s="14">
        <v>6000</v>
      </c>
      <c r="D7" s="2">
        <f>D6*$C$5</f>
        <v>0</v>
      </c>
      <c r="E7" s="2">
        <f>E6*$C$6</f>
        <v>120000</v>
      </c>
      <c r="F7" s="2">
        <f>F6*$C$7</f>
        <v>216000</v>
      </c>
      <c r="G7" s="2">
        <f>G6*$C$5</f>
        <v>96000</v>
      </c>
      <c r="H7" s="2">
        <f>H6*$C$6</f>
        <v>120000</v>
      </c>
      <c r="I7" s="2">
        <f>I6*$C$7</f>
        <v>216000</v>
      </c>
      <c r="J7" s="2">
        <f>J6*$C$5</f>
        <v>64000</v>
      </c>
      <c r="K7" s="2">
        <f>K6*$C$6</f>
        <v>120000</v>
      </c>
      <c r="L7" s="2">
        <f>L6*$C$7</f>
        <v>144000</v>
      </c>
      <c r="M7" s="2">
        <f>M6*$C$5</f>
        <v>48000</v>
      </c>
      <c r="N7" s="2">
        <f>N6*$C$6</f>
        <v>160000</v>
      </c>
      <c r="O7" s="2">
        <f>O6*$C$7</f>
        <v>192000</v>
      </c>
      <c r="P7" s="2">
        <f>P6*$C$5</f>
        <v>48000</v>
      </c>
      <c r="Q7" s="2">
        <f>Q6*$C$6</f>
        <v>160000</v>
      </c>
      <c r="R7" s="2">
        <f>R6*$C$7</f>
        <v>192000</v>
      </c>
      <c r="S7" s="2">
        <f>S6*$C$5</f>
        <v>24000</v>
      </c>
      <c r="T7" s="2">
        <f>T6*$C$6</f>
        <v>80000</v>
      </c>
      <c r="U7" s="2">
        <f>U6*$C$7</f>
        <v>96000</v>
      </c>
      <c r="V7" s="2">
        <f>V6*$C$5</f>
        <v>24000</v>
      </c>
      <c r="W7" s="2">
        <f>W6*$C$6</f>
        <v>80000</v>
      </c>
      <c r="X7" s="2">
        <f>X6*$C$7</f>
        <v>96000</v>
      </c>
      <c r="Y7" s="2">
        <f>Y6*$C$5</f>
        <v>24000</v>
      </c>
      <c r="Z7" s="2">
        <f>Z6*$C$6</f>
        <v>80000</v>
      </c>
      <c r="AA7" s="2">
        <f>AA6*$C$7</f>
        <v>96000</v>
      </c>
      <c r="AB7" s="2">
        <f>AB6*$C$5</f>
        <v>24000</v>
      </c>
      <c r="AC7" s="2">
        <f>AC6*$C$6</f>
        <v>80000</v>
      </c>
      <c r="AD7" s="2">
        <f>AD6*$C$7</f>
        <v>96000</v>
      </c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</row>
    <row r="8" spans="1:96" ht="57" customHeight="1" x14ac:dyDescent="0.3">
      <c r="A8" s="60"/>
      <c r="B8" s="43" t="s">
        <v>122</v>
      </c>
      <c r="C8" s="14">
        <v>4000</v>
      </c>
      <c r="D8" s="1" t="s">
        <v>8</v>
      </c>
      <c r="E8" s="1" t="s">
        <v>9</v>
      </c>
      <c r="F8" s="1" t="s">
        <v>10</v>
      </c>
      <c r="G8" s="1" t="s">
        <v>8</v>
      </c>
      <c r="H8" s="1" t="s">
        <v>11</v>
      </c>
      <c r="I8" s="1" t="s">
        <v>12</v>
      </c>
      <c r="J8" s="1" t="s">
        <v>7</v>
      </c>
      <c r="K8" s="1" t="s">
        <v>11</v>
      </c>
      <c r="L8" s="1" t="s">
        <v>12</v>
      </c>
      <c r="M8" s="1" t="s">
        <v>7</v>
      </c>
      <c r="N8" s="1" t="s">
        <v>11</v>
      </c>
      <c r="O8" s="1" t="s">
        <v>12</v>
      </c>
      <c r="P8" s="1" t="s">
        <v>7</v>
      </c>
      <c r="Q8" s="1" t="s">
        <v>11</v>
      </c>
      <c r="R8" s="1" t="s">
        <v>12</v>
      </c>
      <c r="S8" s="1" t="s">
        <v>91</v>
      </c>
      <c r="T8" s="1" t="s">
        <v>92</v>
      </c>
      <c r="U8" s="1" t="s">
        <v>93</v>
      </c>
      <c r="V8" s="1" t="s">
        <v>91</v>
      </c>
      <c r="W8" s="1" t="s">
        <v>92</v>
      </c>
      <c r="X8" s="1" t="s">
        <v>93</v>
      </c>
      <c r="Y8" s="1" t="s">
        <v>91</v>
      </c>
      <c r="Z8" s="1" t="s">
        <v>92</v>
      </c>
      <c r="AA8" s="1" t="s">
        <v>93</v>
      </c>
      <c r="AB8" s="1" t="s">
        <v>91</v>
      </c>
      <c r="AC8" s="1" t="s">
        <v>92</v>
      </c>
      <c r="AD8" s="1" t="s">
        <v>93</v>
      </c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</row>
    <row r="9" spans="1:96" ht="17.25" customHeight="1" x14ac:dyDescent="0.3">
      <c r="A9" s="60"/>
      <c r="B9" s="44"/>
      <c r="C9" s="14">
        <v>5000</v>
      </c>
      <c r="D9" s="3">
        <f>2*4*4</f>
        <v>32</v>
      </c>
      <c r="E9" s="3">
        <f>3*4*6</f>
        <v>72</v>
      </c>
      <c r="F9" s="3">
        <f>4*4*6</f>
        <v>96</v>
      </c>
      <c r="G9" s="3">
        <f>2*4*4</f>
        <v>32</v>
      </c>
      <c r="H9" s="3">
        <f>3*4*6</f>
        <v>72</v>
      </c>
      <c r="I9" s="3">
        <f>4*4*6</f>
        <v>96</v>
      </c>
      <c r="J9" s="3">
        <f>2*4*4</f>
        <v>32</v>
      </c>
      <c r="K9" s="3">
        <f>3*4*6</f>
        <v>72</v>
      </c>
      <c r="L9" s="3">
        <f>4*4*6</f>
        <v>96</v>
      </c>
      <c r="M9" s="3">
        <f>2*4*4</f>
        <v>32</v>
      </c>
      <c r="N9" s="3">
        <f>3*4*6</f>
        <v>72</v>
      </c>
      <c r="O9" s="3">
        <f>4*4*6</f>
        <v>96</v>
      </c>
      <c r="P9" s="3">
        <f>2*4*4</f>
        <v>32</v>
      </c>
      <c r="Q9" s="3">
        <f>3*4*6</f>
        <v>72</v>
      </c>
      <c r="R9" s="3">
        <f>4*4*6</f>
        <v>96</v>
      </c>
      <c r="S9" s="3">
        <f>2*4*2</f>
        <v>16</v>
      </c>
      <c r="T9" s="3">
        <f>3*4*3</f>
        <v>36</v>
      </c>
      <c r="U9" s="3">
        <f>4*4*3</f>
        <v>48</v>
      </c>
      <c r="V9" s="3">
        <f>2*4*2</f>
        <v>16</v>
      </c>
      <c r="W9" s="3">
        <f>3*4*3</f>
        <v>36</v>
      </c>
      <c r="X9" s="3">
        <f>4*4*3</f>
        <v>48</v>
      </c>
      <c r="Y9" s="3">
        <f>2*4*2</f>
        <v>16</v>
      </c>
      <c r="Z9" s="3">
        <f>3*4*3</f>
        <v>36</v>
      </c>
      <c r="AA9" s="3">
        <f>4*4*3</f>
        <v>48</v>
      </c>
      <c r="AB9" s="3">
        <f>2*4*2</f>
        <v>16</v>
      </c>
      <c r="AC9" s="3">
        <f>3*4*3</f>
        <v>36</v>
      </c>
      <c r="AD9" s="3">
        <f>4*4*3</f>
        <v>48</v>
      </c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</row>
    <row r="10" spans="1:96" ht="32.25" customHeight="1" x14ac:dyDescent="0.3">
      <c r="A10" s="60"/>
      <c r="B10" s="45"/>
      <c r="C10" s="14">
        <v>6000</v>
      </c>
      <c r="D10" s="2">
        <f>D9*$C$5</f>
        <v>128000</v>
      </c>
      <c r="E10" s="2">
        <f>E9*$C$6</f>
        <v>360000</v>
      </c>
      <c r="F10" s="2">
        <f>F9*$C$7</f>
        <v>576000</v>
      </c>
      <c r="G10" s="2">
        <f>G9*$C$5</f>
        <v>128000</v>
      </c>
      <c r="H10" s="2">
        <f>H9*$C$6</f>
        <v>360000</v>
      </c>
      <c r="I10" s="2">
        <f>I9*$C$7</f>
        <v>576000</v>
      </c>
      <c r="J10" s="2">
        <f>J9*$C$5</f>
        <v>128000</v>
      </c>
      <c r="K10" s="2">
        <f>K9*$C$6</f>
        <v>360000</v>
      </c>
      <c r="L10" s="2">
        <f>L9*$C$7</f>
        <v>576000</v>
      </c>
      <c r="M10" s="2">
        <f>M9*$C$5</f>
        <v>128000</v>
      </c>
      <c r="N10" s="2">
        <f>N9*$C$6</f>
        <v>360000</v>
      </c>
      <c r="O10" s="2">
        <f>O9*$C$7</f>
        <v>576000</v>
      </c>
      <c r="P10" s="2">
        <f>P9*$C$5</f>
        <v>128000</v>
      </c>
      <c r="Q10" s="2">
        <f>Q9*$C$6</f>
        <v>360000</v>
      </c>
      <c r="R10" s="2">
        <f>R9*$C$7</f>
        <v>576000</v>
      </c>
      <c r="S10" s="2">
        <f>S9*$C$5</f>
        <v>64000</v>
      </c>
      <c r="T10" s="2">
        <f>T9*$C$6</f>
        <v>180000</v>
      </c>
      <c r="U10" s="2">
        <f>U9*$C$7</f>
        <v>288000</v>
      </c>
      <c r="V10" s="2">
        <f>V9*$C$5</f>
        <v>64000</v>
      </c>
      <c r="W10" s="2">
        <f>W9*$C$6</f>
        <v>180000</v>
      </c>
      <c r="X10" s="2">
        <f>X9*$C$7</f>
        <v>288000</v>
      </c>
      <c r="Y10" s="2">
        <f>Y9*$C$5</f>
        <v>64000</v>
      </c>
      <c r="Z10" s="2">
        <f>Z9*$C$6</f>
        <v>180000</v>
      </c>
      <c r="AA10" s="2">
        <f>AA9*$C$7</f>
        <v>288000</v>
      </c>
      <c r="AB10" s="2">
        <f>AB9*$C$5</f>
        <v>64000</v>
      </c>
      <c r="AC10" s="2">
        <f>AC9*$C$6</f>
        <v>180000</v>
      </c>
      <c r="AD10" s="2">
        <f>AD9*$C$7</f>
        <v>288000</v>
      </c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</row>
    <row r="11" spans="1:96" ht="51.75" customHeight="1" x14ac:dyDescent="0.3">
      <c r="A11" s="60"/>
      <c r="B11" s="43" t="s">
        <v>111</v>
      </c>
      <c r="C11" s="14">
        <v>4000</v>
      </c>
      <c r="D11" s="1" t="s">
        <v>16</v>
      </c>
      <c r="E11" s="1" t="s">
        <v>17</v>
      </c>
      <c r="F11" s="1" t="s">
        <v>18</v>
      </c>
      <c r="G11" s="1" t="s">
        <v>16</v>
      </c>
      <c r="H11" s="1" t="s">
        <v>17</v>
      </c>
      <c r="I11" s="1" t="s">
        <v>17</v>
      </c>
      <c r="J11" s="1" t="s">
        <v>19</v>
      </c>
      <c r="K11" s="1" t="s">
        <v>20</v>
      </c>
      <c r="L11" s="1" t="s">
        <v>20</v>
      </c>
      <c r="M11" s="1" t="s">
        <v>80</v>
      </c>
      <c r="N11" s="1" t="s">
        <v>20</v>
      </c>
      <c r="O11" s="1" t="s">
        <v>20</v>
      </c>
      <c r="P11" s="1" t="s">
        <v>80</v>
      </c>
      <c r="Q11" s="1" t="s">
        <v>20</v>
      </c>
      <c r="R11" s="1" t="s">
        <v>20</v>
      </c>
      <c r="S11" s="1" t="s">
        <v>94</v>
      </c>
      <c r="T11" s="1" t="s">
        <v>95</v>
      </c>
      <c r="U11" s="1" t="s">
        <v>95</v>
      </c>
      <c r="V11" s="1" t="s">
        <v>94</v>
      </c>
      <c r="W11" s="1" t="s">
        <v>95</v>
      </c>
      <c r="X11" s="1" t="s">
        <v>95</v>
      </c>
      <c r="Y11" s="1" t="s">
        <v>94</v>
      </c>
      <c r="Z11" s="1" t="s">
        <v>95</v>
      </c>
      <c r="AA11" s="1" t="s">
        <v>95</v>
      </c>
      <c r="AB11" s="1" t="s">
        <v>94</v>
      </c>
      <c r="AC11" s="1" t="s">
        <v>95</v>
      </c>
      <c r="AD11" s="1" t="s">
        <v>95</v>
      </c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</row>
    <row r="12" spans="1:96" ht="17.25" customHeight="1" x14ac:dyDescent="0.3">
      <c r="A12" s="60"/>
      <c r="B12" s="44"/>
      <c r="C12" s="14">
        <v>5000</v>
      </c>
      <c r="D12" s="3">
        <f>3*4*4</f>
        <v>48</v>
      </c>
      <c r="E12" s="3">
        <f>4*4*9</f>
        <v>144</v>
      </c>
      <c r="F12" s="3">
        <f>4*4*12</f>
        <v>192</v>
      </c>
      <c r="G12" s="3">
        <f>3*4*4</f>
        <v>48</v>
      </c>
      <c r="H12" s="3">
        <f>4*4*9</f>
        <v>144</v>
      </c>
      <c r="I12" s="3">
        <f>4*4*9</f>
        <v>144</v>
      </c>
      <c r="J12" s="3">
        <f>3*4*3</f>
        <v>36</v>
      </c>
      <c r="K12" s="3">
        <f>4*4*6</f>
        <v>96</v>
      </c>
      <c r="L12" s="3">
        <f>4*4*6</f>
        <v>96</v>
      </c>
      <c r="M12" s="3">
        <f>2*4*3</f>
        <v>24</v>
      </c>
      <c r="N12" s="3">
        <f>4*4*6</f>
        <v>96</v>
      </c>
      <c r="O12" s="3">
        <f>4*4*6</f>
        <v>96</v>
      </c>
      <c r="P12" s="3">
        <f>2*4*3</f>
        <v>24</v>
      </c>
      <c r="Q12" s="3">
        <f>4*4*6</f>
        <v>96</v>
      </c>
      <c r="R12" s="3">
        <f>4*4*6</f>
        <v>96</v>
      </c>
      <c r="S12" s="3">
        <f>2*4*1.5</f>
        <v>12</v>
      </c>
      <c r="T12" s="3">
        <f>4*4*3</f>
        <v>48</v>
      </c>
      <c r="U12" s="3">
        <f>4*4*3</f>
        <v>48</v>
      </c>
      <c r="V12" s="3">
        <f>2*4*1.5</f>
        <v>12</v>
      </c>
      <c r="W12" s="3">
        <f>4*4*3</f>
        <v>48</v>
      </c>
      <c r="X12" s="3">
        <f>4*4*3</f>
        <v>48</v>
      </c>
      <c r="Y12" s="3">
        <f>2*4*1.5</f>
        <v>12</v>
      </c>
      <c r="Z12" s="3">
        <f>4*4*3</f>
        <v>48</v>
      </c>
      <c r="AA12" s="3">
        <f>4*4*3</f>
        <v>48</v>
      </c>
      <c r="AB12" s="3">
        <f>2*4*1.5</f>
        <v>12</v>
      </c>
      <c r="AC12" s="3">
        <f>4*4*3</f>
        <v>48</v>
      </c>
      <c r="AD12" s="3">
        <f>4*4*3</f>
        <v>48</v>
      </c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</row>
    <row r="13" spans="1:96" ht="17.25" customHeight="1" x14ac:dyDescent="0.3">
      <c r="A13" s="60"/>
      <c r="B13" s="45"/>
      <c r="C13" s="14">
        <v>6000</v>
      </c>
      <c r="D13" s="2">
        <f>D12*$C$5</f>
        <v>192000</v>
      </c>
      <c r="E13" s="2">
        <f>E12*$C$6</f>
        <v>720000</v>
      </c>
      <c r="F13" s="2">
        <f>F12*$C$7</f>
        <v>1152000</v>
      </c>
      <c r="G13" s="2">
        <f>G12*$C$5</f>
        <v>192000</v>
      </c>
      <c r="H13" s="2">
        <f>H12*$C$6</f>
        <v>720000</v>
      </c>
      <c r="I13" s="2">
        <f>I12*$C$7</f>
        <v>864000</v>
      </c>
      <c r="J13" s="2">
        <f>J12*$C$5</f>
        <v>144000</v>
      </c>
      <c r="K13" s="2">
        <f>K12*$C$6</f>
        <v>480000</v>
      </c>
      <c r="L13" s="2">
        <f>L12*$C$7</f>
        <v>576000</v>
      </c>
      <c r="M13" s="2">
        <f>M12*$C$5</f>
        <v>96000</v>
      </c>
      <c r="N13" s="2">
        <f>N12*$C$6</f>
        <v>480000</v>
      </c>
      <c r="O13" s="2">
        <f>O12*$C$7</f>
        <v>576000</v>
      </c>
      <c r="P13" s="2">
        <f>P12*$C$5</f>
        <v>96000</v>
      </c>
      <c r="Q13" s="2">
        <f>Q12*$C$6</f>
        <v>480000</v>
      </c>
      <c r="R13" s="2">
        <f>R12*$C$7</f>
        <v>576000</v>
      </c>
      <c r="S13" s="2">
        <f>S12*$C$5</f>
        <v>48000</v>
      </c>
      <c r="T13" s="2">
        <f>T12*$C$6</f>
        <v>240000</v>
      </c>
      <c r="U13" s="2">
        <f>U12*$C$7</f>
        <v>288000</v>
      </c>
      <c r="V13" s="2">
        <f>V12*$C$5</f>
        <v>48000</v>
      </c>
      <c r="W13" s="2">
        <f>W12*$C$6</f>
        <v>240000</v>
      </c>
      <c r="X13" s="2">
        <f>X12*$C$7</f>
        <v>288000</v>
      </c>
      <c r="Y13" s="2">
        <f>Y12*$C$5</f>
        <v>48000</v>
      </c>
      <c r="Z13" s="2">
        <f>Z12*$C$6</f>
        <v>240000</v>
      </c>
      <c r="AA13" s="2">
        <f>AA12*$C$7</f>
        <v>288000</v>
      </c>
      <c r="AB13" s="2">
        <f>AB12*$C$5</f>
        <v>48000</v>
      </c>
      <c r="AC13" s="2">
        <f>AC12*$C$6</f>
        <v>240000</v>
      </c>
      <c r="AD13" s="2">
        <f>AD12*$C$7</f>
        <v>288000</v>
      </c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</row>
    <row r="14" spans="1:96" ht="51.75" customHeight="1" x14ac:dyDescent="0.3">
      <c r="A14" s="60"/>
      <c r="B14" s="43" t="s">
        <v>112</v>
      </c>
      <c r="C14" s="14">
        <v>4000</v>
      </c>
      <c r="D14" s="1" t="s">
        <v>16</v>
      </c>
      <c r="E14" s="1" t="s">
        <v>21</v>
      </c>
      <c r="F14" s="1" t="s">
        <v>22</v>
      </c>
      <c r="G14" s="1" t="s">
        <v>16</v>
      </c>
      <c r="H14" s="1" t="s">
        <v>21</v>
      </c>
      <c r="I14" s="1" t="s">
        <v>21</v>
      </c>
      <c r="J14" s="1" t="s">
        <v>19</v>
      </c>
      <c r="K14" s="1" t="s">
        <v>23</v>
      </c>
      <c r="L14" s="1" t="s">
        <v>23</v>
      </c>
      <c r="M14" s="1" t="s">
        <v>19</v>
      </c>
      <c r="N14" s="1" t="s">
        <v>20</v>
      </c>
      <c r="O14" s="1" t="s">
        <v>20</v>
      </c>
      <c r="P14" s="1" t="s">
        <v>19</v>
      </c>
      <c r="Q14" s="1" t="s">
        <v>20</v>
      </c>
      <c r="R14" s="1" t="s">
        <v>20</v>
      </c>
      <c r="S14" s="1" t="s">
        <v>96</v>
      </c>
      <c r="T14" s="1" t="s">
        <v>95</v>
      </c>
      <c r="U14" s="1" t="s">
        <v>95</v>
      </c>
      <c r="V14" s="1" t="s">
        <v>96</v>
      </c>
      <c r="W14" s="1" t="s">
        <v>95</v>
      </c>
      <c r="X14" s="1" t="s">
        <v>95</v>
      </c>
      <c r="Y14" s="1" t="s">
        <v>96</v>
      </c>
      <c r="Z14" s="1" t="s">
        <v>95</v>
      </c>
      <c r="AA14" s="1" t="s">
        <v>95</v>
      </c>
      <c r="AB14" s="1" t="s">
        <v>96</v>
      </c>
      <c r="AC14" s="1" t="s">
        <v>95</v>
      </c>
      <c r="AD14" s="1" t="s">
        <v>95</v>
      </c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</row>
    <row r="15" spans="1:96" ht="17.25" customHeight="1" x14ac:dyDescent="0.3">
      <c r="A15" s="60"/>
      <c r="B15" s="44"/>
      <c r="C15" s="14">
        <v>5000</v>
      </c>
      <c r="D15" s="3">
        <f>3*4*4</f>
        <v>48</v>
      </c>
      <c r="E15" s="3">
        <f>4*4*9</f>
        <v>144</v>
      </c>
      <c r="F15" s="3">
        <f>4*4*12</f>
        <v>192</v>
      </c>
      <c r="G15" s="3">
        <f>3*4*4</f>
        <v>48</v>
      </c>
      <c r="H15" s="3">
        <f>4*4*9</f>
        <v>144</v>
      </c>
      <c r="I15" s="3">
        <f>4*4*9</f>
        <v>144</v>
      </c>
      <c r="J15" s="3">
        <f>3*4*3</f>
        <v>36</v>
      </c>
      <c r="K15" s="3">
        <f>3*4*6</f>
        <v>72</v>
      </c>
      <c r="L15" s="3">
        <f>3*4*6</f>
        <v>72</v>
      </c>
      <c r="M15" s="3">
        <f>3*4*3</f>
        <v>36</v>
      </c>
      <c r="N15" s="3">
        <f>4*4*6</f>
        <v>96</v>
      </c>
      <c r="O15" s="3">
        <f>4*4*6</f>
        <v>96</v>
      </c>
      <c r="P15" s="3">
        <f>3*4*3</f>
        <v>36</v>
      </c>
      <c r="Q15" s="3">
        <f>4*4*6</f>
        <v>96</v>
      </c>
      <c r="R15" s="3">
        <f>4*4*6</f>
        <v>96</v>
      </c>
      <c r="S15" s="3">
        <f>3*4*1.5</f>
        <v>18</v>
      </c>
      <c r="T15" s="3">
        <f>4*4*3</f>
        <v>48</v>
      </c>
      <c r="U15" s="3">
        <f>4*4*3</f>
        <v>48</v>
      </c>
      <c r="V15" s="3">
        <f>3*4*1.5</f>
        <v>18</v>
      </c>
      <c r="W15" s="3">
        <f>4*4*3</f>
        <v>48</v>
      </c>
      <c r="X15" s="3">
        <f>4*4*3</f>
        <v>48</v>
      </c>
      <c r="Y15" s="3">
        <f>3*4*1.5</f>
        <v>18</v>
      </c>
      <c r="Z15" s="3">
        <f>4*4*3</f>
        <v>48</v>
      </c>
      <c r="AA15" s="3">
        <f>4*4*3</f>
        <v>48</v>
      </c>
      <c r="AB15" s="3">
        <f>3*4*1.5</f>
        <v>18</v>
      </c>
      <c r="AC15" s="3">
        <f>4*4*3</f>
        <v>48</v>
      </c>
      <c r="AD15" s="3">
        <f>4*4*3</f>
        <v>48</v>
      </c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</row>
    <row r="16" spans="1:96" ht="17.25" customHeight="1" x14ac:dyDescent="0.3">
      <c r="A16" s="60"/>
      <c r="B16" s="45"/>
      <c r="C16" s="14">
        <v>6000</v>
      </c>
      <c r="D16" s="2">
        <f>D15*$C$5</f>
        <v>192000</v>
      </c>
      <c r="E16" s="2">
        <f>E15*$C$6</f>
        <v>720000</v>
      </c>
      <c r="F16" s="2">
        <f>F15*$C$7</f>
        <v>1152000</v>
      </c>
      <c r="G16" s="2">
        <f>G15*$C$5</f>
        <v>192000</v>
      </c>
      <c r="H16" s="2">
        <f>H15*$C$6</f>
        <v>720000</v>
      </c>
      <c r="I16" s="2">
        <f>I15*$C$7</f>
        <v>864000</v>
      </c>
      <c r="J16" s="2">
        <f>J15*$C$5</f>
        <v>144000</v>
      </c>
      <c r="K16" s="2">
        <f>K15*$C$6</f>
        <v>360000</v>
      </c>
      <c r="L16" s="2">
        <f>L15*$C$7</f>
        <v>432000</v>
      </c>
      <c r="M16" s="2">
        <f>M15*$C$5</f>
        <v>144000</v>
      </c>
      <c r="N16" s="2">
        <f>N15*$C$6</f>
        <v>480000</v>
      </c>
      <c r="O16" s="2">
        <f>O15*$C$7</f>
        <v>576000</v>
      </c>
      <c r="P16" s="2">
        <f>P15*$C$5</f>
        <v>144000</v>
      </c>
      <c r="Q16" s="2">
        <f>Q15*$C$6</f>
        <v>480000</v>
      </c>
      <c r="R16" s="2">
        <f>R15*$C$7</f>
        <v>576000</v>
      </c>
      <c r="S16" s="2">
        <f>S15*$C$5</f>
        <v>72000</v>
      </c>
      <c r="T16" s="2">
        <f>T15*$C$6</f>
        <v>240000</v>
      </c>
      <c r="U16" s="2">
        <f>U15*$C$7</f>
        <v>288000</v>
      </c>
      <c r="V16" s="2">
        <f>V15*$C$5</f>
        <v>72000</v>
      </c>
      <c r="W16" s="2">
        <f>W15*$C$6</f>
        <v>240000</v>
      </c>
      <c r="X16" s="2">
        <f>X15*$C$7</f>
        <v>288000</v>
      </c>
      <c r="Y16" s="2">
        <f>Y15*$C$5</f>
        <v>72000</v>
      </c>
      <c r="Z16" s="2">
        <f>Z15*$C$6</f>
        <v>240000</v>
      </c>
      <c r="AA16" s="2">
        <f>AA15*$C$7</f>
        <v>288000</v>
      </c>
      <c r="AB16" s="2">
        <f>AB15*$C$5</f>
        <v>72000</v>
      </c>
      <c r="AC16" s="2">
        <f>AC15*$C$6</f>
        <v>240000</v>
      </c>
      <c r="AD16" s="2">
        <f>AD15*$C$7</f>
        <v>288000</v>
      </c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</row>
    <row r="17" spans="1:96" ht="52.5" thickBot="1" x14ac:dyDescent="0.35">
      <c r="A17" s="60"/>
      <c r="B17" s="7" t="s">
        <v>113</v>
      </c>
      <c r="C17" s="19"/>
      <c r="D17" s="8">
        <f t="shared" ref="D17:AA17" si="0">D7+D10+D13+D16</f>
        <v>512000</v>
      </c>
      <c r="E17" s="8">
        <f t="shared" si="0"/>
        <v>1920000</v>
      </c>
      <c r="F17" s="8">
        <f t="shared" si="0"/>
        <v>3096000</v>
      </c>
      <c r="G17" s="8">
        <f t="shared" si="0"/>
        <v>608000</v>
      </c>
      <c r="H17" s="8">
        <f t="shared" si="0"/>
        <v>1920000</v>
      </c>
      <c r="I17" s="8">
        <f t="shared" si="0"/>
        <v>2520000</v>
      </c>
      <c r="J17" s="8">
        <f t="shared" si="0"/>
        <v>480000</v>
      </c>
      <c r="K17" s="8">
        <f t="shared" si="0"/>
        <v>1320000</v>
      </c>
      <c r="L17" s="8">
        <f t="shared" si="0"/>
        <v>1728000</v>
      </c>
      <c r="M17" s="8">
        <f t="shared" si="0"/>
        <v>416000</v>
      </c>
      <c r="N17" s="8">
        <f t="shared" si="0"/>
        <v>1480000</v>
      </c>
      <c r="O17" s="8">
        <f t="shared" si="0"/>
        <v>1920000</v>
      </c>
      <c r="P17" s="8">
        <f t="shared" si="0"/>
        <v>416000</v>
      </c>
      <c r="Q17" s="8">
        <f t="shared" si="0"/>
        <v>1480000</v>
      </c>
      <c r="R17" s="8">
        <f t="shared" si="0"/>
        <v>1920000</v>
      </c>
      <c r="S17" s="8">
        <f t="shared" si="0"/>
        <v>208000</v>
      </c>
      <c r="T17" s="8">
        <f t="shared" si="0"/>
        <v>740000</v>
      </c>
      <c r="U17" s="8">
        <f t="shared" si="0"/>
        <v>960000</v>
      </c>
      <c r="V17" s="8">
        <f t="shared" si="0"/>
        <v>208000</v>
      </c>
      <c r="W17" s="8">
        <f t="shared" si="0"/>
        <v>740000</v>
      </c>
      <c r="X17" s="8">
        <f t="shared" si="0"/>
        <v>960000</v>
      </c>
      <c r="Y17" s="8">
        <f t="shared" si="0"/>
        <v>208000</v>
      </c>
      <c r="Z17" s="8">
        <f t="shared" si="0"/>
        <v>740000</v>
      </c>
      <c r="AA17" s="8">
        <f t="shared" si="0"/>
        <v>960000</v>
      </c>
      <c r="AB17" s="8">
        <f>AB7+AB10+AB13+AB16</f>
        <v>208000</v>
      </c>
      <c r="AC17" s="8">
        <f>AC7+AC10+AC13+AC16</f>
        <v>740000</v>
      </c>
      <c r="AD17" s="8">
        <f>AD7+AD10+AD13+AD16</f>
        <v>960000</v>
      </c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</row>
    <row r="18" spans="1:96" ht="21" thickTop="1" x14ac:dyDescent="0.3">
      <c r="A18" s="15"/>
      <c r="B18" s="16"/>
      <c r="C18" s="17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</row>
    <row r="19" spans="1:96" ht="55.9" customHeight="1" x14ac:dyDescent="0.3">
      <c r="A19" s="60" t="s">
        <v>83</v>
      </c>
      <c r="B19" s="43" t="s">
        <v>110</v>
      </c>
      <c r="C19" s="14">
        <v>4000</v>
      </c>
      <c r="D19" s="1" t="s">
        <v>45</v>
      </c>
      <c r="E19" s="1" t="s">
        <v>31</v>
      </c>
      <c r="F19" s="1" t="s">
        <v>46</v>
      </c>
      <c r="G19" s="1" t="s">
        <v>31</v>
      </c>
      <c r="H19" s="1" t="s">
        <v>47</v>
      </c>
      <c r="I19" s="1" t="s">
        <v>32</v>
      </c>
      <c r="J19" s="1" t="s">
        <v>48</v>
      </c>
      <c r="K19" s="1" t="s">
        <v>33</v>
      </c>
      <c r="L19" s="1" t="s">
        <v>49</v>
      </c>
      <c r="M19" s="1" t="s">
        <v>50</v>
      </c>
      <c r="N19" s="1" t="s">
        <v>33</v>
      </c>
      <c r="O19" s="1" t="s">
        <v>49</v>
      </c>
      <c r="P19" s="1" t="s">
        <v>50</v>
      </c>
      <c r="Q19" s="1" t="s">
        <v>33</v>
      </c>
      <c r="R19" s="1" t="s">
        <v>49</v>
      </c>
      <c r="S19" s="1" t="s">
        <v>97</v>
      </c>
      <c r="T19" s="1" t="s">
        <v>98</v>
      </c>
      <c r="U19" s="1" t="s">
        <v>36</v>
      </c>
      <c r="V19" s="1" t="s">
        <v>97</v>
      </c>
      <c r="W19" s="1" t="s">
        <v>98</v>
      </c>
      <c r="X19" s="1" t="s">
        <v>36</v>
      </c>
      <c r="Y19" s="1" t="s">
        <v>97</v>
      </c>
      <c r="Z19" s="1" t="s">
        <v>98</v>
      </c>
      <c r="AA19" s="1" t="s">
        <v>36</v>
      </c>
      <c r="AB19" s="1" t="s">
        <v>97</v>
      </c>
      <c r="AC19" s="1" t="s">
        <v>98</v>
      </c>
      <c r="AD19" s="1" t="s">
        <v>36</v>
      </c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</row>
    <row r="20" spans="1:96" ht="17.25" customHeight="1" x14ac:dyDescent="0.35">
      <c r="A20" s="60"/>
      <c r="B20" s="44"/>
      <c r="C20" s="14">
        <v>5000</v>
      </c>
      <c r="D20" s="9">
        <f>1*4*6</f>
        <v>24</v>
      </c>
      <c r="E20" s="9">
        <f>2*4*6</f>
        <v>48</v>
      </c>
      <c r="F20" s="9">
        <f>2*4*9</f>
        <v>72</v>
      </c>
      <c r="G20" s="9">
        <f>2*4*6</f>
        <v>48</v>
      </c>
      <c r="H20" s="9">
        <f>2*4*9</f>
        <v>72</v>
      </c>
      <c r="I20" s="9">
        <f>3*4*9</f>
        <v>108</v>
      </c>
      <c r="J20" s="9">
        <f>1*4*6</f>
        <v>24</v>
      </c>
      <c r="K20" s="9">
        <f>2*4*9</f>
        <v>72</v>
      </c>
      <c r="L20" s="9">
        <f>2*4*12</f>
        <v>96</v>
      </c>
      <c r="M20" s="9">
        <f>1*4*9</f>
        <v>36</v>
      </c>
      <c r="N20" s="9">
        <f>2*4*9</f>
        <v>72</v>
      </c>
      <c r="O20" s="9">
        <f>2*4*12</f>
        <v>96</v>
      </c>
      <c r="P20" s="9">
        <f>1*4*9</f>
        <v>36</v>
      </c>
      <c r="Q20" s="9">
        <f>2*4*9</f>
        <v>72</v>
      </c>
      <c r="R20" s="9">
        <f>2*4*12</f>
        <v>96</v>
      </c>
      <c r="S20" s="9">
        <f>1*4*4.5</f>
        <v>18</v>
      </c>
      <c r="T20" s="9">
        <f>2*4*4.5</f>
        <v>36</v>
      </c>
      <c r="U20" s="9">
        <f>2*4*6</f>
        <v>48</v>
      </c>
      <c r="V20" s="9">
        <f>1*4*4.5</f>
        <v>18</v>
      </c>
      <c r="W20" s="9">
        <f>2*4*4.5</f>
        <v>36</v>
      </c>
      <c r="X20" s="9">
        <f>2*4*6</f>
        <v>48</v>
      </c>
      <c r="Y20" s="9">
        <f>1*4*4.5</f>
        <v>18</v>
      </c>
      <c r="Z20" s="9">
        <f>2*4*4.5</f>
        <v>36</v>
      </c>
      <c r="AA20" s="9">
        <f>2*4*6</f>
        <v>48</v>
      </c>
      <c r="AB20" s="9">
        <f>1*4*4.5</f>
        <v>18</v>
      </c>
      <c r="AC20" s="9">
        <f>2*4*4.5</f>
        <v>36</v>
      </c>
      <c r="AD20" s="9">
        <f>2*4*6</f>
        <v>48</v>
      </c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</row>
    <row r="21" spans="1:96" ht="34.5" customHeight="1" x14ac:dyDescent="0.3">
      <c r="A21" s="60"/>
      <c r="B21" s="45"/>
      <c r="C21" s="14">
        <v>6000</v>
      </c>
      <c r="D21" s="2">
        <f>D20*$C$5</f>
        <v>96000</v>
      </c>
      <c r="E21" s="2">
        <f>E20*$C$6</f>
        <v>240000</v>
      </c>
      <c r="F21" s="2">
        <f>F20*$C$7</f>
        <v>432000</v>
      </c>
      <c r="G21" s="2">
        <f>G20*$C$5</f>
        <v>192000</v>
      </c>
      <c r="H21" s="2">
        <f>H20*$C$6</f>
        <v>360000</v>
      </c>
      <c r="I21" s="2">
        <f>I20*$C$7</f>
        <v>648000</v>
      </c>
      <c r="J21" s="2">
        <f>J20*$C$5</f>
        <v>96000</v>
      </c>
      <c r="K21" s="2">
        <f>K20*$C$6</f>
        <v>360000</v>
      </c>
      <c r="L21" s="2">
        <f>L20*$C$7</f>
        <v>576000</v>
      </c>
      <c r="M21" s="2">
        <f>M20*$C$5</f>
        <v>144000</v>
      </c>
      <c r="N21" s="2">
        <f>N20*$C$6</f>
        <v>360000</v>
      </c>
      <c r="O21" s="2">
        <f>O20*$C$7</f>
        <v>576000</v>
      </c>
      <c r="P21" s="2">
        <f>P20*$C$5</f>
        <v>144000</v>
      </c>
      <c r="Q21" s="2">
        <f>Q20*$C$6</f>
        <v>360000</v>
      </c>
      <c r="R21" s="2">
        <f>R20*$C$7</f>
        <v>576000</v>
      </c>
      <c r="S21" s="2">
        <f>S20*$C$5</f>
        <v>72000</v>
      </c>
      <c r="T21" s="2">
        <f>T20*$C$6</f>
        <v>180000</v>
      </c>
      <c r="U21" s="2">
        <f>U20*$C$7</f>
        <v>288000</v>
      </c>
      <c r="V21" s="2">
        <f>V20*$C$5</f>
        <v>72000</v>
      </c>
      <c r="W21" s="2">
        <f>W20*$C$6</f>
        <v>180000</v>
      </c>
      <c r="X21" s="2">
        <f>X20*$C$7</f>
        <v>288000</v>
      </c>
      <c r="Y21" s="2">
        <f>Y20*$C$5</f>
        <v>72000</v>
      </c>
      <c r="Z21" s="2">
        <f>Z20*$C$6</f>
        <v>180000</v>
      </c>
      <c r="AA21" s="2">
        <f>AA20*$C$7</f>
        <v>288000</v>
      </c>
      <c r="AB21" s="2">
        <f>AB20*$C$5</f>
        <v>72000</v>
      </c>
      <c r="AC21" s="2">
        <f>AC20*$C$6</f>
        <v>180000</v>
      </c>
      <c r="AD21" s="2">
        <f>AD20*$C$7</f>
        <v>288000</v>
      </c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</row>
    <row r="22" spans="1:96" ht="55.15" customHeight="1" x14ac:dyDescent="0.3">
      <c r="A22" s="60"/>
      <c r="B22" s="43" t="s">
        <v>122</v>
      </c>
      <c r="C22" s="14">
        <v>4000</v>
      </c>
      <c r="D22" s="1" t="s">
        <v>8</v>
      </c>
      <c r="E22" s="1" t="s">
        <v>37</v>
      </c>
      <c r="F22" s="1" t="s">
        <v>38</v>
      </c>
      <c r="G22" s="1" t="s">
        <v>37</v>
      </c>
      <c r="H22" s="1" t="s">
        <v>34</v>
      </c>
      <c r="I22" s="1" t="s">
        <v>35</v>
      </c>
      <c r="J22" s="1" t="s">
        <v>36</v>
      </c>
      <c r="K22" s="1" t="s">
        <v>54</v>
      </c>
      <c r="L22" s="1" t="s">
        <v>55</v>
      </c>
      <c r="M22" s="1" t="s">
        <v>48</v>
      </c>
      <c r="N22" s="1" t="s">
        <v>33</v>
      </c>
      <c r="O22" s="1" t="s">
        <v>33</v>
      </c>
      <c r="P22" s="1" t="s">
        <v>48</v>
      </c>
      <c r="Q22" s="1" t="s">
        <v>33</v>
      </c>
      <c r="R22" s="1" t="s">
        <v>33</v>
      </c>
      <c r="S22" s="1" t="s">
        <v>14</v>
      </c>
      <c r="T22" s="1" t="s">
        <v>98</v>
      </c>
      <c r="U22" s="1" t="s">
        <v>98</v>
      </c>
      <c r="V22" s="1" t="s">
        <v>14</v>
      </c>
      <c r="W22" s="1" t="s">
        <v>98</v>
      </c>
      <c r="X22" s="1" t="s">
        <v>98</v>
      </c>
      <c r="Y22" s="1" t="s">
        <v>14</v>
      </c>
      <c r="Z22" s="1" t="s">
        <v>98</v>
      </c>
      <c r="AA22" s="1" t="s">
        <v>98</v>
      </c>
      <c r="AB22" s="1" t="s">
        <v>14</v>
      </c>
      <c r="AC22" s="1" t="s">
        <v>98</v>
      </c>
      <c r="AD22" s="1" t="s">
        <v>98</v>
      </c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</row>
    <row r="23" spans="1:96" ht="17.25" customHeight="1" x14ac:dyDescent="0.3">
      <c r="A23" s="60"/>
      <c r="B23" s="44"/>
      <c r="C23" s="14">
        <v>5000</v>
      </c>
      <c r="D23" s="3">
        <f>2*4*4</f>
        <v>32</v>
      </c>
      <c r="E23" s="3">
        <f>2*4*6</f>
        <v>48</v>
      </c>
      <c r="F23" s="3">
        <f>3*4*9</f>
        <v>108</v>
      </c>
      <c r="G23" s="3">
        <f>2*4*6</f>
        <v>48</v>
      </c>
      <c r="H23" s="3">
        <f>3*4*9</f>
        <v>108</v>
      </c>
      <c r="I23" s="3">
        <f>4*4*9</f>
        <v>144</v>
      </c>
      <c r="J23" s="3">
        <f>2*4*6</f>
        <v>48</v>
      </c>
      <c r="K23" s="3">
        <f>2*4*9</f>
        <v>72</v>
      </c>
      <c r="L23" s="3">
        <f>3*4*9</f>
        <v>108</v>
      </c>
      <c r="M23" s="3">
        <f>1*4*6</f>
        <v>24</v>
      </c>
      <c r="N23" s="3">
        <f>2*4*9</f>
        <v>72</v>
      </c>
      <c r="O23" s="3">
        <f>2*4*9</f>
        <v>72</v>
      </c>
      <c r="P23" s="3">
        <f>1*4*6</f>
        <v>24</v>
      </c>
      <c r="Q23" s="3">
        <f>2*4*9</f>
        <v>72</v>
      </c>
      <c r="R23" s="3">
        <f>2*4*9</f>
        <v>72</v>
      </c>
      <c r="S23" s="3">
        <f>1*4*3</f>
        <v>12</v>
      </c>
      <c r="T23" s="3">
        <f>2*4*4.5</f>
        <v>36</v>
      </c>
      <c r="U23" s="3">
        <f>2*4*4.5</f>
        <v>36</v>
      </c>
      <c r="V23" s="3">
        <f>1*4*3</f>
        <v>12</v>
      </c>
      <c r="W23" s="3">
        <f>2*4*4.5</f>
        <v>36</v>
      </c>
      <c r="X23" s="3">
        <f>2*4*4.5</f>
        <v>36</v>
      </c>
      <c r="Y23" s="3">
        <f>1*4*3</f>
        <v>12</v>
      </c>
      <c r="Z23" s="3">
        <f>2*4*4.5</f>
        <v>36</v>
      </c>
      <c r="AA23" s="3">
        <f>2*4*4.5</f>
        <v>36</v>
      </c>
      <c r="AB23" s="3">
        <f>1*4*3</f>
        <v>12</v>
      </c>
      <c r="AC23" s="3">
        <f>2*4*4.5</f>
        <v>36</v>
      </c>
      <c r="AD23" s="3">
        <f>2*4*4.5</f>
        <v>36</v>
      </c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</row>
    <row r="24" spans="1:96" ht="17.25" customHeight="1" x14ac:dyDescent="0.3">
      <c r="A24" s="60"/>
      <c r="B24" s="45"/>
      <c r="C24" s="14">
        <v>6000</v>
      </c>
      <c r="D24" s="2">
        <f>D23*$C$5</f>
        <v>128000</v>
      </c>
      <c r="E24" s="2">
        <f>E23*$C$6</f>
        <v>240000</v>
      </c>
      <c r="F24" s="2">
        <f>F23*$C$7</f>
        <v>648000</v>
      </c>
      <c r="G24" s="2">
        <f>G23*$C$5</f>
        <v>192000</v>
      </c>
      <c r="H24" s="2">
        <f>H23*$C$6</f>
        <v>540000</v>
      </c>
      <c r="I24" s="2">
        <f>I23*$C$7</f>
        <v>864000</v>
      </c>
      <c r="J24" s="2">
        <f>J23*$C$5</f>
        <v>192000</v>
      </c>
      <c r="K24" s="2">
        <f>K23*$C$6</f>
        <v>360000</v>
      </c>
      <c r="L24" s="2">
        <f>L23*$C$7</f>
        <v>648000</v>
      </c>
      <c r="M24" s="2">
        <f>M23*$C$5</f>
        <v>96000</v>
      </c>
      <c r="N24" s="2">
        <f>N23*$C$6</f>
        <v>360000</v>
      </c>
      <c r="O24" s="2">
        <f>O23*$C$7</f>
        <v>432000</v>
      </c>
      <c r="P24" s="2">
        <f>P23*$C$5</f>
        <v>96000</v>
      </c>
      <c r="Q24" s="2">
        <f>Q23*$C$6</f>
        <v>360000</v>
      </c>
      <c r="R24" s="2">
        <f>R23*$C$7</f>
        <v>432000</v>
      </c>
      <c r="S24" s="2">
        <f>S23*$C$5</f>
        <v>48000</v>
      </c>
      <c r="T24" s="2">
        <f>T23*$C$6</f>
        <v>180000</v>
      </c>
      <c r="U24" s="2">
        <f>U23*$C$7</f>
        <v>216000</v>
      </c>
      <c r="V24" s="2">
        <f>V23*$C$5</f>
        <v>48000</v>
      </c>
      <c r="W24" s="2">
        <f>W23*$C$6</f>
        <v>180000</v>
      </c>
      <c r="X24" s="2">
        <f>X23*$C$7</f>
        <v>216000</v>
      </c>
      <c r="Y24" s="2">
        <f>Y23*$C$5</f>
        <v>48000</v>
      </c>
      <c r="Z24" s="2">
        <f>Z23*$C$6</f>
        <v>180000</v>
      </c>
      <c r="AA24" s="2">
        <f>AA23*$C$7</f>
        <v>216000</v>
      </c>
      <c r="AB24" s="2">
        <f>AB23*$C$5</f>
        <v>48000</v>
      </c>
      <c r="AC24" s="2">
        <f>AC23*$C$6</f>
        <v>180000</v>
      </c>
      <c r="AD24" s="2">
        <f>AD23*$C$7</f>
        <v>216000</v>
      </c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</row>
    <row r="25" spans="1:96" ht="52.15" customHeight="1" x14ac:dyDescent="0.3">
      <c r="A25" s="60"/>
      <c r="B25" s="43" t="s">
        <v>111</v>
      </c>
      <c r="C25" s="14">
        <v>4000</v>
      </c>
      <c r="D25" s="1" t="s">
        <v>15</v>
      </c>
      <c r="E25" s="1" t="s">
        <v>56</v>
      </c>
      <c r="F25" s="1" t="s">
        <v>30</v>
      </c>
      <c r="G25" s="1" t="s">
        <v>15</v>
      </c>
      <c r="H25" s="1" t="s">
        <v>29</v>
      </c>
      <c r="I25" s="1" t="s">
        <v>29</v>
      </c>
      <c r="J25" s="1" t="s">
        <v>59</v>
      </c>
      <c r="K25" s="1" t="s">
        <v>51</v>
      </c>
      <c r="L25" s="1" t="s">
        <v>41</v>
      </c>
      <c r="M25" s="1" t="s">
        <v>60</v>
      </c>
      <c r="N25" s="1" t="s">
        <v>51</v>
      </c>
      <c r="O25" s="1" t="s">
        <v>53</v>
      </c>
      <c r="P25" s="1" t="s">
        <v>60</v>
      </c>
      <c r="Q25" s="1" t="s">
        <v>51</v>
      </c>
      <c r="R25" s="1" t="s">
        <v>53</v>
      </c>
      <c r="S25" s="1" t="s">
        <v>99</v>
      </c>
      <c r="T25" s="1" t="s">
        <v>100</v>
      </c>
      <c r="U25" s="1" t="s">
        <v>101</v>
      </c>
      <c r="V25" s="1" t="s">
        <v>99</v>
      </c>
      <c r="W25" s="1" t="s">
        <v>100</v>
      </c>
      <c r="X25" s="1" t="s">
        <v>101</v>
      </c>
      <c r="Y25" s="1" t="s">
        <v>99</v>
      </c>
      <c r="Z25" s="1" t="s">
        <v>100</v>
      </c>
      <c r="AA25" s="1" t="s">
        <v>101</v>
      </c>
      <c r="AB25" s="1" t="s">
        <v>99</v>
      </c>
      <c r="AC25" s="1" t="s">
        <v>100</v>
      </c>
      <c r="AD25" s="1" t="s">
        <v>101</v>
      </c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</row>
    <row r="26" spans="1:96" ht="17.25" customHeight="1" x14ac:dyDescent="0.3">
      <c r="A26" s="60"/>
      <c r="B26" s="44"/>
      <c r="C26" s="14">
        <v>5000</v>
      </c>
      <c r="D26" s="3">
        <f>2*4*3</f>
        <v>24</v>
      </c>
      <c r="E26" s="3">
        <f>2*4*9</f>
        <v>72</v>
      </c>
      <c r="F26" s="3">
        <f>3*4*9</f>
        <v>108</v>
      </c>
      <c r="G26" s="3">
        <f>2*4*3</f>
        <v>24</v>
      </c>
      <c r="H26" s="3">
        <f>3*4*9</f>
        <v>108</v>
      </c>
      <c r="I26" s="3">
        <f>3*4*9</f>
        <v>108</v>
      </c>
      <c r="J26" s="3">
        <f>1*4*6</f>
        <v>24</v>
      </c>
      <c r="K26" s="3">
        <f>2*4*9</f>
        <v>72</v>
      </c>
      <c r="L26" s="3">
        <f>3*4*12</f>
        <v>144</v>
      </c>
      <c r="M26" s="3">
        <f>1*4*6</f>
        <v>24</v>
      </c>
      <c r="N26" s="3">
        <f>2*4*9</f>
        <v>72</v>
      </c>
      <c r="O26" s="3">
        <f>2*4*12</f>
        <v>96</v>
      </c>
      <c r="P26" s="3">
        <f>1*4*6</f>
        <v>24</v>
      </c>
      <c r="Q26" s="3">
        <f>2*4*9</f>
        <v>72</v>
      </c>
      <c r="R26" s="3">
        <f>2*4*12</f>
        <v>96</v>
      </c>
      <c r="S26" s="3">
        <f>1*4*3</f>
        <v>12</v>
      </c>
      <c r="T26" s="3">
        <f>2*4*4.5</f>
        <v>36</v>
      </c>
      <c r="U26" s="3">
        <f>2*4*6</f>
        <v>48</v>
      </c>
      <c r="V26" s="3">
        <f>1*4*3</f>
        <v>12</v>
      </c>
      <c r="W26" s="3">
        <f>2*4*4.5</f>
        <v>36</v>
      </c>
      <c r="X26" s="3">
        <f>2*4*6</f>
        <v>48</v>
      </c>
      <c r="Y26" s="3">
        <f>1*4*3</f>
        <v>12</v>
      </c>
      <c r="Z26" s="3">
        <f>2*4*4.5</f>
        <v>36</v>
      </c>
      <c r="AA26" s="3">
        <f>2*4*6</f>
        <v>48</v>
      </c>
      <c r="AB26" s="3">
        <f>1*4*3</f>
        <v>12</v>
      </c>
      <c r="AC26" s="3">
        <f>2*4*4.5</f>
        <v>36</v>
      </c>
      <c r="AD26" s="3">
        <f>2*4*6</f>
        <v>48</v>
      </c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</row>
    <row r="27" spans="1:96" ht="51.75" customHeight="1" x14ac:dyDescent="0.3">
      <c r="A27" s="60"/>
      <c r="B27" s="45"/>
      <c r="C27" s="14">
        <v>6000</v>
      </c>
      <c r="D27" s="2">
        <f>D26*$C$5</f>
        <v>96000</v>
      </c>
      <c r="E27" s="2">
        <f>E26*$C$6</f>
        <v>360000</v>
      </c>
      <c r="F27" s="2">
        <f>F26*$C$7</f>
        <v>648000</v>
      </c>
      <c r="G27" s="2">
        <f>G26*$C$5</f>
        <v>96000</v>
      </c>
      <c r="H27" s="2">
        <f>H26*$C$6</f>
        <v>540000</v>
      </c>
      <c r="I27" s="2">
        <f>I26*$C$7</f>
        <v>648000</v>
      </c>
      <c r="J27" s="2">
        <f>J26*$C$5</f>
        <v>96000</v>
      </c>
      <c r="K27" s="2">
        <f>K26*$C$6</f>
        <v>360000</v>
      </c>
      <c r="L27" s="2">
        <f>L26*$C$7</f>
        <v>864000</v>
      </c>
      <c r="M27" s="2">
        <f>M26*$C$5</f>
        <v>96000</v>
      </c>
      <c r="N27" s="2">
        <f>N26*$C$6</f>
        <v>360000</v>
      </c>
      <c r="O27" s="2">
        <f>O26*$C$7</f>
        <v>576000</v>
      </c>
      <c r="P27" s="2">
        <f>P26*$C$5</f>
        <v>96000</v>
      </c>
      <c r="Q27" s="2">
        <f>Q26*$C$6</f>
        <v>360000</v>
      </c>
      <c r="R27" s="2">
        <f>R26*$C$7</f>
        <v>576000</v>
      </c>
      <c r="S27" s="2">
        <f>S26*$C$5</f>
        <v>48000</v>
      </c>
      <c r="T27" s="2">
        <f>T26*$C$6</f>
        <v>180000</v>
      </c>
      <c r="U27" s="2">
        <f>U26*$C$7</f>
        <v>288000</v>
      </c>
      <c r="V27" s="2">
        <f>V26*$C$5</f>
        <v>48000</v>
      </c>
      <c r="W27" s="2">
        <f>W26*$C$6</f>
        <v>180000</v>
      </c>
      <c r="X27" s="2">
        <f>X26*$C$7</f>
        <v>288000</v>
      </c>
      <c r="Y27" s="2">
        <f>Y26*$C$5</f>
        <v>48000</v>
      </c>
      <c r="Z27" s="2">
        <f>Z26*$C$6</f>
        <v>180000</v>
      </c>
      <c r="AA27" s="2">
        <f>AA26*$C$7</f>
        <v>288000</v>
      </c>
      <c r="AB27" s="2">
        <f>AB26*$C$5</f>
        <v>48000</v>
      </c>
      <c r="AC27" s="2">
        <f>AC26*$C$6</f>
        <v>180000</v>
      </c>
      <c r="AD27" s="2">
        <f>AD26*$C$7</f>
        <v>288000</v>
      </c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</row>
    <row r="28" spans="1:96" ht="51.75" customHeight="1" x14ac:dyDescent="0.3">
      <c r="A28" s="60"/>
      <c r="B28" s="43" t="s">
        <v>118</v>
      </c>
      <c r="C28" s="14">
        <v>4000</v>
      </c>
      <c r="D28" s="1" t="s">
        <v>31</v>
      </c>
      <c r="E28" s="1" t="s">
        <v>46</v>
      </c>
      <c r="F28" s="1" t="s">
        <v>119</v>
      </c>
      <c r="G28" s="1" t="s">
        <v>36</v>
      </c>
      <c r="H28" s="1" t="s">
        <v>120</v>
      </c>
      <c r="I28" s="1" t="s">
        <v>120</v>
      </c>
      <c r="J28" s="1" t="s">
        <v>36</v>
      </c>
      <c r="K28" s="1" t="s">
        <v>120</v>
      </c>
      <c r="L28" s="1" t="s">
        <v>120</v>
      </c>
      <c r="M28" s="1" t="s">
        <v>36</v>
      </c>
      <c r="N28" s="1" t="s">
        <v>120</v>
      </c>
      <c r="O28" s="1" t="s">
        <v>120</v>
      </c>
      <c r="P28" s="1" t="s">
        <v>27</v>
      </c>
      <c r="Q28" s="1" t="s">
        <v>121</v>
      </c>
      <c r="R28" s="1" t="s">
        <v>121</v>
      </c>
      <c r="S28" s="1" t="s">
        <v>27</v>
      </c>
      <c r="T28" s="1" t="s">
        <v>121</v>
      </c>
      <c r="U28" s="1" t="s">
        <v>121</v>
      </c>
      <c r="V28" s="1" t="s">
        <v>27</v>
      </c>
      <c r="W28" s="1" t="s">
        <v>121</v>
      </c>
      <c r="X28" s="1" t="s">
        <v>121</v>
      </c>
      <c r="Y28" s="1" t="s">
        <v>27</v>
      </c>
      <c r="Z28" s="1" t="s">
        <v>121</v>
      </c>
      <c r="AA28" s="1" t="s">
        <v>121</v>
      </c>
      <c r="AB28" s="1" t="s">
        <v>27</v>
      </c>
      <c r="AC28" s="1" t="s">
        <v>121</v>
      </c>
      <c r="AD28" s="1" t="s">
        <v>121</v>
      </c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  <c r="BU28" s="4"/>
      <c r="BV28" s="4"/>
      <c r="BW28" s="4"/>
      <c r="BX28" s="4"/>
      <c r="BY28" s="4"/>
      <c r="BZ28" s="4"/>
      <c r="CA28" s="4"/>
      <c r="CB28" s="4"/>
      <c r="CC28" s="4"/>
      <c r="CD28" s="4"/>
      <c r="CE28" s="4"/>
      <c r="CF28" s="4"/>
      <c r="CG28" s="4"/>
      <c r="CH28" s="4"/>
      <c r="CI28" s="4"/>
      <c r="CJ28" s="4"/>
      <c r="CK28" s="4"/>
      <c r="CL28" s="4"/>
      <c r="CM28" s="4"/>
      <c r="CN28" s="4"/>
      <c r="CO28" s="4"/>
      <c r="CP28" s="4"/>
      <c r="CQ28" s="4"/>
      <c r="CR28" s="4"/>
    </row>
    <row r="29" spans="1:96" ht="51.75" customHeight="1" x14ac:dyDescent="0.35">
      <c r="A29" s="60"/>
      <c r="B29" s="44"/>
      <c r="C29" s="14">
        <v>5000</v>
      </c>
      <c r="D29" s="9">
        <f>2*4*6</f>
        <v>48</v>
      </c>
      <c r="E29" s="9">
        <f>2*4*9</f>
        <v>72</v>
      </c>
      <c r="F29" s="9">
        <f>3*4*9</f>
        <v>108</v>
      </c>
      <c r="G29" s="9">
        <f>2*4*6</f>
        <v>48</v>
      </c>
      <c r="H29" s="9">
        <f>3*4*9</f>
        <v>108</v>
      </c>
      <c r="I29" s="9">
        <f>3*4*9</f>
        <v>108</v>
      </c>
      <c r="J29" s="9">
        <f>2*4*6</f>
        <v>48</v>
      </c>
      <c r="K29" s="9">
        <f>3*4*9</f>
        <v>108</v>
      </c>
      <c r="L29" s="9">
        <f>3*4*9</f>
        <v>108</v>
      </c>
      <c r="M29" s="9">
        <f>2*4*6</f>
        <v>48</v>
      </c>
      <c r="N29" s="9">
        <f>3*4*9</f>
        <v>108</v>
      </c>
      <c r="O29" s="9">
        <f>3*4*9</f>
        <v>108</v>
      </c>
      <c r="P29" s="9">
        <f>2*4*3</f>
        <v>24</v>
      </c>
      <c r="Q29" s="9">
        <f>3*4*4.5</f>
        <v>54</v>
      </c>
      <c r="R29" s="9">
        <f>3*4*4.5</f>
        <v>54</v>
      </c>
      <c r="S29" s="9">
        <f>2*4*3</f>
        <v>24</v>
      </c>
      <c r="T29" s="9">
        <f>3*4*4.5</f>
        <v>54</v>
      </c>
      <c r="U29" s="9">
        <f>3*4*4.5</f>
        <v>54</v>
      </c>
      <c r="V29" s="9">
        <f>2*4*3</f>
        <v>24</v>
      </c>
      <c r="W29" s="9">
        <f>3*4*4.5</f>
        <v>54</v>
      </c>
      <c r="X29" s="9">
        <f>3*4*4.5</f>
        <v>54</v>
      </c>
      <c r="Y29" s="9">
        <f>2*4*3</f>
        <v>24</v>
      </c>
      <c r="Z29" s="9">
        <f>3*4*4.5</f>
        <v>54</v>
      </c>
      <c r="AA29" s="9">
        <f>3*4*4.5</f>
        <v>54</v>
      </c>
      <c r="AB29" s="9">
        <f>2*4*3</f>
        <v>24</v>
      </c>
      <c r="AC29" s="9">
        <f>3*4*4.5</f>
        <v>54</v>
      </c>
      <c r="AD29" s="9">
        <f>3*4*4.5</f>
        <v>54</v>
      </c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</row>
    <row r="30" spans="1:96" ht="51.75" customHeight="1" x14ac:dyDescent="0.3">
      <c r="A30" s="60"/>
      <c r="B30" s="45"/>
      <c r="C30" s="14">
        <v>6000</v>
      </c>
      <c r="D30" s="2">
        <f>D29*$C$5</f>
        <v>192000</v>
      </c>
      <c r="E30" s="2">
        <f>E29*$C$6</f>
        <v>360000</v>
      </c>
      <c r="F30" s="2">
        <f>F29*$C$7</f>
        <v>648000</v>
      </c>
      <c r="G30" s="2">
        <f>G29*$C$5</f>
        <v>192000</v>
      </c>
      <c r="H30" s="2">
        <f>H29*$C$6</f>
        <v>540000</v>
      </c>
      <c r="I30" s="2">
        <f>I29*$C$7</f>
        <v>648000</v>
      </c>
      <c r="J30" s="2">
        <f>J29*$C$5</f>
        <v>192000</v>
      </c>
      <c r="K30" s="2">
        <f>K29*$C$6</f>
        <v>540000</v>
      </c>
      <c r="L30" s="2">
        <f>L29*$C$7</f>
        <v>648000</v>
      </c>
      <c r="M30" s="2">
        <f>M29*$C$5</f>
        <v>192000</v>
      </c>
      <c r="N30" s="2">
        <f>N29*$C$6</f>
        <v>540000</v>
      </c>
      <c r="O30" s="2">
        <f>O29*$C$7</f>
        <v>648000</v>
      </c>
      <c r="P30" s="2">
        <f>P29*$C$5</f>
        <v>96000</v>
      </c>
      <c r="Q30" s="2">
        <f>Q29*$C$6</f>
        <v>270000</v>
      </c>
      <c r="R30" s="2">
        <f>R29*$C$7</f>
        <v>324000</v>
      </c>
      <c r="S30" s="2">
        <f>S29*$C$5</f>
        <v>96000</v>
      </c>
      <c r="T30" s="2">
        <f>T29*$C$6</f>
        <v>270000</v>
      </c>
      <c r="U30" s="2">
        <f>U29*$C$7</f>
        <v>324000</v>
      </c>
      <c r="V30" s="2">
        <f>V29*$C$5</f>
        <v>96000</v>
      </c>
      <c r="W30" s="2">
        <f>W29*$C$6</f>
        <v>270000</v>
      </c>
      <c r="X30" s="2">
        <f>X29*$C$7</f>
        <v>324000</v>
      </c>
      <c r="Y30" s="2">
        <f>Y29*$C$5</f>
        <v>96000</v>
      </c>
      <c r="Z30" s="2">
        <f>Z29*$C$6</f>
        <v>270000</v>
      </c>
      <c r="AA30" s="2">
        <f>AA29*$C$7</f>
        <v>324000</v>
      </c>
      <c r="AB30" s="2">
        <f>AB29*$C$5</f>
        <v>96000</v>
      </c>
      <c r="AC30" s="2">
        <f>AC29*$C$6</f>
        <v>270000</v>
      </c>
      <c r="AD30" s="2">
        <f>AD29*$C$7</f>
        <v>324000</v>
      </c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  <c r="BU30" s="4"/>
      <c r="BV30" s="4"/>
      <c r="BW30" s="4"/>
      <c r="BX30" s="4"/>
      <c r="BY30" s="4"/>
      <c r="BZ30" s="4"/>
      <c r="CA30" s="4"/>
      <c r="CB30" s="4"/>
      <c r="CC30" s="4"/>
      <c r="CD30" s="4"/>
      <c r="CE30" s="4"/>
      <c r="CF30" s="4"/>
      <c r="CG30" s="4"/>
      <c r="CH30" s="4"/>
      <c r="CI30" s="4"/>
      <c r="CJ30" s="4"/>
      <c r="CK30" s="4"/>
      <c r="CL30" s="4"/>
      <c r="CM30" s="4"/>
      <c r="CN30" s="4"/>
      <c r="CO30" s="4"/>
      <c r="CP30" s="4"/>
      <c r="CQ30" s="4"/>
      <c r="CR30" s="4"/>
    </row>
    <row r="31" spans="1:96" ht="58.15" customHeight="1" x14ac:dyDescent="0.3">
      <c r="A31" s="60"/>
      <c r="B31" s="43" t="s">
        <v>112</v>
      </c>
      <c r="C31" s="14">
        <v>4000</v>
      </c>
      <c r="D31" s="1" t="s">
        <v>61</v>
      </c>
      <c r="E31" s="1" t="s">
        <v>56</v>
      </c>
      <c r="F31" s="1" t="s">
        <v>30</v>
      </c>
      <c r="G31" s="29" t="s">
        <v>43</v>
      </c>
      <c r="H31" s="29" t="s">
        <v>30</v>
      </c>
      <c r="I31" s="29" t="s">
        <v>62</v>
      </c>
      <c r="J31" s="29" t="s">
        <v>64</v>
      </c>
      <c r="K31" s="29" t="s">
        <v>29</v>
      </c>
      <c r="L31" s="29" t="s">
        <v>40</v>
      </c>
      <c r="M31" s="1"/>
      <c r="N31" s="1" t="s">
        <v>29</v>
      </c>
      <c r="O31" s="1" t="s">
        <v>40</v>
      </c>
      <c r="P31" s="1"/>
      <c r="Q31" s="1" t="s">
        <v>29</v>
      </c>
      <c r="R31" s="1" t="s">
        <v>40</v>
      </c>
      <c r="S31" s="1"/>
      <c r="T31" s="1" t="s">
        <v>102</v>
      </c>
      <c r="U31" s="1" t="s">
        <v>23</v>
      </c>
      <c r="V31" s="1"/>
      <c r="W31" s="1" t="s">
        <v>102</v>
      </c>
      <c r="X31" s="1" t="s">
        <v>23</v>
      </c>
      <c r="Y31" s="1"/>
      <c r="Z31" s="1" t="s">
        <v>102</v>
      </c>
      <c r="AA31" s="1" t="s">
        <v>23</v>
      </c>
      <c r="AB31" s="1"/>
      <c r="AC31" s="1" t="s">
        <v>102</v>
      </c>
      <c r="AD31" s="1" t="s">
        <v>23</v>
      </c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  <c r="CN31" s="4"/>
      <c r="CO31" s="4"/>
      <c r="CP31" s="4"/>
      <c r="CQ31" s="4"/>
      <c r="CR31" s="4"/>
    </row>
    <row r="32" spans="1:96" ht="27" customHeight="1" x14ac:dyDescent="0.3">
      <c r="A32" s="60"/>
      <c r="B32" s="44"/>
      <c r="C32" s="14">
        <v>5000</v>
      </c>
      <c r="D32" s="3">
        <f>1*4*6</f>
        <v>24</v>
      </c>
      <c r="E32" s="3">
        <f>2*4*9</f>
        <v>72</v>
      </c>
      <c r="F32" s="3">
        <f>3*4*9</f>
        <v>108</v>
      </c>
      <c r="G32" s="3">
        <f>2*4*6</f>
        <v>48</v>
      </c>
      <c r="H32" s="3">
        <f>3*4*9</f>
        <v>108</v>
      </c>
      <c r="I32" s="3">
        <f>3*4*12</f>
        <v>144</v>
      </c>
      <c r="J32" s="3">
        <f>2*4*6</f>
        <v>48</v>
      </c>
      <c r="K32" s="3">
        <f>3*4*9</f>
        <v>108</v>
      </c>
      <c r="L32" s="3">
        <f>3*4*12</f>
        <v>144</v>
      </c>
      <c r="M32" s="3"/>
      <c r="N32" s="3">
        <f>3*4*9</f>
        <v>108</v>
      </c>
      <c r="O32" s="3">
        <f>3*4*12</f>
        <v>144</v>
      </c>
      <c r="P32" s="3"/>
      <c r="Q32" s="3">
        <f>3*4*9</f>
        <v>108</v>
      </c>
      <c r="R32" s="3">
        <f>3*4*12</f>
        <v>144</v>
      </c>
      <c r="S32" s="3"/>
      <c r="T32" s="3">
        <f>3*4*4.5</f>
        <v>54</v>
      </c>
      <c r="U32" s="3">
        <f>3*4*6</f>
        <v>72</v>
      </c>
      <c r="V32" s="3"/>
      <c r="W32" s="3">
        <f>3*4*4.5</f>
        <v>54</v>
      </c>
      <c r="X32" s="3">
        <f>3*4*6</f>
        <v>72</v>
      </c>
      <c r="Y32" s="3"/>
      <c r="Z32" s="3">
        <f>3*4*4.5</f>
        <v>54</v>
      </c>
      <c r="AA32" s="3">
        <f>3*4*6</f>
        <v>72</v>
      </c>
      <c r="AB32" s="3"/>
      <c r="AC32" s="3">
        <f>3*4*4.5</f>
        <v>54</v>
      </c>
      <c r="AD32" s="3">
        <f>3*4*6</f>
        <v>72</v>
      </c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  <c r="BU32" s="4"/>
      <c r="BV32" s="4"/>
      <c r="BW32" s="4"/>
      <c r="BX32" s="4"/>
      <c r="BY32" s="4"/>
      <c r="BZ32" s="4"/>
      <c r="CA32" s="4"/>
      <c r="CB32" s="4"/>
      <c r="CC32" s="4"/>
      <c r="CD32" s="4"/>
      <c r="CE32" s="4"/>
      <c r="CF32" s="4"/>
      <c r="CG32" s="4"/>
      <c r="CH32" s="4"/>
      <c r="CI32" s="4"/>
      <c r="CJ32" s="4"/>
      <c r="CK32" s="4"/>
      <c r="CL32" s="4"/>
      <c r="CM32" s="4"/>
      <c r="CN32" s="4"/>
      <c r="CO32" s="4"/>
      <c r="CP32" s="4"/>
      <c r="CQ32" s="4"/>
      <c r="CR32" s="4"/>
    </row>
    <row r="33" spans="1:96" ht="27" customHeight="1" x14ac:dyDescent="0.3">
      <c r="A33" s="60"/>
      <c r="B33" s="45"/>
      <c r="C33" s="14">
        <v>6000</v>
      </c>
      <c r="D33" s="2">
        <f>D32*$C$5</f>
        <v>96000</v>
      </c>
      <c r="E33" s="2">
        <f>E32*$C$6</f>
        <v>360000</v>
      </c>
      <c r="F33" s="2">
        <f>F32*$C$7</f>
        <v>648000</v>
      </c>
      <c r="G33" s="2">
        <f>G32*$C$5</f>
        <v>192000</v>
      </c>
      <c r="H33" s="2">
        <f>H32*$C$6</f>
        <v>540000</v>
      </c>
      <c r="I33" s="2">
        <f>I32*$C$7</f>
        <v>864000</v>
      </c>
      <c r="J33" s="2">
        <f>J32*$C$5</f>
        <v>192000</v>
      </c>
      <c r="K33" s="2">
        <f>K32*$C$6</f>
        <v>540000</v>
      </c>
      <c r="L33" s="2">
        <f>L32*$C$7</f>
        <v>864000</v>
      </c>
      <c r="M33" s="2">
        <f>M32*$C$5</f>
        <v>0</v>
      </c>
      <c r="N33" s="2">
        <f>N32*$C$6</f>
        <v>540000</v>
      </c>
      <c r="O33" s="2">
        <f>O32*$C$7</f>
        <v>864000</v>
      </c>
      <c r="P33" s="2">
        <f>P32*$C$5</f>
        <v>0</v>
      </c>
      <c r="Q33" s="2">
        <f>Q32*$C$6</f>
        <v>540000</v>
      </c>
      <c r="R33" s="2">
        <f>R32*$C$7</f>
        <v>864000</v>
      </c>
      <c r="S33" s="2">
        <f>S32*$C$5</f>
        <v>0</v>
      </c>
      <c r="T33" s="2">
        <f>T32*$C$6</f>
        <v>270000</v>
      </c>
      <c r="U33" s="2">
        <f>U32*$C$7</f>
        <v>432000</v>
      </c>
      <c r="V33" s="2">
        <f>V32*$C$5</f>
        <v>0</v>
      </c>
      <c r="W33" s="2">
        <f>W32*$C$6</f>
        <v>270000</v>
      </c>
      <c r="X33" s="2">
        <f>X32*$C$7</f>
        <v>432000</v>
      </c>
      <c r="Y33" s="2">
        <f>Y32*$C$5</f>
        <v>0</v>
      </c>
      <c r="Z33" s="2">
        <f>Z32*$C$6</f>
        <v>270000</v>
      </c>
      <c r="AA33" s="2">
        <f>AA32*$C$7</f>
        <v>432000</v>
      </c>
      <c r="AB33" s="2">
        <f>AB32*$C$5</f>
        <v>0</v>
      </c>
      <c r="AC33" s="2">
        <f>AC32*$C$6</f>
        <v>270000</v>
      </c>
      <c r="AD33" s="2">
        <f>AD32*$C$7</f>
        <v>432000</v>
      </c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</row>
    <row r="34" spans="1:96" ht="57" customHeight="1" thickBot="1" x14ac:dyDescent="0.35">
      <c r="A34" s="60"/>
      <c r="B34" s="20" t="s">
        <v>86</v>
      </c>
      <c r="C34" s="11"/>
      <c r="D34" s="12">
        <f t="shared" ref="D34:AA34" si="1">D21+D24+D27+D33</f>
        <v>416000</v>
      </c>
      <c r="E34" s="12">
        <f t="shared" si="1"/>
        <v>1200000</v>
      </c>
      <c r="F34" s="12">
        <f t="shared" si="1"/>
        <v>2376000</v>
      </c>
      <c r="G34" s="12">
        <f t="shared" si="1"/>
        <v>672000</v>
      </c>
      <c r="H34" s="12">
        <f t="shared" si="1"/>
        <v>1980000</v>
      </c>
      <c r="I34" s="12">
        <f t="shared" si="1"/>
        <v>3024000</v>
      </c>
      <c r="J34" s="12">
        <f t="shared" si="1"/>
        <v>576000</v>
      </c>
      <c r="K34" s="12">
        <f t="shared" si="1"/>
        <v>1620000</v>
      </c>
      <c r="L34" s="12">
        <f t="shared" si="1"/>
        <v>2952000</v>
      </c>
      <c r="M34" s="12">
        <f t="shared" si="1"/>
        <v>336000</v>
      </c>
      <c r="N34" s="12">
        <f t="shared" si="1"/>
        <v>1620000</v>
      </c>
      <c r="O34" s="12">
        <f t="shared" si="1"/>
        <v>2448000</v>
      </c>
      <c r="P34" s="12">
        <f t="shared" si="1"/>
        <v>336000</v>
      </c>
      <c r="Q34" s="12">
        <f t="shared" si="1"/>
        <v>1620000</v>
      </c>
      <c r="R34" s="12">
        <f t="shared" si="1"/>
        <v>2448000</v>
      </c>
      <c r="S34" s="12">
        <f t="shared" si="1"/>
        <v>168000</v>
      </c>
      <c r="T34" s="12">
        <f t="shared" si="1"/>
        <v>810000</v>
      </c>
      <c r="U34" s="12">
        <f t="shared" si="1"/>
        <v>1224000</v>
      </c>
      <c r="V34" s="12">
        <f t="shared" si="1"/>
        <v>168000</v>
      </c>
      <c r="W34" s="12">
        <f t="shared" si="1"/>
        <v>810000</v>
      </c>
      <c r="X34" s="12">
        <f t="shared" si="1"/>
        <v>1224000</v>
      </c>
      <c r="Y34" s="12">
        <f t="shared" si="1"/>
        <v>168000</v>
      </c>
      <c r="Z34" s="12">
        <f t="shared" si="1"/>
        <v>810000</v>
      </c>
      <c r="AA34" s="12">
        <f t="shared" si="1"/>
        <v>1224000</v>
      </c>
      <c r="AB34" s="12">
        <f>AB21+AB24+AB27+AB33</f>
        <v>168000</v>
      </c>
      <c r="AC34" s="12">
        <f>AC21+AC24+AC27+AC33</f>
        <v>810000</v>
      </c>
      <c r="AD34" s="12">
        <f>AD21+AD24+AD27+AD33</f>
        <v>1224000</v>
      </c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</row>
    <row r="35" spans="1:96" ht="21" thickTop="1" x14ac:dyDescent="0.3">
      <c r="A35" s="15"/>
      <c r="B35" s="16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</row>
    <row r="36" spans="1:96" ht="58.9" customHeight="1" x14ac:dyDescent="0.3">
      <c r="A36" s="60" t="s">
        <v>84</v>
      </c>
      <c r="B36" s="43" t="s">
        <v>110</v>
      </c>
      <c r="C36" s="14">
        <v>4000</v>
      </c>
      <c r="D36" s="1"/>
      <c r="E36" s="1" t="s">
        <v>65</v>
      </c>
      <c r="F36" s="1" t="s">
        <v>37</v>
      </c>
      <c r="G36" s="1" t="s">
        <v>66</v>
      </c>
      <c r="H36" s="1" t="s">
        <v>39</v>
      </c>
      <c r="I36" s="1" t="s">
        <v>67</v>
      </c>
      <c r="J36" s="1" t="s">
        <v>68</v>
      </c>
      <c r="K36" s="1" t="s">
        <v>33</v>
      </c>
      <c r="L36" s="1" t="s">
        <v>49</v>
      </c>
      <c r="M36" s="1" t="s">
        <v>48</v>
      </c>
      <c r="N36" s="1" t="s">
        <v>33</v>
      </c>
      <c r="O36" s="1" t="s">
        <v>33</v>
      </c>
      <c r="P36" s="1" t="s">
        <v>48</v>
      </c>
      <c r="Q36" s="1" t="s">
        <v>33</v>
      </c>
      <c r="R36" s="1" t="s">
        <v>33</v>
      </c>
      <c r="S36" s="1" t="s">
        <v>6</v>
      </c>
      <c r="T36" s="1" t="s">
        <v>98</v>
      </c>
      <c r="U36" s="1" t="s">
        <v>98</v>
      </c>
      <c r="V36" s="1" t="s">
        <v>6</v>
      </c>
      <c r="W36" s="1" t="s">
        <v>98</v>
      </c>
      <c r="X36" s="1" t="s">
        <v>98</v>
      </c>
      <c r="Y36" s="1" t="s">
        <v>6</v>
      </c>
      <c r="Z36" s="1" t="s">
        <v>98</v>
      </c>
      <c r="AA36" s="1" t="s">
        <v>98</v>
      </c>
      <c r="AB36" s="1" t="s">
        <v>6</v>
      </c>
      <c r="AC36" s="1" t="s">
        <v>98</v>
      </c>
      <c r="AD36" s="1" t="s">
        <v>98</v>
      </c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  <c r="BU36" s="4"/>
      <c r="BV36" s="4"/>
      <c r="BW36" s="4"/>
      <c r="BX36" s="4"/>
      <c r="BY36" s="4"/>
      <c r="BZ36" s="4"/>
      <c r="CA36" s="4"/>
      <c r="CB36" s="4"/>
      <c r="CC36" s="4"/>
      <c r="CD36" s="4"/>
      <c r="CE36" s="4"/>
      <c r="CF36" s="4"/>
      <c r="CG36" s="4"/>
      <c r="CH36" s="4"/>
      <c r="CI36" s="4"/>
      <c r="CJ36" s="4"/>
      <c r="CK36" s="4"/>
      <c r="CL36" s="4"/>
      <c r="CM36" s="4"/>
      <c r="CN36" s="4"/>
      <c r="CO36" s="4"/>
      <c r="CP36" s="4"/>
      <c r="CQ36" s="4"/>
      <c r="CR36" s="4"/>
    </row>
    <row r="37" spans="1:96" x14ac:dyDescent="0.35">
      <c r="A37" s="60"/>
      <c r="B37" s="44"/>
      <c r="C37" s="14">
        <v>5000</v>
      </c>
      <c r="D37" s="9"/>
      <c r="E37" s="9">
        <f>1*4*6</f>
        <v>24</v>
      </c>
      <c r="F37" s="9">
        <f>2*4*6</f>
        <v>48</v>
      </c>
      <c r="G37" s="9">
        <f>1*4*6</f>
        <v>24</v>
      </c>
      <c r="H37" s="9">
        <f>2*4*6</f>
        <v>48</v>
      </c>
      <c r="I37" s="9">
        <f>2*4*9</f>
        <v>72</v>
      </c>
      <c r="J37" s="9">
        <f>2*4*6</f>
        <v>48</v>
      </c>
      <c r="K37" s="9">
        <f>2*4*9</f>
        <v>72</v>
      </c>
      <c r="L37" s="9">
        <f>2*4*12</f>
        <v>96</v>
      </c>
      <c r="M37" s="9">
        <f>1*4*6</f>
        <v>24</v>
      </c>
      <c r="N37" s="9">
        <f>2*4*9</f>
        <v>72</v>
      </c>
      <c r="O37" s="9">
        <f>2*4*9</f>
        <v>72</v>
      </c>
      <c r="P37" s="9">
        <f>1*4*6</f>
        <v>24</v>
      </c>
      <c r="Q37" s="9">
        <f>2*4*9</f>
        <v>72</v>
      </c>
      <c r="R37" s="9">
        <f>2*4*9</f>
        <v>72</v>
      </c>
      <c r="S37" s="9">
        <f>1*4*3</f>
        <v>12</v>
      </c>
      <c r="T37" s="9">
        <f>2*4*4.5</f>
        <v>36</v>
      </c>
      <c r="U37" s="9">
        <f>2*4*4.5</f>
        <v>36</v>
      </c>
      <c r="V37" s="9">
        <f>1*4*3</f>
        <v>12</v>
      </c>
      <c r="W37" s="9">
        <f>2*4*4.5</f>
        <v>36</v>
      </c>
      <c r="X37" s="9">
        <f>2*4*4.5</f>
        <v>36</v>
      </c>
      <c r="Y37" s="9">
        <f>1*4*3</f>
        <v>12</v>
      </c>
      <c r="Z37" s="9">
        <f>2*4*4.5</f>
        <v>36</v>
      </c>
      <c r="AA37" s="9">
        <f>2*4*4.5</f>
        <v>36</v>
      </c>
      <c r="AB37" s="9">
        <f>1*4*3</f>
        <v>12</v>
      </c>
      <c r="AC37" s="9">
        <f>2*4*4.5</f>
        <v>36</v>
      </c>
      <c r="AD37" s="9">
        <f>2*4*4.5</f>
        <v>36</v>
      </c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  <c r="BU37" s="4"/>
      <c r="BV37" s="4"/>
      <c r="BW37" s="4"/>
      <c r="BX37" s="4"/>
      <c r="BY37" s="4"/>
      <c r="BZ37" s="4"/>
      <c r="CA37" s="4"/>
      <c r="CB37" s="4"/>
      <c r="CC37" s="4"/>
      <c r="CD37" s="4"/>
      <c r="CE37" s="4"/>
      <c r="CF37" s="4"/>
      <c r="CG37" s="4"/>
      <c r="CH37" s="4"/>
      <c r="CI37" s="4"/>
      <c r="CJ37" s="4"/>
      <c r="CK37" s="4"/>
      <c r="CL37" s="4"/>
      <c r="CM37" s="4"/>
      <c r="CN37" s="4"/>
      <c r="CO37" s="4"/>
      <c r="CP37" s="4"/>
      <c r="CQ37" s="4"/>
      <c r="CR37" s="4"/>
    </row>
    <row r="38" spans="1:96" x14ac:dyDescent="0.35">
      <c r="A38" s="60"/>
      <c r="B38" s="45"/>
      <c r="C38" s="14">
        <v>6000</v>
      </c>
      <c r="D38" s="10">
        <f>D37*$C$5</f>
        <v>0</v>
      </c>
      <c r="E38" s="10">
        <f>E37*$C$6</f>
        <v>120000</v>
      </c>
      <c r="F38" s="10">
        <f>F37*$C$7</f>
        <v>288000</v>
      </c>
      <c r="G38" s="10">
        <f>G37*$C$5</f>
        <v>96000</v>
      </c>
      <c r="H38" s="10">
        <f>H37*$C$6</f>
        <v>240000</v>
      </c>
      <c r="I38" s="10">
        <f>I37*$C$7</f>
        <v>432000</v>
      </c>
      <c r="J38" s="10">
        <f>J37*$C$5</f>
        <v>192000</v>
      </c>
      <c r="K38" s="10">
        <f>K37*$C$6</f>
        <v>360000</v>
      </c>
      <c r="L38" s="10">
        <f>L37*$C$7</f>
        <v>576000</v>
      </c>
      <c r="M38" s="10">
        <f>M37*$C$5</f>
        <v>96000</v>
      </c>
      <c r="N38" s="10">
        <f>N37*$C$6</f>
        <v>360000</v>
      </c>
      <c r="O38" s="10">
        <f>O37*$C$7</f>
        <v>432000</v>
      </c>
      <c r="P38" s="10">
        <f>P37*$C$5</f>
        <v>96000</v>
      </c>
      <c r="Q38" s="10">
        <f>Q37*$C$6</f>
        <v>360000</v>
      </c>
      <c r="R38" s="10">
        <f>R37*$C$7</f>
        <v>432000</v>
      </c>
      <c r="S38" s="10">
        <f>S37*$C$5</f>
        <v>48000</v>
      </c>
      <c r="T38" s="10">
        <f>T37*$C$6</f>
        <v>180000</v>
      </c>
      <c r="U38" s="10">
        <f>U37*$C$7</f>
        <v>216000</v>
      </c>
      <c r="V38" s="10">
        <f>V37*$C$5</f>
        <v>48000</v>
      </c>
      <c r="W38" s="10">
        <f>W37*$C$6</f>
        <v>180000</v>
      </c>
      <c r="X38" s="10">
        <f>X37*$C$7</f>
        <v>216000</v>
      </c>
      <c r="Y38" s="10">
        <f>Y37*$C$5</f>
        <v>48000</v>
      </c>
      <c r="Z38" s="10">
        <f>Z37*$C$6</f>
        <v>180000</v>
      </c>
      <c r="AA38" s="10">
        <f>AA37*$C$7</f>
        <v>216000</v>
      </c>
      <c r="AB38" s="10">
        <f>AB37*$C$5</f>
        <v>48000</v>
      </c>
      <c r="AC38" s="10">
        <f>AC37*$C$6</f>
        <v>180000</v>
      </c>
      <c r="AD38" s="10">
        <f>AD37*$C$7</f>
        <v>216000</v>
      </c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  <c r="BU38" s="4"/>
      <c r="BV38" s="4"/>
      <c r="BW38" s="4"/>
      <c r="BX38" s="4"/>
      <c r="BY38" s="4"/>
      <c r="BZ38" s="4"/>
      <c r="CA38" s="4"/>
      <c r="CB38" s="4"/>
      <c r="CC38" s="4"/>
      <c r="CD38" s="4"/>
      <c r="CE38" s="4"/>
      <c r="CF38" s="4"/>
      <c r="CG38" s="4"/>
      <c r="CH38" s="4"/>
      <c r="CI38" s="4"/>
      <c r="CJ38" s="4"/>
      <c r="CK38" s="4"/>
      <c r="CL38" s="4"/>
      <c r="CM38" s="4"/>
      <c r="CN38" s="4"/>
      <c r="CO38" s="4"/>
      <c r="CP38" s="4"/>
      <c r="CQ38" s="4"/>
      <c r="CR38" s="4"/>
    </row>
    <row r="39" spans="1:96" ht="51.6" customHeight="1" x14ac:dyDescent="0.3">
      <c r="A39" s="60"/>
      <c r="B39" s="43" t="s">
        <v>111</v>
      </c>
      <c r="C39" s="14">
        <v>4000</v>
      </c>
      <c r="D39" s="1" t="s">
        <v>24</v>
      </c>
      <c r="E39" s="1" t="s">
        <v>25</v>
      </c>
      <c r="F39" s="1" t="s">
        <v>69</v>
      </c>
      <c r="G39" s="1" t="s">
        <v>24</v>
      </c>
      <c r="H39" s="1" t="s">
        <v>69</v>
      </c>
      <c r="I39" s="1" t="s">
        <v>58</v>
      </c>
      <c r="J39" s="1" t="s">
        <v>63</v>
      </c>
      <c r="K39" s="1" t="s">
        <v>64</v>
      </c>
      <c r="L39" s="1" t="s">
        <v>29</v>
      </c>
      <c r="M39" s="1"/>
      <c r="N39" s="1" t="s">
        <v>25</v>
      </c>
      <c r="O39" s="1" t="s">
        <v>58</v>
      </c>
      <c r="P39" s="1"/>
      <c r="Q39" s="1" t="s">
        <v>25</v>
      </c>
      <c r="R39" s="1" t="s">
        <v>58</v>
      </c>
      <c r="S39" s="1"/>
      <c r="T39" s="1" t="s">
        <v>103</v>
      </c>
      <c r="U39" s="1" t="s">
        <v>104</v>
      </c>
      <c r="V39" s="1"/>
      <c r="W39" s="1" t="s">
        <v>103</v>
      </c>
      <c r="X39" s="1" t="s">
        <v>104</v>
      </c>
      <c r="Y39" s="1"/>
      <c r="Z39" s="1" t="s">
        <v>103</v>
      </c>
      <c r="AA39" s="1" t="s">
        <v>104</v>
      </c>
      <c r="AB39" s="1"/>
      <c r="AC39" s="1" t="s">
        <v>103</v>
      </c>
      <c r="AD39" s="1" t="s">
        <v>104</v>
      </c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</row>
    <row r="40" spans="1:96" x14ac:dyDescent="0.35">
      <c r="A40" s="60"/>
      <c r="B40" s="44"/>
      <c r="C40" s="14">
        <v>5000</v>
      </c>
      <c r="D40" s="9">
        <f>1*4*3</f>
        <v>12</v>
      </c>
      <c r="E40" s="9">
        <f>2*4*3</f>
        <v>24</v>
      </c>
      <c r="F40" s="9">
        <f>2*4*6</f>
        <v>48</v>
      </c>
      <c r="G40" s="9">
        <f>1*4*3</f>
        <v>12</v>
      </c>
      <c r="H40" s="9">
        <f>2*4*6</f>
        <v>48</v>
      </c>
      <c r="I40" s="9">
        <f>2*4*9</f>
        <v>72</v>
      </c>
      <c r="J40" s="9">
        <f>1*4*3</f>
        <v>12</v>
      </c>
      <c r="K40" s="9">
        <f>2*4*6</f>
        <v>48</v>
      </c>
      <c r="L40" s="9">
        <f>3*4*9</f>
        <v>108</v>
      </c>
      <c r="M40" s="9"/>
      <c r="N40" s="9">
        <f>2*4*3</f>
        <v>24</v>
      </c>
      <c r="O40" s="9">
        <f>2*4*9</f>
        <v>72</v>
      </c>
      <c r="P40" s="9"/>
      <c r="Q40" s="9">
        <f>2*4*3</f>
        <v>24</v>
      </c>
      <c r="R40" s="9">
        <f>2*4*9</f>
        <v>72</v>
      </c>
      <c r="S40" s="9"/>
      <c r="T40" s="9">
        <f>2*4*1.5</f>
        <v>12</v>
      </c>
      <c r="U40" s="9">
        <f>2*4*4.5</f>
        <v>36</v>
      </c>
      <c r="V40" s="9"/>
      <c r="W40" s="9">
        <f>2*4*1.5</f>
        <v>12</v>
      </c>
      <c r="X40" s="9">
        <f>2*4*4.5</f>
        <v>36</v>
      </c>
      <c r="Y40" s="9"/>
      <c r="Z40" s="9">
        <f>2*4*1.5</f>
        <v>12</v>
      </c>
      <c r="AA40" s="9">
        <f>2*4*4.5</f>
        <v>36</v>
      </c>
      <c r="AB40" s="9"/>
      <c r="AC40" s="9">
        <f>2*4*1.5</f>
        <v>12</v>
      </c>
      <c r="AD40" s="9">
        <f>2*4*4.5</f>
        <v>36</v>
      </c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</row>
    <row r="41" spans="1:96" x14ac:dyDescent="0.35">
      <c r="A41" s="60"/>
      <c r="B41" s="45"/>
      <c r="C41" s="14">
        <v>6000</v>
      </c>
      <c r="D41" s="10">
        <f>D40*$C$5</f>
        <v>48000</v>
      </c>
      <c r="E41" s="10">
        <f>E40*$C$6</f>
        <v>120000</v>
      </c>
      <c r="F41" s="10">
        <f>F40*$C$7</f>
        <v>288000</v>
      </c>
      <c r="G41" s="10">
        <f>G40*$C$5</f>
        <v>48000</v>
      </c>
      <c r="H41" s="10">
        <f>H40*$C$6</f>
        <v>240000</v>
      </c>
      <c r="I41" s="10">
        <f>I40*$C$7</f>
        <v>432000</v>
      </c>
      <c r="J41" s="10">
        <f>J40*$C$5</f>
        <v>48000</v>
      </c>
      <c r="K41" s="10">
        <f>K40*$C$6</f>
        <v>240000</v>
      </c>
      <c r="L41" s="10">
        <f>L40*$C$7</f>
        <v>648000</v>
      </c>
      <c r="M41" s="10">
        <f>M40*$C$5</f>
        <v>0</v>
      </c>
      <c r="N41" s="10">
        <f>N40*$C$6</f>
        <v>120000</v>
      </c>
      <c r="O41" s="10">
        <f>O40*$C$7</f>
        <v>432000</v>
      </c>
      <c r="P41" s="10">
        <f>P40*$C$5</f>
        <v>0</v>
      </c>
      <c r="Q41" s="10">
        <f>Q40*$C$6</f>
        <v>120000</v>
      </c>
      <c r="R41" s="10">
        <f>R40*$C$7</f>
        <v>432000</v>
      </c>
      <c r="S41" s="10">
        <f>S40*$C$5</f>
        <v>0</v>
      </c>
      <c r="T41" s="10">
        <f>T40*$C$6</f>
        <v>60000</v>
      </c>
      <c r="U41" s="10">
        <f>U40*$C$7</f>
        <v>216000</v>
      </c>
      <c r="V41" s="10">
        <f>V40*$C$5</f>
        <v>0</v>
      </c>
      <c r="W41" s="10">
        <f>W40*$C$6</f>
        <v>60000</v>
      </c>
      <c r="X41" s="10">
        <f>X40*$C$7</f>
        <v>216000</v>
      </c>
      <c r="Y41" s="10">
        <f>Y40*$C$5</f>
        <v>0</v>
      </c>
      <c r="Z41" s="10">
        <f>Z40*$C$6</f>
        <v>60000</v>
      </c>
      <c r="AA41" s="10">
        <f>AA40*$C$7</f>
        <v>216000</v>
      </c>
      <c r="AB41" s="10">
        <f>AB40*$C$5</f>
        <v>0</v>
      </c>
      <c r="AC41" s="10">
        <f>AC40*$C$6</f>
        <v>60000</v>
      </c>
      <c r="AD41" s="10">
        <f>AD40*$C$7</f>
        <v>216000</v>
      </c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  <c r="BU41" s="4"/>
      <c r="BV41" s="4"/>
      <c r="BW41" s="4"/>
      <c r="BX41" s="4"/>
      <c r="BY41" s="4"/>
      <c r="BZ41" s="4"/>
      <c r="CA41" s="4"/>
      <c r="CB41" s="4"/>
      <c r="CC41" s="4"/>
      <c r="CD41" s="4"/>
      <c r="CE41" s="4"/>
      <c r="CF41" s="4"/>
      <c r="CG41" s="4"/>
      <c r="CH41" s="4"/>
      <c r="CI41" s="4"/>
      <c r="CJ41" s="4"/>
      <c r="CK41" s="4"/>
      <c r="CL41" s="4"/>
      <c r="CM41" s="4"/>
      <c r="CN41" s="4"/>
      <c r="CO41" s="4"/>
      <c r="CP41" s="4"/>
      <c r="CQ41" s="4"/>
      <c r="CR41" s="4"/>
    </row>
    <row r="42" spans="1:96" ht="50.45" customHeight="1" x14ac:dyDescent="0.3">
      <c r="A42" s="60"/>
      <c r="B42" s="43" t="s">
        <v>122</v>
      </c>
      <c r="C42" s="14">
        <v>4000</v>
      </c>
      <c r="D42" s="1"/>
      <c r="E42" s="1" t="s">
        <v>37</v>
      </c>
      <c r="F42" s="1" t="s">
        <v>44</v>
      </c>
      <c r="G42" s="1" t="s">
        <v>8</v>
      </c>
      <c r="H42" s="1" t="s">
        <v>11</v>
      </c>
      <c r="I42" s="1" t="s">
        <v>11</v>
      </c>
      <c r="J42" s="1" t="s">
        <v>13</v>
      </c>
      <c r="K42" s="1" t="s">
        <v>36</v>
      </c>
      <c r="L42" s="1" t="s">
        <v>11</v>
      </c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  <c r="BU42" s="4"/>
      <c r="BV42" s="4"/>
      <c r="BW42" s="4"/>
      <c r="BX42" s="4"/>
      <c r="BY42" s="4"/>
      <c r="BZ42" s="4"/>
      <c r="CA42" s="4"/>
      <c r="CB42" s="4"/>
      <c r="CC42" s="4"/>
      <c r="CD42" s="4"/>
      <c r="CE42" s="4"/>
      <c r="CF42" s="4"/>
      <c r="CG42" s="4"/>
      <c r="CH42" s="4"/>
      <c r="CI42" s="4"/>
      <c r="CJ42" s="4"/>
      <c r="CK42" s="4"/>
      <c r="CL42" s="4"/>
      <c r="CM42" s="4"/>
      <c r="CN42" s="4"/>
      <c r="CO42" s="4"/>
      <c r="CP42" s="4"/>
      <c r="CQ42" s="4"/>
      <c r="CR42" s="4"/>
    </row>
    <row r="43" spans="1:96" x14ac:dyDescent="0.3">
      <c r="A43" s="60"/>
      <c r="B43" s="44"/>
      <c r="C43" s="14">
        <v>5000</v>
      </c>
      <c r="D43" s="3"/>
      <c r="E43" s="3">
        <f>2*4*6</f>
        <v>48</v>
      </c>
      <c r="F43" s="3">
        <f>2*4*9</f>
        <v>72</v>
      </c>
      <c r="G43" s="3">
        <f>2*4*4</f>
        <v>32</v>
      </c>
      <c r="H43" s="3">
        <f>3*4*6</f>
        <v>72</v>
      </c>
      <c r="I43" s="3">
        <f>3*4*6</f>
        <v>72</v>
      </c>
      <c r="J43" s="3">
        <f>2*4*3</f>
        <v>24</v>
      </c>
      <c r="K43" s="3">
        <f>2*4*6</f>
        <v>48</v>
      </c>
      <c r="L43" s="3">
        <f>3*4*6</f>
        <v>72</v>
      </c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  <c r="BU43" s="4"/>
      <c r="BV43" s="4"/>
      <c r="BW43" s="4"/>
      <c r="BX43" s="4"/>
      <c r="BY43" s="4"/>
      <c r="BZ43" s="4"/>
      <c r="CA43" s="4"/>
      <c r="CB43" s="4"/>
      <c r="CC43" s="4"/>
      <c r="CD43" s="4"/>
      <c r="CE43" s="4"/>
      <c r="CF43" s="4"/>
      <c r="CG43" s="4"/>
      <c r="CH43" s="4"/>
      <c r="CI43" s="4"/>
      <c r="CJ43" s="4"/>
      <c r="CK43" s="4"/>
      <c r="CL43" s="4"/>
      <c r="CM43" s="4"/>
      <c r="CN43" s="4"/>
      <c r="CO43" s="4"/>
      <c r="CP43" s="4"/>
      <c r="CQ43" s="4"/>
      <c r="CR43" s="4"/>
    </row>
    <row r="44" spans="1:96" x14ac:dyDescent="0.3">
      <c r="A44" s="60"/>
      <c r="B44" s="45"/>
      <c r="C44" s="14">
        <v>6000</v>
      </c>
      <c r="D44" s="2">
        <f>D43*$C$5</f>
        <v>0</v>
      </c>
      <c r="E44" s="2">
        <f>E43*$C$6</f>
        <v>240000</v>
      </c>
      <c r="F44" s="2">
        <f>F43*$C$7</f>
        <v>432000</v>
      </c>
      <c r="G44" s="2">
        <f>G43*$C$5</f>
        <v>128000</v>
      </c>
      <c r="H44" s="2">
        <f>H43*$C$6</f>
        <v>360000</v>
      </c>
      <c r="I44" s="2">
        <f>I43*$C$7</f>
        <v>432000</v>
      </c>
      <c r="J44" s="2">
        <f>J43*$C$5</f>
        <v>96000</v>
      </c>
      <c r="K44" s="2">
        <f>K43*$C$6</f>
        <v>240000</v>
      </c>
      <c r="L44" s="2">
        <f>L43*$C$7</f>
        <v>432000</v>
      </c>
      <c r="M44" s="2">
        <f>M43*$C$5</f>
        <v>0</v>
      </c>
      <c r="N44" s="2">
        <f>N43*$C$6</f>
        <v>0</v>
      </c>
      <c r="O44" s="2">
        <f>O43*$C$7</f>
        <v>0</v>
      </c>
      <c r="P44" s="2">
        <f>P43*$C$5</f>
        <v>0</v>
      </c>
      <c r="Q44" s="2">
        <f>Q43*$C$6</f>
        <v>0</v>
      </c>
      <c r="R44" s="2">
        <f>R43*$C$7</f>
        <v>0</v>
      </c>
      <c r="S44" s="2">
        <f>S43*$C$5</f>
        <v>0</v>
      </c>
      <c r="T44" s="2">
        <f>T43*$C$6</f>
        <v>0</v>
      </c>
      <c r="U44" s="2">
        <f>U43*$C$7</f>
        <v>0</v>
      </c>
      <c r="V44" s="2">
        <f>V43*$C$5</f>
        <v>0</v>
      </c>
      <c r="W44" s="2">
        <f>W43*$C$6</f>
        <v>0</v>
      </c>
      <c r="X44" s="2">
        <f>X43*$C$7</f>
        <v>0</v>
      </c>
      <c r="Y44" s="2">
        <f>Y43*$C$5</f>
        <v>0</v>
      </c>
      <c r="Z44" s="2">
        <f>Z43*$C$6</f>
        <v>0</v>
      </c>
      <c r="AA44" s="2">
        <f>AA43*$C$7</f>
        <v>0</v>
      </c>
      <c r="AB44" s="2">
        <f>AB43*$C$5</f>
        <v>0</v>
      </c>
      <c r="AC44" s="2">
        <f>AC43*$C$6</f>
        <v>0</v>
      </c>
      <c r="AD44" s="2">
        <f>AD43*$C$7</f>
        <v>0</v>
      </c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  <c r="BU44" s="4"/>
      <c r="BV44" s="4"/>
      <c r="BW44" s="4"/>
      <c r="BX44" s="4"/>
      <c r="BY44" s="4"/>
      <c r="BZ44" s="4"/>
      <c r="CA44" s="4"/>
      <c r="CB44" s="4"/>
      <c r="CC44" s="4"/>
      <c r="CD44" s="4"/>
      <c r="CE44" s="4"/>
      <c r="CF44" s="4"/>
      <c r="CG44" s="4"/>
      <c r="CH44" s="4"/>
      <c r="CI44" s="4"/>
      <c r="CJ44" s="4"/>
      <c r="CK44" s="4"/>
      <c r="CL44" s="4"/>
      <c r="CM44" s="4"/>
      <c r="CN44" s="4"/>
      <c r="CO44" s="4"/>
      <c r="CP44" s="4"/>
      <c r="CQ44" s="4"/>
      <c r="CR44" s="4"/>
    </row>
    <row r="45" spans="1:96" ht="49.9" customHeight="1" x14ac:dyDescent="0.3">
      <c r="A45" s="60"/>
      <c r="B45" s="43" t="s">
        <v>123</v>
      </c>
      <c r="C45" s="14">
        <v>4000</v>
      </c>
      <c r="D45" s="1" t="s">
        <v>57</v>
      </c>
      <c r="E45" s="1" t="s">
        <v>58</v>
      </c>
      <c r="F45" s="1" t="s">
        <v>40</v>
      </c>
      <c r="G45" s="1" t="s">
        <v>64</v>
      </c>
      <c r="H45" s="1" t="s">
        <v>29</v>
      </c>
      <c r="I45" s="1" t="s">
        <v>17</v>
      </c>
      <c r="J45" s="1" t="s">
        <v>26</v>
      </c>
      <c r="K45" s="1" t="s">
        <v>52</v>
      </c>
      <c r="L45" s="1" t="s">
        <v>52</v>
      </c>
      <c r="M45" s="1" t="s">
        <v>26</v>
      </c>
      <c r="N45" s="1" t="s">
        <v>42</v>
      </c>
      <c r="O45" s="1" t="s">
        <v>42</v>
      </c>
      <c r="P45" s="1" t="s">
        <v>26</v>
      </c>
      <c r="Q45" s="1" t="s">
        <v>42</v>
      </c>
      <c r="R45" s="1" t="s">
        <v>42</v>
      </c>
      <c r="S45" s="1" t="s">
        <v>105</v>
      </c>
      <c r="T45" s="1" t="s">
        <v>106</v>
      </c>
      <c r="U45" s="1" t="s">
        <v>106</v>
      </c>
      <c r="V45" s="1" t="s">
        <v>105</v>
      </c>
      <c r="W45" s="1" t="s">
        <v>106</v>
      </c>
      <c r="X45" s="1" t="s">
        <v>106</v>
      </c>
      <c r="Y45" s="1" t="s">
        <v>105</v>
      </c>
      <c r="Z45" s="1" t="s">
        <v>106</v>
      </c>
      <c r="AA45" s="1" t="s">
        <v>106</v>
      </c>
      <c r="AB45" s="1" t="s">
        <v>105</v>
      </c>
      <c r="AC45" s="1" t="s">
        <v>106</v>
      </c>
      <c r="AD45" s="1" t="s">
        <v>106</v>
      </c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  <c r="BU45" s="4"/>
      <c r="BV45" s="4"/>
      <c r="BW45" s="4"/>
      <c r="BX45" s="4"/>
      <c r="BY45" s="4"/>
      <c r="BZ45" s="4"/>
      <c r="CA45" s="4"/>
      <c r="CB45" s="4"/>
      <c r="CC45" s="4"/>
      <c r="CD45" s="4"/>
      <c r="CE45" s="4"/>
      <c r="CF45" s="4"/>
      <c r="CG45" s="4"/>
      <c r="CH45" s="4"/>
      <c r="CI45" s="4"/>
      <c r="CJ45" s="4"/>
      <c r="CK45" s="4"/>
      <c r="CL45" s="4"/>
      <c r="CM45" s="4"/>
      <c r="CN45" s="4"/>
      <c r="CO45" s="4"/>
      <c r="CP45" s="4"/>
      <c r="CQ45" s="4"/>
      <c r="CR45" s="4"/>
    </row>
    <row r="46" spans="1:96" x14ac:dyDescent="0.3">
      <c r="A46" s="60"/>
      <c r="B46" s="44"/>
      <c r="C46" s="14">
        <v>5000</v>
      </c>
      <c r="D46" s="3">
        <f>1*4*6</f>
        <v>24</v>
      </c>
      <c r="E46" s="3">
        <f>2*4*9</f>
        <v>72</v>
      </c>
      <c r="F46" s="3">
        <f>3*4*12</f>
        <v>144</v>
      </c>
      <c r="G46" s="3">
        <f>2*4*6</f>
        <v>48</v>
      </c>
      <c r="H46" s="3">
        <f>3*4*9</f>
        <v>108</v>
      </c>
      <c r="I46" s="3">
        <f>4*4*9</f>
        <v>144</v>
      </c>
      <c r="J46" s="3">
        <f>2*4*6</f>
        <v>48</v>
      </c>
      <c r="K46" s="3">
        <f>4*4*9</f>
        <v>144</v>
      </c>
      <c r="L46" s="3">
        <f>4*4*9</f>
        <v>144</v>
      </c>
      <c r="M46" s="3">
        <f>2*4*6</f>
        <v>48</v>
      </c>
      <c r="N46" s="3">
        <f>3*4*9</f>
        <v>108</v>
      </c>
      <c r="O46" s="3">
        <f>3*4*9</f>
        <v>108</v>
      </c>
      <c r="P46" s="3">
        <f>2*4*6</f>
        <v>48</v>
      </c>
      <c r="Q46" s="3">
        <f>3*4*9</f>
        <v>108</v>
      </c>
      <c r="R46" s="3">
        <f>3*4*9</f>
        <v>108</v>
      </c>
      <c r="S46" s="3">
        <f>2*4*3</f>
        <v>24</v>
      </c>
      <c r="T46" s="3">
        <f>3*4*4.5</f>
        <v>54</v>
      </c>
      <c r="U46" s="3">
        <f>3*4*4.5</f>
        <v>54</v>
      </c>
      <c r="V46" s="3">
        <f>2*4*3</f>
        <v>24</v>
      </c>
      <c r="W46" s="3">
        <f>3*4*4.5</f>
        <v>54</v>
      </c>
      <c r="X46" s="3">
        <f>3*4*4.5</f>
        <v>54</v>
      </c>
      <c r="Y46" s="3">
        <f>2*4*3</f>
        <v>24</v>
      </c>
      <c r="Z46" s="3">
        <f>3*4*4.5</f>
        <v>54</v>
      </c>
      <c r="AA46" s="3">
        <f>3*4*4.5</f>
        <v>54</v>
      </c>
      <c r="AB46" s="3">
        <f>2*4*3</f>
        <v>24</v>
      </c>
      <c r="AC46" s="3">
        <f>3*4*4.5</f>
        <v>54</v>
      </c>
      <c r="AD46" s="3">
        <f>3*4*4.5</f>
        <v>54</v>
      </c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  <c r="CE46" s="4"/>
      <c r="CF46" s="4"/>
      <c r="CG46" s="4"/>
      <c r="CH46" s="4"/>
      <c r="CI46" s="4"/>
      <c r="CJ46" s="4"/>
      <c r="CK46" s="4"/>
      <c r="CL46" s="4"/>
      <c r="CM46" s="4"/>
      <c r="CN46" s="4"/>
      <c r="CO46" s="4"/>
      <c r="CP46" s="4"/>
      <c r="CQ46" s="4"/>
      <c r="CR46" s="4"/>
    </row>
    <row r="47" spans="1:96" x14ac:dyDescent="0.3">
      <c r="A47" s="60"/>
      <c r="B47" s="45"/>
      <c r="C47" s="14">
        <v>6000</v>
      </c>
      <c r="D47" s="2">
        <f>D46*$C$5</f>
        <v>96000</v>
      </c>
      <c r="E47" s="2">
        <f>E46*$C$6</f>
        <v>360000</v>
      </c>
      <c r="F47" s="2">
        <f>F46*$C$7</f>
        <v>864000</v>
      </c>
      <c r="G47" s="2">
        <f>G46*$C$5</f>
        <v>192000</v>
      </c>
      <c r="H47" s="2">
        <f>H46*$C$6</f>
        <v>540000</v>
      </c>
      <c r="I47" s="2">
        <f>I46*$C$7</f>
        <v>864000</v>
      </c>
      <c r="J47" s="2">
        <f>J46*$C$5</f>
        <v>192000</v>
      </c>
      <c r="K47" s="2">
        <f>K46*$C$6</f>
        <v>720000</v>
      </c>
      <c r="L47" s="2">
        <f>L46*$C$7</f>
        <v>864000</v>
      </c>
      <c r="M47" s="2">
        <f>M46*$C$5</f>
        <v>192000</v>
      </c>
      <c r="N47" s="2">
        <f>N46*$C$6</f>
        <v>540000</v>
      </c>
      <c r="O47" s="2">
        <f>O46*$C$7</f>
        <v>648000</v>
      </c>
      <c r="P47" s="2">
        <f>P46*$C$5</f>
        <v>192000</v>
      </c>
      <c r="Q47" s="2">
        <f>Q46*$C$6</f>
        <v>540000</v>
      </c>
      <c r="R47" s="2">
        <f>R46*$C$7</f>
        <v>648000</v>
      </c>
      <c r="S47" s="2">
        <f>S46*$C$5</f>
        <v>96000</v>
      </c>
      <c r="T47" s="2">
        <f>T46*$C$6</f>
        <v>270000</v>
      </c>
      <c r="U47" s="2">
        <f>U46*$C$7</f>
        <v>324000</v>
      </c>
      <c r="V47" s="2">
        <f>V46*$C$5</f>
        <v>96000</v>
      </c>
      <c r="W47" s="2">
        <f>W46*$C$6</f>
        <v>270000</v>
      </c>
      <c r="X47" s="2">
        <f>X46*$C$7</f>
        <v>324000</v>
      </c>
      <c r="Y47" s="2">
        <f>Y46*$C$5</f>
        <v>96000</v>
      </c>
      <c r="Z47" s="2">
        <f>Z46*$C$6</f>
        <v>270000</v>
      </c>
      <c r="AA47" s="2">
        <f>AA46*$C$7</f>
        <v>324000</v>
      </c>
      <c r="AB47" s="2">
        <f>AB46*$C$5</f>
        <v>96000</v>
      </c>
      <c r="AC47" s="2">
        <f>AC46*$C$6</f>
        <v>270000</v>
      </c>
      <c r="AD47" s="2">
        <f>AD46*$C$7</f>
        <v>324000</v>
      </c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</row>
    <row r="48" spans="1:96" ht="52.5" thickBot="1" x14ac:dyDescent="0.35">
      <c r="A48" s="60"/>
      <c r="B48" s="20" t="s">
        <v>87</v>
      </c>
      <c r="C48" s="11"/>
      <c r="D48" s="28">
        <f t="shared" ref="D48:AA48" si="2">D38+D41+D44+D47</f>
        <v>144000</v>
      </c>
      <c r="E48" s="28">
        <f t="shared" si="2"/>
        <v>840000</v>
      </c>
      <c r="F48" s="28">
        <f t="shared" si="2"/>
        <v>1872000</v>
      </c>
      <c r="G48" s="28">
        <f t="shared" si="2"/>
        <v>464000</v>
      </c>
      <c r="H48" s="28">
        <f t="shared" si="2"/>
        <v>1380000</v>
      </c>
      <c r="I48" s="28">
        <f t="shared" si="2"/>
        <v>2160000</v>
      </c>
      <c r="J48" s="28">
        <f t="shared" si="2"/>
        <v>528000</v>
      </c>
      <c r="K48" s="28">
        <f t="shared" si="2"/>
        <v>1560000</v>
      </c>
      <c r="L48" s="28">
        <f t="shared" si="2"/>
        <v>2520000</v>
      </c>
      <c r="M48" s="28">
        <f t="shared" si="2"/>
        <v>288000</v>
      </c>
      <c r="N48" s="28">
        <f t="shared" si="2"/>
        <v>1020000</v>
      </c>
      <c r="O48" s="28">
        <f t="shared" si="2"/>
        <v>1512000</v>
      </c>
      <c r="P48" s="28">
        <f t="shared" si="2"/>
        <v>288000</v>
      </c>
      <c r="Q48" s="28">
        <f t="shared" si="2"/>
        <v>1020000</v>
      </c>
      <c r="R48" s="28">
        <f t="shared" si="2"/>
        <v>1512000</v>
      </c>
      <c r="S48" s="28">
        <f t="shared" si="2"/>
        <v>144000</v>
      </c>
      <c r="T48" s="28">
        <f t="shared" si="2"/>
        <v>510000</v>
      </c>
      <c r="U48" s="28">
        <f t="shared" si="2"/>
        <v>756000</v>
      </c>
      <c r="V48" s="28">
        <f t="shared" si="2"/>
        <v>144000</v>
      </c>
      <c r="W48" s="28">
        <f t="shared" si="2"/>
        <v>510000</v>
      </c>
      <c r="X48" s="28">
        <f t="shared" si="2"/>
        <v>756000</v>
      </c>
      <c r="Y48" s="28">
        <f t="shared" si="2"/>
        <v>144000</v>
      </c>
      <c r="Z48" s="28">
        <f t="shared" si="2"/>
        <v>510000</v>
      </c>
      <c r="AA48" s="28">
        <f t="shared" si="2"/>
        <v>756000</v>
      </c>
      <c r="AB48" s="28">
        <f>AB38+AB41+AB44+AB47</f>
        <v>144000</v>
      </c>
      <c r="AC48" s="28">
        <f>AC38+AC41+AC44+AC47</f>
        <v>510000</v>
      </c>
      <c r="AD48" s="28">
        <f>AD38+AD41+AD44+AD47</f>
        <v>756000</v>
      </c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  <c r="BU48" s="4"/>
      <c r="BV48" s="4"/>
      <c r="BW48" s="4"/>
      <c r="BX48" s="4"/>
      <c r="BY48" s="4"/>
      <c r="BZ48" s="4"/>
      <c r="CA48" s="4"/>
      <c r="CB48" s="4"/>
      <c r="CC48" s="4"/>
      <c r="CD48" s="4"/>
      <c r="CE48" s="4"/>
      <c r="CF48" s="4"/>
      <c r="CG48" s="4"/>
      <c r="CH48" s="4"/>
      <c r="CI48" s="4"/>
      <c r="CJ48" s="4"/>
      <c r="CK48" s="4"/>
      <c r="CL48" s="4"/>
      <c r="CM48" s="4"/>
      <c r="CN48" s="4"/>
      <c r="CO48" s="4"/>
      <c r="CP48" s="4"/>
      <c r="CQ48" s="4"/>
      <c r="CR48" s="4"/>
    </row>
    <row r="49" spans="1:96" ht="21" thickTop="1" x14ac:dyDescent="0.35">
      <c r="A49" s="15"/>
      <c r="B49" s="15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</row>
    <row r="50" spans="1:96" ht="56.45" customHeight="1" x14ac:dyDescent="0.3">
      <c r="A50" s="61" t="s">
        <v>85</v>
      </c>
      <c r="B50" s="43" t="s">
        <v>110</v>
      </c>
      <c r="C50" s="14">
        <v>4000</v>
      </c>
      <c r="D50" s="1"/>
      <c r="E50" s="1" t="s">
        <v>27</v>
      </c>
      <c r="F50" s="1" t="s">
        <v>68</v>
      </c>
      <c r="G50" s="1" t="s">
        <v>70</v>
      </c>
      <c r="H50" s="1" t="s">
        <v>71</v>
      </c>
      <c r="I50" s="1" t="s">
        <v>36</v>
      </c>
      <c r="J50" s="1" t="s">
        <v>14</v>
      </c>
      <c r="K50" s="1" t="s">
        <v>68</v>
      </c>
      <c r="L50" s="1" t="s">
        <v>33</v>
      </c>
      <c r="M50" s="1" t="s">
        <v>6</v>
      </c>
      <c r="N50" s="1" t="s">
        <v>7</v>
      </c>
      <c r="O50" s="1" t="s">
        <v>36</v>
      </c>
      <c r="P50" s="1" t="s">
        <v>6</v>
      </c>
      <c r="Q50" s="1" t="s">
        <v>7</v>
      </c>
      <c r="R50" s="1" t="s">
        <v>36</v>
      </c>
      <c r="S50" s="1" t="s">
        <v>90</v>
      </c>
      <c r="T50" s="1" t="s">
        <v>107</v>
      </c>
      <c r="U50" s="1" t="s">
        <v>13</v>
      </c>
      <c r="V50" s="1" t="s">
        <v>90</v>
      </c>
      <c r="W50" s="1" t="s">
        <v>107</v>
      </c>
      <c r="X50" s="1" t="s">
        <v>13</v>
      </c>
      <c r="Y50" s="1" t="s">
        <v>90</v>
      </c>
      <c r="Z50" s="1" t="s">
        <v>107</v>
      </c>
      <c r="AA50" s="1" t="s">
        <v>13</v>
      </c>
      <c r="AB50" s="1" t="s">
        <v>90</v>
      </c>
      <c r="AC50" s="1" t="s">
        <v>107</v>
      </c>
      <c r="AD50" s="1" t="s">
        <v>13</v>
      </c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  <c r="BU50" s="4"/>
      <c r="BV50" s="4"/>
      <c r="BW50" s="4"/>
      <c r="BX50" s="4"/>
      <c r="BY50" s="4"/>
      <c r="BZ50" s="4"/>
      <c r="CA50" s="4"/>
      <c r="CB50" s="4"/>
      <c r="CC50" s="4"/>
      <c r="CD50" s="4"/>
      <c r="CE50" s="4"/>
      <c r="CF50" s="4"/>
      <c r="CG50" s="4"/>
      <c r="CH50" s="4"/>
      <c r="CI50" s="4"/>
      <c r="CJ50" s="4"/>
      <c r="CK50" s="4"/>
      <c r="CL50" s="4"/>
      <c r="CM50" s="4"/>
      <c r="CN50" s="4"/>
      <c r="CO50" s="4"/>
      <c r="CP50" s="4"/>
      <c r="CQ50" s="4"/>
      <c r="CR50" s="4"/>
    </row>
    <row r="51" spans="1:96" x14ac:dyDescent="0.3">
      <c r="A51" s="61"/>
      <c r="B51" s="44"/>
      <c r="C51" s="14">
        <v>5000</v>
      </c>
      <c r="D51" s="3"/>
      <c r="E51" s="3">
        <f>2*4*3</f>
        <v>24</v>
      </c>
      <c r="F51" s="3">
        <f>2*4*6</f>
        <v>48</v>
      </c>
      <c r="G51" s="3">
        <f>2*4*3</f>
        <v>24</v>
      </c>
      <c r="H51" s="3">
        <f>2*4*6</f>
        <v>48</v>
      </c>
      <c r="I51" s="3">
        <f>2*4*6</f>
        <v>48</v>
      </c>
      <c r="J51" s="3">
        <f>1*4*3</f>
        <v>12</v>
      </c>
      <c r="K51" s="3">
        <f>2*4*6</f>
        <v>48</v>
      </c>
      <c r="L51" s="3">
        <f>2*4*9</f>
        <v>72</v>
      </c>
      <c r="M51" s="3">
        <f>1*4*3</f>
        <v>12</v>
      </c>
      <c r="N51" s="3">
        <f>2*4*4</f>
        <v>32</v>
      </c>
      <c r="O51" s="3">
        <f>2*4*6</f>
        <v>48</v>
      </c>
      <c r="P51" s="3">
        <f>1*4*3</f>
        <v>12</v>
      </c>
      <c r="Q51" s="3">
        <f>2*4*4</f>
        <v>32</v>
      </c>
      <c r="R51" s="3">
        <f>2*4*6</f>
        <v>48</v>
      </c>
      <c r="S51" s="3">
        <f>1*4*1.5</f>
        <v>6</v>
      </c>
      <c r="T51" s="3">
        <f>2*4*2</f>
        <v>16</v>
      </c>
      <c r="U51" s="3">
        <f>2*4*3</f>
        <v>24</v>
      </c>
      <c r="V51" s="3">
        <f>1*4*1.5</f>
        <v>6</v>
      </c>
      <c r="W51" s="3">
        <f>2*4*2</f>
        <v>16</v>
      </c>
      <c r="X51" s="3">
        <f>2*4*3</f>
        <v>24</v>
      </c>
      <c r="Y51" s="3">
        <f>1*4*1.5</f>
        <v>6</v>
      </c>
      <c r="Z51" s="3">
        <f>2*4*2</f>
        <v>16</v>
      </c>
      <c r="AA51" s="3">
        <f>2*4*3</f>
        <v>24</v>
      </c>
      <c r="AB51" s="3">
        <f>1*4*1.5</f>
        <v>6</v>
      </c>
      <c r="AC51" s="3">
        <f>2*4*2</f>
        <v>16</v>
      </c>
      <c r="AD51" s="3">
        <f>2*4*3</f>
        <v>24</v>
      </c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  <c r="BU51" s="4"/>
      <c r="BV51" s="4"/>
      <c r="BW51" s="4"/>
      <c r="BX51" s="4"/>
      <c r="BY51" s="4"/>
      <c r="BZ51" s="4"/>
      <c r="CA51" s="4"/>
      <c r="CB51" s="4"/>
      <c r="CC51" s="4"/>
      <c r="CD51" s="4"/>
      <c r="CE51" s="4"/>
      <c r="CF51" s="4"/>
      <c r="CG51" s="4"/>
      <c r="CH51" s="4"/>
      <c r="CI51" s="4"/>
      <c r="CJ51" s="4"/>
      <c r="CK51" s="4"/>
      <c r="CL51" s="4"/>
      <c r="CM51" s="4"/>
      <c r="CN51" s="4"/>
      <c r="CO51" s="4"/>
      <c r="CP51" s="4"/>
      <c r="CQ51" s="4"/>
      <c r="CR51" s="4"/>
    </row>
    <row r="52" spans="1:96" x14ac:dyDescent="0.3">
      <c r="A52" s="61"/>
      <c r="B52" s="45"/>
      <c r="C52" s="14">
        <v>6000</v>
      </c>
      <c r="D52" s="2">
        <f>D51*$C$5</f>
        <v>0</v>
      </c>
      <c r="E52" s="2">
        <f>E51*$C$6</f>
        <v>120000</v>
      </c>
      <c r="F52" s="2">
        <f>F51*$C$7</f>
        <v>288000</v>
      </c>
      <c r="G52" s="2">
        <f>G51*$C$5</f>
        <v>96000</v>
      </c>
      <c r="H52" s="2">
        <f>H51*$C$6</f>
        <v>240000</v>
      </c>
      <c r="I52" s="2">
        <f>I51*$C$7</f>
        <v>288000</v>
      </c>
      <c r="J52" s="2">
        <f>J51*$C$5</f>
        <v>48000</v>
      </c>
      <c r="K52" s="2">
        <f>K51*$C$6</f>
        <v>240000</v>
      </c>
      <c r="L52" s="2">
        <f>L51*$C$7</f>
        <v>432000</v>
      </c>
      <c r="M52" s="2">
        <f>M51*$C$5</f>
        <v>48000</v>
      </c>
      <c r="N52" s="2">
        <f>N51*$C$6</f>
        <v>160000</v>
      </c>
      <c r="O52" s="2">
        <f>O51*$C$7</f>
        <v>288000</v>
      </c>
      <c r="P52" s="2">
        <f>P51*$C$5</f>
        <v>48000</v>
      </c>
      <c r="Q52" s="2">
        <f>Q51*$C$6</f>
        <v>160000</v>
      </c>
      <c r="R52" s="2">
        <f>R51*$C$7</f>
        <v>288000</v>
      </c>
      <c r="S52" s="2">
        <f>S51*$C$5</f>
        <v>24000</v>
      </c>
      <c r="T52" s="2">
        <f>T51*$C$6</f>
        <v>80000</v>
      </c>
      <c r="U52" s="2">
        <f>U51*$C$7</f>
        <v>144000</v>
      </c>
      <c r="V52" s="2">
        <f>V51*$C$5</f>
        <v>24000</v>
      </c>
      <c r="W52" s="2">
        <f>W51*$C$6</f>
        <v>80000</v>
      </c>
      <c r="X52" s="2">
        <f>X51*$C$7</f>
        <v>144000</v>
      </c>
      <c r="Y52" s="2">
        <f>Y51*$C$5</f>
        <v>24000</v>
      </c>
      <c r="Z52" s="2">
        <f>Z51*$C$6</f>
        <v>80000</v>
      </c>
      <c r="AA52" s="2">
        <f>AA51*$C$7</f>
        <v>144000</v>
      </c>
      <c r="AB52" s="2">
        <f>AB51*$C$5</f>
        <v>24000</v>
      </c>
      <c r="AC52" s="2">
        <f>AC51*$C$6</f>
        <v>80000</v>
      </c>
      <c r="AD52" s="2">
        <f>AD51*$C$7</f>
        <v>144000</v>
      </c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  <c r="BU52" s="4"/>
      <c r="BV52" s="4"/>
      <c r="BW52" s="4"/>
      <c r="BX52" s="4"/>
      <c r="BY52" s="4"/>
      <c r="BZ52" s="4"/>
      <c r="CA52" s="4"/>
      <c r="CB52" s="4"/>
      <c r="CC52" s="4"/>
      <c r="CD52" s="4"/>
      <c r="CE52" s="4"/>
      <c r="CF52" s="4"/>
      <c r="CG52" s="4"/>
      <c r="CH52" s="4"/>
      <c r="CI52" s="4"/>
      <c r="CJ52" s="4"/>
      <c r="CK52" s="4"/>
      <c r="CL52" s="4"/>
      <c r="CM52" s="4"/>
      <c r="CN52" s="4"/>
      <c r="CO52" s="4"/>
      <c r="CP52" s="4"/>
      <c r="CQ52" s="4"/>
      <c r="CR52" s="4"/>
    </row>
    <row r="53" spans="1:96" ht="51" customHeight="1" x14ac:dyDescent="0.3">
      <c r="A53" s="61"/>
      <c r="B53" s="43" t="s">
        <v>122</v>
      </c>
      <c r="C53" s="14">
        <v>4000</v>
      </c>
      <c r="D53" s="1" t="s">
        <v>37</v>
      </c>
      <c r="E53" s="1" t="s">
        <v>38</v>
      </c>
      <c r="F53" s="1" t="s">
        <v>72</v>
      </c>
      <c r="G53" s="1" t="s">
        <v>9</v>
      </c>
      <c r="H53" s="1" t="s">
        <v>74</v>
      </c>
      <c r="I53" s="1" t="s">
        <v>75</v>
      </c>
      <c r="J53" s="1" t="s">
        <v>36</v>
      </c>
      <c r="K53" s="1" t="s">
        <v>34</v>
      </c>
      <c r="L53" s="1" t="s">
        <v>73</v>
      </c>
      <c r="M53" s="1" t="s">
        <v>7</v>
      </c>
      <c r="N53" s="1" t="s">
        <v>33</v>
      </c>
      <c r="O53" s="1" t="s">
        <v>33</v>
      </c>
      <c r="P53" s="1" t="s">
        <v>7</v>
      </c>
      <c r="Q53" s="1" t="s">
        <v>33</v>
      </c>
      <c r="R53" s="1" t="s">
        <v>33</v>
      </c>
      <c r="S53" s="1" t="s">
        <v>91</v>
      </c>
      <c r="T53" s="1" t="s">
        <v>98</v>
      </c>
      <c r="U53" s="1" t="s">
        <v>98</v>
      </c>
      <c r="V53" s="1" t="s">
        <v>91</v>
      </c>
      <c r="W53" s="1" t="s">
        <v>98</v>
      </c>
      <c r="X53" s="1" t="s">
        <v>98</v>
      </c>
      <c r="Y53" s="1" t="s">
        <v>91</v>
      </c>
      <c r="Z53" s="1" t="s">
        <v>98</v>
      </c>
      <c r="AA53" s="1" t="s">
        <v>98</v>
      </c>
      <c r="AB53" s="1" t="s">
        <v>91</v>
      </c>
      <c r="AC53" s="1" t="s">
        <v>98</v>
      </c>
      <c r="AD53" s="1" t="s">
        <v>98</v>
      </c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  <c r="BU53" s="4"/>
      <c r="BV53" s="4"/>
      <c r="BW53" s="4"/>
      <c r="BX53" s="4"/>
      <c r="BY53" s="4"/>
      <c r="BZ53" s="4"/>
      <c r="CA53" s="4"/>
      <c r="CB53" s="4"/>
      <c r="CC53" s="4"/>
      <c r="CD53" s="4"/>
      <c r="CE53" s="4"/>
      <c r="CF53" s="4"/>
      <c r="CG53" s="4"/>
      <c r="CH53" s="4"/>
      <c r="CI53" s="4"/>
      <c r="CJ53" s="4"/>
      <c r="CK53" s="4"/>
      <c r="CL53" s="4"/>
      <c r="CM53" s="4"/>
      <c r="CN53" s="4"/>
      <c r="CO53" s="4"/>
      <c r="CP53" s="4"/>
      <c r="CQ53" s="4"/>
      <c r="CR53" s="4"/>
    </row>
    <row r="54" spans="1:96" x14ac:dyDescent="0.3">
      <c r="A54" s="61"/>
      <c r="B54" s="44"/>
      <c r="C54" s="14">
        <v>5000</v>
      </c>
      <c r="D54" s="3">
        <f>2*4*6</f>
        <v>48</v>
      </c>
      <c r="E54" s="3">
        <f>3*4*9</f>
        <v>108</v>
      </c>
      <c r="F54" s="3">
        <f>3*4*12</f>
        <v>144</v>
      </c>
      <c r="G54" s="3">
        <f>3*4*6</f>
        <v>72</v>
      </c>
      <c r="H54" s="3">
        <f>3*4*9</f>
        <v>108</v>
      </c>
      <c r="I54" s="3">
        <f>4*4*12</f>
        <v>192</v>
      </c>
      <c r="J54" s="3">
        <f>2*4*6</f>
        <v>48</v>
      </c>
      <c r="K54" s="3">
        <f>3*4*6</f>
        <v>72</v>
      </c>
      <c r="L54" s="3">
        <f>3*4*12</f>
        <v>144</v>
      </c>
      <c r="M54" s="3">
        <f>2*4*4</f>
        <v>32</v>
      </c>
      <c r="N54" s="3">
        <f>2*4*9</f>
        <v>72</v>
      </c>
      <c r="O54" s="3">
        <f>2*4*9</f>
        <v>72</v>
      </c>
      <c r="P54" s="3">
        <f>2*4*4</f>
        <v>32</v>
      </c>
      <c r="Q54" s="3">
        <f>2*4*9</f>
        <v>72</v>
      </c>
      <c r="R54" s="3">
        <f>2*4*9</f>
        <v>72</v>
      </c>
      <c r="S54" s="3">
        <f>2*4*2</f>
        <v>16</v>
      </c>
      <c r="T54" s="3">
        <f>2*4*4.5</f>
        <v>36</v>
      </c>
      <c r="U54" s="3">
        <f>2*4*4.5</f>
        <v>36</v>
      </c>
      <c r="V54" s="3">
        <f>2*4*2</f>
        <v>16</v>
      </c>
      <c r="W54" s="3">
        <f>2*4*4.5</f>
        <v>36</v>
      </c>
      <c r="X54" s="3">
        <f>2*4*4.5</f>
        <v>36</v>
      </c>
      <c r="Y54" s="3">
        <f>2*4*2</f>
        <v>16</v>
      </c>
      <c r="Z54" s="3">
        <f>2*4*4.5</f>
        <v>36</v>
      </c>
      <c r="AA54" s="3">
        <f>2*4*4.5</f>
        <v>36</v>
      </c>
      <c r="AB54" s="3">
        <f>2*4*2</f>
        <v>16</v>
      </c>
      <c r="AC54" s="3">
        <f>2*4*4.5</f>
        <v>36</v>
      </c>
      <c r="AD54" s="3">
        <f>2*4*4.5</f>
        <v>36</v>
      </c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</row>
    <row r="55" spans="1:96" x14ac:dyDescent="0.3">
      <c r="A55" s="61"/>
      <c r="B55" s="45"/>
      <c r="C55" s="14">
        <v>6000</v>
      </c>
      <c r="D55" s="2">
        <f>D54*$C$5</f>
        <v>192000</v>
      </c>
      <c r="E55" s="2">
        <f>E54*$C$6</f>
        <v>540000</v>
      </c>
      <c r="F55" s="2">
        <f>F54*$C$7</f>
        <v>864000</v>
      </c>
      <c r="G55" s="2">
        <f>G54*$C$5</f>
        <v>288000</v>
      </c>
      <c r="H55" s="2">
        <f>H54*$C$6</f>
        <v>540000</v>
      </c>
      <c r="I55" s="2">
        <f>I54*$C$7</f>
        <v>1152000</v>
      </c>
      <c r="J55" s="2">
        <f>J54*$C$5</f>
        <v>192000</v>
      </c>
      <c r="K55" s="2">
        <f>K54*$C$6</f>
        <v>360000</v>
      </c>
      <c r="L55" s="2">
        <f>L54*$C$7</f>
        <v>864000</v>
      </c>
      <c r="M55" s="2">
        <f>M54*$C$5</f>
        <v>128000</v>
      </c>
      <c r="N55" s="2">
        <f>N54*$C$6</f>
        <v>360000</v>
      </c>
      <c r="O55" s="2">
        <f>O54*$C$7</f>
        <v>432000</v>
      </c>
      <c r="P55" s="2">
        <f>P54*$C$5</f>
        <v>128000</v>
      </c>
      <c r="Q55" s="2">
        <f>Q54*$C$6</f>
        <v>360000</v>
      </c>
      <c r="R55" s="2">
        <f>R54*$C$7</f>
        <v>432000</v>
      </c>
      <c r="S55" s="2">
        <f>S54*$C$5</f>
        <v>64000</v>
      </c>
      <c r="T55" s="2">
        <f>T54*$C$6</f>
        <v>180000</v>
      </c>
      <c r="U55" s="2">
        <f>U54*$C$7</f>
        <v>216000</v>
      </c>
      <c r="V55" s="2">
        <f>V54*$C$5</f>
        <v>64000</v>
      </c>
      <c r="W55" s="2">
        <f>W54*$C$6</f>
        <v>180000</v>
      </c>
      <c r="X55" s="2">
        <f>X54*$C$7</f>
        <v>216000</v>
      </c>
      <c r="Y55" s="2">
        <f>Y54*$C$5</f>
        <v>64000</v>
      </c>
      <c r="Z55" s="2">
        <f>Z54*$C$6</f>
        <v>180000</v>
      </c>
      <c r="AA55" s="2">
        <f>AA54*$C$7</f>
        <v>216000</v>
      </c>
      <c r="AB55" s="2">
        <f>AB54*$C$5</f>
        <v>64000</v>
      </c>
      <c r="AC55" s="2">
        <f>AC54*$C$6</f>
        <v>180000</v>
      </c>
      <c r="AD55" s="2">
        <f>AD54*$C$7</f>
        <v>216000</v>
      </c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</row>
    <row r="56" spans="1:96" ht="51.75" x14ac:dyDescent="0.3">
      <c r="A56" s="61"/>
      <c r="B56" s="43" t="s">
        <v>111</v>
      </c>
      <c r="C56" s="14">
        <v>4000</v>
      </c>
      <c r="D56" s="26"/>
      <c r="E56" s="1" t="s">
        <v>25</v>
      </c>
      <c r="F56" s="1" t="s">
        <v>28</v>
      </c>
      <c r="G56" s="26"/>
      <c r="H56" s="1" t="s">
        <v>25</v>
      </c>
      <c r="I56" s="1" t="s">
        <v>23</v>
      </c>
      <c r="J56" s="26"/>
      <c r="K56" s="1" t="s">
        <v>64</v>
      </c>
      <c r="L56" s="1" t="s">
        <v>58</v>
      </c>
      <c r="M56" s="26"/>
      <c r="N56" s="26" t="s">
        <v>57</v>
      </c>
      <c r="O56" s="26" t="s">
        <v>64</v>
      </c>
      <c r="P56" s="26"/>
      <c r="Q56" s="26" t="s">
        <v>57</v>
      </c>
      <c r="R56" s="26" t="s">
        <v>64</v>
      </c>
      <c r="S56" s="26"/>
      <c r="T56" s="26" t="s">
        <v>63</v>
      </c>
      <c r="U56" s="26" t="s">
        <v>25</v>
      </c>
      <c r="V56" s="26"/>
      <c r="W56" s="26" t="s">
        <v>63</v>
      </c>
      <c r="X56" s="26" t="s">
        <v>25</v>
      </c>
      <c r="Y56" s="26"/>
      <c r="Z56" s="26"/>
      <c r="AA56" s="26"/>
      <c r="AB56" s="26"/>
      <c r="AC56" s="26"/>
      <c r="AD56" s="26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  <c r="BU56" s="4"/>
      <c r="BV56" s="4"/>
      <c r="BW56" s="4"/>
      <c r="BX56" s="4"/>
      <c r="BY56" s="4"/>
      <c r="BZ56" s="4"/>
      <c r="CA56" s="4"/>
      <c r="CB56" s="4"/>
      <c r="CC56" s="4"/>
      <c r="CD56" s="4"/>
      <c r="CE56" s="4"/>
      <c r="CF56" s="4"/>
      <c r="CG56" s="4"/>
      <c r="CH56" s="4"/>
      <c r="CI56" s="4"/>
      <c r="CJ56" s="4"/>
      <c r="CK56" s="4"/>
      <c r="CL56" s="4"/>
      <c r="CM56" s="4"/>
      <c r="CN56" s="4"/>
      <c r="CO56" s="4"/>
      <c r="CP56" s="4"/>
      <c r="CQ56" s="4"/>
      <c r="CR56" s="4"/>
    </row>
    <row r="57" spans="1:96" x14ac:dyDescent="0.35">
      <c r="A57" s="61"/>
      <c r="B57" s="44"/>
      <c r="C57" s="14">
        <v>5000</v>
      </c>
      <c r="D57" s="9"/>
      <c r="E57" s="9">
        <f>2*4*3</f>
        <v>24</v>
      </c>
      <c r="F57" s="9">
        <f>2*4*4</f>
        <v>32</v>
      </c>
      <c r="G57" s="9"/>
      <c r="H57" s="9">
        <f>2*4*3</f>
        <v>24</v>
      </c>
      <c r="I57" s="9">
        <f>3*4*6</f>
        <v>72</v>
      </c>
      <c r="J57" s="9"/>
      <c r="K57" s="9">
        <f>2*4*6</f>
        <v>48</v>
      </c>
      <c r="L57" s="9">
        <f>2*4*9</f>
        <v>72</v>
      </c>
      <c r="M57" s="9"/>
      <c r="N57" s="9">
        <f>1*4*6</f>
        <v>24</v>
      </c>
      <c r="O57" s="9">
        <f>2*4*6</f>
        <v>48</v>
      </c>
      <c r="P57" s="9"/>
      <c r="Q57" s="9">
        <f>1*4*6</f>
        <v>24</v>
      </c>
      <c r="R57" s="9">
        <f>2*4*6</f>
        <v>48</v>
      </c>
      <c r="S57" s="9"/>
      <c r="T57" s="9">
        <f>1*4*3</f>
        <v>12</v>
      </c>
      <c r="U57" s="9">
        <f>2*4*3</f>
        <v>24</v>
      </c>
      <c r="V57" s="9"/>
      <c r="W57" s="9">
        <f>1*4*3</f>
        <v>12</v>
      </c>
      <c r="X57" s="9">
        <f>2*4*3</f>
        <v>24</v>
      </c>
      <c r="Y57" s="9"/>
      <c r="Z57" s="9"/>
      <c r="AA57" s="9"/>
      <c r="AB57" s="9"/>
      <c r="AC57" s="9"/>
      <c r="AD57" s="9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</row>
    <row r="58" spans="1:96" x14ac:dyDescent="0.35">
      <c r="A58" s="61"/>
      <c r="B58" s="45"/>
      <c r="C58" s="14">
        <v>6000</v>
      </c>
      <c r="D58" s="10">
        <f>D57*$C$5</f>
        <v>0</v>
      </c>
      <c r="E58" s="10">
        <f>E57*$C$6</f>
        <v>120000</v>
      </c>
      <c r="F58" s="10">
        <f>F57*$C$7</f>
        <v>192000</v>
      </c>
      <c r="G58" s="10">
        <f>G57*$C$5</f>
        <v>0</v>
      </c>
      <c r="H58" s="10">
        <f>H57*$C$6</f>
        <v>120000</v>
      </c>
      <c r="I58" s="10">
        <f>I57*$C$7</f>
        <v>432000</v>
      </c>
      <c r="J58" s="10">
        <f>J57*$C$5</f>
        <v>0</v>
      </c>
      <c r="K58" s="10">
        <f>K57*$C$6</f>
        <v>240000</v>
      </c>
      <c r="L58" s="10">
        <f>L57*$C$7</f>
        <v>432000</v>
      </c>
      <c r="M58" s="10">
        <f>M57*$C$5</f>
        <v>0</v>
      </c>
      <c r="N58" s="10">
        <f>N57*$C$6</f>
        <v>120000</v>
      </c>
      <c r="O58" s="10">
        <f>O57*$C$7</f>
        <v>288000</v>
      </c>
      <c r="P58" s="10">
        <f>P57*$C$5</f>
        <v>0</v>
      </c>
      <c r="Q58" s="10">
        <f>Q57*$C$6</f>
        <v>120000</v>
      </c>
      <c r="R58" s="10">
        <f>R57*$C$7</f>
        <v>288000</v>
      </c>
      <c r="S58" s="10">
        <f>S57*$C$5</f>
        <v>0</v>
      </c>
      <c r="T58" s="10">
        <f>T57*$C$6</f>
        <v>60000</v>
      </c>
      <c r="U58" s="10">
        <f>U57*$C$7</f>
        <v>144000</v>
      </c>
      <c r="V58" s="10">
        <f>V57*$C$5</f>
        <v>0</v>
      </c>
      <c r="W58" s="10">
        <f>W57*$C$6</f>
        <v>60000</v>
      </c>
      <c r="X58" s="10">
        <f>X57*$C$7</f>
        <v>144000</v>
      </c>
      <c r="Y58" s="10">
        <f>Y57*$C$5</f>
        <v>0</v>
      </c>
      <c r="Z58" s="10">
        <f>Z57*$C$6</f>
        <v>0</v>
      </c>
      <c r="AA58" s="10">
        <f>AA57*$C$7</f>
        <v>0</v>
      </c>
      <c r="AB58" s="10">
        <f>AB57*$C$5</f>
        <v>0</v>
      </c>
      <c r="AC58" s="10">
        <f>AC57*$C$6</f>
        <v>0</v>
      </c>
      <c r="AD58" s="10">
        <f>AD57*$C$7</f>
        <v>0</v>
      </c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</row>
    <row r="59" spans="1:96" ht="55.15" customHeight="1" x14ac:dyDescent="0.3">
      <c r="A59" s="61"/>
      <c r="B59" s="43" t="s">
        <v>124</v>
      </c>
      <c r="C59" s="14">
        <v>4000</v>
      </c>
      <c r="D59" s="26" t="s">
        <v>76</v>
      </c>
      <c r="E59" s="26" t="s">
        <v>30</v>
      </c>
      <c r="F59" s="26" t="s">
        <v>62</v>
      </c>
      <c r="G59" s="26" t="s">
        <v>77</v>
      </c>
      <c r="H59" s="26" t="s">
        <v>30</v>
      </c>
      <c r="I59" s="26" t="s">
        <v>21</v>
      </c>
      <c r="J59" s="26" t="s">
        <v>78</v>
      </c>
      <c r="K59" s="26" t="s">
        <v>40</v>
      </c>
      <c r="L59" s="26" t="s">
        <v>18</v>
      </c>
      <c r="M59" s="26" t="s">
        <v>79</v>
      </c>
      <c r="N59" s="26" t="s">
        <v>51</v>
      </c>
      <c r="O59" s="26" t="s">
        <v>42</v>
      </c>
      <c r="P59" s="26" t="s">
        <v>79</v>
      </c>
      <c r="Q59" s="26" t="s">
        <v>51</v>
      </c>
      <c r="R59" s="26" t="s">
        <v>42</v>
      </c>
      <c r="S59" s="26" t="s">
        <v>108</v>
      </c>
      <c r="T59" s="26" t="s">
        <v>100</v>
      </c>
      <c r="U59" s="26" t="s">
        <v>106</v>
      </c>
      <c r="V59" s="26" t="s">
        <v>108</v>
      </c>
      <c r="W59" s="26" t="s">
        <v>100</v>
      </c>
      <c r="X59" s="26" t="s">
        <v>106</v>
      </c>
      <c r="Y59" s="26" t="s">
        <v>108</v>
      </c>
      <c r="Z59" s="26" t="s">
        <v>100</v>
      </c>
      <c r="AA59" s="26" t="s">
        <v>106</v>
      </c>
      <c r="AB59" s="26" t="s">
        <v>108</v>
      </c>
      <c r="AC59" s="26" t="s">
        <v>100</v>
      </c>
      <c r="AD59" s="26" t="s">
        <v>106</v>
      </c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  <c r="BU59" s="4"/>
      <c r="BV59" s="4"/>
      <c r="BW59" s="4"/>
      <c r="BX59" s="4"/>
      <c r="BY59" s="4"/>
      <c r="BZ59" s="4"/>
      <c r="CA59" s="4"/>
      <c r="CB59" s="4"/>
      <c r="CC59" s="4"/>
      <c r="CD59" s="4"/>
      <c r="CE59" s="4"/>
      <c r="CF59" s="4"/>
      <c r="CG59" s="4"/>
      <c r="CH59" s="4"/>
      <c r="CI59" s="4"/>
      <c r="CJ59" s="4"/>
      <c r="CK59" s="4"/>
      <c r="CL59" s="4"/>
      <c r="CM59" s="4"/>
      <c r="CN59" s="4"/>
      <c r="CO59" s="4"/>
      <c r="CP59" s="4"/>
      <c r="CQ59" s="4"/>
      <c r="CR59" s="4"/>
    </row>
    <row r="60" spans="1:96" x14ac:dyDescent="0.3">
      <c r="A60" s="61"/>
      <c r="B60" s="44"/>
      <c r="C60" s="14">
        <v>5000</v>
      </c>
      <c r="D60" s="3">
        <f>2*4*6</f>
        <v>48</v>
      </c>
      <c r="E60" s="3">
        <f>3*4*9</f>
        <v>108</v>
      </c>
      <c r="F60" s="3">
        <f>3*4*12</f>
        <v>144</v>
      </c>
      <c r="G60" s="3">
        <f>3*4*6</f>
        <v>72</v>
      </c>
      <c r="H60" s="3">
        <f>3*4*9</f>
        <v>108</v>
      </c>
      <c r="I60" s="3">
        <f>4*4*9</f>
        <v>144</v>
      </c>
      <c r="J60" s="3">
        <f>2*4*6</f>
        <v>48</v>
      </c>
      <c r="K60" s="3">
        <f>3*4*12</f>
        <v>144</v>
      </c>
      <c r="L60" s="3">
        <f>4*4*12</f>
        <v>192</v>
      </c>
      <c r="M60" s="3">
        <f>2*4*6</f>
        <v>48</v>
      </c>
      <c r="N60" s="3">
        <f>2*4*9</f>
        <v>72</v>
      </c>
      <c r="O60" s="3">
        <f>3*4*9</f>
        <v>108</v>
      </c>
      <c r="P60" s="3">
        <f>2*4*6</f>
        <v>48</v>
      </c>
      <c r="Q60" s="3">
        <f>2*4*9</f>
        <v>72</v>
      </c>
      <c r="R60" s="3">
        <f>3*4*9</f>
        <v>108</v>
      </c>
      <c r="S60" s="3">
        <f>2*4*3</f>
        <v>24</v>
      </c>
      <c r="T60" s="3">
        <f>2*4*4.5</f>
        <v>36</v>
      </c>
      <c r="U60" s="3">
        <f>3*4*4.5</f>
        <v>54</v>
      </c>
      <c r="V60" s="3">
        <f>2*4*3</f>
        <v>24</v>
      </c>
      <c r="W60" s="3">
        <f>2*4*4.5</f>
        <v>36</v>
      </c>
      <c r="X60" s="3">
        <f>3*4*4.5</f>
        <v>54</v>
      </c>
      <c r="Y60" s="3">
        <f>2*4*3</f>
        <v>24</v>
      </c>
      <c r="Z60" s="3">
        <f>2*4*4.5</f>
        <v>36</v>
      </c>
      <c r="AA60" s="3">
        <f>3*4*4.5</f>
        <v>54</v>
      </c>
      <c r="AB60" s="3">
        <f>2*4*3</f>
        <v>24</v>
      </c>
      <c r="AC60" s="3">
        <f>2*4*4.5</f>
        <v>36</v>
      </c>
      <c r="AD60" s="3">
        <f>3*4*4.5</f>
        <v>54</v>
      </c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  <c r="BU60" s="4"/>
      <c r="BV60" s="4"/>
      <c r="BW60" s="4"/>
      <c r="BX60" s="4"/>
      <c r="BY60" s="4"/>
      <c r="BZ60" s="4"/>
      <c r="CA60" s="4"/>
      <c r="CB60" s="4"/>
      <c r="CC60" s="4"/>
      <c r="CD60" s="4"/>
      <c r="CE60" s="4"/>
      <c r="CF60" s="4"/>
      <c r="CG60" s="4"/>
      <c r="CH60" s="4"/>
      <c r="CI60" s="4"/>
      <c r="CJ60" s="4"/>
      <c r="CK60" s="4"/>
      <c r="CL60" s="4"/>
      <c r="CM60" s="4"/>
      <c r="CN60" s="4"/>
      <c r="CO60" s="4"/>
      <c r="CP60" s="4"/>
      <c r="CQ60" s="4"/>
      <c r="CR60" s="4"/>
    </row>
    <row r="61" spans="1:96" x14ac:dyDescent="0.3">
      <c r="A61" s="61"/>
      <c r="B61" s="45"/>
      <c r="C61" s="14">
        <v>6000</v>
      </c>
      <c r="D61" s="2">
        <f>D60*$C$5</f>
        <v>192000</v>
      </c>
      <c r="E61" s="2">
        <f>E60*$C$6</f>
        <v>540000</v>
      </c>
      <c r="F61" s="2">
        <f>F60*$C$7</f>
        <v>864000</v>
      </c>
      <c r="G61" s="2">
        <f>G60*$C$5</f>
        <v>288000</v>
      </c>
      <c r="H61" s="2">
        <f>H60*$C$6</f>
        <v>540000</v>
      </c>
      <c r="I61" s="2">
        <f>I60*$C$7</f>
        <v>864000</v>
      </c>
      <c r="J61" s="2">
        <f>J60*$C$5</f>
        <v>192000</v>
      </c>
      <c r="K61" s="2">
        <f>K60*$C$6</f>
        <v>720000</v>
      </c>
      <c r="L61" s="2">
        <f>L60*$C$7</f>
        <v>1152000</v>
      </c>
      <c r="M61" s="2">
        <f>M60*$C$5</f>
        <v>192000</v>
      </c>
      <c r="N61" s="2">
        <f>N60*$C$6</f>
        <v>360000</v>
      </c>
      <c r="O61" s="2">
        <f>O60*$C$7</f>
        <v>648000</v>
      </c>
      <c r="P61" s="2">
        <f>P60*$C$5</f>
        <v>192000</v>
      </c>
      <c r="Q61" s="2">
        <f>Q60*$C$6</f>
        <v>360000</v>
      </c>
      <c r="R61" s="2">
        <f>R60*$C$7</f>
        <v>648000</v>
      </c>
      <c r="S61" s="2">
        <f>S60*$C$5</f>
        <v>96000</v>
      </c>
      <c r="T61" s="2">
        <f>T60*$C$6</f>
        <v>180000</v>
      </c>
      <c r="U61" s="2">
        <f>U60*$C$7</f>
        <v>324000</v>
      </c>
      <c r="V61" s="2">
        <f>V60*$C$5</f>
        <v>96000</v>
      </c>
      <c r="W61" s="2">
        <f>W60*$C$6</f>
        <v>180000</v>
      </c>
      <c r="X61" s="2">
        <f>X60*$C$7</f>
        <v>324000</v>
      </c>
      <c r="Y61" s="2">
        <f>Y60*$C$5</f>
        <v>96000</v>
      </c>
      <c r="Z61" s="2">
        <f>Z60*$C$6</f>
        <v>180000</v>
      </c>
      <c r="AA61" s="2">
        <f>AA60*$C$7</f>
        <v>324000</v>
      </c>
      <c r="AB61" s="2">
        <f>AB60*$C$5</f>
        <v>96000</v>
      </c>
      <c r="AC61" s="2">
        <f>AC60*$C$6</f>
        <v>180000</v>
      </c>
      <c r="AD61" s="2">
        <f>AD60*$C$7</f>
        <v>324000</v>
      </c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  <c r="BU61" s="4"/>
      <c r="BV61" s="4"/>
      <c r="BW61" s="4"/>
      <c r="BX61" s="4"/>
      <c r="BY61" s="4"/>
      <c r="BZ61" s="4"/>
      <c r="CA61" s="4"/>
      <c r="CB61" s="4"/>
      <c r="CC61" s="4"/>
      <c r="CD61" s="4"/>
      <c r="CE61" s="4"/>
      <c r="CF61" s="4"/>
      <c r="CG61" s="4"/>
      <c r="CH61" s="4"/>
      <c r="CI61" s="4"/>
      <c r="CJ61" s="4"/>
      <c r="CK61" s="4"/>
      <c r="CL61" s="4"/>
      <c r="CM61" s="4"/>
      <c r="CN61" s="4"/>
      <c r="CO61" s="4"/>
      <c r="CP61" s="4"/>
      <c r="CQ61" s="4"/>
      <c r="CR61" s="4"/>
    </row>
    <row r="62" spans="1:96" s="13" customFormat="1" ht="81.75" thickBot="1" x14ac:dyDescent="0.4">
      <c r="A62" s="61"/>
      <c r="B62" s="34" t="s">
        <v>109</v>
      </c>
      <c r="C62" s="34"/>
      <c r="D62" s="35">
        <f>D52+D55+D58+D61</f>
        <v>384000</v>
      </c>
      <c r="E62" s="35">
        <f t="shared" ref="E62:O62" si="3">E52+E55+E58+E61</f>
        <v>1320000</v>
      </c>
      <c r="F62" s="35">
        <f t="shared" si="3"/>
        <v>2208000</v>
      </c>
      <c r="G62" s="35">
        <f t="shared" si="3"/>
        <v>672000</v>
      </c>
      <c r="H62" s="35">
        <f t="shared" si="3"/>
        <v>1440000</v>
      </c>
      <c r="I62" s="35">
        <f t="shared" si="3"/>
        <v>2736000</v>
      </c>
      <c r="J62" s="35">
        <f t="shared" si="3"/>
        <v>432000</v>
      </c>
      <c r="K62" s="35">
        <f t="shared" si="3"/>
        <v>1560000</v>
      </c>
      <c r="L62" s="35">
        <f t="shared" si="3"/>
        <v>2880000</v>
      </c>
      <c r="M62" s="35">
        <f t="shared" si="3"/>
        <v>368000</v>
      </c>
      <c r="N62" s="35">
        <f t="shared" si="3"/>
        <v>1000000</v>
      </c>
      <c r="O62" s="35">
        <f t="shared" si="3"/>
        <v>1656000</v>
      </c>
      <c r="P62" s="35">
        <f t="shared" ref="P62:AA62" si="4">P52+P55+P58+P61</f>
        <v>368000</v>
      </c>
      <c r="Q62" s="35">
        <f t="shared" si="4"/>
        <v>1000000</v>
      </c>
      <c r="R62" s="35">
        <f t="shared" si="4"/>
        <v>1656000</v>
      </c>
      <c r="S62" s="35">
        <f t="shared" si="4"/>
        <v>184000</v>
      </c>
      <c r="T62" s="35">
        <f t="shared" si="4"/>
        <v>500000</v>
      </c>
      <c r="U62" s="35">
        <f t="shared" si="4"/>
        <v>828000</v>
      </c>
      <c r="V62" s="35">
        <f t="shared" si="4"/>
        <v>184000</v>
      </c>
      <c r="W62" s="35">
        <f t="shared" si="4"/>
        <v>500000</v>
      </c>
      <c r="X62" s="35">
        <f t="shared" si="4"/>
        <v>828000</v>
      </c>
      <c r="Y62" s="35">
        <f t="shared" si="4"/>
        <v>184000</v>
      </c>
      <c r="Z62" s="35">
        <f t="shared" si="4"/>
        <v>440000</v>
      </c>
      <c r="AA62" s="12">
        <f t="shared" si="4"/>
        <v>684000</v>
      </c>
      <c r="AB62" s="35">
        <f>AB52+AB55+AB58+AB61</f>
        <v>184000</v>
      </c>
      <c r="AC62" s="35">
        <f>AC52+AC55+AC58+AC61</f>
        <v>440000</v>
      </c>
      <c r="AD62" s="12">
        <f>AD52+AD55+AD58+AD61</f>
        <v>684000</v>
      </c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</row>
    <row r="63" spans="1:96" ht="24" thickTop="1" thickBot="1" x14ac:dyDescent="0.35">
      <c r="A63" s="46"/>
      <c r="B63" s="47"/>
      <c r="C63" s="47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7"/>
      <c r="S63" s="47"/>
      <c r="T63" s="47"/>
      <c r="U63" s="47"/>
      <c r="V63" s="47"/>
      <c r="W63" s="47"/>
      <c r="X63" s="47"/>
      <c r="Y63" s="47"/>
      <c r="Z63" s="48"/>
      <c r="AA63" s="31"/>
      <c r="AB63" s="4"/>
      <c r="AC63" s="4"/>
      <c r="AD63" s="31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  <c r="BU63" s="4"/>
      <c r="BV63" s="4"/>
      <c r="BW63" s="4"/>
      <c r="BX63" s="4"/>
      <c r="BY63" s="4"/>
      <c r="BZ63" s="4"/>
      <c r="CA63" s="4"/>
      <c r="CB63" s="4"/>
      <c r="CC63" s="4"/>
      <c r="CD63" s="4"/>
      <c r="CE63" s="4"/>
      <c r="CF63" s="4"/>
      <c r="CG63" s="4"/>
      <c r="CH63" s="4"/>
      <c r="CI63" s="4"/>
      <c r="CJ63" s="4"/>
      <c r="CK63" s="4"/>
      <c r="CL63" s="4"/>
      <c r="CM63" s="4"/>
      <c r="CN63" s="4"/>
      <c r="CO63" s="4"/>
      <c r="CP63" s="4"/>
      <c r="CQ63" s="4"/>
      <c r="CR63" s="4"/>
    </row>
    <row r="64" spans="1:96" ht="36" customHeight="1" x14ac:dyDescent="0.3">
      <c r="A64" s="50" t="s">
        <v>117</v>
      </c>
      <c r="B64" s="51"/>
      <c r="C64" s="51"/>
      <c r="D64" s="5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  <c r="BU64" s="4"/>
      <c r="BV64" s="4"/>
      <c r="BW64" s="4"/>
      <c r="BX64" s="4"/>
      <c r="BY64" s="4"/>
      <c r="BZ64" s="4"/>
      <c r="CA64" s="4"/>
      <c r="CB64" s="4"/>
      <c r="CC64" s="4"/>
      <c r="CD64" s="4"/>
      <c r="CE64" s="4"/>
      <c r="CF64" s="4"/>
      <c r="CG64" s="4"/>
      <c r="CH64" s="4"/>
      <c r="CI64" s="4"/>
      <c r="CJ64" s="4"/>
      <c r="CK64" s="4"/>
      <c r="CL64" s="4"/>
      <c r="CM64" s="4"/>
      <c r="CN64" s="4"/>
      <c r="CO64" s="4"/>
      <c r="CP64" s="4"/>
      <c r="CQ64" s="4"/>
      <c r="CR64" s="4"/>
    </row>
    <row r="65" spans="1:96" ht="20.25" customHeight="1" x14ac:dyDescent="0.3">
      <c r="A65" s="53"/>
      <c r="B65" s="54"/>
      <c r="C65" s="54"/>
      <c r="D65" s="55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  <c r="BU65" s="4"/>
      <c r="BV65" s="4"/>
      <c r="BW65" s="4"/>
      <c r="BX65" s="4"/>
      <c r="BY65" s="4"/>
      <c r="BZ65" s="4"/>
      <c r="CA65" s="4"/>
      <c r="CB65" s="4"/>
      <c r="CC65" s="4"/>
      <c r="CD65" s="4"/>
      <c r="CE65" s="4"/>
      <c r="CF65" s="4"/>
      <c r="CG65" s="4"/>
      <c r="CH65" s="4"/>
      <c r="CI65" s="4"/>
      <c r="CJ65" s="4"/>
      <c r="CK65" s="4"/>
      <c r="CL65" s="4"/>
      <c r="CM65" s="4"/>
      <c r="CN65" s="4"/>
      <c r="CO65" s="4"/>
      <c r="CP65" s="4"/>
      <c r="CQ65" s="4"/>
      <c r="CR65" s="4"/>
    </row>
    <row r="66" spans="1:96" ht="84.75" customHeight="1" x14ac:dyDescent="0.3">
      <c r="A66" s="56" t="s">
        <v>125</v>
      </c>
      <c r="B66" s="57"/>
      <c r="C66" s="30" t="s">
        <v>128</v>
      </c>
      <c r="D66" s="36" t="s">
        <v>129</v>
      </c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  <c r="BU66" s="4"/>
      <c r="BV66" s="4"/>
      <c r="BW66" s="4"/>
      <c r="BX66" s="4"/>
      <c r="BY66" s="4"/>
      <c r="BZ66" s="4"/>
      <c r="CA66" s="4"/>
      <c r="CB66" s="4"/>
      <c r="CC66" s="4"/>
      <c r="CD66" s="4"/>
      <c r="CE66" s="4"/>
      <c r="CF66" s="4"/>
      <c r="CG66" s="4"/>
      <c r="CH66" s="4"/>
      <c r="CI66" s="4"/>
      <c r="CJ66" s="4"/>
      <c r="CK66" s="4"/>
      <c r="CL66" s="4"/>
      <c r="CM66" s="4"/>
      <c r="CN66" s="4"/>
      <c r="CO66" s="4"/>
      <c r="CP66" s="4"/>
      <c r="CQ66" s="4"/>
      <c r="CR66" s="4"/>
    </row>
    <row r="67" spans="1:96" ht="79.5" customHeight="1" x14ac:dyDescent="0.3">
      <c r="A67" s="56" t="s">
        <v>126</v>
      </c>
      <c r="B67" s="57"/>
      <c r="C67" s="30" t="s">
        <v>128</v>
      </c>
      <c r="D67" s="36" t="s">
        <v>130</v>
      </c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  <c r="BU67" s="4"/>
      <c r="BV67" s="4"/>
      <c r="BW67" s="4"/>
      <c r="BX67" s="4"/>
      <c r="BY67" s="4"/>
      <c r="BZ67" s="4"/>
      <c r="CA67" s="4"/>
      <c r="CB67" s="4"/>
      <c r="CC67" s="4"/>
      <c r="CD67" s="4"/>
      <c r="CE67" s="4"/>
      <c r="CF67" s="4"/>
      <c r="CG67" s="4"/>
      <c r="CH67" s="4"/>
      <c r="CI67" s="4"/>
      <c r="CJ67" s="4"/>
      <c r="CK67" s="4"/>
      <c r="CL67" s="4"/>
      <c r="CM67" s="4"/>
      <c r="CN67" s="4"/>
      <c r="CO67" s="4"/>
      <c r="CP67" s="4"/>
      <c r="CQ67" s="4"/>
      <c r="CR67" s="4"/>
    </row>
    <row r="68" spans="1:96" ht="73.5" customHeight="1" thickBot="1" x14ac:dyDescent="0.35">
      <c r="A68" s="58" t="s">
        <v>127</v>
      </c>
      <c r="B68" s="59"/>
      <c r="C68" s="37" t="s">
        <v>128</v>
      </c>
      <c r="D68" s="38" t="s">
        <v>131</v>
      </c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  <c r="BU68" s="4"/>
      <c r="BV68" s="4"/>
      <c r="BW68" s="4"/>
      <c r="BX68" s="4"/>
      <c r="BY68" s="4"/>
      <c r="BZ68" s="4"/>
      <c r="CA68" s="4"/>
      <c r="CB68" s="4"/>
      <c r="CC68" s="4"/>
      <c r="CD68" s="4"/>
      <c r="CE68" s="4"/>
      <c r="CF68" s="4"/>
      <c r="CG68" s="4"/>
      <c r="CH68" s="4"/>
      <c r="CI68" s="4"/>
      <c r="CJ68" s="4"/>
      <c r="CK68" s="4"/>
      <c r="CL68" s="4"/>
      <c r="CM68" s="4"/>
      <c r="CN68" s="4"/>
      <c r="CO68" s="4"/>
      <c r="CP68" s="4"/>
      <c r="CQ68" s="4"/>
      <c r="CR68" s="4"/>
    </row>
    <row r="69" spans="1:96" x14ac:dyDescent="0.3">
      <c r="B69" s="4"/>
      <c r="C69" s="2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  <c r="BU69" s="4"/>
      <c r="BV69" s="4"/>
      <c r="BW69" s="4"/>
      <c r="BX69" s="4"/>
      <c r="BY69" s="4"/>
      <c r="BZ69" s="4"/>
      <c r="CA69" s="4"/>
      <c r="CB69" s="4"/>
      <c r="CC69" s="4"/>
      <c r="CD69" s="4"/>
      <c r="CE69" s="4"/>
      <c r="CF69" s="4"/>
      <c r="CG69" s="4"/>
      <c r="CH69" s="4"/>
      <c r="CI69" s="4"/>
      <c r="CJ69" s="4"/>
      <c r="CK69" s="4"/>
      <c r="CL69" s="4"/>
      <c r="CM69" s="4"/>
      <c r="CN69" s="4"/>
      <c r="CO69" s="4"/>
      <c r="CP69" s="4"/>
      <c r="CQ69" s="4"/>
      <c r="CR69" s="4"/>
    </row>
    <row r="70" spans="1:96" x14ac:dyDescent="0.3">
      <c r="B70" s="4"/>
      <c r="C70" s="2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  <c r="BU70" s="4"/>
      <c r="BV70" s="4"/>
      <c r="BW70" s="4"/>
      <c r="BX70" s="4"/>
      <c r="BY70" s="4"/>
      <c r="BZ70" s="4"/>
      <c r="CA70" s="4"/>
      <c r="CB70" s="4"/>
      <c r="CC70" s="4"/>
      <c r="CD70" s="4"/>
      <c r="CE70" s="4"/>
      <c r="CF70" s="4"/>
      <c r="CG70" s="4"/>
      <c r="CH70" s="4"/>
      <c r="CI70" s="4"/>
      <c r="CJ70" s="4"/>
      <c r="CK70" s="4"/>
      <c r="CL70" s="4"/>
      <c r="CM70" s="4"/>
      <c r="CN70" s="4"/>
      <c r="CO70" s="4"/>
      <c r="CP70" s="4"/>
      <c r="CQ70" s="4"/>
      <c r="CR70" s="4"/>
    </row>
    <row r="71" spans="1:96" x14ac:dyDescent="0.3">
      <c r="B71" s="4"/>
      <c r="C71" s="2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  <c r="BU71" s="4"/>
      <c r="BV71" s="4"/>
      <c r="BW71" s="4"/>
      <c r="BX71" s="4"/>
      <c r="BY71" s="4"/>
      <c r="BZ71" s="4"/>
      <c r="CA71" s="4"/>
      <c r="CB71" s="4"/>
      <c r="CC71" s="4"/>
      <c r="CD71" s="4"/>
      <c r="CE71" s="4"/>
      <c r="CF71" s="4"/>
      <c r="CG71" s="4"/>
      <c r="CH71" s="4"/>
      <c r="CI71" s="4"/>
      <c r="CJ71" s="4"/>
      <c r="CK71" s="4"/>
      <c r="CL71" s="4"/>
      <c r="CM71" s="4"/>
      <c r="CN71" s="4"/>
      <c r="CO71" s="4"/>
      <c r="CP71" s="4"/>
      <c r="CQ71" s="4"/>
      <c r="CR71" s="4"/>
    </row>
    <row r="72" spans="1:96" x14ac:dyDescent="0.3">
      <c r="B72" s="4"/>
      <c r="C72" s="2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  <c r="BU72" s="4"/>
      <c r="BV72" s="4"/>
      <c r="BW72" s="4"/>
      <c r="BX72" s="4"/>
      <c r="BY72" s="4"/>
      <c r="BZ72" s="4"/>
      <c r="CA72" s="4"/>
      <c r="CB72" s="4"/>
      <c r="CC72" s="4"/>
      <c r="CD72" s="4"/>
      <c r="CE72" s="4"/>
      <c r="CF72" s="4"/>
      <c r="CG72" s="4"/>
      <c r="CH72" s="4"/>
      <c r="CI72" s="4"/>
      <c r="CJ72" s="4"/>
      <c r="CK72" s="4"/>
      <c r="CL72" s="4"/>
      <c r="CM72" s="4"/>
      <c r="CN72" s="4"/>
      <c r="CO72" s="4"/>
      <c r="CP72" s="4"/>
      <c r="CQ72" s="4"/>
      <c r="CR72" s="4"/>
    </row>
    <row r="73" spans="1:96" x14ac:dyDescent="0.3">
      <c r="B73" s="4"/>
      <c r="C73" s="2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  <c r="BU73" s="4"/>
      <c r="BV73" s="4"/>
      <c r="BW73" s="4"/>
      <c r="BX73" s="4"/>
      <c r="BY73" s="4"/>
      <c r="BZ73" s="4"/>
      <c r="CA73" s="4"/>
      <c r="CB73" s="4"/>
      <c r="CC73" s="4"/>
      <c r="CD73" s="4"/>
      <c r="CE73" s="4"/>
      <c r="CF73" s="4"/>
      <c r="CG73" s="4"/>
      <c r="CH73" s="4"/>
      <c r="CI73" s="4"/>
      <c r="CJ73" s="4"/>
      <c r="CK73" s="4"/>
      <c r="CL73" s="4"/>
      <c r="CM73" s="4"/>
      <c r="CN73" s="4"/>
      <c r="CO73" s="4"/>
      <c r="CP73" s="4"/>
      <c r="CQ73" s="4"/>
      <c r="CR73" s="4"/>
    </row>
    <row r="74" spans="1:96" x14ac:dyDescent="0.3">
      <c r="B74" s="4"/>
      <c r="C74" s="2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  <c r="BU74" s="4"/>
      <c r="BV74" s="4"/>
      <c r="BW74" s="4"/>
      <c r="BX74" s="4"/>
      <c r="BY74" s="4"/>
      <c r="BZ74" s="4"/>
      <c r="CA74" s="4"/>
      <c r="CB74" s="4"/>
      <c r="CC74" s="4"/>
      <c r="CD74" s="4"/>
      <c r="CE74" s="4"/>
      <c r="CF74" s="4"/>
      <c r="CG74" s="4"/>
      <c r="CH74" s="4"/>
      <c r="CI74" s="4"/>
      <c r="CJ74" s="4"/>
      <c r="CK74" s="4"/>
      <c r="CL74" s="4"/>
      <c r="CM74" s="4"/>
      <c r="CN74" s="4"/>
      <c r="CO74" s="4"/>
      <c r="CP74" s="4"/>
      <c r="CQ74" s="4"/>
      <c r="CR74" s="4"/>
    </row>
    <row r="75" spans="1:96" x14ac:dyDescent="0.3">
      <c r="B75" s="4"/>
      <c r="C75" s="2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  <c r="BU75" s="4"/>
      <c r="BV75" s="4"/>
      <c r="BW75" s="4"/>
      <c r="BX75" s="4"/>
      <c r="BY75" s="4"/>
      <c r="BZ75" s="4"/>
      <c r="CA75" s="4"/>
      <c r="CB75" s="4"/>
      <c r="CC75" s="4"/>
      <c r="CD75" s="4"/>
      <c r="CE75" s="4"/>
      <c r="CF75" s="4"/>
      <c r="CG75" s="4"/>
      <c r="CH75" s="4"/>
      <c r="CI75" s="4"/>
      <c r="CJ75" s="4"/>
      <c r="CK75" s="4"/>
      <c r="CL75" s="4"/>
      <c r="CM75" s="4"/>
      <c r="CN75" s="4"/>
      <c r="CO75" s="4"/>
      <c r="CP75" s="4"/>
      <c r="CQ75" s="4"/>
      <c r="CR75" s="4"/>
    </row>
    <row r="76" spans="1:96" x14ac:dyDescent="0.3">
      <c r="B76" s="4"/>
      <c r="C76" s="2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</row>
    <row r="77" spans="1:96" x14ac:dyDescent="0.3">
      <c r="B77" s="4"/>
      <c r="C77" s="2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  <c r="BU77" s="4"/>
      <c r="BV77" s="4"/>
      <c r="BW77" s="4"/>
      <c r="BX77" s="4"/>
      <c r="BY77" s="4"/>
      <c r="BZ77" s="4"/>
      <c r="CA77" s="4"/>
      <c r="CB77" s="4"/>
      <c r="CC77" s="4"/>
      <c r="CD77" s="4"/>
      <c r="CE77" s="4"/>
      <c r="CF77" s="4"/>
      <c r="CG77" s="4"/>
      <c r="CH77" s="4"/>
      <c r="CI77" s="4"/>
      <c r="CJ77" s="4"/>
      <c r="CK77" s="4"/>
      <c r="CL77" s="4"/>
      <c r="CM77" s="4"/>
      <c r="CN77" s="4"/>
      <c r="CO77" s="4"/>
      <c r="CP77" s="4"/>
      <c r="CQ77" s="4"/>
      <c r="CR77" s="4"/>
    </row>
    <row r="78" spans="1:96" x14ac:dyDescent="0.3">
      <c r="B78" s="4"/>
      <c r="C78" s="2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  <c r="BU78" s="4"/>
      <c r="BV78" s="4"/>
      <c r="BW78" s="4"/>
      <c r="BX78" s="4"/>
      <c r="BY78" s="4"/>
      <c r="BZ78" s="4"/>
      <c r="CA78" s="4"/>
      <c r="CB78" s="4"/>
      <c r="CC78" s="4"/>
      <c r="CD78" s="4"/>
      <c r="CE78" s="4"/>
      <c r="CF78" s="4"/>
      <c r="CG78" s="4"/>
      <c r="CH78" s="4"/>
      <c r="CI78" s="4"/>
      <c r="CJ78" s="4"/>
      <c r="CK78" s="4"/>
      <c r="CL78" s="4"/>
      <c r="CM78" s="4"/>
      <c r="CN78" s="4"/>
      <c r="CO78" s="4"/>
      <c r="CP78" s="4"/>
      <c r="CQ78" s="4"/>
      <c r="CR78" s="4"/>
    </row>
    <row r="79" spans="1:96" x14ac:dyDescent="0.3">
      <c r="B79" s="4"/>
      <c r="C79" s="2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  <c r="BU79" s="4"/>
      <c r="BV79" s="4"/>
      <c r="BW79" s="4"/>
      <c r="BX79" s="4"/>
      <c r="BY79" s="4"/>
      <c r="BZ79" s="4"/>
      <c r="CA79" s="4"/>
      <c r="CB79" s="4"/>
      <c r="CC79" s="4"/>
      <c r="CD79" s="4"/>
      <c r="CE79" s="4"/>
      <c r="CF79" s="4"/>
      <c r="CG79" s="4"/>
      <c r="CH79" s="4"/>
      <c r="CI79" s="4"/>
      <c r="CJ79" s="4"/>
      <c r="CK79" s="4"/>
      <c r="CL79" s="4"/>
      <c r="CM79" s="4"/>
      <c r="CN79" s="4"/>
      <c r="CO79" s="4"/>
      <c r="CP79" s="4"/>
      <c r="CQ79" s="4"/>
      <c r="CR79" s="4"/>
    </row>
    <row r="80" spans="1:96" x14ac:dyDescent="0.3">
      <c r="B80" s="4"/>
      <c r="C80" s="2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  <c r="BU80" s="4"/>
      <c r="BV80" s="4"/>
      <c r="BW80" s="4"/>
      <c r="BX80" s="4"/>
      <c r="BY80" s="4"/>
      <c r="BZ80" s="4"/>
      <c r="CA80" s="4"/>
      <c r="CB80" s="4"/>
      <c r="CC80" s="4"/>
      <c r="CD80" s="4"/>
      <c r="CE80" s="4"/>
      <c r="CF80" s="4"/>
      <c r="CG80" s="4"/>
      <c r="CH80" s="4"/>
      <c r="CI80" s="4"/>
      <c r="CJ80" s="4"/>
      <c r="CK80" s="4"/>
      <c r="CL80" s="4"/>
      <c r="CM80" s="4"/>
      <c r="CN80" s="4"/>
      <c r="CO80" s="4"/>
      <c r="CP80" s="4"/>
      <c r="CQ80" s="4"/>
      <c r="CR80" s="4"/>
    </row>
    <row r="81" spans="2:96" x14ac:dyDescent="0.3">
      <c r="B81" s="4"/>
      <c r="C81" s="2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  <c r="BU81" s="4"/>
      <c r="BV81" s="4"/>
      <c r="BW81" s="4"/>
      <c r="BX81" s="4"/>
      <c r="BY81" s="4"/>
      <c r="BZ81" s="4"/>
      <c r="CA81" s="4"/>
      <c r="CB81" s="4"/>
      <c r="CC81" s="4"/>
      <c r="CD81" s="4"/>
      <c r="CE81" s="4"/>
      <c r="CF81" s="4"/>
      <c r="CG81" s="4"/>
      <c r="CH81" s="4"/>
      <c r="CI81" s="4"/>
      <c r="CJ81" s="4"/>
      <c r="CK81" s="4"/>
      <c r="CL81" s="4"/>
      <c r="CM81" s="4"/>
      <c r="CN81" s="4"/>
      <c r="CO81" s="4"/>
      <c r="CP81" s="4"/>
      <c r="CQ81" s="4"/>
      <c r="CR81" s="4"/>
    </row>
    <row r="82" spans="2:96" x14ac:dyDescent="0.3">
      <c r="B82" s="4"/>
      <c r="C82" s="2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  <c r="BU82" s="4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  <c r="CL82" s="4"/>
      <c r="CM82" s="4"/>
      <c r="CN82" s="4"/>
      <c r="CO82" s="4"/>
      <c r="CP82" s="4"/>
      <c r="CQ82" s="4"/>
      <c r="CR82" s="4"/>
    </row>
    <row r="83" spans="2:96" x14ac:dyDescent="0.3">
      <c r="B83" s="4"/>
      <c r="C83" s="2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  <c r="BU83" s="4"/>
      <c r="BV83" s="4"/>
      <c r="BW83" s="4"/>
      <c r="BX83" s="4"/>
      <c r="BY83" s="4"/>
      <c r="BZ83" s="4"/>
      <c r="CA83" s="4"/>
      <c r="CB83" s="4"/>
      <c r="CC83" s="4"/>
      <c r="CD83" s="4"/>
      <c r="CE83" s="4"/>
      <c r="CF83" s="4"/>
      <c r="CG83" s="4"/>
      <c r="CH83" s="4"/>
      <c r="CI83" s="4"/>
      <c r="CJ83" s="4"/>
      <c r="CK83" s="4"/>
      <c r="CL83" s="4"/>
      <c r="CM83" s="4"/>
      <c r="CN83" s="4"/>
      <c r="CO83" s="4"/>
      <c r="CP83" s="4"/>
      <c r="CQ83" s="4"/>
      <c r="CR83" s="4"/>
    </row>
    <row r="84" spans="2:96" x14ac:dyDescent="0.3">
      <c r="B84" s="4"/>
      <c r="C84" s="2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  <c r="BU84" s="4"/>
      <c r="BV84" s="4"/>
      <c r="BW84" s="4"/>
      <c r="BX84" s="4"/>
      <c r="BY84" s="4"/>
      <c r="BZ84" s="4"/>
      <c r="CA84" s="4"/>
      <c r="CB84" s="4"/>
      <c r="CC84" s="4"/>
      <c r="CD84" s="4"/>
      <c r="CE84" s="4"/>
      <c r="CF84" s="4"/>
      <c r="CG84" s="4"/>
      <c r="CH84" s="4"/>
      <c r="CI84" s="4"/>
      <c r="CJ84" s="4"/>
      <c r="CK84" s="4"/>
      <c r="CL84" s="4"/>
      <c r="CM84" s="4"/>
      <c r="CN84" s="4"/>
      <c r="CO84" s="4"/>
      <c r="CP84" s="4"/>
      <c r="CQ84" s="4"/>
      <c r="CR84" s="4"/>
    </row>
    <row r="85" spans="2:96" x14ac:dyDescent="0.3">
      <c r="B85" s="4"/>
      <c r="C85" s="2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  <c r="BU85" s="4"/>
      <c r="BV85" s="4"/>
      <c r="BW85" s="4"/>
      <c r="BX85" s="4"/>
      <c r="BY85" s="4"/>
      <c r="BZ85" s="4"/>
      <c r="CA85" s="4"/>
      <c r="CB85" s="4"/>
      <c r="CC85" s="4"/>
      <c r="CD85" s="4"/>
      <c r="CE85" s="4"/>
      <c r="CF85" s="4"/>
      <c r="CG85" s="4"/>
      <c r="CH85" s="4"/>
      <c r="CI85" s="4"/>
      <c r="CJ85" s="4"/>
      <c r="CK85" s="4"/>
      <c r="CL85" s="4"/>
      <c r="CM85" s="4"/>
      <c r="CN85" s="4"/>
      <c r="CO85" s="4"/>
      <c r="CP85" s="4"/>
      <c r="CQ85" s="4"/>
      <c r="CR85" s="4"/>
    </row>
    <row r="86" spans="2:96" x14ac:dyDescent="0.3">
      <c r="B86" s="4"/>
      <c r="C86" s="2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</row>
    <row r="87" spans="2:96" x14ac:dyDescent="0.3">
      <c r="B87" s="4"/>
      <c r="C87" s="2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  <c r="BU87" s="4"/>
      <c r="BV87" s="4"/>
      <c r="BW87" s="4"/>
      <c r="BX87" s="4"/>
      <c r="BY87" s="4"/>
      <c r="BZ87" s="4"/>
      <c r="CA87" s="4"/>
      <c r="CB87" s="4"/>
      <c r="CC87" s="4"/>
      <c r="CD87" s="4"/>
      <c r="CE87" s="4"/>
      <c r="CF87" s="4"/>
      <c r="CG87" s="4"/>
      <c r="CH87" s="4"/>
      <c r="CI87" s="4"/>
      <c r="CJ87" s="4"/>
      <c r="CK87" s="4"/>
      <c r="CL87" s="4"/>
      <c r="CM87" s="4"/>
      <c r="CN87" s="4"/>
      <c r="CO87" s="4"/>
      <c r="CP87" s="4"/>
      <c r="CQ87" s="4"/>
      <c r="CR87" s="4"/>
    </row>
    <row r="88" spans="2:96" x14ac:dyDescent="0.3">
      <c r="B88" s="4"/>
      <c r="C88" s="2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  <c r="BU88" s="4"/>
      <c r="BV88" s="4"/>
      <c r="BW88" s="4"/>
      <c r="BX88" s="4"/>
      <c r="BY88" s="4"/>
      <c r="BZ88" s="4"/>
      <c r="CA88" s="4"/>
      <c r="CB88" s="4"/>
      <c r="CC88" s="4"/>
      <c r="CD88" s="4"/>
      <c r="CE88" s="4"/>
      <c r="CF88" s="4"/>
      <c r="CG88" s="4"/>
      <c r="CH88" s="4"/>
      <c r="CI88" s="4"/>
      <c r="CJ88" s="4"/>
      <c r="CK88" s="4"/>
      <c r="CL88" s="4"/>
      <c r="CM88" s="4"/>
      <c r="CN88" s="4"/>
      <c r="CO88" s="4"/>
      <c r="CP88" s="4"/>
      <c r="CQ88" s="4"/>
      <c r="CR88" s="4"/>
    </row>
    <row r="89" spans="2:96" x14ac:dyDescent="0.3">
      <c r="B89" s="4"/>
      <c r="C89" s="2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  <c r="BU89" s="4"/>
      <c r="BV89" s="4"/>
      <c r="BW89" s="4"/>
      <c r="BX89" s="4"/>
      <c r="BY89" s="4"/>
      <c r="BZ89" s="4"/>
      <c r="CA89" s="4"/>
      <c r="CB89" s="4"/>
      <c r="CC89" s="4"/>
      <c r="CD89" s="4"/>
      <c r="CE89" s="4"/>
      <c r="CF89" s="4"/>
      <c r="CG89" s="4"/>
      <c r="CH89" s="4"/>
      <c r="CI89" s="4"/>
      <c r="CJ89" s="4"/>
      <c r="CK89" s="4"/>
      <c r="CL89" s="4"/>
      <c r="CM89" s="4"/>
      <c r="CN89" s="4"/>
      <c r="CO89" s="4"/>
      <c r="CP89" s="4"/>
      <c r="CQ89" s="4"/>
      <c r="CR89" s="4"/>
    </row>
    <row r="90" spans="2:96" x14ac:dyDescent="0.3">
      <c r="B90" s="4"/>
      <c r="C90" s="2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  <c r="BU90" s="4"/>
      <c r="BV90" s="4"/>
      <c r="BW90" s="4"/>
      <c r="BX90" s="4"/>
      <c r="BY90" s="4"/>
      <c r="BZ90" s="4"/>
      <c r="CA90" s="4"/>
      <c r="CB90" s="4"/>
      <c r="CC90" s="4"/>
      <c r="CD90" s="4"/>
      <c r="CE90" s="4"/>
      <c r="CF90" s="4"/>
      <c r="CG90" s="4"/>
      <c r="CH90" s="4"/>
      <c r="CI90" s="4"/>
      <c r="CJ90" s="4"/>
      <c r="CK90" s="4"/>
      <c r="CL90" s="4"/>
      <c r="CM90" s="4"/>
      <c r="CN90" s="4"/>
      <c r="CO90" s="4"/>
      <c r="CP90" s="4"/>
      <c r="CQ90" s="4"/>
      <c r="CR90" s="4"/>
    </row>
    <row r="91" spans="2:96" x14ac:dyDescent="0.3">
      <c r="B91" s="4"/>
      <c r="C91" s="2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  <c r="BU91" s="4"/>
      <c r="BV91" s="4"/>
      <c r="BW91" s="4"/>
      <c r="BX91" s="4"/>
      <c r="BY91" s="4"/>
      <c r="BZ91" s="4"/>
      <c r="CA91" s="4"/>
      <c r="CB91" s="4"/>
      <c r="CC91" s="4"/>
      <c r="CD91" s="4"/>
      <c r="CE91" s="4"/>
      <c r="CF91" s="4"/>
      <c r="CG91" s="4"/>
      <c r="CH91" s="4"/>
      <c r="CI91" s="4"/>
      <c r="CJ91" s="4"/>
      <c r="CK91" s="4"/>
      <c r="CL91" s="4"/>
      <c r="CM91" s="4"/>
      <c r="CN91" s="4"/>
      <c r="CO91" s="4"/>
      <c r="CP91" s="4"/>
      <c r="CQ91" s="4"/>
      <c r="CR91" s="4"/>
    </row>
    <row r="92" spans="2:96" x14ac:dyDescent="0.3">
      <c r="B92" s="4"/>
      <c r="C92" s="2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</row>
    <row r="93" spans="2:96" x14ac:dyDescent="0.3">
      <c r="B93" s="4"/>
      <c r="C93" s="2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  <c r="BU93" s="4"/>
      <c r="BV93" s="4"/>
      <c r="BW93" s="4"/>
      <c r="BX93" s="4"/>
      <c r="BY93" s="4"/>
      <c r="BZ93" s="4"/>
      <c r="CA93" s="4"/>
      <c r="CB93" s="4"/>
      <c r="CC93" s="4"/>
      <c r="CD93" s="4"/>
      <c r="CE93" s="4"/>
      <c r="CF93" s="4"/>
      <c r="CG93" s="4"/>
      <c r="CH93" s="4"/>
      <c r="CI93" s="4"/>
      <c r="CJ93" s="4"/>
      <c r="CK93" s="4"/>
      <c r="CL93" s="4"/>
      <c r="CM93" s="4"/>
      <c r="CN93" s="4"/>
      <c r="CO93" s="4"/>
      <c r="CP93" s="4"/>
      <c r="CQ93" s="4"/>
      <c r="CR93" s="4"/>
    </row>
    <row r="94" spans="2:96" x14ac:dyDescent="0.3">
      <c r="B94" s="4"/>
      <c r="C94" s="2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  <c r="BU94" s="4"/>
      <c r="BV94" s="4"/>
      <c r="BW94" s="4"/>
      <c r="BX94" s="4"/>
      <c r="BY94" s="4"/>
      <c r="BZ94" s="4"/>
      <c r="CA94" s="4"/>
      <c r="CB94" s="4"/>
      <c r="CC94" s="4"/>
      <c r="CD94" s="4"/>
      <c r="CE94" s="4"/>
      <c r="CF94" s="4"/>
      <c r="CG94" s="4"/>
      <c r="CH94" s="4"/>
      <c r="CI94" s="4"/>
      <c r="CJ94" s="4"/>
      <c r="CK94" s="4"/>
      <c r="CL94" s="4"/>
      <c r="CM94" s="4"/>
      <c r="CN94" s="4"/>
      <c r="CO94" s="4"/>
      <c r="CP94" s="4"/>
      <c r="CQ94" s="4"/>
      <c r="CR94" s="4"/>
    </row>
    <row r="95" spans="2:96" x14ac:dyDescent="0.3">
      <c r="B95" s="4"/>
      <c r="C95" s="2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  <c r="BU95" s="4"/>
      <c r="BV95" s="4"/>
      <c r="BW95" s="4"/>
      <c r="BX95" s="4"/>
      <c r="BY95" s="4"/>
      <c r="BZ95" s="4"/>
      <c r="CA95" s="4"/>
      <c r="CB95" s="4"/>
      <c r="CC95" s="4"/>
      <c r="CD95" s="4"/>
      <c r="CE95" s="4"/>
      <c r="CF95" s="4"/>
      <c r="CG95" s="4"/>
      <c r="CH95" s="4"/>
      <c r="CI95" s="4"/>
      <c r="CJ95" s="4"/>
      <c r="CK95" s="4"/>
      <c r="CL95" s="4"/>
      <c r="CM95" s="4"/>
      <c r="CN95" s="4"/>
      <c r="CO95" s="4"/>
      <c r="CP95" s="4"/>
      <c r="CQ95" s="4"/>
      <c r="CR95" s="4"/>
    </row>
    <row r="96" spans="2:96" x14ac:dyDescent="0.3">
      <c r="B96" s="4"/>
      <c r="C96" s="2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  <c r="BU96" s="4"/>
      <c r="BV96" s="4"/>
      <c r="BW96" s="4"/>
      <c r="BX96" s="4"/>
      <c r="BY96" s="4"/>
      <c r="BZ96" s="4"/>
      <c r="CA96" s="4"/>
      <c r="CB96" s="4"/>
      <c r="CC96" s="4"/>
      <c r="CD96" s="4"/>
      <c r="CE96" s="4"/>
      <c r="CF96" s="4"/>
      <c r="CG96" s="4"/>
      <c r="CH96" s="4"/>
      <c r="CI96" s="4"/>
      <c r="CJ96" s="4"/>
      <c r="CK96" s="4"/>
      <c r="CL96" s="4"/>
      <c r="CM96" s="4"/>
      <c r="CN96" s="4"/>
      <c r="CO96" s="4"/>
      <c r="CP96" s="4"/>
      <c r="CQ96" s="4"/>
      <c r="CR96" s="4"/>
    </row>
    <row r="97" spans="2:96" x14ac:dyDescent="0.3">
      <c r="B97" s="4"/>
      <c r="C97" s="2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  <c r="BU97" s="4"/>
      <c r="BV97" s="4"/>
      <c r="BW97" s="4"/>
      <c r="BX97" s="4"/>
      <c r="BY97" s="4"/>
      <c r="BZ97" s="4"/>
      <c r="CA97" s="4"/>
      <c r="CB97" s="4"/>
      <c r="CC97" s="4"/>
      <c r="CD97" s="4"/>
      <c r="CE97" s="4"/>
      <c r="CF97" s="4"/>
      <c r="CG97" s="4"/>
      <c r="CH97" s="4"/>
      <c r="CI97" s="4"/>
      <c r="CJ97" s="4"/>
      <c r="CK97" s="4"/>
      <c r="CL97" s="4"/>
      <c r="CM97" s="4"/>
      <c r="CN97" s="4"/>
      <c r="CO97" s="4"/>
      <c r="CP97" s="4"/>
      <c r="CQ97" s="4"/>
      <c r="CR97" s="4"/>
    </row>
    <row r="98" spans="2:96" x14ac:dyDescent="0.3">
      <c r="B98" s="4"/>
      <c r="C98" s="2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/>
      <c r="CD98" s="4"/>
      <c r="CE98" s="4"/>
      <c r="CF98" s="4"/>
      <c r="CG98" s="4"/>
      <c r="CH98" s="4"/>
      <c r="CI98" s="4"/>
      <c r="CJ98" s="4"/>
      <c r="CK98" s="4"/>
      <c r="CL98" s="4"/>
      <c r="CM98" s="4"/>
      <c r="CN98" s="4"/>
      <c r="CO98" s="4"/>
      <c r="CP98" s="4"/>
      <c r="CQ98" s="4"/>
      <c r="CR98" s="4"/>
    </row>
    <row r="99" spans="2:96" x14ac:dyDescent="0.3">
      <c r="B99" s="4"/>
      <c r="C99" s="2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/>
      <c r="CD99" s="4"/>
      <c r="CE99" s="4"/>
      <c r="CF99" s="4"/>
      <c r="CG99" s="4"/>
      <c r="CH99" s="4"/>
      <c r="CI99" s="4"/>
      <c r="CJ99" s="4"/>
      <c r="CK99" s="4"/>
      <c r="CL99" s="4"/>
      <c r="CM99" s="4"/>
      <c r="CN99" s="4"/>
      <c r="CO99" s="4"/>
      <c r="CP99" s="4"/>
      <c r="CQ99" s="4"/>
      <c r="CR99" s="4"/>
    </row>
    <row r="100" spans="2:96" x14ac:dyDescent="0.3">
      <c r="B100" s="4"/>
      <c r="C100" s="2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/>
      <c r="CD100" s="4"/>
      <c r="CE100" s="4"/>
      <c r="CF100" s="4"/>
      <c r="CG100" s="4"/>
      <c r="CH100" s="4"/>
      <c r="CI100" s="4"/>
      <c r="CJ100" s="4"/>
      <c r="CK100" s="4"/>
      <c r="CL100" s="4"/>
      <c r="CM100" s="4"/>
      <c r="CN100" s="4"/>
      <c r="CO100" s="4"/>
      <c r="CP100" s="4"/>
      <c r="CQ100" s="4"/>
      <c r="CR100" s="4"/>
    </row>
    <row r="101" spans="2:96" x14ac:dyDescent="0.3">
      <c r="B101" s="4"/>
      <c r="C101" s="2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/>
      <c r="CD101" s="4"/>
      <c r="CE101" s="4"/>
      <c r="CF101" s="4"/>
      <c r="CG101" s="4"/>
      <c r="CH101" s="4"/>
      <c r="CI101" s="4"/>
      <c r="CJ101" s="4"/>
      <c r="CK101" s="4"/>
      <c r="CL101" s="4"/>
      <c r="CM101" s="4"/>
      <c r="CN101" s="4"/>
      <c r="CO101" s="4"/>
      <c r="CP101" s="4"/>
      <c r="CQ101" s="4"/>
      <c r="CR101" s="4"/>
    </row>
    <row r="102" spans="2:96" x14ac:dyDescent="0.3">
      <c r="B102" s="4"/>
      <c r="C102" s="2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  <c r="BU102" s="4"/>
      <c r="BV102" s="4"/>
      <c r="BW102" s="4"/>
      <c r="BX102" s="4"/>
      <c r="BY102" s="4"/>
      <c r="BZ102" s="4"/>
      <c r="CA102" s="4"/>
      <c r="CB102" s="4"/>
      <c r="CC102" s="4"/>
      <c r="CD102" s="4"/>
      <c r="CE102" s="4"/>
      <c r="CF102" s="4"/>
      <c r="CG102" s="4"/>
      <c r="CH102" s="4"/>
      <c r="CI102" s="4"/>
      <c r="CJ102" s="4"/>
      <c r="CK102" s="4"/>
      <c r="CL102" s="4"/>
      <c r="CM102" s="4"/>
      <c r="CN102" s="4"/>
      <c r="CO102" s="4"/>
      <c r="CP102" s="4"/>
      <c r="CQ102" s="4"/>
      <c r="CR102" s="4"/>
    </row>
    <row r="103" spans="2:96" x14ac:dyDescent="0.3">
      <c r="B103" s="4"/>
      <c r="C103" s="2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  <c r="BU103" s="4"/>
      <c r="BV103" s="4"/>
      <c r="BW103" s="4"/>
      <c r="BX103" s="4"/>
      <c r="BY103" s="4"/>
      <c r="BZ103" s="4"/>
      <c r="CA103" s="4"/>
      <c r="CB103" s="4"/>
      <c r="CC103" s="4"/>
      <c r="CD103" s="4"/>
      <c r="CE103" s="4"/>
      <c r="CF103" s="4"/>
      <c r="CG103" s="4"/>
      <c r="CH103" s="4"/>
      <c r="CI103" s="4"/>
      <c r="CJ103" s="4"/>
      <c r="CK103" s="4"/>
      <c r="CL103" s="4"/>
      <c r="CM103" s="4"/>
      <c r="CN103" s="4"/>
      <c r="CO103" s="4"/>
      <c r="CP103" s="4"/>
      <c r="CQ103" s="4"/>
      <c r="CR103" s="4"/>
    </row>
    <row r="104" spans="2:96" x14ac:dyDescent="0.3">
      <c r="B104" s="4"/>
      <c r="C104" s="2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  <c r="BU104" s="4"/>
      <c r="BV104" s="4"/>
      <c r="BW104" s="4"/>
      <c r="BX104" s="4"/>
      <c r="BY104" s="4"/>
      <c r="BZ104" s="4"/>
      <c r="CA104" s="4"/>
      <c r="CB104" s="4"/>
      <c r="CC104" s="4"/>
      <c r="CD104" s="4"/>
      <c r="CE104" s="4"/>
      <c r="CF104" s="4"/>
      <c r="CG104" s="4"/>
      <c r="CH104" s="4"/>
      <c r="CI104" s="4"/>
      <c r="CJ104" s="4"/>
      <c r="CK104" s="4"/>
      <c r="CL104" s="4"/>
      <c r="CM104" s="4"/>
      <c r="CN104" s="4"/>
      <c r="CO104" s="4"/>
      <c r="CP104" s="4"/>
      <c r="CQ104" s="4"/>
      <c r="CR104" s="4"/>
    </row>
    <row r="105" spans="2:96" x14ac:dyDescent="0.3">
      <c r="B105" s="4"/>
      <c r="C105" s="2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  <c r="BU105" s="4"/>
      <c r="BV105" s="4"/>
      <c r="BW105" s="4"/>
      <c r="BX105" s="4"/>
      <c r="BY105" s="4"/>
      <c r="BZ105" s="4"/>
      <c r="CA105" s="4"/>
      <c r="CB105" s="4"/>
      <c r="CC105" s="4"/>
      <c r="CD105" s="4"/>
      <c r="CE105" s="4"/>
      <c r="CF105" s="4"/>
      <c r="CG105" s="4"/>
      <c r="CH105" s="4"/>
      <c r="CI105" s="4"/>
      <c r="CJ105" s="4"/>
      <c r="CK105" s="4"/>
      <c r="CL105" s="4"/>
      <c r="CM105" s="4"/>
      <c r="CN105" s="4"/>
      <c r="CO105" s="4"/>
      <c r="CP105" s="4"/>
      <c r="CQ105" s="4"/>
      <c r="CR105" s="4"/>
    </row>
    <row r="106" spans="2:96" x14ac:dyDescent="0.3">
      <c r="B106" s="4"/>
      <c r="C106" s="2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</row>
    <row r="107" spans="2:96" x14ac:dyDescent="0.3">
      <c r="B107" s="4"/>
      <c r="C107" s="2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  <c r="BU107" s="4"/>
      <c r="BV107" s="4"/>
      <c r="BW107" s="4"/>
      <c r="BX107" s="4"/>
      <c r="BY107" s="4"/>
      <c r="BZ107" s="4"/>
      <c r="CA107" s="4"/>
      <c r="CB107" s="4"/>
      <c r="CC107" s="4"/>
      <c r="CD107" s="4"/>
      <c r="CE107" s="4"/>
      <c r="CF107" s="4"/>
      <c r="CG107" s="4"/>
      <c r="CH107" s="4"/>
      <c r="CI107" s="4"/>
      <c r="CJ107" s="4"/>
      <c r="CK107" s="4"/>
      <c r="CL107" s="4"/>
      <c r="CM107" s="4"/>
      <c r="CN107" s="4"/>
      <c r="CO107" s="4"/>
      <c r="CP107" s="4"/>
      <c r="CQ107" s="4"/>
      <c r="CR107" s="4"/>
    </row>
    <row r="108" spans="2:96" x14ac:dyDescent="0.3">
      <c r="B108" s="4"/>
      <c r="C108" s="2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  <c r="BU108" s="4"/>
      <c r="BV108" s="4"/>
      <c r="BW108" s="4"/>
      <c r="BX108" s="4"/>
      <c r="BY108" s="4"/>
      <c r="BZ108" s="4"/>
      <c r="CA108" s="4"/>
      <c r="CB108" s="4"/>
      <c r="CC108" s="4"/>
      <c r="CD108" s="4"/>
      <c r="CE108" s="4"/>
      <c r="CF108" s="4"/>
      <c r="CG108" s="4"/>
      <c r="CH108" s="4"/>
      <c r="CI108" s="4"/>
      <c r="CJ108" s="4"/>
      <c r="CK108" s="4"/>
      <c r="CL108" s="4"/>
      <c r="CM108" s="4"/>
      <c r="CN108" s="4"/>
      <c r="CO108" s="4"/>
      <c r="CP108" s="4"/>
      <c r="CQ108" s="4"/>
      <c r="CR108" s="4"/>
    </row>
    <row r="109" spans="2:96" x14ac:dyDescent="0.3">
      <c r="B109" s="4"/>
      <c r="C109" s="2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  <c r="BU109" s="4"/>
      <c r="BV109" s="4"/>
      <c r="BW109" s="4"/>
      <c r="BX109" s="4"/>
      <c r="BY109" s="4"/>
      <c r="BZ109" s="4"/>
      <c r="CA109" s="4"/>
      <c r="CB109" s="4"/>
      <c r="CC109" s="4"/>
      <c r="CD109" s="4"/>
      <c r="CE109" s="4"/>
      <c r="CF109" s="4"/>
      <c r="CG109" s="4"/>
      <c r="CH109" s="4"/>
      <c r="CI109" s="4"/>
      <c r="CJ109" s="4"/>
      <c r="CK109" s="4"/>
      <c r="CL109" s="4"/>
      <c r="CM109" s="4"/>
      <c r="CN109" s="4"/>
      <c r="CO109" s="4"/>
      <c r="CP109" s="4"/>
      <c r="CQ109" s="4"/>
      <c r="CR109" s="4"/>
    </row>
    <row r="110" spans="2:96" x14ac:dyDescent="0.3">
      <c r="B110" s="4"/>
      <c r="C110" s="2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  <c r="BU110" s="4"/>
      <c r="BV110" s="4"/>
      <c r="BW110" s="4"/>
      <c r="BX110" s="4"/>
      <c r="BY110" s="4"/>
      <c r="BZ110" s="4"/>
      <c r="CA110" s="4"/>
      <c r="CB110" s="4"/>
      <c r="CC110" s="4"/>
      <c r="CD110" s="4"/>
      <c r="CE110" s="4"/>
      <c r="CF110" s="4"/>
      <c r="CG110" s="4"/>
      <c r="CH110" s="4"/>
      <c r="CI110" s="4"/>
      <c r="CJ110" s="4"/>
      <c r="CK110" s="4"/>
      <c r="CL110" s="4"/>
      <c r="CM110" s="4"/>
      <c r="CN110" s="4"/>
      <c r="CO110" s="4"/>
      <c r="CP110" s="4"/>
      <c r="CQ110" s="4"/>
      <c r="CR110" s="4"/>
    </row>
    <row r="111" spans="2:96" x14ac:dyDescent="0.3">
      <c r="B111" s="4"/>
      <c r="C111" s="2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  <c r="BU111" s="4"/>
      <c r="BV111" s="4"/>
      <c r="BW111" s="4"/>
      <c r="BX111" s="4"/>
      <c r="BY111" s="4"/>
      <c r="BZ111" s="4"/>
      <c r="CA111" s="4"/>
      <c r="CB111" s="4"/>
      <c r="CC111" s="4"/>
      <c r="CD111" s="4"/>
      <c r="CE111" s="4"/>
      <c r="CF111" s="4"/>
      <c r="CG111" s="4"/>
      <c r="CH111" s="4"/>
      <c r="CI111" s="4"/>
      <c r="CJ111" s="4"/>
      <c r="CK111" s="4"/>
      <c r="CL111" s="4"/>
      <c r="CM111" s="4"/>
      <c r="CN111" s="4"/>
      <c r="CO111" s="4"/>
      <c r="CP111" s="4"/>
      <c r="CQ111" s="4"/>
      <c r="CR111" s="4"/>
    </row>
    <row r="112" spans="2:96" x14ac:dyDescent="0.3">
      <c r="B112" s="4"/>
      <c r="C112" s="2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  <c r="BU112" s="4"/>
      <c r="BV112" s="4"/>
      <c r="BW112" s="4"/>
      <c r="BX112" s="4"/>
      <c r="BY112" s="4"/>
      <c r="BZ112" s="4"/>
      <c r="CA112" s="4"/>
      <c r="CB112" s="4"/>
      <c r="CC112" s="4"/>
      <c r="CD112" s="4"/>
      <c r="CE112" s="4"/>
      <c r="CF112" s="4"/>
      <c r="CG112" s="4"/>
      <c r="CH112" s="4"/>
      <c r="CI112" s="4"/>
      <c r="CJ112" s="4"/>
      <c r="CK112" s="4"/>
      <c r="CL112" s="4"/>
      <c r="CM112" s="4"/>
      <c r="CN112" s="4"/>
      <c r="CO112" s="4"/>
      <c r="CP112" s="4"/>
      <c r="CQ112" s="4"/>
      <c r="CR112" s="4"/>
    </row>
    <row r="113" spans="2:96" x14ac:dyDescent="0.3">
      <c r="B113" s="4"/>
      <c r="C113" s="2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  <c r="BU113" s="4"/>
      <c r="BV113" s="4"/>
      <c r="BW113" s="4"/>
      <c r="BX113" s="4"/>
      <c r="BY113" s="4"/>
      <c r="BZ113" s="4"/>
      <c r="CA113" s="4"/>
      <c r="CB113" s="4"/>
      <c r="CC113" s="4"/>
      <c r="CD113" s="4"/>
      <c r="CE113" s="4"/>
      <c r="CF113" s="4"/>
      <c r="CG113" s="4"/>
      <c r="CH113" s="4"/>
      <c r="CI113" s="4"/>
      <c r="CJ113" s="4"/>
      <c r="CK113" s="4"/>
      <c r="CL113" s="4"/>
      <c r="CM113" s="4"/>
      <c r="CN113" s="4"/>
      <c r="CO113" s="4"/>
      <c r="CP113" s="4"/>
      <c r="CQ113" s="4"/>
      <c r="CR113" s="4"/>
    </row>
    <row r="114" spans="2:96" x14ac:dyDescent="0.3">
      <c r="B114" s="4"/>
      <c r="C114" s="2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  <c r="BU114" s="4"/>
      <c r="BV114" s="4"/>
      <c r="BW114" s="4"/>
      <c r="BX114" s="4"/>
      <c r="BY114" s="4"/>
      <c r="BZ114" s="4"/>
      <c r="CA114" s="4"/>
      <c r="CB114" s="4"/>
      <c r="CC114" s="4"/>
      <c r="CD114" s="4"/>
      <c r="CE114" s="4"/>
      <c r="CF114" s="4"/>
      <c r="CG114" s="4"/>
      <c r="CH114" s="4"/>
      <c r="CI114" s="4"/>
      <c r="CJ114" s="4"/>
      <c r="CK114" s="4"/>
      <c r="CL114" s="4"/>
      <c r="CM114" s="4"/>
      <c r="CN114" s="4"/>
      <c r="CO114" s="4"/>
      <c r="CP114" s="4"/>
      <c r="CQ114" s="4"/>
      <c r="CR114" s="4"/>
    </row>
    <row r="115" spans="2:96" x14ac:dyDescent="0.3">
      <c r="B115" s="4"/>
      <c r="C115" s="2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  <c r="BU115" s="4"/>
      <c r="BV115" s="4"/>
      <c r="BW115" s="4"/>
      <c r="BX115" s="4"/>
      <c r="BY115" s="4"/>
      <c r="BZ115" s="4"/>
      <c r="CA115" s="4"/>
      <c r="CB115" s="4"/>
      <c r="CC115" s="4"/>
      <c r="CD115" s="4"/>
      <c r="CE115" s="4"/>
      <c r="CF115" s="4"/>
      <c r="CG115" s="4"/>
      <c r="CH115" s="4"/>
      <c r="CI115" s="4"/>
      <c r="CJ115" s="4"/>
      <c r="CK115" s="4"/>
      <c r="CL115" s="4"/>
      <c r="CM115" s="4"/>
      <c r="CN115" s="4"/>
      <c r="CO115" s="4"/>
      <c r="CP115" s="4"/>
      <c r="CQ115" s="4"/>
      <c r="CR115" s="4"/>
    </row>
    <row r="116" spans="2:96" x14ac:dyDescent="0.3">
      <c r="B116" s="4"/>
      <c r="C116" s="2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  <c r="BU116" s="4"/>
      <c r="BV116" s="4"/>
      <c r="BW116" s="4"/>
      <c r="BX116" s="4"/>
      <c r="BY116" s="4"/>
      <c r="BZ116" s="4"/>
      <c r="CA116" s="4"/>
      <c r="CB116" s="4"/>
      <c r="CC116" s="4"/>
      <c r="CD116" s="4"/>
      <c r="CE116" s="4"/>
      <c r="CF116" s="4"/>
      <c r="CG116" s="4"/>
      <c r="CH116" s="4"/>
      <c r="CI116" s="4"/>
      <c r="CJ116" s="4"/>
      <c r="CK116" s="4"/>
      <c r="CL116" s="4"/>
      <c r="CM116" s="4"/>
      <c r="CN116" s="4"/>
      <c r="CO116" s="4"/>
      <c r="CP116" s="4"/>
      <c r="CQ116" s="4"/>
      <c r="CR116" s="4"/>
    </row>
    <row r="117" spans="2:96" x14ac:dyDescent="0.3">
      <c r="B117" s="4"/>
      <c r="C117" s="2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  <c r="BU117" s="4"/>
      <c r="BV117" s="4"/>
      <c r="BW117" s="4"/>
      <c r="BX117" s="4"/>
      <c r="BY117" s="4"/>
      <c r="BZ117" s="4"/>
      <c r="CA117" s="4"/>
      <c r="CB117" s="4"/>
      <c r="CC117" s="4"/>
      <c r="CD117" s="4"/>
      <c r="CE117" s="4"/>
      <c r="CF117" s="4"/>
      <c r="CG117" s="4"/>
      <c r="CH117" s="4"/>
      <c r="CI117" s="4"/>
      <c r="CJ117" s="4"/>
      <c r="CK117" s="4"/>
      <c r="CL117" s="4"/>
      <c r="CM117" s="4"/>
      <c r="CN117" s="4"/>
      <c r="CO117" s="4"/>
      <c r="CP117" s="4"/>
      <c r="CQ117" s="4"/>
      <c r="CR117" s="4"/>
    </row>
    <row r="118" spans="2:96" x14ac:dyDescent="0.3">
      <c r="B118" s="4"/>
      <c r="C118" s="2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  <c r="BU118" s="4"/>
      <c r="BV118" s="4"/>
      <c r="BW118" s="4"/>
      <c r="BX118" s="4"/>
      <c r="BY118" s="4"/>
      <c r="BZ118" s="4"/>
      <c r="CA118" s="4"/>
      <c r="CB118" s="4"/>
      <c r="CC118" s="4"/>
      <c r="CD118" s="4"/>
      <c r="CE118" s="4"/>
      <c r="CF118" s="4"/>
      <c r="CG118" s="4"/>
      <c r="CH118" s="4"/>
      <c r="CI118" s="4"/>
      <c r="CJ118" s="4"/>
      <c r="CK118" s="4"/>
      <c r="CL118" s="4"/>
      <c r="CM118" s="4"/>
      <c r="CN118" s="4"/>
      <c r="CO118" s="4"/>
      <c r="CP118" s="4"/>
      <c r="CQ118" s="4"/>
      <c r="CR118" s="4"/>
    </row>
    <row r="119" spans="2:96" x14ac:dyDescent="0.3">
      <c r="B119" s="4"/>
      <c r="C119" s="2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  <c r="BU119" s="4"/>
      <c r="BV119" s="4"/>
      <c r="BW119" s="4"/>
      <c r="BX119" s="4"/>
      <c r="BY119" s="4"/>
      <c r="BZ119" s="4"/>
      <c r="CA119" s="4"/>
      <c r="CB119" s="4"/>
      <c r="CC119" s="4"/>
      <c r="CD119" s="4"/>
      <c r="CE119" s="4"/>
      <c r="CF119" s="4"/>
      <c r="CG119" s="4"/>
      <c r="CH119" s="4"/>
      <c r="CI119" s="4"/>
      <c r="CJ119" s="4"/>
      <c r="CK119" s="4"/>
      <c r="CL119" s="4"/>
      <c r="CM119" s="4"/>
      <c r="CN119" s="4"/>
      <c r="CO119" s="4"/>
      <c r="CP119" s="4"/>
      <c r="CQ119" s="4"/>
      <c r="CR119" s="4"/>
    </row>
    <row r="120" spans="2:96" x14ac:dyDescent="0.3">
      <c r="B120" s="4"/>
      <c r="C120" s="2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  <c r="BU120" s="4"/>
      <c r="BV120" s="4"/>
      <c r="BW120" s="4"/>
      <c r="BX120" s="4"/>
      <c r="BY120" s="4"/>
      <c r="BZ120" s="4"/>
      <c r="CA120" s="4"/>
      <c r="CB120" s="4"/>
      <c r="CC120" s="4"/>
      <c r="CD120" s="4"/>
      <c r="CE120" s="4"/>
      <c r="CF120" s="4"/>
      <c r="CG120" s="4"/>
      <c r="CH120" s="4"/>
      <c r="CI120" s="4"/>
      <c r="CJ120" s="4"/>
      <c r="CK120" s="4"/>
      <c r="CL120" s="4"/>
      <c r="CM120" s="4"/>
      <c r="CN120" s="4"/>
      <c r="CO120" s="4"/>
      <c r="CP120" s="4"/>
      <c r="CQ120" s="4"/>
      <c r="CR120" s="4"/>
    </row>
    <row r="121" spans="2:96" x14ac:dyDescent="0.3">
      <c r="B121" s="4"/>
      <c r="C121" s="2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  <c r="BU121" s="4"/>
      <c r="BV121" s="4"/>
      <c r="BW121" s="4"/>
      <c r="BX121" s="4"/>
      <c r="BY121" s="4"/>
      <c r="BZ121" s="4"/>
      <c r="CA121" s="4"/>
      <c r="CB121" s="4"/>
      <c r="CC121" s="4"/>
      <c r="CD121" s="4"/>
      <c r="CE121" s="4"/>
      <c r="CF121" s="4"/>
      <c r="CG121" s="4"/>
      <c r="CH121" s="4"/>
      <c r="CI121" s="4"/>
      <c r="CJ121" s="4"/>
      <c r="CK121" s="4"/>
      <c r="CL121" s="4"/>
      <c r="CM121" s="4"/>
      <c r="CN121" s="4"/>
      <c r="CO121" s="4"/>
      <c r="CP121" s="4"/>
      <c r="CQ121" s="4"/>
      <c r="CR121" s="4"/>
    </row>
    <row r="122" spans="2:96" x14ac:dyDescent="0.3">
      <c r="B122" s="4"/>
      <c r="C122" s="2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  <c r="BU122" s="4"/>
      <c r="BV122" s="4"/>
      <c r="BW122" s="4"/>
      <c r="BX122" s="4"/>
      <c r="BY122" s="4"/>
      <c r="BZ122" s="4"/>
      <c r="CA122" s="4"/>
      <c r="CB122" s="4"/>
      <c r="CC122" s="4"/>
      <c r="CD122" s="4"/>
      <c r="CE122" s="4"/>
      <c r="CF122" s="4"/>
      <c r="CG122" s="4"/>
      <c r="CH122" s="4"/>
      <c r="CI122" s="4"/>
      <c r="CJ122" s="4"/>
      <c r="CK122" s="4"/>
      <c r="CL122" s="4"/>
      <c r="CM122" s="4"/>
      <c r="CN122" s="4"/>
      <c r="CO122" s="4"/>
      <c r="CP122" s="4"/>
      <c r="CQ122" s="4"/>
      <c r="CR122" s="4"/>
    </row>
    <row r="123" spans="2:96" x14ac:dyDescent="0.3">
      <c r="B123" s="4"/>
      <c r="C123" s="2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  <c r="BU123" s="4"/>
      <c r="BV123" s="4"/>
      <c r="BW123" s="4"/>
      <c r="BX123" s="4"/>
      <c r="BY123" s="4"/>
      <c r="BZ123" s="4"/>
      <c r="CA123" s="4"/>
      <c r="CB123" s="4"/>
      <c r="CC123" s="4"/>
      <c r="CD123" s="4"/>
      <c r="CE123" s="4"/>
      <c r="CF123" s="4"/>
      <c r="CG123" s="4"/>
      <c r="CH123" s="4"/>
      <c r="CI123" s="4"/>
      <c r="CJ123" s="4"/>
      <c r="CK123" s="4"/>
      <c r="CL123" s="4"/>
      <c r="CM123" s="4"/>
      <c r="CN123" s="4"/>
      <c r="CO123" s="4"/>
      <c r="CP123" s="4"/>
      <c r="CQ123" s="4"/>
      <c r="CR123" s="4"/>
    </row>
    <row r="124" spans="2:96" x14ac:dyDescent="0.3">
      <c r="B124" s="4"/>
      <c r="C124" s="2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  <c r="BU124" s="4"/>
      <c r="BV124" s="4"/>
      <c r="BW124" s="4"/>
      <c r="BX124" s="4"/>
      <c r="BY124" s="4"/>
      <c r="BZ124" s="4"/>
      <c r="CA124" s="4"/>
      <c r="CB124" s="4"/>
      <c r="CC124" s="4"/>
      <c r="CD124" s="4"/>
      <c r="CE124" s="4"/>
      <c r="CF124" s="4"/>
      <c r="CG124" s="4"/>
      <c r="CH124" s="4"/>
      <c r="CI124" s="4"/>
      <c r="CJ124" s="4"/>
      <c r="CK124" s="4"/>
      <c r="CL124" s="4"/>
      <c r="CM124" s="4"/>
      <c r="CN124" s="4"/>
      <c r="CO124" s="4"/>
      <c r="CP124" s="4"/>
      <c r="CQ124" s="4"/>
      <c r="CR124" s="4"/>
    </row>
    <row r="125" spans="2:96" x14ac:dyDescent="0.3">
      <c r="B125" s="4"/>
      <c r="C125" s="2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  <c r="BU125" s="4"/>
      <c r="BV125" s="4"/>
      <c r="BW125" s="4"/>
      <c r="BX125" s="4"/>
      <c r="BY125" s="4"/>
      <c r="BZ125" s="4"/>
      <c r="CA125" s="4"/>
      <c r="CB125" s="4"/>
      <c r="CC125" s="4"/>
      <c r="CD125" s="4"/>
      <c r="CE125" s="4"/>
      <c r="CF125" s="4"/>
      <c r="CG125" s="4"/>
      <c r="CH125" s="4"/>
      <c r="CI125" s="4"/>
      <c r="CJ125" s="4"/>
      <c r="CK125" s="4"/>
      <c r="CL125" s="4"/>
      <c r="CM125" s="4"/>
      <c r="CN125" s="4"/>
      <c r="CO125" s="4"/>
      <c r="CP125" s="4"/>
      <c r="CQ125" s="4"/>
      <c r="CR125" s="4"/>
    </row>
    <row r="126" spans="2:96" x14ac:dyDescent="0.3">
      <c r="B126" s="4"/>
      <c r="C126" s="2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  <c r="BU126" s="4"/>
      <c r="BV126" s="4"/>
      <c r="BW126" s="4"/>
      <c r="BX126" s="4"/>
      <c r="BY126" s="4"/>
      <c r="BZ126" s="4"/>
      <c r="CA126" s="4"/>
      <c r="CB126" s="4"/>
      <c r="CC126" s="4"/>
      <c r="CD126" s="4"/>
      <c r="CE126" s="4"/>
      <c r="CF126" s="4"/>
      <c r="CG126" s="4"/>
      <c r="CH126" s="4"/>
      <c r="CI126" s="4"/>
      <c r="CJ126" s="4"/>
      <c r="CK126" s="4"/>
      <c r="CL126" s="4"/>
      <c r="CM126" s="4"/>
      <c r="CN126" s="4"/>
      <c r="CO126" s="4"/>
      <c r="CP126" s="4"/>
      <c r="CQ126" s="4"/>
      <c r="CR126" s="4"/>
    </row>
    <row r="127" spans="2:96" x14ac:dyDescent="0.3">
      <c r="B127" s="4"/>
      <c r="C127" s="2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  <c r="BU127" s="4"/>
      <c r="BV127" s="4"/>
      <c r="BW127" s="4"/>
      <c r="BX127" s="4"/>
      <c r="BY127" s="4"/>
      <c r="BZ127" s="4"/>
      <c r="CA127" s="4"/>
      <c r="CB127" s="4"/>
      <c r="CC127" s="4"/>
      <c r="CD127" s="4"/>
      <c r="CE127" s="4"/>
      <c r="CF127" s="4"/>
      <c r="CG127" s="4"/>
      <c r="CH127" s="4"/>
      <c r="CI127" s="4"/>
      <c r="CJ127" s="4"/>
      <c r="CK127" s="4"/>
      <c r="CL127" s="4"/>
      <c r="CM127" s="4"/>
      <c r="CN127" s="4"/>
      <c r="CO127" s="4"/>
      <c r="CP127" s="4"/>
      <c r="CQ127" s="4"/>
      <c r="CR127" s="4"/>
    </row>
    <row r="128" spans="2:96" x14ac:dyDescent="0.3">
      <c r="B128" s="4"/>
      <c r="C128" s="2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  <c r="BU128" s="4"/>
      <c r="BV128" s="4"/>
      <c r="BW128" s="4"/>
      <c r="BX128" s="4"/>
      <c r="BY128" s="4"/>
      <c r="BZ128" s="4"/>
      <c r="CA128" s="4"/>
      <c r="CB128" s="4"/>
      <c r="CC128" s="4"/>
      <c r="CD128" s="4"/>
      <c r="CE128" s="4"/>
      <c r="CF128" s="4"/>
      <c r="CG128" s="4"/>
      <c r="CH128" s="4"/>
      <c r="CI128" s="4"/>
      <c r="CJ128" s="4"/>
      <c r="CK128" s="4"/>
      <c r="CL128" s="4"/>
      <c r="CM128" s="4"/>
      <c r="CN128" s="4"/>
      <c r="CO128" s="4"/>
      <c r="CP128" s="4"/>
      <c r="CQ128" s="4"/>
      <c r="CR128" s="4"/>
    </row>
    <row r="129" spans="2:96" x14ac:dyDescent="0.3">
      <c r="B129" s="4"/>
      <c r="C129" s="2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  <c r="BU129" s="4"/>
      <c r="BV129" s="4"/>
      <c r="BW129" s="4"/>
      <c r="BX129" s="4"/>
      <c r="BY129" s="4"/>
      <c r="BZ129" s="4"/>
      <c r="CA129" s="4"/>
      <c r="CB129" s="4"/>
      <c r="CC129" s="4"/>
      <c r="CD129" s="4"/>
      <c r="CE129" s="4"/>
      <c r="CF129" s="4"/>
      <c r="CG129" s="4"/>
      <c r="CH129" s="4"/>
      <c r="CI129" s="4"/>
      <c r="CJ129" s="4"/>
      <c r="CK129" s="4"/>
      <c r="CL129" s="4"/>
      <c r="CM129" s="4"/>
      <c r="CN129" s="4"/>
      <c r="CO129" s="4"/>
      <c r="CP129" s="4"/>
      <c r="CQ129" s="4"/>
      <c r="CR129" s="4"/>
    </row>
    <row r="130" spans="2:96" x14ac:dyDescent="0.3">
      <c r="B130" s="4"/>
      <c r="C130" s="2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  <c r="BU130" s="4"/>
      <c r="BV130" s="4"/>
      <c r="BW130" s="4"/>
      <c r="BX130" s="4"/>
      <c r="BY130" s="4"/>
      <c r="BZ130" s="4"/>
      <c r="CA130" s="4"/>
      <c r="CB130" s="4"/>
      <c r="CC130" s="4"/>
      <c r="CD130" s="4"/>
      <c r="CE130" s="4"/>
      <c r="CF130" s="4"/>
      <c r="CG130" s="4"/>
      <c r="CH130" s="4"/>
      <c r="CI130" s="4"/>
      <c r="CJ130" s="4"/>
      <c r="CK130" s="4"/>
      <c r="CL130" s="4"/>
      <c r="CM130" s="4"/>
      <c r="CN130" s="4"/>
      <c r="CO130" s="4"/>
      <c r="CP130" s="4"/>
      <c r="CQ130" s="4"/>
      <c r="CR130" s="4"/>
    </row>
    <row r="131" spans="2:96" x14ac:dyDescent="0.3">
      <c r="B131" s="4"/>
      <c r="C131" s="2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  <c r="BU131" s="4"/>
      <c r="BV131" s="4"/>
      <c r="BW131" s="4"/>
      <c r="BX131" s="4"/>
      <c r="BY131" s="4"/>
      <c r="BZ131" s="4"/>
      <c r="CA131" s="4"/>
      <c r="CB131" s="4"/>
      <c r="CC131" s="4"/>
      <c r="CD131" s="4"/>
      <c r="CE131" s="4"/>
      <c r="CF131" s="4"/>
      <c r="CG131" s="4"/>
      <c r="CH131" s="4"/>
      <c r="CI131" s="4"/>
      <c r="CJ131" s="4"/>
      <c r="CK131" s="4"/>
      <c r="CL131" s="4"/>
      <c r="CM131" s="4"/>
      <c r="CN131" s="4"/>
      <c r="CO131" s="4"/>
      <c r="CP131" s="4"/>
      <c r="CQ131" s="4"/>
      <c r="CR131" s="4"/>
    </row>
    <row r="132" spans="2:96" x14ac:dyDescent="0.3">
      <c r="B132" s="4"/>
      <c r="C132" s="2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  <c r="BU132" s="4"/>
      <c r="BV132" s="4"/>
      <c r="BW132" s="4"/>
      <c r="BX132" s="4"/>
      <c r="BY132" s="4"/>
      <c r="BZ132" s="4"/>
      <c r="CA132" s="4"/>
      <c r="CB132" s="4"/>
      <c r="CC132" s="4"/>
      <c r="CD132" s="4"/>
      <c r="CE132" s="4"/>
      <c r="CF132" s="4"/>
      <c r="CG132" s="4"/>
      <c r="CH132" s="4"/>
      <c r="CI132" s="4"/>
      <c r="CJ132" s="4"/>
      <c r="CK132" s="4"/>
      <c r="CL132" s="4"/>
      <c r="CM132" s="4"/>
      <c r="CN132" s="4"/>
      <c r="CO132" s="4"/>
      <c r="CP132" s="4"/>
      <c r="CQ132" s="4"/>
      <c r="CR132" s="4"/>
    </row>
    <row r="133" spans="2:96" x14ac:dyDescent="0.3">
      <c r="B133" s="4"/>
      <c r="C133" s="2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  <c r="BU133" s="4"/>
      <c r="BV133" s="4"/>
      <c r="BW133" s="4"/>
      <c r="BX133" s="4"/>
      <c r="BY133" s="4"/>
      <c r="BZ133" s="4"/>
      <c r="CA133" s="4"/>
      <c r="CB133" s="4"/>
      <c r="CC133" s="4"/>
      <c r="CD133" s="4"/>
      <c r="CE133" s="4"/>
      <c r="CF133" s="4"/>
      <c r="CG133" s="4"/>
      <c r="CH133" s="4"/>
      <c r="CI133" s="4"/>
      <c r="CJ133" s="4"/>
      <c r="CK133" s="4"/>
      <c r="CL133" s="4"/>
      <c r="CM133" s="4"/>
      <c r="CN133" s="4"/>
      <c r="CO133" s="4"/>
      <c r="CP133" s="4"/>
      <c r="CQ133" s="4"/>
      <c r="CR133" s="4"/>
    </row>
    <row r="134" spans="2:96" x14ac:dyDescent="0.3">
      <c r="B134" s="4"/>
      <c r="C134" s="2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  <c r="BU134" s="4"/>
      <c r="BV134" s="4"/>
      <c r="BW134" s="4"/>
      <c r="BX134" s="4"/>
      <c r="BY134" s="4"/>
      <c r="BZ134" s="4"/>
      <c r="CA134" s="4"/>
      <c r="CB134" s="4"/>
      <c r="CC134" s="4"/>
      <c r="CD134" s="4"/>
      <c r="CE134" s="4"/>
      <c r="CF134" s="4"/>
      <c r="CG134" s="4"/>
      <c r="CH134" s="4"/>
      <c r="CI134" s="4"/>
      <c r="CJ134" s="4"/>
      <c r="CK134" s="4"/>
      <c r="CL134" s="4"/>
      <c r="CM134" s="4"/>
      <c r="CN134" s="4"/>
      <c r="CO134" s="4"/>
      <c r="CP134" s="4"/>
      <c r="CQ134" s="4"/>
      <c r="CR134" s="4"/>
    </row>
    <row r="135" spans="2:96" x14ac:dyDescent="0.3">
      <c r="B135" s="4"/>
      <c r="C135" s="2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  <c r="BU135" s="4"/>
      <c r="BV135" s="4"/>
      <c r="BW135" s="4"/>
      <c r="BX135" s="4"/>
      <c r="BY135" s="4"/>
      <c r="BZ135" s="4"/>
      <c r="CA135" s="4"/>
      <c r="CB135" s="4"/>
      <c r="CC135" s="4"/>
      <c r="CD135" s="4"/>
      <c r="CE135" s="4"/>
      <c r="CF135" s="4"/>
      <c r="CG135" s="4"/>
      <c r="CH135" s="4"/>
      <c r="CI135" s="4"/>
      <c r="CJ135" s="4"/>
      <c r="CK135" s="4"/>
      <c r="CL135" s="4"/>
      <c r="CM135" s="4"/>
      <c r="CN135" s="4"/>
      <c r="CO135" s="4"/>
      <c r="CP135" s="4"/>
      <c r="CQ135" s="4"/>
      <c r="CR135" s="4"/>
    </row>
    <row r="136" spans="2:96" x14ac:dyDescent="0.3">
      <c r="B136" s="4"/>
      <c r="C136" s="2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  <c r="BU136" s="4"/>
      <c r="BV136" s="4"/>
      <c r="BW136" s="4"/>
      <c r="BX136" s="4"/>
      <c r="BY136" s="4"/>
      <c r="BZ136" s="4"/>
      <c r="CA136" s="4"/>
      <c r="CB136" s="4"/>
      <c r="CC136" s="4"/>
      <c r="CD136" s="4"/>
      <c r="CE136" s="4"/>
      <c r="CF136" s="4"/>
      <c r="CG136" s="4"/>
      <c r="CH136" s="4"/>
      <c r="CI136" s="4"/>
      <c r="CJ136" s="4"/>
      <c r="CK136" s="4"/>
      <c r="CL136" s="4"/>
      <c r="CM136" s="4"/>
      <c r="CN136" s="4"/>
      <c r="CO136" s="4"/>
      <c r="CP136" s="4"/>
      <c r="CQ136" s="4"/>
      <c r="CR136" s="4"/>
    </row>
    <row r="137" spans="2:96" x14ac:dyDescent="0.3">
      <c r="B137" s="4"/>
      <c r="C137" s="2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  <c r="BU137" s="4"/>
      <c r="BV137" s="4"/>
      <c r="BW137" s="4"/>
      <c r="BX137" s="4"/>
      <c r="BY137" s="4"/>
      <c r="BZ137" s="4"/>
      <c r="CA137" s="4"/>
      <c r="CB137" s="4"/>
      <c r="CC137" s="4"/>
      <c r="CD137" s="4"/>
      <c r="CE137" s="4"/>
      <c r="CF137" s="4"/>
      <c r="CG137" s="4"/>
      <c r="CH137" s="4"/>
      <c r="CI137" s="4"/>
      <c r="CJ137" s="4"/>
      <c r="CK137" s="4"/>
      <c r="CL137" s="4"/>
      <c r="CM137" s="4"/>
      <c r="CN137" s="4"/>
      <c r="CO137" s="4"/>
      <c r="CP137" s="4"/>
      <c r="CQ137" s="4"/>
      <c r="CR137" s="4"/>
    </row>
    <row r="138" spans="2:96" x14ac:dyDescent="0.3">
      <c r="B138" s="4"/>
      <c r="C138" s="2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  <c r="BU138" s="4"/>
      <c r="BV138" s="4"/>
      <c r="BW138" s="4"/>
      <c r="BX138" s="4"/>
      <c r="BY138" s="4"/>
      <c r="BZ138" s="4"/>
      <c r="CA138" s="4"/>
      <c r="CB138" s="4"/>
      <c r="CC138" s="4"/>
      <c r="CD138" s="4"/>
      <c r="CE138" s="4"/>
      <c r="CF138" s="4"/>
      <c r="CG138" s="4"/>
      <c r="CH138" s="4"/>
      <c r="CI138" s="4"/>
      <c r="CJ138" s="4"/>
      <c r="CK138" s="4"/>
      <c r="CL138" s="4"/>
      <c r="CM138" s="4"/>
      <c r="CN138" s="4"/>
      <c r="CO138" s="4"/>
      <c r="CP138" s="4"/>
      <c r="CQ138" s="4"/>
      <c r="CR138" s="4"/>
    </row>
    <row r="139" spans="2:96" x14ac:dyDescent="0.3">
      <c r="B139" s="4"/>
      <c r="C139" s="2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  <c r="BU139" s="4"/>
      <c r="BV139" s="4"/>
      <c r="BW139" s="4"/>
      <c r="BX139" s="4"/>
      <c r="BY139" s="4"/>
      <c r="BZ139" s="4"/>
      <c r="CA139" s="4"/>
      <c r="CB139" s="4"/>
      <c r="CC139" s="4"/>
      <c r="CD139" s="4"/>
      <c r="CE139" s="4"/>
      <c r="CF139" s="4"/>
      <c r="CG139" s="4"/>
      <c r="CH139" s="4"/>
      <c r="CI139" s="4"/>
      <c r="CJ139" s="4"/>
      <c r="CK139" s="4"/>
      <c r="CL139" s="4"/>
      <c r="CM139" s="4"/>
      <c r="CN139" s="4"/>
      <c r="CO139" s="4"/>
      <c r="CP139" s="4"/>
      <c r="CQ139" s="4"/>
      <c r="CR139" s="4"/>
    </row>
    <row r="140" spans="2:96" x14ac:dyDescent="0.3">
      <c r="B140" s="4"/>
      <c r="C140" s="2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  <c r="BU140" s="4"/>
      <c r="BV140" s="4"/>
      <c r="BW140" s="4"/>
      <c r="BX140" s="4"/>
      <c r="BY140" s="4"/>
      <c r="BZ140" s="4"/>
      <c r="CA140" s="4"/>
      <c r="CB140" s="4"/>
      <c r="CC140" s="4"/>
      <c r="CD140" s="4"/>
      <c r="CE140" s="4"/>
      <c r="CF140" s="4"/>
      <c r="CG140" s="4"/>
      <c r="CH140" s="4"/>
      <c r="CI140" s="4"/>
      <c r="CJ140" s="4"/>
      <c r="CK140" s="4"/>
      <c r="CL140" s="4"/>
      <c r="CM140" s="4"/>
      <c r="CN140" s="4"/>
      <c r="CO140" s="4"/>
      <c r="CP140" s="4"/>
      <c r="CQ140" s="4"/>
      <c r="CR140" s="4"/>
    </row>
    <row r="141" spans="2:96" x14ac:dyDescent="0.3">
      <c r="B141" s="4"/>
      <c r="C141" s="2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  <c r="BU141" s="4"/>
      <c r="BV141" s="4"/>
      <c r="BW141" s="4"/>
      <c r="BX141" s="4"/>
      <c r="BY141" s="4"/>
      <c r="BZ141" s="4"/>
      <c r="CA141" s="4"/>
      <c r="CB141" s="4"/>
      <c r="CC141" s="4"/>
      <c r="CD141" s="4"/>
      <c r="CE141" s="4"/>
      <c r="CF141" s="4"/>
      <c r="CG141" s="4"/>
      <c r="CH141" s="4"/>
      <c r="CI141" s="4"/>
      <c r="CJ141" s="4"/>
      <c r="CK141" s="4"/>
      <c r="CL141" s="4"/>
      <c r="CM141" s="4"/>
      <c r="CN141" s="4"/>
      <c r="CO141" s="4"/>
      <c r="CP141" s="4"/>
      <c r="CQ141" s="4"/>
      <c r="CR141" s="4"/>
    </row>
    <row r="142" spans="2:96" x14ac:dyDescent="0.3">
      <c r="B142" s="4"/>
      <c r="C142" s="2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  <c r="BU142" s="4"/>
      <c r="BV142" s="4"/>
      <c r="BW142" s="4"/>
      <c r="BX142" s="4"/>
      <c r="BY142" s="4"/>
      <c r="BZ142" s="4"/>
      <c r="CA142" s="4"/>
      <c r="CB142" s="4"/>
      <c r="CC142" s="4"/>
      <c r="CD142" s="4"/>
      <c r="CE142" s="4"/>
      <c r="CF142" s="4"/>
      <c r="CG142" s="4"/>
      <c r="CH142" s="4"/>
      <c r="CI142" s="4"/>
      <c r="CJ142" s="4"/>
      <c r="CK142" s="4"/>
      <c r="CL142" s="4"/>
      <c r="CM142" s="4"/>
      <c r="CN142" s="4"/>
      <c r="CO142" s="4"/>
      <c r="CP142" s="4"/>
      <c r="CQ142" s="4"/>
      <c r="CR142" s="4"/>
    </row>
    <row r="143" spans="2:96" x14ac:dyDescent="0.3">
      <c r="B143" s="4"/>
      <c r="C143" s="2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  <c r="BU143" s="4"/>
      <c r="BV143" s="4"/>
      <c r="BW143" s="4"/>
      <c r="BX143" s="4"/>
      <c r="BY143" s="4"/>
      <c r="BZ143" s="4"/>
      <c r="CA143" s="4"/>
      <c r="CB143" s="4"/>
      <c r="CC143" s="4"/>
      <c r="CD143" s="4"/>
      <c r="CE143" s="4"/>
      <c r="CF143" s="4"/>
      <c r="CG143" s="4"/>
      <c r="CH143" s="4"/>
      <c r="CI143" s="4"/>
      <c r="CJ143" s="4"/>
      <c r="CK143" s="4"/>
      <c r="CL143" s="4"/>
      <c r="CM143" s="4"/>
      <c r="CN143" s="4"/>
      <c r="CO143" s="4"/>
      <c r="CP143" s="4"/>
      <c r="CQ143" s="4"/>
      <c r="CR143" s="4"/>
    </row>
    <row r="144" spans="2:96" x14ac:dyDescent="0.3">
      <c r="B144" s="4"/>
      <c r="C144" s="2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  <c r="BU144" s="4"/>
      <c r="BV144" s="4"/>
      <c r="BW144" s="4"/>
      <c r="BX144" s="4"/>
      <c r="BY144" s="4"/>
      <c r="BZ144" s="4"/>
      <c r="CA144" s="4"/>
      <c r="CB144" s="4"/>
      <c r="CC144" s="4"/>
      <c r="CD144" s="4"/>
      <c r="CE144" s="4"/>
      <c r="CF144" s="4"/>
      <c r="CG144" s="4"/>
      <c r="CH144" s="4"/>
      <c r="CI144" s="4"/>
      <c r="CJ144" s="4"/>
      <c r="CK144" s="4"/>
      <c r="CL144" s="4"/>
      <c r="CM144" s="4"/>
      <c r="CN144" s="4"/>
      <c r="CO144" s="4"/>
      <c r="CP144" s="4"/>
      <c r="CQ144" s="4"/>
      <c r="CR144" s="4"/>
    </row>
    <row r="145" spans="2:96" x14ac:dyDescent="0.3">
      <c r="B145" s="4"/>
      <c r="C145" s="2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  <c r="BU145" s="4"/>
      <c r="BV145" s="4"/>
      <c r="BW145" s="4"/>
      <c r="BX145" s="4"/>
      <c r="BY145" s="4"/>
      <c r="BZ145" s="4"/>
      <c r="CA145" s="4"/>
      <c r="CB145" s="4"/>
      <c r="CC145" s="4"/>
      <c r="CD145" s="4"/>
      <c r="CE145" s="4"/>
      <c r="CF145" s="4"/>
      <c r="CG145" s="4"/>
      <c r="CH145" s="4"/>
      <c r="CI145" s="4"/>
      <c r="CJ145" s="4"/>
      <c r="CK145" s="4"/>
      <c r="CL145" s="4"/>
      <c r="CM145" s="4"/>
      <c r="CN145" s="4"/>
      <c r="CO145" s="4"/>
      <c r="CP145" s="4"/>
      <c r="CQ145" s="4"/>
      <c r="CR145" s="4"/>
    </row>
    <row r="146" spans="2:96" x14ac:dyDescent="0.3">
      <c r="B146" s="4"/>
      <c r="C146" s="2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  <c r="BU146" s="4"/>
      <c r="BV146" s="4"/>
      <c r="BW146" s="4"/>
      <c r="BX146" s="4"/>
      <c r="BY146" s="4"/>
      <c r="BZ146" s="4"/>
      <c r="CA146" s="4"/>
      <c r="CB146" s="4"/>
      <c r="CC146" s="4"/>
      <c r="CD146" s="4"/>
      <c r="CE146" s="4"/>
      <c r="CF146" s="4"/>
      <c r="CG146" s="4"/>
      <c r="CH146" s="4"/>
      <c r="CI146" s="4"/>
      <c r="CJ146" s="4"/>
      <c r="CK146" s="4"/>
      <c r="CL146" s="4"/>
      <c r="CM146" s="4"/>
      <c r="CN146" s="4"/>
      <c r="CO146" s="4"/>
      <c r="CP146" s="4"/>
      <c r="CQ146" s="4"/>
      <c r="CR146" s="4"/>
    </row>
    <row r="147" spans="2:96" x14ac:dyDescent="0.3">
      <c r="B147" s="4"/>
      <c r="C147" s="2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  <c r="BU147" s="4"/>
      <c r="BV147" s="4"/>
      <c r="BW147" s="4"/>
      <c r="BX147" s="4"/>
      <c r="BY147" s="4"/>
      <c r="BZ147" s="4"/>
      <c r="CA147" s="4"/>
      <c r="CB147" s="4"/>
      <c r="CC147" s="4"/>
      <c r="CD147" s="4"/>
      <c r="CE147" s="4"/>
      <c r="CF147" s="4"/>
      <c r="CG147" s="4"/>
      <c r="CH147" s="4"/>
      <c r="CI147" s="4"/>
      <c r="CJ147" s="4"/>
      <c r="CK147" s="4"/>
      <c r="CL147" s="4"/>
      <c r="CM147" s="4"/>
      <c r="CN147" s="4"/>
      <c r="CO147" s="4"/>
      <c r="CP147" s="4"/>
      <c r="CQ147" s="4"/>
      <c r="CR147" s="4"/>
    </row>
    <row r="148" spans="2:96" x14ac:dyDescent="0.3">
      <c r="B148" s="4"/>
      <c r="C148" s="2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  <c r="BU148" s="4"/>
      <c r="BV148" s="4"/>
      <c r="BW148" s="4"/>
      <c r="BX148" s="4"/>
      <c r="BY148" s="4"/>
      <c r="BZ148" s="4"/>
      <c r="CA148" s="4"/>
      <c r="CB148" s="4"/>
      <c r="CC148" s="4"/>
      <c r="CD148" s="4"/>
      <c r="CE148" s="4"/>
      <c r="CF148" s="4"/>
      <c r="CG148" s="4"/>
      <c r="CH148" s="4"/>
      <c r="CI148" s="4"/>
      <c r="CJ148" s="4"/>
      <c r="CK148" s="4"/>
      <c r="CL148" s="4"/>
      <c r="CM148" s="4"/>
      <c r="CN148" s="4"/>
      <c r="CO148" s="4"/>
      <c r="CP148" s="4"/>
      <c r="CQ148" s="4"/>
      <c r="CR148" s="4"/>
    </row>
    <row r="149" spans="2:96" x14ac:dyDescent="0.3">
      <c r="B149" s="4"/>
      <c r="C149" s="2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  <c r="BU149" s="4"/>
      <c r="BV149" s="4"/>
      <c r="BW149" s="4"/>
      <c r="BX149" s="4"/>
      <c r="BY149" s="4"/>
      <c r="BZ149" s="4"/>
      <c r="CA149" s="4"/>
      <c r="CB149" s="4"/>
      <c r="CC149" s="4"/>
      <c r="CD149" s="4"/>
      <c r="CE149" s="4"/>
      <c r="CF149" s="4"/>
      <c r="CG149" s="4"/>
      <c r="CH149" s="4"/>
      <c r="CI149" s="4"/>
      <c r="CJ149" s="4"/>
      <c r="CK149" s="4"/>
      <c r="CL149" s="4"/>
      <c r="CM149" s="4"/>
      <c r="CN149" s="4"/>
      <c r="CO149" s="4"/>
      <c r="CP149" s="4"/>
      <c r="CQ149" s="4"/>
      <c r="CR149" s="4"/>
    </row>
    <row r="150" spans="2:96" x14ac:dyDescent="0.3">
      <c r="B150" s="4"/>
      <c r="C150" s="2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  <c r="BU150" s="4"/>
      <c r="BV150" s="4"/>
      <c r="BW150" s="4"/>
      <c r="BX150" s="4"/>
      <c r="BY150" s="4"/>
      <c r="BZ150" s="4"/>
      <c r="CA150" s="4"/>
      <c r="CB150" s="4"/>
      <c r="CC150" s="4"/>
      <c r="CD150" s="4"/>
      <c r="CE150" s="4"/>
      <c r="CF150" s="4"/>
      <c r="CG150" s="4"/>
      <c r="CH150" s="4"/>
      <c r="CI150" s="4"/>
      <c r="CJ150" s="4"/>
      <c r="CK150" s="4"/>
      <c r="CL150" s="4"/>
      <c r="CM150" s="4"/>
      <c r="CN150" s="4"/>
      <c r="CO150" s="4"/>
      <c r="CP150" s="4"/>
      <c r="CQ150" s="4"/>
      <c r="CR150" s="4"/>
    </row>
    <row r="151" spans="2:96" x14ac:dyDescent="0.3">
      <c r="B151" s="4"/>
      <c r="C151" s="2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  <c r="BU151" s="4"/>
      <c r="BV151" s="4"/>
      <c r="BW151" s="4"/>
      <c r="BX151" s="4"/>
      <c r="BY151" s="4"/>
      <c r="BZ151" s="4"/>
      <c r="CA151" s="4"/>
      <c r="CB151" s="4"/>
      <c r="CC151" s="4"/>
      <c r="CD151" s="4"/>
      <c r="CE151" s="4"/>
      <c r="CF151" s="4"/>
      <c r="CG151" s="4"/>
      <c r="CH151" s="4"/>
      <c r="CI151" s="4"/>
      <c r="CJ151" s="4"/>
      <c r="CK151" s="4"/>
      <c r="CL151" s="4"/>
      <c r="CM151" s="4"/>
      <c r="CN151" s="4"/>
      <c r="CO151" s="4"/>
      <c r="CP151" s="4"/>
      <c r="CQ151" s="4"/>
      <c r="CR151" s="4"/>
    </row>
    <row r="152" spans="2:96" x14ac:dyDescent="0.3">
      <c r="B152" s="4"/>
      <c r="C152" s="2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  <c r="BU152" s="4"/>
      <c r="BV152" s="4"/>
      <c r="BW152" s="4"/>
      <c r="BX152" s="4"/>
      <c r="BY152" s="4"/>
      <c r="BZ152" s="4"/>
      <c r="CA152" s="4"/>
      <c r="CB152" s="4"/>
      <c r="CC152" s="4"/>
      <c r="CD152" s="4"/>
      <c r="CE152" s="4"/>
      <c r="CF152" s="4"/>
      <c r="CG152" s="4"/>
      <c r="CH152" s="4"/>
      <c r="CI152" s="4"/>
      <c r="CJ152" s="4"/>
      <c r="CK152" s="4"/>
      <c r="CL152" s="4"/>
      <c r="CM152" s="4"/>
      <c r="CN152" s="4"/>
      <c r="CO152" s="4"/>
      <c r="CP152" s="4"/>
      <c r="CQ152" s="4"/>
      <c r="CR152" s="4"/>
    </row>
    <row r="153" spans="2:96" x14ac:dyDescent="0.3">
      <c r="B153" s="4"/>
      <c r="C153" s="2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  <c r="BU153" s="4"/>
      <c r="BV153" s="4"/>
      <c r="BW153" s="4"/>
      <c r="BX153" s="4"/>
      <c r="BY153" s="4"/>
      <c r="BZ153" s="4"/>
      <c r="CA153" s="4"/>
      <c r="CB153" s="4"/>
      <c r="CC153" s="4"/>
      <c r="CD153" s="4"/>
      <c r="CE153" s="4"/>
      <c r="CF153" s="4"/>
      <c r="CG153" s="4"/>
      <c r="CH153" s="4"/>
      <c r="CI153" s="4"/>
      <c r="CJ153" s="4"/>
      <c r="CK153" s="4"/>
      <c r="CL153" s="4"/>
      <c r="CM153" s="4"/>
      <c r="CN153" s="4"/>
      <c r="CO153" s="4"/>
      <c r="CP153" s="4"/>
      <c r="CQ153" s="4"/>
      <c r="CR153" s="4"/>
    </row>
    <row r="154" spans="2:96" x14ac:dyDescent="0.3">
      <c r="B154" s="4"/>
      <c r="C154" s="2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  <c r="BU154" s="4"/>
      <c r="BV154" s="4"/>
      <c r="BW154" s="4"/>
      <c r="BX154" s="4"/>
      <c r="BY154" s="4"/>
      <c r="BZ154" s="4"/>
      <c r="CA154" s="4"/>
      <c r="CB154" s="4"/>
      <c r="CC154" s="4"/>
      <c r="CD154" s="4"/>
      <c r="CE154" s="4"/>
      <c r="CF154" s="4"/>
      <c r="CG154" s="4"/>
      <c r="CH154" s="4"/>
      <c r="CI154" s="4"/>
      <c r="CJ154" s="4"/>
      <c r="CK154" s="4"/>
      <c r="CL154" s="4"/>
      <c r="CM154" s="4"/>
      <c r="CN154" s="4"/>
      <c r="CO154" s="4"/>
      <c r="CP154" s="4"/>
      <c r="CQ154" s="4"/>
      <c r="CR154" s="4"/>
    </row>
    <row r="155" spans="2:96" x14ac:dyDescent="0.3">
      <c r="B155" s="4"/>
      <c r="C155" s="2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  <c r="BU155" s="4"/>
      <c r="BV155" s="4"/>
      <c r="BW155" s="4"/>
      <c r="BX155" s="4"/>
      <c r="BY155" s="4"/>
      <c r="BZ155" s="4"/>
      <c r="CA155" s="4"/>
      <c r="CB155" s="4"/>
      <c r="CC155" s="4"/>
      <c r="CD155" s="4"/>
      <c r="CE155" s="4"/>
      <c r="CF155" s="4"/>
      <c r="CG155" s="4"/>
      <c r="CH155" s="4"/>
      <c r="CI155" s="4"/>
      <c r="CJ155" s="4"/>
      <c r="CK155" s="4"/>
      <c r="CL155" s="4"/>
      <c r="CM155" s="4"/>
      <c r="CN155" s="4"/>
      <c r="CO155" s="4"/>
      <c r="CP155" s="4"/>
      <c r="CQ155" s="4"/>
      <c r="CR155" s="4"/>
    </row>
    <row r="156" spans="2:96" x14ac:dyDescent="0.3">
      <c r="B156" s="4"/>
      <c r="C156" s="2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  <c r="BU156" s="4"/>
      <c r="BV156" s="4"/>
      <c r="BW156" s="4"/>
      <c r="BX156" s="4"/>
      <c r="BY156" s="4"/>
      <c r="BZ156" s="4"/>
      <c r="CA156" s="4"/>
      <c r="CB156" s="4"/>
      <c r="CC156" s="4"/>
      <c r="CD156" s="4"/>
      <c r="CE156" s="4"/>
      <c r="CF156" s="4"/>
      <c r="CG156" s="4"/>
      <c r="CH156" s="4"/>
      <c r="CI156" s="4"/>
      <c r="CJ156" s="4"/>
      <c r="CK156" s="4"/>
      <c r="CL156" s="4"/>
      <c r="CM156" s="4"/>
      <c r="CN156" s="4"/>
      <c r="CO156" s="4"/>
      <c r="CP156" s="4"/>
      <c r="CQ156" s="4"/>
      <c r="CR156" s="4"/>
    </row>
    <row r="157" spans="2:96" x14ac:dyDescent="0.3">
      <c r="B157" s="4"/>
      <c r="C157" s="2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  <c r="BU157" s="4"/>
      <c r="BV157" s="4"/>
      <c r="BW157" s="4"/>
      <c r="BX157" s="4"/>
      <c r="BY157" s="4"/>
      <c r="BZ157" s="4"/>
      <c r="CA157" s="4"/>
      <c r="CB157" s="4"/>
      <c r="CC157" s="4"/>
      <c r="CD157" s="4"/>
      <c r="CE157" s="4"/>
      <c r="CF157" s="4"/>
      <c r="CG157" s="4"/>
      <c r="CH157" s="4"/>
      <c r="CI157" s="4"/>
      <c r="CJ157" s="4"/>
      <c r="CK157" s="4"/>
      <c r="CL157" s="4"/>
      <c r="CM157" s="4"/>
      <c r="CN157" s="4"/>
      <c r="CO157" s="4"/>
      <c r="CP157" s="4"/>
      <c r="CQ157" s="4"/>
      <c r="CR157" s="4"/>
    </row>
    <row r="158" spans="2:96" x14ac:dyDescent="0.3">
      <c r="B158" s="4"/>
      <c r="C158" s="2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  <c r="BU158" s="4"/>
      <c r="BV158" s="4"/>
      <c r="BW158" s="4"/>
      <c r="BX158" s="4"/>
      <c r="BY158" s="4"/>
      <c r="BZ158" s="4"/>
      <c r="CA158" s="4"/>
      <c r="CB158" s="4"/>
      <c r="CC158" s="4"/>
      <c r="CD158" s="4"/>
      <c r="CE158" s="4"/>
      <c r="CF158" s="4"/>
      <c r="CG158" s="4"/>
      <c r="CH158" s="4"/>
      <c r="CI158" s="4"/>
      <c r="CJ158" s="4"/>
      <c r="CK158" s="4"/>
      <c r="CL158" s="4"/>
      <c r="CM158" s="4"/>
      <c r="CN158" s="4"/>
      <c r="CO158" s="4"/>
      <c r="CP158" s="4"/>
      <c r="CQ158" s="4"/>
      <c r="CR158" s="4"/>
    </row>
    <row r="159" spans="2:96" x14ac:dyDescent="0.3">
      <c r="B159" s="4"/>
      <c r="C159" s="2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  <c r="BU159" s="4"/>
      <c r="BV159" s="4"/>
      <c r="BW159" s="4"/>
      <c r="BX159" s="4"/>
      <c r="BY159" s="4"/>
      <c r="BZ159" s="4"/>
      <c r="CA159" s="4"/>
      <c r="CB159" s="4"/>
      <c r="CC159" s="4"/>
      <c r="CD159" s="4"/>
      <c r="CE159" s="4"/>
      <c r="CF159" s="4"/>
      <c r="CG159" s="4"/>
      <c r="CH159" s="4"/>
      <c r="CI159" s="4"/>
      <c r="CJ159" s="4"/>
      <c r="CK159" s="4"/>
      <c r="CL159" s="4"/>
      <c r="CM159" s="4"/>
      <c r="CN159" s="4"/>
      <c r="CO159" s="4"/>
      <c r="CP159" s="4"/>
      <c r="CQ159" s="4"/>
      <c r="CR159" s="4"/>
    </row>
    <row r="160" spans="2:96" x14ac:dyDescent="0.3">
      <c r="B160" s="4"/>
      <c r="C160" s="2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  <c r="BU160" s="4"/>
      <c r="BV160" s="4"/>
      <c r="BW160" s="4"/>
      <c r="BX160" s="4"/>
      <c r="BY160" s="4"/>
      <c r="BZ160" s="4"/>
      <c r="CA160" s="4"/>
      <c r="CB160" s="4"/>
      <c r="CC160" s="4"/>
      <c r="CD160" s="4"/>
      <c r="CE160" s="4"/>
      <c r="CF160" s="4"/>
      <c r="CG160" s="4"/>
      <c r="CH160" s="4"/>
      <c r="CI160" s="4"/>
      <c r="CJ160" s="4"/>
      <c r="CK160" s="4"/>
      <c r="CL160" s="4"/>
      <c r="CM160" s="4"/>
      <c r="CN160" s="4"/>
      <c r="CO160" s="4"/>
      <c r="CP160" s="4"/>
      <c r="CQ160" s="4"/>
      <c r="CR160" s="4"/>
    </row>
    <row r="161" spans="2:96" x14ac:dyDescent="0.3">
      <c r="B161" s="4"/>
      <c r="C161" s="2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  <c r="BU161" s="4"/>
      <c r="BV161" s="4"/>
      <c r="BW161" s="4"/>
      <c r="BX161" s="4"/>
      <c r="BY161" s="4"/>
      <c r="BZ161" s="4"/>
      <c r="CA161" s="4"/>
      <c r="CB161" s="4"/>
      <c r="CC161" s="4"/>
      <c r="CD161" s="4"/>
      <c r="CE161" s="4"/>
      <c r="CF161" s="4"/>
      <c r="CG161" s="4"/>
      <c r="CH161" s="4"/>
      <c r="CI161" s="4"/>
      <c r="CJ161" s="4"/>
      <c r="CK161" s="4"/>
      <c r="CL161" s="4"/>
      <c r="CM161" s="4"/>
      <c r="CN161" s="4"/>
      <c r="CO161" s="4"/>
      <c r="CP161" s="4"/>
      <c r="CQ161" s="4"/>
      <c r="CR161" s="4"/>
    </row>
    <row r="162" spans="2:96" x14ac:dyDescent="0.3">
      <c r="B162" s="4"/>
      <c r="C162" s="2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  <c r="BU162" s="4"/>
      <c r="BV162" s="4"/>
      <c r="BW162" s="4"/>
      <c r="BX162" s="4"/>
      <c r="BY162" s="4"/>
      <c r="BZ162" s="4"/>
      <c r="CA162" s="4"/>
      <c r="CB162" s="4"/>
      <c r="CC162" s="4"/>
      <c r="CD162" s="4"/>
      <c r="CE162" s="4"/>
      <c r="CF162" s="4"/>
      <c r="CG162" s="4"/>
      <c r="CH162" s="4"/>
      <c r="CI162" s="4"/>
      <c r="CJ162" s="4"/>
      <c r="CK162" s="4"/>
      <c r="CL162" s="4"/>
      <c r="CM162" s="4"/>
      <c r="CN162" s="4"/>
      <c r="CO162" s="4"/>
      <c r="CP162" s="4"/>
      <c r="CQ162" s="4"/>
      <c r="CR162" s="4"/>
    </row>
    <row r="163" spans="2:96" x14ac:dyDescent="0.3">
      <c r="B163" s="4"/>
      <c r="C163" s="2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  <c r="BU163" s="4"/>
      <c r="BV163" s="4"/>
      <c r="BW163" s="4"/>
      <c r="BX163" s="4"/>
      <c r="BY163" s="4"/>
      <c r="BZ163" s="4"/>
      <c r="CA163" s="4"/>
      <c r="CB163" s="4"/>
      <c r="CC163" s="4"/>
      <c r="CD163" s="4"/>
      <c r="CE163" s="4"/>
      <c r="CF163" s="4"/>
      <c r="CG163" s="4"/>
      <c r="CH163" s="4"/>
      <c r="CI163" s="4"/>
      <c r="CJ163" s="4"/>
      <c r="CK163" s="4"/>
      <c r="CL163" s="4"/>
      <c r="CM163" s="4"/>
      <c r="CN163" s="4"/>
      <c r="CO163" s="4"/>
      <c r="CP163" s="4"/>
      <c r="CQ163" s="4"/>
      <c r="CR163" s="4"/>
    </row>
    <row r="164" spans="2:96" x14ac:dyDescent="0.3">
      <c r="B164" s="4"/>
      <c r="C164" s="2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  <c r="BU164" s="4"/>
      <c r="BV164" s="4"/>
      <c r="BW164" s="4"/>
      <c r="BX164" s="4"/>
      <c r="BY164" s="4"/>
      <c r="BZ164" s="4"/>
      <c r="CA164" s="4"/>
      <c r="CB164" s="4"/>
      <c r="CC164" s="4"/>
      <c r="CD164" s="4"/>
      <c r="CE164" s="4"/>
      <c r="CF164" s="4"/>
      <c r="CG164" s="4"/>
      <c r="CH164" s="4"/>
      <c r="CI164" s="4"/>
      <c r="CJ164" s="4"/>
      <c r="CK164" s="4"/>
      <c r="CL164" s="4"/>
      <c r="CM164" s="4"/>
      <c r="CN164" s="4"/>
      <c r="CO164" s="4"/>
      <c r="CP164" s="4"/>
      <c r="CQ164" s="4"/>
      <c r="CR164" s="4"/>
    </row>
    <row r="165" spans="2:96" x14ac:dyDescent="0.3">
      <c r="B165" s="4"/>
      <c r="C165" s="2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  <c r="BU165" s="4"/>
      <c r="BV165" s="4"/>
      <c r="BW165" s="4"/>
      <c r="BX165" s="4"/>
      <c r="BY165" s="4"/>
      <c r="BZ165" s="4"/>
      <c r="CA165" s="4"/>
      <c r="CB165" s="4"/>
      <c r="CC165" s="4"/>
      <c r="CD165" s="4"/>
      <c r="CE165" s="4"/>
      <c r="CF165" s="4"/>
      <c r="CG165" s="4"/>
      <c r="CH165" s="4"/>
      <c r="CI165" s="4"/>
      <c r="CJ165" s="4"/>
      <c r="CK165" s="4"/>
      <c r="CL165" s="4"/>
      <c r="CM165" s="4"/>
      <c r="CN165" s="4"/>
      <c r="CO165" s="4"/>
      <c r="CP165" s="4"/>
      <c r="CQ165" s="4"/>
      <c r="CR165" s="4"/>
    </row>
    <row r="166" spans="2:96" x14ac:dyDescent="0.3">
      <c r="B166" s="4"/>
      <c r="C166" s="2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  <c r="BU166" s="4"/>
      <c r="BV166" s="4"/>
      <c r="BW166" s="4"/>
      <c r="BX166" s="4"/>
      <c r="BY166" s="4"/>
      <c r="BZ166" s="4"/>
      <c r="CA166" s="4"/>
      <c r="CB166" s="4"/>
      <c r="CC166" s="4"/>
      <c r="CD166" s="4"/>
      <c r="CE166" s="4"/>
      <c r="CF166" s="4"/>
      <c r="CG166" s="4"/>
      <c r="CH166" s="4"/>
      <c r="CI166" s="4"/>
      <c r="CJ166" s="4"/>
      <c r="CK166" s="4"/>
      <c r="CL166" s="4"/>
      <c r="CM166" s="4"/>
      <c r="CN166" s="4"/>
      <c r="CO166" s="4"/>
      <c r="CP166" s="4"/>
      <c r="CQ166" s="4"/>
      <c r="CR166" s="4"/>
    </row>
    <row r="167" spans="2:96" x14ac:dyDescent="0.3">
      <c r="B167" s="4"/>
      <c r="C167" s="2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  <c r="BU167" s="4"/>
      <c r="BV167" s="4"/>
      <c r="BW167" s="4"/>
      <c r="BX167" s="4"/>
      <c r="BY167" s="4"/>
      <c r="BZ167" s="4"/>
      <c r="CA167" s="4"/>
      <c r="CB167" s="4"/>
      <c r="CC167" s="4"/>
      <c r="CD167" s="4"/>
      <c r="CE167" s="4"/>
      <c r="CF167" s="4"/>
      <c r="CG167" s="4"/>
      <c r="CH167" s="4"/>
      <c r="CI167" s="4"/>
      <c r="CJ167" s="4"/>
      <c r="CK167" s="4"/>
      <c r="CL167" s="4"/>
      <c r="CM167" s="4"/>
      <c r="CN167" s="4"/>
      <c r="CO167" s="4"/>
      <c r="CP167" s="4"/>
      <c r="CQ167" s="4"/>
      <c r="CR167" s="4"/>
    </row>
    <row r="168" spans="2:96" x14ac:dyDescent="0.3">
      <c r="B168" s="4"/>
      <c r="C168" s="2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  <c r="BU168" s="4"/>
      <c r="BV168" s="4"/>
      <c r="BW168" s="4"/>
      <c r="BX168" s="4"/>
      <c r="BY168" s="4"/>
      <c r="BZ168" s="4"/>
      <c r="CA168" s="4"/>
      <c r="CB168" s="4"/>
      <c r="CC168" s="4"/>
      <c r="CD168" s="4"/>
      <c r="CE168" s="4"/>
      <c r="CF168" s="4"/>
      <c r="CG168" s="4"/>
      <c r="CH168" s="4"/>
      <c r="CI168" s="4"/>
      <c r="CJ168" s="4"/>
      <c r="CK168" s="4"/>
      <c r="CL168" s="4"/>
      <c r="CM168" s="4"/>
      <c r="CN168" s="4"/>
      <c r="CO168" s="4"/>
      <c r="CP168" s="4"/>
      <c r="CQ168" s="4"/>
      <c r="CR168" s="4"/>
    </row>
    <row r="169" spans="2:96" x14ac:dyDescent="0.3">
      <c r="B169" s="4"/>
      <c r="C169" s="2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  <c r="BU169" s="4"/>
      <c r="BV169" s="4"/>
      <c r="BW169" s="4"/>
      <c r="BX169" s="4"/>
      <c r="BY169" s="4"/>
      <c r="BZ169" s="4"/>
      <c r="CA169" s="4"/>
      <c r="CB169" s="4"/>
      <c r="CC169" s="4"/>
      <c r="CD169" s="4"/>
      <c r="CE169" s="4"/>
      <c r="CF169" s="4"/>
      <c r="CG169" s="4"/>
      <c r="CH169" s="4"/>
      <c r="CI169" s="4"/>
      <c r="CJ169" s="4"/>
      <c r="CK169" s="4"/>
      <c r="CL169" s="4"/>
      <c r="CM169" s="4"/>
      <c r="CN169" s="4"/>
      <c r="CO169" s="4"/>
      <c r="CP169" s="4"/>
      <c r="CQ169" s="4"/>
      <c r="CR169" s="4"/>
    </row>
    <row r="170" spans="2:96" x14ac:dyDescent="0.3">
      <c r="B170" s="4"/>
      <c r="C170" s="2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  <c r="BU170" s="4"/>
      <c r="BV170" s="4"/>
      <c r="BW170" s="4"/>
      <c r="BX170" s="4"/>
      <c r="BY170" s="4"/>
      <c r="BZ170" s="4"/>
      <c r="CA170" s="4"/>
      <c r="CB170" s="4"/>
      <c r="CC170" s="4"/>
      <c r="CD170" s="4"/>
      <c r="CE170" s="4"/>
      <c r="CF170" s="4"/>
      <c r="CG170" s="4"/>
      <c r="CH170" s="4"/>
      <c r="CI170" s="4"/>
      <c r="CJ170" s="4"/>
      <c r="CK170" s="4"/>
      <c r="CL170" s="4"/>
      <c r="CM170" s="4"/>
      <c r="CN170" s="4"/>
      <c r="CO170" s="4"/>
      <c r="CP170" s="4"/>
      <c r="CQ170" s="4"/>
      <c r="CR170" s="4"/>
    </row>
    <row r="171" spans="2:96" x14ac:dyDescent="0.3">
      <c r="B171" s="4"/>
      <c r="C171" s="2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  <c r="BU171" s="4"/>
      <c r="BV171" s="4"/>
      <c r="BW171" s="4"/>
      <c r="BX171" s="4"/>
      <c r="BY171" s="4"/>
      <c r="BZ171" s="4"/>
      <c r="CA171" s="4"/>
      <c r="CB171" s="4"/>
      <c r="CC171" s="4"/>
      <c r="CD171" s="4"/>
      <c r="CE171" s="4"/>
      <c r="CF171" s="4"/>
      <c r="CG171" s="4"/>
      <c r="CH171" s="4"/>
      <c r="CI171" s="4"/>
      <c r="CJ171" s="4"/>
      <c r="CK171" s="4"/>
      <c r="CL171" s="4"/>
      <c r="CM171" s="4"/>
      <c r="CN171" s="4"/>
      <c r="CO171" s="4"/>
      <c r="CP171" s="4"/>
      <c r="CQ171" s="4"/>
      <c r="CR171" s="4"/>
    </row>
    <row r="172" spans="2:96" x14ac:dyDescent="0.3">
      <c r="B172" s="4"/>
      <c r="C172" s="2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  <c r="BU172" s="4"/>
      <c r="BV172" s="4"/>
      <c r="BW172" s="4"/>
      <c r="BX172" s="4"/>
      <c r="BY172" s="4"/>
      <c r="BZ172" s="4"/>
      <c r="CA172" s="4"/>
      <c r="CB172" s="4"/>
      <c r="CC172" s="4"/>
      <c r="CD172" s="4"/>
      <c r="CE172" s="4"/>
      <c r="CF172" s="4"/>
      <c r="CG172" s="4"/>
      <c r="CH172" s="4"/>
      <c r="CI172" s="4"/>
      <c r="CJ172" s="4"/>
      <c r="CK172" s="4"/>
      <c r="CL172" s="4"/>
      <c r="CM172" s="4"/>
      <c r="CN172" s="4"/>
      <c r="CO172" s="4"/>
      <c r="CP172" s="4"/>
      <c r="CQ172" s="4"/>
      <c r="CR172" s="4"/>
    </row>
    <row r="173" spans="2:96" x14ac:dyDescent="0.3">
      <c r="B173" s="4"/>
      <c r="C173" s="2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  <c r="BU173" s="4"/>
      <c r="BV173" s="4"/>
      <c r="BW173" s="4"/>
      <c r="BX173" s="4"/>
      <c r="BY173" s="4"/>
      <c r="BZ173" s="4"/>
      <c r="CA173" s="4"/>
      <c r="CB173" s="4"/>
      <c r="CC173" s="4"/>
      <c r="CD173" s="4"/>
      <c r="CE173" s="4"/>
      <c r="CF173" s="4"/>
      <c r="CG173" s="4"/>
      <c r="CH173" s="4"/>
      <c r="CI173" s="4"/>
      <c r="CJ173" s="4"/>
      <c r="CK173" s="4"/>
      <c r="CL173" s="4"/>
      <c r="CM173" s="4"/>
      <c r="CN173" s="4"/>
      <c r="CO173" s="4"/>
      <c r="CP173" s="4"/>
      <c r="CQ173" s="4"/>
      <c r="CR173" s="4"/>
    </row>
    <row r="174" spans="2:96" x14ac:dyDescent="0.3">
      <c r="B174" s="4"/>
      <c r="C174" s="2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  <c r="BU174" s="4"/>
      <c r="BV174" s="4"/>
      <c r="BW174" s="4"/>
      <c r="BX174" s="4"/>
      <c r="BY174" s="4"/>
      <c r="BZ174" s="4"/>
      <c r="CA174" s="4"/>
      <c r="CB174" s="4"/>
      <c r="CC174" s="4"/>
      <c r="CD174" s="4"/>
      <c r="CE174" s="4"/>
      <c r="CF174" s="4"/>
      <c r="CG174" s="4"/>
      <c r="CH174" s="4"/>
      <c r="CI174" s="4"/>
      <c r="CJ174" s="4"/>
      <c r="CK174" s="4"/>
      <c r="CL174" s="4"/>
      <c r="CM174" s="4"/>
      <c r="CN174" s="4"/>
      <c r="CO174" s="4"/>
      <c r="CP174" s="4"/>
      <c r="CQ174" s="4"/>
      <c r="CR174" s="4"/>
    </row>
    <row r="175" spans="2:96" x14ac:dyDescent="0.3">
      <c r="B175" s="4"/>
      <c r="C175" s="2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  <c r="BU175" s="4"/>
      <c r="BV175" s="4"/>
      <c r="BW175" s="4"/>
      <c r="BX175" s="4"/>
      <c r="BY175" s="4"/>
      <c r="BZ175" s="4"/>
      <c r="CA175" s="4"/>
      <c r="CB175" s="4"/>
      <c r="CC175" s="4"/>
      <c r="CD175" s="4"/>
      <c r="CE175" s="4"/>
      <c r="CF175" s="4"/>
      <c r="CG175" s="4"/>
      <c r="CH175" s="4"/>
      <c r="CI175" s="4"/>
      <c r="CJ175" s="4"/>
      <c r="CK175" s="4"/>
      <c r="CL175" s="4"/>
      <c r="CM175" s="4"/>
      <c r="CN175" s="4"/>
      <c r="CO175" s="4"/>
      <c r="CP175" s="4"/>
      <c r="CQ175" s="4"/>
      <c r="CR175" s="4"/>
    </row>
    <row r="176" spans="2:96" x14ac:dyDescent="0.3">
      <c r="B176" s="4"/>
      <c r="C176" s="2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  <c r="BU176" s="4"/>
      <c r="BV176" s="4"/>
      <c r="BW176" s="4"/>
      <c r="BX176" s="4"/>
      <c r="BY176" s="4"/>
      <c r="BZ176" s="4"/>
      <c r="CA176" s="4"/>
      <c r="CB176" s="4"/>
      <c r="CC176" s="4"/>
      <c r="CD176" s="4"/>
      <c r="CE176" s="4"/>
      <c r="CF176" s="4"/>
      <c r="CG176" s="4"/>
      <c r="CH176" s="4"/>
      <c r="CI176" s="4"/>
      <c r="CJ176" s="4"/>
      <c r="CK176" s="4"/>
      <c r="CL176" s="4"/>
      <c r="CM176" s="4"/>
      <c r="CN176" s="4"/>
      <c r="CO176" s="4"/>
      <c r="CP176" s="4"/>
      <c r="CQ176" s="4"/>
      <c r="CR176" s="4"/>
    </row>
    <row r="177" spans="2:96" x14ac:dyDescent="0.3">
      <c r="B177" s="4"/>
      <c r="C177" s="2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  <c r="BU177" s="4"/>
      <c r="BV177" s="4"/>
      <c r="BW177" s="4"/>
      <c r="BX177" s="4"/>
      <c r="BY177" s="4"/>
      <c r="BZ177" s="4"/>
      <c r="CA177" s="4"/>
      <c r="CB177" s="4"/>
      <c r="CC177" s="4"/>
      <c r="CD177" s="4"/>
      <c r="CE177" s="4"/>
      <c r="CF177" s="4"/>
      <c r="CG177" s="4"/>
      <c r="CH177" s="4"/>
      <c r="CI177" s="4"/>
      <c r="CJ177" s="4"/>
      <c r="CK177" s="4"/>
      <c r="CL177" s="4"/>
      <c r="CM177" s="4"/>
      <c r="CN177" s="4"/>
      <c r="CO177" s="4"/>
      <c r="CP177" s="4"/>
      <c r="CQ177" s="4"/>
      <c r="CR177" s="4"/>
    </row>
    <row r="178" spans="2:96" x14ac:dyDescent="0.3">
      <c r="B178" s="4"/>
      <c r="C178" s="2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  <c r="BU178" s="4"/>
      <c r="BV178" s="4"/>
      <c r="BW178" s="4"/>
      <c r="BX178" s="4"/>
      <c r="BY178" s="4"/>
      <c r="BZ178" s="4"/>
      <c r="CA178" s="4"/>
      <c r="CB178" s="4"/>
      <c r="CC178" s="4"/>
      <c r="CD178" s="4"/>
      <c r="CE178" s="4"/>
      <c r="CF178" s="4"/>
      <c r="CG178" s="4"/>
      <c r="CH178" s="4"/>
      <c r="CI178" s="4"/>
      <c r="CJ178" s="4"/>
      <c r="CK178" s="4"/>
      <c r="CL178" s="4"/>
      <c r="CM178" s="4"/>
      <c r="CN178" s="4"/>
      <c r="CO178" s="4"/>
      <c r="CP178" s="4"/>
      <c r="CQ178" s="4"/>
      <c r="CR178" s="4"/>
    </row>
    <row r="179" spans="2:96" x14ac:dyDescent="0.3">
      <c r="B179" s="4"/>
      <c r="C179" s="2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  <c r="BU179" s="4"/>
      <c r="BV179" s="4"/>
      <c r="BW179" s="4"/>
      <c r="BX179" s="4"/>
      <c r="BY179" s="4"/>
      <c r="BZ179" s="4"/>
      <c r="CA179" s="4"/>
      <c r="CB179" s="4"/>
      <c r="CC179" s="4"/>
      <c r="CD179" s="4"/>
      <c r="CE179" s="4"/>
      <c r="CF179" s="4"/>
      <c r="CG179" s="4"/>
      <c r="CH179" s="4"/>
      <c r="CI179" s="4"/>
      <c r="CJ179" s="4"/>
      <c r="CK179" s="4"/>
      <c r="CL179" s="4"/>
      <c r="CM179" s="4"/>
      <c r="CN179" s="4"/>
      <c r="CO179" s="4"/>
      <c r="CP179" s="4"/>
      <c r="CQ179" s="4"/>
      <c r="CR179" s="4"/>
    </row>
    <row r="180" spans="2:96" x14ac:dyDescent="0.3">
      <c r="B180" s="4"/>
      <c r="C180" s="2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  <c r="BU180" s="4"/>
      <c r="BV180" s="4"/>
      <c r="BW180" s="4"/>
      <c r="BX180" s="4"/>
      <c r="BY180" s="4"/>
      <c r="BZ180" s="4"/>
      <c r="CA180" s="4"/>
      <c r="CB180" s="4"/>
      <c r="CC180" s="4"/>
      <c r="CD180" s="4"/>
      <c r="CE180" s="4"/>
      <c r="CF180" s="4"/>
      <c r="CG180" s="4"/>
      <c r="CH180" s="4"/>
      <c r="CI180" s="4"/>
      <c r="CJ180" s="4"/>
      <c r="CK180" s="4"/>
      <c r="CL180" s="4"/>
      <c r="CM180" s="4"/>
      <c r="CN180" s="4"/>
      <c r="CO180" s="4"/>
      <c r="CP180" s="4"/>
      <c r="CQ180" s="4"/>
      <c r="CR180" s="4"/>
    </row>
    <row r="181" spans="2:96" x14ac:dyDescent="0.3">
      <c r="B181" s="4"/>
      <c r="C181" s="2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  <c r="BU181" s="4"/>
      <c r="BV181" s="4"/>
      <c r="BW181" s="4"/>
      <c r="BX181" s="4"/>
      <c r="BY181" s="4"/>
      <c r="BZ181" s="4"/>
      <c r="CA181" s="4"/>
      <c r="CB181" s="4"/>
      <c r="CC181" s="4"/>
      <c r="CD181" s="4"/>
      <c r="CE181" s="4"/>
      <c r="CF181" s="4"/>
      <c r="CG181" s="4"/>
      <c r="CH181" s="4"/>
      <c r="CI181" s="4"/>
      <c r="CJ181" s="4"/>
      <c r="CK181" s="4"/>
      <c r="CL181" s="4"/>
      <c r="CM181" s="4"/>
      <c r="CN181" s="4"/>
      <c r="CO181" s="4"/>
      <c r="CP181" s="4"/>
      <c r="CQ181" s="4"/>
      <c r="CR181" s="4"/>
    </row>
    <row r="182" spans="2:96" x14ac:dyDescent="0.3">
      <c r="B182" s="4"/>
      <c r="C182" s="2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  <c r="BU182" s="4"/>
      <c r="BV182" s="4"/>
      <c r="BW182" s="4"/>
      <c r="BX182" s="4"/>
      <c r="BY182" s="4"/>
      <c r="BZ182" s="4"/>
      <c r="CA182" s="4"/>
      <c r="CB182" s="4"/>
      <c r="CC182" s="4"/>
      <c r="CD182" s="4"/>
      <c r="CE182" s="4"/>
      <c r="CF182" s="4"/>
      <c r="CG182" s="4"/>
      <c r="CH182" s="4"/>
      <c r="CI182" s="4"/>
      <c r="CJ182" s="4"/>
      <c r="CK182" s="4"/>
      <c r="CL182" s="4"/>
      <c r="CM182" s="4"/>
      <c r="CN182" s="4"/>
      <c r="CO182" s="4"/>
      <c r="CP182" s="4"/>
      <c r="CQ182" s="4"/>
      <c r="CR182" s="4"/>
    </row>
    <row r="183" spans="2:96" x14ac:dyDescent="0.3">
      <c r="B183" s="4"/>
      <c r="C183" s="2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  <c r="BU183" s="4"/>
      <c r="BV183" s="4"/>
      <c r="BW183" s="4"/>
      <c r="BX183" s="4"/>
      <c r="BY183" s="4"/>
      <c r="BZ183" s="4"/>
      <c r="CA183" s="4"/>
      <c r="CB183" s="4"/>
      <c r="CC183" s="4"/>
      <c r="CD183" s="4"/>
      <c r="CE183" s="4"/>
      <c r="CF183" s="4"/>
      <c r="CG183" s="4"/>
      <c r="CH183" s="4"/>
      <c r="CI183" s="4"/>
      <c r="CJ183" s="4"/>
      <c r="CK183" s="4"/>
      <c r="CL183" s="4"/>
      <c r="CM183" s="4"/>
      <c r="CN183" s="4"/>
      <c r="CO183" s="4"/>
      <c r="CP183" s="4"/>
      <c r="CQ183" s="4"/>
      <c r="CR183" s="4"/>
    </row>
    <row r="184" spans="2:96" x14ac:dyDescent="0.3">
      <c r="B184" s="4"/>
      <c r="C184" s="2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  <c r="BU184" s="4"/>
      <c r="BV184" s="4"/>
      <c r="BW184" s="4"/>
      <c r="BX184" s="4"/>
      <c r="BY184" s="4"/>
      <c r="BZ184" s="4"/>
      <c r="CA184" s="4"/>
      <c r="CB184" s="4"/>
      <c r="CC184" s="4"/>
      <c r="CD184" s="4"/>
      <c r="CE184" s="4"/>
      <c r="CF184" s="4"/>
      <c r="CG184" s="4"/>
      <c r="CH184" s="4"/>
      <c r="CI184" s="4"/>
      <c r="CJ184" s="4"/>
      <c r="CK184" s="4"/>
      <c r="CL184" s="4"/>
      <c r="CM184" s="4"/>
      <c r="CN184" s="4"/>
      <c r="CO184" s="4"/>
      <c r="CP184" s="4"/>
      <c r="CQ184" s="4"/>
      <c r="CR184" s="4"/>
    </row>
    <row r="185" spans="2:96" x14ac:dyDescent="0.3">
      <c r="B185" s="4"/>
      <c r="C185" s="2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  <c r="BU185" s="4"/>
      <c r="BV185" s="4"/>
      <c r="BW185" s="4"/>
      <c r="BX185" s="4"/>
      <c r="BY185" s="4"/>
      <c r="BZ185" s="4"/>
      <c r="CA185" s="4"/>
      <c r="CB185" s="4"/>
      <c r="CC185" s="4"/>
      <c r="CD185" s="4"/>
      <c r="CE185" s="4"/>
      <c r="CF185" s="4"/>
      <c r="CG185" s="4"/>
      <c r="CH185" s="4"/>
      <c r="CI185" s="4"/>
      <c r="CJ185" s="4"/>
      <c r="CK185" s="4"/>
      <c r="CL185" s="4"/>
      <c r="CM185" s="4"/>
      <c r="CN185" s="4"/>
      <c r="CO185" s="4"/>
      <c r="CP185" s="4"/>
      <c r="CQ185" s="4"/>
      <c r="CR185" s="4"/>
    </row>
    <row r="186" spans="2:96" x14ac:dyDescent="0.3">
      <c r="B186" s="4"/>
      <c r="C186" s="2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  <c r="BU186" s="4"/>
      <c r="BV186" s="4"/>
      <c r="BW186" s="4"/>
      <c r="BX186" s="4"/>
      <c r="BY186" s="4"/>
      <c r="BZ186" s="4"/>
      <c r="CA186" s="4"/>
      <c r="CB186" s="4"/>
      <c r="CC186" s="4"/>
      <c r="CD186" s="4"/>
      <c r="CE186" s="4"/>
      <c r="CF186" s="4"/>
      <c r="CG186" s="4"/>
      <c r="CH186" s="4"/>
      <c r="CI186" s="4"/>
      <c r="CJ186" s="4"/>
      <c r="CK186" s="4"/>
      <c r="CL186" s="4"/>
      <c r="CM186" s="4"/>
      <c r="CN186" s="4"/>
      <c r="CO186" s="4"/>
      <c r="CP186" s="4"/>
      <c r="CQ186" s="4"/>
      <c r="CR186" s="4"/>
    </row>
    <row r="187" spans="2:96" x14ac:dyDescent="0.3">
      <c r="B187" s="4"/>
      <c r="C187" s="2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  <c r="BU187" s="4"/>
      <c r="BV187" s="4"/>
      <c r="BW187" s="4"/>
      <c r="BX187" s="4"/>
      <c r="BY187" s="4"/>
      <c r="BZ187" s="4"/>
      <c r="CA187" s="4"/>
      <c r="CB187" s="4"/>
      <c r="CC187" s="4"/>
      <c r="CD187" s="4"/>
      <c r="CE187" s="4"/>
      <c r="CF187" s="4"/>
      <c r="CG187" s="4"/>
      <c r="CH187" s="4"/>
      <c r="CI187" s="4"/>
      <c r="CJ187" s="4"/>
      <c r="CK187" s="4"/>
      <c r="CL187" s="4"/>
      <c r="CM187" s="4"/>
      <c r="CN187" s="4"/>
      <c r="CO187" s="4"/>
      <c r="CP187" s="4"/>
      <c r="CQ187" s="4"/>
      <c r="CR187" s="4"/>
    </row>
    <row r="188" spans="2:96" x14ac:dyDescent="0.3">
      <c r="B188" s="4"/>
      <c r="C188" s="2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  <c r="BU188" s="4"/>
      <c r="BV188" s="4"/>
      <c r="BW188" s="4"/>
      <c r="BX188" s="4"/>
      <c r="BY188" s="4"/>
      <c r="BZ188" s="4"/>
      <c r="CA188" s="4"/>
      <c r="CB188" s="4"/>
      <c r="CC188" s="4"/>
      <c r="CD188" s="4"/>
      <c r="CE188" s="4"/>
      <c r="CF188" s="4"/>
      <c r="CG188" s="4"/>
      <c r="CH188" s="4"/>
      <c r="CI188" s="4"/>
      <c r="CJ188" s="4"/>
      <c r="CK188" s="4"/>
      <c r="CL188" s="4"/>
      <c r="CM188" s="4"/>
      <c r="CN188" s="4"/>
      <c r="CO188" s="4"/>
      <c r="CP188" s="4"/>
      <c r="CQ188" s="4"/>
      <c r="CR188" s="4"/>
    </row>
    <row r="189" spans="2:96" x14ac:dyDescent="0.3">
      <c r="B189" s="4"/>
      <c r="C189" s="2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  <c r="BU189" s="4"/>
      <c r="BV189" s="4"/>
      <c r="BW189" s="4"/>
      <c r="BX189" s="4"/>
      <c r="BY189" s="4"/>
      <c r="BZ189" s="4"/>
      <c r="CA189" s="4"/>
      <c r="CB189" s="4"/>
      <c r="CC189" s="4"/>
      <c r="CD189" s="4"/>
      <c r="CE189" s="4"/>
      <c r="CF189" s="4"/>
      <c r="CG189" s="4"/>
      <c r="CH189" s="4"/>
      <c r="CI189" s="4"/>
      <c r="CJ189" s="4"/>
      <c r="CK189" s="4"/>
      <c r="CL189" s="4"/>
      <c r="CM189" s="4"/>
      <c r="CN189" s="4"/>
      <c r="CO189" s="4"/>
      <c r="CP189" s="4"/>
      <c r="CQ189" s="4"/>
      <c r="CR189" s="4"/>
    </row>
    <row r="190" spans="2:96" x14ac:dyDescent="0.3">
      <c r="B190" s="4"/>
      <c r="C190" s="2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  <c r="BU190" s="4"/>
      <c r="BV190" s="4"/>
      <c r="BW190" s="4"/>
      <c r="BX190" s="4"/>
      <c r="BY190" s="4"/>
      <c r="BZ190" s="4"/>
      <c r="CA190" s="4"/>
      <c r="CB190" s="4"/>
      <c r="CC190" s="4"/>
      <c r="CD190" s="4"/>
      <c r="CE190" s="4"/>
      <c r="CF190" s="4"/>
      <c r="CG190" s="4"/>
      <c r="CH190" s="4"/>
      <c r="CI190" s="4"/>
      <c r="CJ190" s="4"/>
      <c r="CK190" s="4"/>
      <c r="CL190" s="4"/>
      <c r="CM190" s="4"/>
      <c r="CN190" s="4"/>
      <c r="CO190" s="4"/>
      <c r="CP190" s="4"/>
      <c r="CQ190" s="4"/>
      <c r="CR190" s="4"/>
    </row>
    <row r="191" spans="2:96" x14ac:dyDescent="0.3">
      <c r="B191" s="4"/>
      <c r="C191" s="2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  <c r="BU191" s="4"/>
      <c r="BV191" s="4"/>
      <c r="BW191" s="4"/>
      <c r="BX191" s="4"/>
      <c r="BY191" s="4"/>
      <c r="BZ191" s="4"/>
      <c r="CA191" s="4"/>
      <c r="CB191" s="4"/>
      <c r="CC191" s="4"/>
      <c r="CD191" s="4"/>
      <c r="CE191" s="4"/>
      <c r="CF191" s="4"/>
      <c r="CG191" s="4"/>
      <c r="CH191" s="4"/>
      <c r="CI191" s="4"/>
      <c r="CJ191" s="4"/>
      <c r="CK191" s="4"/>
      <c r="CL191" s="4"/>
      <c r="CM191" s="4"/>
      <c r="CN191" s="4"/>
      <c r="CO191" s="4"/>
      <c r="CP191" s="4"/>
      <c r="CQ191" s="4"/>
      <c r="CR191" s="4"/>
    </row>
    <row r="192" spans="2:96" x14ac:dyDescent="0.3">
      <c r="B192" s="4"/>
      <c r="C192" s="2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  <c r="BU192" s="4"/>
      <c r="BV192" s="4"/>
      <c r="BW192" s="4"/>
      <c r="BX192" s="4"/>
      <c r="BY192" s="4"/>
      <c r="BZ192" s="4"/>
      <c r="CA192" s="4"/>
      <c r="CB192" s="4"/>
      <c r="CC192" s="4"/>
      <c r="CD192" s="4"/>
      <c r="CE192" s="4"/>
      <c r="CF192" s="4"/>
      <c r="CG192" s="4"/>
      <c r="CH192" s="4"/>
      <c r="CI192" s="4"/>
      <c r="CJ192" s="4"/>
      <c r="CK192" s="4"/>
      <c r="CL192" s="4"/>
      <c r="CM192" s="4"/>
      <c r="CN192" s="4"/>
      <c r="CO192" s="4"/>
      <c r="CP192" s="4"/>
      <c r="CQ192" s="4"/>
      <c r="CR192" s="4"/>
    </row>
    <row r="193" spans="2:96" x14ac:dyDescent="0.3">
      <c r="B193" s="4"/>
      <c r="C193" s="2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  <c r="BU193" s="4"/>
      <c r="BV193" s="4"/>
      <c r="BW193" s="4"/>
      <c r="BX193" s="4"/>
      <c r="BY193" s="4"/>
      <c r="BZ193" s="4"/>
      <c r="CA193" s="4"/>
      <c r="CB193" s="4"/>
      <c r="CC193" s="4"/>
      <c r="CD193" s="4"/>
      <c r="CE193" s="4"/>
      <c r="CF193" s="4"/>
      <c r="CG193" s="4"/>
      <c r="CH193" s="4"/>
      <c r="CI193" s="4"/>
      <c r="CJ193" s="4"/>
      <c r="CK193" s="4"/>
      <c r="CL193" s="4"/>
      <c r="CM193" s="4"/>
      <c r="CN193" s="4"/>
      <c r="CO193" s="4"/>
      <c r="CP193" s="4"/>
      <c r="CQ193" s="4"/>
      <c r="CR193" s="4"/>
    </row>
    <row r="194" spans="2:96" x14ac:dyDescent="0.3">
      <c r="B194" s="4"/>
      <c r="C194" s="2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  <c r="BU194" s="4"/>
      <c r="BV194" s="4"/>
      <c r="BW194" s="4"/>
      <c r="BX194" s="4"/>
      <c r="BY194" s="4"/>
      <c r="BZ194" s="4"/>
      <c r="CA194" s="4"/>
      <c r="CB194" s="4"/>
      <c r="CC194" s="4"/>
      <c r="CD194" s="4"/>
      <c r="CE194" s="4"/>
      <c r="CF194" s="4"/>
      <c r="CG194" s="4"/>
      <c r="CH194" s="4"/>
      <c r="CI194" s="4"/>
      <c r="CJ194" s="4"/>
      <c r="CK194" s="4"/>
      <c r="CL194" s="4"/>
      <c r="CM194" s="4"/>
      <c r="CN194" s="4"/>
      <c r="CO194" s="4"/>
      <c r="CP194" s="4"/>
      <c r="CQ194" s="4"/>
      <c r="CR194" s="4"/>
    </row>
    <row r="195" spans="2:96" x14ac:dyDescent="0.3">
      <c r="B195" s="4"/>
      <c r="C195" s="2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  <c r="BU195" s="4"/>
      <c r="BV195" s="4"/>
      <c r="BW195" s="4"/>
      <c r="BX195" s="4"/>
      <c r="BY195" s="4"/>
      <c r="BZ195" s="4"/>
      <c r="CA195" s="4"/>
      <c r="CB195" s="4"/>
      <c r="CC195" s="4"/>
      <c r="CD195" s="4"/>
      <c r="CE195" s="4"/>
      <c r="CF195" s="4"/>
      <c r="CG195" s="4"/>
      <c r="CH195" s="4"/>
      <c r="CI195" s="4"/>
      <c r="CJ195" s="4"/>
      <c r="CK195" s="4"/>
      <c r="CL195" s="4"/>
      <c r="CM195" s="4"/>
      <c r="CN195" s="4"/>
      <c r="CO195" s="4"/>
      <c r="CP195" s="4"/>
      <c r="CQ195" s="4"/>
      <c r="CR195" s="4"/>
    </row>
    <row r="196" spans="2:96" x14ac:dyDescent="0.3">
      <c r="B196" s="4"/>
      <c r="C196" s="2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  <c r="BU196" s="4"/>
      <c r="BV196" s="4"/>
      <c r="BW196" s="4"/>
      <c r="BX196" s="4"/>
      <c r="BY196" s="4"/>
      <c r="BZ196" s="4"/>
      <c r="CA196" s="4"/>
      <c r="CB196" s="4"/>
      <c r="CC196" s="4"/>
      <c r="CD196" s="4"/>
      <c r="CE196" s="4"/>
      <c r="CF196" s="4"/>
      <c r="CG196" s="4"/>
      <c r="CH196" s="4"/>
      <c r="CI196" s="4"/>
      <c r="CJ196" s="4"/>
      <c r="CK196" s="4"/>
      <c r="CL196" s="4"/>
      <c r="CM196" s="4"/>
      <c r="CN196" s="4"/>
      <c r="CO196" s="4"/>
      <c r="CP196" s="4"/>
      <c r="CQ196" s="4"/>
      <c r="CR196" s="4"/>
    </row>
    <row r="197" spans="2:96" x14ac:dyDescent="0.3">
      <c r="B197" s="4"/>
      <c r="C197" s="2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  <c r="BU197" s="4"/>
      <c r="BV197" s="4"/>
      <c r="BW197" s="4"/>
      <c r="BX197" s="4"/>
      <c r="BY197" s="4"/>
      <c r="BZ197" s="4"/>
      <c r="CA197" s="4"/>
      <c r="CB197" s="4"/>
      <c r="CC197" s="4"/>
      <c r="CD197" s="4"/>
      <c r="CE197" s="4"/>
      <c r="CF197" s="4"/>
      <c r="CG197" s="4"/>
      <c r="CH197" s="4"/>
      <c r="CI197" s="4"/>
      <c r="CJ197" s="4"/>
      <c r="CK197" s="4"/>
      <c r="CL197" s="4"/>
      <c r="CM197" s="4"/>
      <c r="CN197" s="4"/>
      <c r="CO197" s="4"/>
      <c r="CP197" s="4"/>
      <c r="CQ197" s="4"/>
      <c r="CR197" s="4"/>
    </row>
    <row r="198" spans="2:96" x14ac:dyDescent="0.3">
      <c r="B198" s="4"/>
      <c r="C198" s="2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  <c r="BU198" s="4"/>
      <c r="BV198" s="4"/>
      <c r="BW198" s="4"/>
      <c r="BX198" s="4"/>
      <c r="BY198" s="4"/>
      <c r="BZ198" s="4"/>
      <c r="CA198" s="4"/>
      <c r="CB198" s="4"/>
      <c r="CC198" s="4"/>
      <c r="CD198" s="4"/>
      <c r="CE198" s="4"/>
      <c r="CF198" s="4"/>
      <c r="CG198" s="4"/>
      <c r="CH198" s="4"/>
      <c r="CI198" s="4"/>
      <c r="CJ198" s="4"/>
      <c r="CK198" s="4"/>
      <c r="CL198" s="4"/>
      <c r="CM198" s="4"/>
      <c r="CN198" s="4"/>
      <c r="CO198" s="4"/>
      <c r="CP198" s="4"/>
      <c r="CQ198" s="4"/>
      <c r="CR198" s="4"/>
    </row>
    <row r="199" spans="2:96" x14ac:dyDescent="0.3">
      <c r="B199" s="4"/>
      <c r="C199" s="2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  <c r="BU199" s="4"/>
      <c r="BV199" s="4"/>
      <c r="BW199" s="4"/>
      <c r="BX199" s="4"/>
      <c r="BY199" s="4"/>
      <c r="BZ199" s="4"/>
      <c r="CA199" s="4"/>
      <c r="CB199" s="4"/>
      <c r="CC199" s="4"/>
      <c r="CD199" s="4"/>
      <c r="CE199" s="4"/>
      <c r="CF199" s="4"/>
      <c r="CG199" s="4"/>
      <c r="CH199" s="4"/>
      <c r="CI199" s="4"/>
      <c r="CJ199" s="4"/>
      <c r="CK199" s="4"/>
      <c r="CL199" s="4"/>
      <c r="CM199" s="4"/>
      <c r="CN199" s="4"/>
      <c r="CO199" s="4"/>
      <c r="CP199" s="4"/>
      <c r="CQ199" s="4"/>
      <c r="CR199" s="4"/>
    </row>
    <row r="200" spans="2:96" x14ac:dyDescent="0.3">
      <c r="B200" s="4"/>
      <c r="C200" s="2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  <c r="BU200" s="4"/>
      <c r="BV200" s="4"/>
      <c r="BW200" s="4"/>
      <c r="BX200" s="4"/>
      <c r="BY200" s="4"/>
      <c r="BZ200" s="4"/>
      <c r="CA200" s="4"/>
      <c r="CB200" s="4"/>
      <c r="CC200" s="4"/>
      <c r="CD200" s="4"/>
      <c r="CE200" s="4"/>
      <c r="CF200" s="4"/>
      <c r="CG200" s="4"/>
      <c r="CH200" s="4"/>
      <c r="CI200" s="4"/>
      <c r="CJ200" s="4"/>
      <c r="CK200" s="4"/>
      <c r="CL200" s="4"/>
      <c r="CM200" s="4"/>
      <c r="CN200" s="4"/>
      <c r="CO200" s="4"/>
      <c r="CP200" s="4"/>
      <c r="CQ200" s="4"/>
      <c r="CR200" s="4"/>
    </row>
    <row r="201" spans="2:96" x14ac:dyDescent="0.3">
      <c r="B201" s="4"/>
      <c r="C201" s="2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  <c r="BU201" s="4"/>
      <c r="BV201" s="4"/>
      <c r="BW201" s="4"/>
      <c r="BX201" s="4"/>
      <c r="BY201" s="4"/>
      <c r="BZ201" s="4"/>
      <c r="CA201" s="4"/>
      <c r="CB201" s="4"/>
      <c r="CC201" s="4"/>
      <c r="CD201" s="4"/>
      <c r="CE201" s="4"/>
      <c r="CF201" s="4"/>
      <c r="CG201" s="4"/>
      <c r="CH201" s="4"/>
      <c r="CI201" s="4"/>
      <c r="CJ201" s="4"/>
      <c r="CK201" s="4"/>
      <c r="CL201" s="4"/>
      <c r="CM201" s="4"/>
      <c r="CN201" s="4"/>
      <c r="CO201" s="4"/>
      <c r="CP201" s="4"/>
      <c r="CQ201" s="4"/>
      <c r="CR201" s="4"/>
    </row>
    <row r="202" spans="2:96" x14ac:dyDescent="0.3">
      <c r="B202" s="4"/>
      <c r="C202" s="2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  <c r="BU202" s="4"/>
      <c r="BV202" s="4"/>
      <c r="BW202" s="4"/>
      <c r="BX202" s="4"/>
      <c r="BY202" s="4"/>
      <c r="BZ202" s="4"/>
      <c r="CA202" s="4"/>
      <c r="CB202" s="4"/>
      <c r="CC202" s="4"/>
      <c r="CD202" s="4"/>
      <c r="CE202" s="4"/>
      <c r="CF202" s="4"/>
      <c r="CG202" s="4"/>
      <c r="CH202" s="4"/>
      <c r="CI202" s="4"/>
      <c r="CJ202" s="4"/>
      <c r="CK202" s="4"/>
      <c r="CL202" s="4"/>
      <c r="CM202" s="4"/>
      <c r="CN202" s="4"/>
      <c r="CO202" s="4"/>
      <c r="CP202" s="4"/>
      <c r="CQ202" s="4"/>
      <c r="CR202" s="4"/>
    </row>
    <row r="203" spans="2:96" x14ac:dyDescent="0.3">
      <c r="B203" s="4"/>
      <c r="C203" s="2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  <c r="BU203" s="4"/>
      <c r="BV203" s="4"/>
      <c r="BW203" s="4"/>
      <c r="BX203" s="4"/>
      <c r="BY203" s="4"/>
      <c r="BZ203" s="4"/>
      <c r="CA203" s="4"/>
      <c r="CB203" s="4"/>
      <c r="CC203" s="4"/>
      <c r="CD203" s="4"/>
      <c r="CE203" s="4"/>
      <c r="CF203" s="4"/>
      <c r="CG203" s="4"/>
      <c r="CH203" s="4"/>
      <c r="CI203" s="4"/>
      <c r="CJ203" s="4"/>
      <c r="CK203" s="4"/>
      <c r="CL203" s="4"/>
      <c r="CM203" s="4"/>
      <c r="CN203" s="4"/>
      <c r="CO203" s="4"/>
      <c r="CP203" s="4"/>
      <c r="CQ203" s="4"/>
      <c r="CR203" s="4"/>
    </row>
    <row r="204" spans="2:96" x14ac:dyDescent="0.3">
      <c r="B204" s="4"/>
      <c r="C204" s="2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  <c r="BU204" s="4"/>
      <c r="BV204" s="4"/>
      <c r="BW204" s="4"/>
      <c r="BX204" s="4"/>
      <c r="BY204" s="4"/>
      <c r="BZ204" s="4"/>
      <c r="CA204" s="4"/>
      <c r="CB204" s="4"/>
      <c r="CC204" s="4"/>
      <c r="CD204" s="4"/>
      <c r="CE204" s="4"/>
      <c r="CF204" s="4"/>
      <c r="CG204" s="4"/>
      <c r="CH204" s="4"/>
      <c r="CI204" s="4"/>
      <c r="CJ204" s="4"/>
      <c r="CK204" s="4"/>
      <c r="CL204" s="4"/>
      <c r="CM204" s="4"/>
      <c r="CN204" s="4"/>
      <c r="CO204" s="4"/>
      <c r="CP204" s="4"/>
      <c r="CQ204" s="4"/>
      <c r="CR204" s="4"/>
    </row>
    <row r="205" spans="2:96" x14ac:dyDescent="0.3">
      <c r="B205" s="4"/>
      <c r="C205" s="2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  <c r="BU205" s="4"/>
      <c r="BV205" s="4"/>
      <c r="BW205" s="4"/>
      <c r="BX205" s="4"/>
      <c r="BY205" s="4"/>
      <c r="BZ205" s="4"/>
      <c r="CA205" s="4"/>
      <c r="CB205" s="4"/>
      <c r="CC205" s="4"/>
      <c r="CD205" s="4"/>
      <c r="CE205" s="4"/>
      <c r="CF205" s="4"/>
      <c r="CG205" s="4"/>
      <c r="CH205" s="4"/>
      <c r="CI205" s="4"/>
      <c r="CJ205" s="4"/>
      <c r="CK205" s="4"/>
      <c r="CL205" s="4"/>
      <c r="CM205" s="4"/>
      <c r="CN205" s="4"/>
      <c r="CO205" s="4"/>
      <c r="CP205" s="4"/>
      <c r="CQ205" s="4"/>
      <c r="CR205" s="4"/>
    </row>
    <row r="206" spans="2:96" x14ac:dyDescent="0.3">
      <c r="B206" s="4"/>
      <c r="C206" s="2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  <c r="BU206" s="4"/>
      <c r="BV206" s="4"/>
      <c r="BW206" s="4"/>
      <c r="BX206" s="4"/>
      <c r="BY206" s="4"/>
      <c r="BZ206" s="4"/>
      <c r="CA206" s="4"/>
      <c r="CB206" s="4"/>
      <c r="CC206" s="4"/>
      <c r="CD206" s="4"/>
      <c r="CE206" s="4"/>
      <c r="CF206" s="4"/>
      <c r="CG206" s="4"/>
      <c r="CH206" s="4"/>
      <c r="CI206" s="4"/>
      <c r="CJ206" s="4"/>
      <c r="CK206" s="4"/>
      <c r="CL206" s="4"/>
      <c r="CM206" s="4"/>
      <c r="CN206" s="4"/>
      <c r="CO206" s="4"/>
      <c r="CP206" s="4"/>
      <c r="CQ206" s="4"/>
      <c r="CR206" s="4"/>
    </row>
    <row r="207" spans="2:96" x14ac:dyDescent="0.3">
      <c r="B207" s="4"/>
      <c r="C207" s="2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  <c r="BU207" s="4"/>
      <c r="BV207" s="4"/>
      <c r="BW207" s="4"/>
      <c r="BX207" s="4"/>
      <c r="BY207" s="4"/>
      <c r="BZ207" s="4"/>
      <c r="CA207" s="4"/>
      <c r="CB207" s="4"/>
      <c r="CC207" s="4"/>
      <c r="CD207" s="4"/>
      <c r="CE207" s="4"/>
      <c r="CF207" s="4"/>
      <c r="CG207" s="4"/>
      <c r="CH207" s="4"/>
      <c r="CI207" s="4"/>
      <c r="CJ207" s="4"/>
      <c r="CK207" s="4"/>
      <c r="CL207" s="4"/>
      <c r="CM207" s="4"/>
      <c r="CN207" s="4"/>
      <c r="CO207" s="4"/>
      <c r="CP207" s="4"/>
      <c r="CQ207" s="4"/>
      <c r="CR207" s="4"/>
    </row>
    <row r="208" spans="2:96" x14ac:dyDescent="0.3">
      <c r="B208" s="4"/>
      <c r="C208" s="2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  <c r="BU208" s="4"/>
      <c r="BV208" s="4"/>
      <c r="BW208" s="4"/>
      <c r="BX208" s="4"/>
      <c r="BY208" s="4"/>
      <c r="BZ208" s="4"/>
      <c r="CA208" s="4"/>
      <c r="CB208" s="4"/>
      <c r="CC208" s="4"/>
      <c r="CD208" s="4"/>
      <c r="CE208" s="4"/>
      <c r="CF208" s="4"/>
      <c r="CG208" s="4"/>
      <c r="CH208" s="4"/>
      <c r="CI208" s="4"/>
      <c r="CJ208" s="4"/>
      <c r="CK208" s="4"/>
      <c r="CL208" s="4"/>
      <c r="CM208" s="4"/>
      <c r="CN208" s="4"/>
      <c r="CO208" s="4"/>
      <c r="CP208" s="4"/>
      <c r="CQ208" s="4"/>
      <c r="CR208" s="4"/>
    </row>
    <row r="209" spans="2:96" x14ac:dyDescent="0.3">
      <c r="B209" s="4"/>
      <c r="C209" s="2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  <c r="BU209" s="4"/>
      <c r="BV209" s="4"/>
      <c r="BW209" s="4"/>
      <c r="BX209" s="4"/>
      <c r="BY209" s="4"/>
      <c r="BZ209" s="4"/>
      <c r="CA209" s="4"/>
      <c r="CB209" s="4"/>
      <c r="CC209" s="4"/>
      <c r="CD209" s="4"/>
      <c r="CE209" s="4"/>
      <c r="CF209" s="4"/>
      <c r="CG209" s="4"/>
      <c r="CH209" s="4"/>
      <c r="CI209" s="4"/>
      <c r="CJ209" s="4"/>
      <c r="CK209" s="4"/>
      <c r="CL209" s="4"/>
      <c r="CM209" s="4"/>
      <c r="CN209" s="4"/>
      <c r="CO209" s="4"/>
      <c r="CP209" s="4"/>
      <c r="CQ209" s="4"/>
      <c r="CR209" s="4"/>
    </row>
    <row r="210" spans="2:96" x14ac:dyDescent="0.3">
      <c r="B210" s="4"/>
      <c r="C210" s="2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  <c r="BU210" s="4"/>
      <c r="BV210" s="4"/>
      <c r="BW210" s="4"/>
      <c r="BX210" s="4"/>
      <c r="BY210" s="4"/>
      <c r="BZ210" s="4"/>
      <c r="CA210" s="4"/>
      <c r="CB210" s="4"/>
      <c r="CC210" s="4"/>
      <c r="CD210" s="4"/>
      <c r="CE210" s="4"/>
      <c r="CF210" s="4"/>
      <c r="CG210" s="4"/>
      <c r="CH210" s="4"/>
      <c r="CI210" s="4"/>
      <c r="CJ210" s="4"/>
      <c r="CK210" s="4"/>
      <c r="CL210" s="4"/>
      <c r="CM210" s="4"/>
      <c r="CN210" s="4"/>
      <c r="CO210" s="4"/>
      <c r="CP210" s="4"/>
      <c r="CQ210" s="4"/>
      <c r="CR210" s="4"/>
    </row>
    <row r="211" spans="2:96" x14ac:dyDescent="0.3">
      <c r="B211" s="4"/>
      <c r="C211" s="2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  <c r="BU211" s="4"/>
      <c r="BV211" s="4"/>
      <c r="BW211" s="4"/>
      <c r="BX211" s="4"/>
      <c r="BY211" s="4"/>
      <c r="BZ211" s="4"/>
      <c r="CA211" s="4"/>
      <c r="CB211" s="4"/>
      <c r="CC211" s="4"/>
      <c r="CD211" s="4"/>
      <c r="CE211" s="4"/>
      <c r="CF211" s="4"/>
      <c r="CG211" s="4"/>
      <c r="CH211" s="4"/>
      <c r="CI211" s="4"/>
      <c r="CJ211" s="4"/>
      <c r="CK211" s="4"/>
      <c r="CL211" s="4"/>
      <c r="CM211" s="4"/>
      <c r="CN211" s="4"/>
      <c r="CO211" s="4"/>
      <c r="CP211" s="4"/>
      <c r="CQ211" s="4"/>
      <c r="CR211" s="4"/>
    </row>
    <row r="212" spans="2:96" x14ac:dyDescent="0.3">
      <c r="B212" s="4"/>
      <c r="C212" s="2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  <c r="BU212" s="4"/>
      <c r="BV212" s="4"/>
      <c r="BW212" s="4"/>
      <c r="BX212" s="4"/>
      <c r="BY212" s="4"/>
      <c r="BZ212" s="4"/>
      <c r="CA212" s="4"/>
      <c r="CB212" s="4"/>
      <c r="CC212" s="4"/>
      <c r="CD212" s="4"/>
      <c r="CE212" s="4"/>
      <c r="CF212" s="4"/>
      <c r="CG212" s="4"/>
      <c r="CH212" s="4"/>
      <c r="CI212" s="4"/>
      <c r="CJ212" s="4"/>
      <c r="CK212" s="4"/>
      <c r="CL212" s="4"/>
      <c r="CM212" s="4"/>
      <c r="CN212" s="4"/>
      <c r="CO212" s="4"/>
      <c r="CP212" s="4"/>
      <c r="CQ212" s="4"/>
      <c r="CR212" s="4"/>
    </row>
    <row r="213" spans="2:96" x14ac:dyDescent="0.3">
      <c r="B213" s="4"/>
      <c r="C213" s="2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  <c r="BU213" s="4"/>
      <c r="BV213" s="4"/>
      <c r="BW213" s="4"/>
      <c r="BX213" s="4"/>
      <c r="BY213" s="4"/>
      <c r="BZ213" s="4"/>
      <c r="CA213" s="4"/>
      <c r="CB213" s="4"/>
      <c r="CC213" s="4"/>
      <c r="CD213" s="4"/>
      <c r="CE213" s="4"/>
      <c r="CF213" s="4"/>
      <c r="CG213" s="4"/>
      <c r="CH213" s="4"/>
      <c r="CI213" s="4"/>
      <c r="CJ213" s="4"/>
      <c r="CK213" s="4"/>
      <c r="CL213" s="4"/>
      <c r="CM213" s="4"/>
      <c r="CN213" s="4"/>
      <c r="CO213" s="4"/>
      <c r="CP213" s="4"/>
      <c r="CQ213" s="4"/>
      <c r="CR213" s="4"/>
    </row>
    <row r="214" spans="2:96" x14ac:dyDescent="0.3">
      <c r="B214" s="4"/>
      <c r="C214" s="2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  <c r="BU214" s="4"/>
      <c r="BV214" s="4"/>
      <c r="BW214" s="4"/>
      <c r="BX214" s="4"/>
      <c r="BY214" s="4"/>
      <c r="BZ214" s="4"/>
      <c r="CA214" s="4"/>
      <c r="CB214" s="4"/>
      <c r="CC214" s="4"/>
      <c r="CD214" s="4"/>
      <c r="CE214" s="4"/>
      <c r="CF214" s="4"/>
      <c r="CG214" s="4"/>
      <c r="CH214" s="4"/>
      <c r="CI214" s="4"/>
      <c r="CJ214" s="4"/>
      <c r="CK214" s="4"/>
      <c r="CL214" s="4"/>
      <c r="CM214" s="4"/>
      <c r="CN214" s="4"/>
      <c r="CO214" s="4"/>
      <c r="CP214" s="4"/>
      <c r="CQ214" s="4"/>
      <c r="CR214" s="4"/>
    </row>
    <row r="215" spans="2:96" x14ac:dyDescent="0.3">
      <c r="B215" s="4"/>
      <c r="C215" s="2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  <c r="BU215" s="4"/>
      <c r="BV215" s="4"/>
      <c r="BW215" s="4"/>
      <c r="BX215" s="4"/>
      <c r="BY215" s="4"/>
      <c r="BZ215" s="4"/>
      <c r="CA215" s="4"/>
      <c r="CB215" s="4"/>
      <c r="CC215" s="4"/>
      <c r="CD215" s="4"/>
      <c r="CE215" s="4"/>
      <c r="CF215" s="4"/>
      <c r="CG215" s="4"/>
      <c r="CH215" s="4"/>
      <c r="CI215" s="4"/>
      <c r="CJ215" s="4"/>
      <c r="CK215" s="4"/>
      <c r="CL215" s="4"/>
      <c r="CM215" s="4"/>
      <c r="CN215" s="4"/>
      <c r="CO215" s="4"/>
      <c r="CP215" s="4"/>
      <c r="CQ215" s="4"/>
      <c r="CR215" s="4"/>
    </row>
    <row r="216" spans="2:96" x14ac:dyDescent="0.3">
      <c r="B216" s="4"/>
      <c r="C216" s="2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  <c r="BU216" s="4"/>
      <c r="BV216" s="4"/>
      <c r="BW216" s="4"/>
      <c r="BX216" s="4"/>
      <c r="BY216" s="4"/>
      <c r="BZ216" s="4"/>
      <c r="CA216" s="4"/>
      <c r="CB216" s="4"/>
      <c r="CC216" s="4"/>
      <c r="CD216" s="4"/>
      <c r="CE216" s="4"/>
      <c r="CF216" s="4"/>
      <c r="CG216" s="4"/>
      <c r="CH216" s="4"/>
      <c r="CI216" s="4"/>
      <c r="CJ216" s="4"/>
      <c r="CK216" s="4"/>
      <c r="CL216" s="4"/>
      <c r="CM216" s="4"/>
      <c r="CN216" s="4"/>
      <c r="CO216" s="4"/>
      <c r="CP216" s="4"/>
      <c r="CQ216" s="4"/>
      <c r="CR216" s="4"/>
    </row>
    <row r="217" spans="2:96" x14ac:dyDescent="0.3">
      <c r="B217" s="4"/>
      <c r="C217" s="2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  <c r="BU217" s="4"/>
      <c r="BV217" s="4"/>
      <c r="BW217" s="4"/>
      <c r="BX217" s="4"/>
      <c r="BY217" s="4"/>
      <c r="BZ217" s="4"/>
      <c r="CA217" s="4"/>
      <c r="CB217" s="4"/>
      <c r="CC217" s="4"/>
      <c r="CD217" s="4"/>
      <c r="CE217" s="4"/>
      <c r="CF217" s="4"/>
      <c r="CG217" s="4"/>
      <c r="CH217" s="4"/>
      <c r="CI217" s="4"/>
      <c r="CJ217" s="4"/>
      <c r="CK217" s="4"/>
      <c r="CL217" s="4"/>
      <c r="CM217" s="4"/>
      <c r="CN217" s="4"/>
      <c r="CO217" s="4"/>
      <c r="CP217" s="4"/>
      <c r="CQ217" s="4"/>
      <c r="CR217" s="4"/>
    </row>
    <row r="218" spans="2:96" x14ac:dyDescent="0.3">
      <c r="B218" s="4"/>
      <c r="C218" s="2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  <c r="BU218" s="4"/>
      <c r="BV218" s="4"/>
      <c r="BW218" s="4"/>
      <c r="BX218" s="4"/>
      <c r="BY218" s="4"/>
      <c r="BZ218" s="4"/>
      <c r="CA218" s="4"/>
      <c r="CB218" s="4"/>
      <c r="CC218" s="4"/>
      <c r="CD218" s="4"/>
      <c r="CE218" s="4"/>
      <c r="CF218" s="4"/>
      <c r="CG218" s="4"/>
      <c r="CH218" s="4"/>
      <c r="CI218" s="4"/>
      <c r="CJ218" s="4"/>
      <c r="CK218" s="4"/>
      <c r="CL218" s="4"/>
      <c r="CM218" s="4"/>
      <c r="CN218" s="4"/>
      <c r="CO218" s="4"/>
      <c r="CP218" s="4"/>
      <c r="CQ218" s="4"/>
      <c r="CR218" s="4"/>
    </row>
    <row r="219" spans="2:96" x14ac:dyDescent="0.3">
      <c r="B219" s="4"/>
      <c r="C219" s="2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  <c r="BU219" s="4"/>
      <c r="BV219" s="4"/>
      <c r="BW219" s="4"/>
      <c r="BX219" s="4"/>
      <c r="BY219" s="4"/>
      <c r="BZ219" s="4"/>
      <c r="CA219" s="4"/>
      <c r="CB219" s="4"/>
      <c r="CC219" s="4"/>
      <c r="CD219" s="4"/>
      <c r="CE219" s="4"/>
      <c r="CF219" s="4"/>
      <c r="CG219" s="4"/>
      <c r="CH219" s="4"/>
      <c r="CI219" s="4"/>
      <c r="CJ219" s="4"/>
      <c r="CK219" s="4"/>
      <c r="CL219" s="4"/>
      <c r="CM219" s="4"/>
      <c r="CN219" s="4"/>
      <c r="CO219" s="4"/>
      <c r="CP219" s="4"/>
      <c r="CQ219" s="4"/>
      <c r="CR219" s="4"/>
    </row>
    <row r="220" spans="2:96" x14ac:dyDescent="0.3">
      <c r="B220" s="4"/>
      <c r="C220" s="2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  <c r="BU220" s="4"/>
      <c r="BV220" s="4"/>
      <c r="BW220" s="4"/>
      <c r="BX220" s="4"/>
      <c r="BY220" s="4"/>
      <c r="BZ220" s="4"/>
      <c r="CA220" s="4"/>
      <c r="CB220" s="4"/>
      <c r="CC220" s="4"/>
      <c r="CD220" s="4"/>
      <c r="CE220" s="4"/>
      <c r="CF220" s="4"/>
      <c r="CG220" s="4"/>
      <c r="CH220" s="4"/>
      <c r="CI220" s="4"/>
      <c r="CJ220" s="4"/>
      <c r="CK220" s="4"/>
      <c r="CL220" s="4"/>
      <c r="CM220" s="4"/>
      <c r="CN220" s="4"/>
      <c r="CO220" s="4"/>
      <c r="CP220" s="4"/>
      <c r="CQ220" s="4"/>
      <c r="CR220" s="4"/>
    </row>
    <row r="221" spans="2:96" x14ac:dyDescent="0.3">
      <c r="B221" s="4"/>
      <c r="C221" s="2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  <c r="BU221" s="4"/>
      <c r="BV221" s="4"/>
      <c r="BW221" s="4"/>
      <c r="BX221" s="4"/>
      <c r="BY221" s="4"/>
      <c r="BZ221" s="4"/>
      <c r="CA221" s="4"/>
      <c r="CB221" s="4"/>
      <c r="CC221" s="4"/>
      <c r="CD221" s="4"/>
      <c r="CE221" s="4"/>
      <c r="CF221" s="4"/>
      <c r="CG221" s="4"/>
      <c r="CH221" s="4"/>
      <c r="CI221" s="4"/>
      <c r="CJ221" s="4"/>
      <c r="CK221" s="4"/>
      <c r="CL221" s="4"/>
      <c r="CM221" s="4"/>
      <c r="CN221" s="4"/>
      <c r="CO221" s="4"/>
      <c r="CP221" s="4"/>
      <c r="CQ221" s="4"/>
      <c r="CR221" s="4"/>
    </row>
    <row r="222" spans="2:96" x14ac:dyDescent="0.3">
      <c r="B222" s="4"/>
      <c r="C222" s="2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  <c r="BU222" s="4"/>
      <c r="BV222" s="4"/>
      <c r="BW222" s="4"/>
      <c r="BX222" s="4"/>
      <c r="BY222" s="4"/>
      <c r="BZ222" s="4"/>
      <c r="CA222" s="4"/>
      <c r="CB222" s="4"/>
      <c r="CC222" s="4"/>
      <c r="CD222" s="4"/>
      <c r="CE222" s="4"/>
      <c r="CF222" s="4"/>
      <c r="CG222" s="4"/>
      <c r="CH222" s="4"/>
      <c r="CI222" s="4"/>
      <c r="CJ222" s="4"/>
      <c r="CK222" s="4"/>
      <c r="CL222" s="4"/>
      <c r="CM222" s="4"/>
      <c r="CN222" s="4"/>
      <c r="CO222" s="4"/>
      <c r="CP222" s="4"/>
      <c r="CQ222" s="4"/>
      <c r="CR222" s="4"/>
    </row>
    <row r="223" spans="2:96" x14ac:dyDescent="0.3">
      <c r="B223" s="4"/>
      <c r="C223" s="2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  <c r="BU223" s="4"/>
      <c r="BV223" s="4"/>
      <c r="BW223" s="4"/>
      <c r="BX223" s="4"/>
      <c r="BY223" s="4"/>
      <c r="BZ223" s="4"/>
      <c r="CA223" s="4"/>
      <c r="CB223" s="4"/>
      <c r="CC223" s="4"/>
      <c r="CD223" s="4"/>
      <c r="CE223" s="4"/>
      <c r="CF223" s="4"/>
      <c r="CG223" s="4"/>
      <c r="CH223" s="4"/>
      <c r="CI223" s="4"/>
      <c r="CJ223" s="4"/>
      <c r="CK223" s="4"/>
      <c r="CL223" s="4"/>
      <c r="CM223" s="4"/>
      <c r="CN223" s="4"/>
      <c r="CO223" s="4"/>
      <c r="CP223" s="4"/>
      <c r="CQ223" s="4"/>
      <c r="CR223" s="4"/>
    </row>
    <row r="224" spans="2:96" x14ac:dyDescent="0.3">
      <c r="B224" s="4"/>
      <c r="C224" s="2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</row>
    <row r="225" spans="2:96" x14ac:dyDescent="0.3">
      <c r="B225" s="4"/>
      <c r="C225" s="2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</row>
    <row r="226" spans="2:96" x14ac:dyDescent="0.3">
      <c r="B226" s="4"/>
      <c r="C226" s="2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</row>
    <row r="227" spans="2:96" x14ac:dyDescent="0.3">
      <c r="B227" s="4"/>
      <c r="C227" s="2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  <c r="BU227" s="4"/>
      <c r="BV227" s="4"/>
      <c r="BW227" s="4"/>
      <c r="BX227" s="4"/>
      <c r="BY227" s="4"/>
      <c r="BZ227" s="4"/>
      <c r="CA227" s="4"/>
      <c r="CB227" s="4"/>
      <c r="CC227" s="4"/>
      <c r="CD227" s="4"/>
      <c r="CE227" s="4"/>
      <c r="CF227" s="4"/>
      <c r="CG227" s="4"/>
      <c r="CH227" s="4"/>
      <c r="CI227" s="4"/>
      <c r="CJ227" s="4"/>
      <c r="CK227" s="4"/>
      <c r="CL227" s="4"/>
      <c r="CM227" s="4"/>
      <c r="CN227" s="4"/>
      <c r="CO227" s="4"/>
      <c r="CP227" s="4"/>
      <c r="CQ227" s="4"/>
      <c r="CR227" s="4"/>
    </row>
    <row r="228" spans="2:96" x14ac:dyDescent="0.3">
      <c r="B228" s="4"/>
      <c r="C228" s="2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  <c r="BU228" s="4"/>
      <c r="BV228" s="4"/>
      <c r="BW228" s="4"/>
      <c r="BX228" s="4"/>
      <c r="BY228" s="4"/>
      <c r="BZ228" s="4"/>
      <c r="CA228" s="4"/>
      <c r="CB228" s="4"/>
      <c r="CC228" s="4"/>
      <c r="CD228" s="4"/>
      <c r="CE228" s="4"/>
      <c r="CF228" s="4"/>
      <c r="CG228" s="4"/>
      <c r="CH228" s="4"/>
      <c r="CI228" s="4"/>
      <c r="CJ228" s="4"/>
      <c r="CK228" s="4"/>
      <c r="CL228" s="4"/>
      <c r="CM228" s="4"/>
      <c r="CN228" s="4"/>
      <c r="CO228" s="4"/>
      <c r="CP228" s="4"/>
      <c r="CQ228" s="4"/>
      <c r="CR228" s="4"/>
    </row>
    <row r="229" spans="2:96" x14ac:dyDescent="0.3">
      <c r="B229" s="4"/>
      <c r="C229" s="2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  <c r="BU229" s="4"/>
      <c r="BV229" s="4"/>
      <c r="BW229" s="4"/>
      <c r="BX229" s="4"/>
      <c r="BY229" s="4"/>
      <c r="BZ229" s="4"/>
      <c r="CA229" s="4"/>
      <c r="CB229" s="4"/>
      <c r="CC229" s="4"/>
      <c r="CD229" s="4"/>
      <c r="CE229" s="4"/>
      <c r="CF229" s="4"/>
      <c r="CG229" s="4"/>
      <c r="CH229" s="4"/>
      <c r="CI229" s="4"/>
      <c r="CJ229" s="4"/>
      <c r="CK229" s="4"/>
      <c r="CL229" s="4"/>
      <c r="CM229" s="4"/>
      <c r="CN229" s="4"/>
      <c r="CO229" s="4"/>
      <c r="CP229" s="4"/>
      <c r="CQ229" s="4"/>
      <c r="CR229" s="4"/>
    </row>
    <row r="230" spans="2:96" x14ac:dyDescent="0.3">
      <c r="B230" s="4"/>
      <c r="C230" s="2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  <c r="BU230" s="4"/>
      <c r="BV230" s="4"/>
      <c r="BW230" s="4"/>
      <c r="BX230" s="4"/>
      <c r="BY230" s="4"/>
      <c r="BZ230" s="4"/>
      <c r="CA230" s="4"/>
      <c r="CB230" s="4"/>
      <c r="CC230" s="4"/>
      <c r="CD230" s="4"/>
      <c r="CE230" s="4"/>
      <c r="CF230" s="4"/>
      <c r="CG230" s="4"/>
      <c r="CH230" s="4"/>
      <c r="CI230" s="4"/>
      <c r="CJ230" s="4"/>
      <c r="CK230" s="4"/>
      <c r="CL230" s="4"/>
      <c r="CM230" s="4"/>
      <c r="CN230" s="4"/>
      <c r="CO230" s="4"/>
      <c r="CP230" s="4"/>
      <c r="CQ230" s="4"/>
      <c r="CR230" s="4"/>
    </row>
    <row r="231" spans="2:96" x14ac:dyDescent="0.3">
      <c r="B231" s="4"/>
      <c r="C231" s="2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  <c r="BU231" s="4"/>
      <c r="BV231" s="4"/>
      <c r="BW231" s="4"/>
      <c r="BX231" s="4"/>
      <c r="BY231" s="4"/>
      <c r="BZ231" s="4"/>
      <c r="CA231" s="4"/>
      <c r="CB231" s="4"/>
      <c r="CC231" s="4"/>
      <c r="CD231" s="4"/>
      <c r="CE231" s="4"/>
      <c r="CF231" s="4"/>
      <c r="CG231" s="4"/>
      <c r="CH231" s="4"/>
      <c r="CI231" s="4"/>
      <c r="CJ231" s="4"/>
      <c r="CK231" s="4"/>
      <c r="CL231" s="4"/>
      <c r="CM231" s="4"/>
      <c r="CN231" s="4"/>
      <c r="CO231" s="4"/>
      <c r="CP231" s="4"/>
      <c r="CQ231" s="4"/>
      <c r="CR231" s="4"/>
    </row>
    <row r="232" spans="2:96" x14ac:dyDescent="0.3">
      <c r="B232" s="4"/>
      <c r="C232" s="2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  <c r="BU232" s="4"/>
      <c r="BV232" s="4"/>
      <c r="BW232" s="4"/>
      <c r="BX232" s="4"/>
      <c r="BY232" s="4"/>
      <c r="BZ232" s="4"/>
      <c r="CA232" s="4"/>
      <c r="CB232" s="4"/>
      <c r="CC232" s="4"/>
      <c r="CD232" s="4"/>
      <c r="CE232" s="4"/>
      <c r="CF232" s="4"/>
      <c r="CG232" s="4"/>
      <c r="CH232" s="4"/>
      <c r="CI232" s="4"/>
      <c r="CJ232" s="4"/>
      <c r="CK232" s="4"/>
      <c r="CL232" s="4"/>
      <c r="CM232" s="4"/>
      <c r="CN232" s="4"/>
      <c r="CO232" s="4"/>
      <c r="CP232" s="4"/>
      <c r="CQ232" s="4"/>
      <c r="CR232" s="4"/>
    </row>
    <row r="233" spans="2:96" x14ac:dyDescent="0.3">
      <c r="B233" s="4"/>
      <c r="C233" s="2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  <c r="BU233" s="4"/>
      <c r="BV233" s="4"/>
      <c r="BW233" s="4"/>
      <c r="BX233" s="4"/>
      <c r="BY233" s="4"/>
      <c r="BZ233" s="4"/>
      <c r="CA233" s="4"/>
      <c r="CB233" s="4"/>
      <c r="CC233" s="4"/>
      <c r="CD233" s="4"/>
      <c r="CE233" s="4"/>
      <c r="CF233" s="4"/>
      <c r="CG233" s="4"/>
      <c r="CH233" s="4"/>
      <c r="CI233" s="4"/>
      <c r="CJ233" s="4"/>
      <c r="CK233" s="4"/>
      <c r="CL233" s="4"/>
      <c r="CM233" s="4"/>
      <c r="CN233" s="4"/>
      <c r="CO233" s="4"/>
      <c r="CP233" s="4"/>
      <c r="CQ233" s="4"/>
      <c r="CR233" s="4"/>
    </row>
    <row r="234" spans="2:96" x14ac:dyDescent="0.3">
      <c r="B234" s="4"/>
      <c r="C234" s="2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  <c r="BU234" s="4"/>
      <c r="BV234" s="4"/>
      <c r="BW234" s="4"/>
      <c r="BX234" s="4"/>
      <c r="BY234" s="4"/>
      <c r="BZ234" s="4"/>
      <c r="CA234" s="4"/>
      <c r="CB234" s="4"/>
      <c r="CC234" s="4"/>
      <c r="CD234" s="4"/>
      <c r="CE234" s="4"/>
      <c r="CF234" s="4"/>
      <c r="CG234" s="4"/>
      <c r="CH234" s="4"/>
      <c r="CI234" s="4"/>
      <c r="CJ234" s="4"/>
      <c r="CK234" s="4"/>
      <c r="CL234" s="4"/>
      <c r="CM234" s="4"/>
      <c r="CN234" s="4"/>
      <c r="CO234" s="4"/>
      <c r="CP234" s="4"/>
      <c r="CQ234" s="4"/>
      <c r="CR234" s="4"/>
    </row>
    <row r="235" spans="2:96" x14ac:dyDescent="0.3">
      <c r="B235" s="4"/>
      <c r="C235" s="2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  <c r="BU235" s="4"/>
      <c r="BV235" s="4"/>
      <c r="BW235" s="4"/>
      <c r="BX235" s="4"/>
      <c r="BY235" s="4"/>
      <c r="BZ235" s="4"/>
      <c r="CA235" s="4"/>
      <c r="CB235" s="4"/>
      <c r="CC235" s="4"/>
      <c r="CD235" s="4"/>
      <c r="CE235" s="4"/>
      <c r="CF235" s="4"/>
      <c r="CG235" s="4"/>
      <c r="CH235" s="4"/>
      <c r="CI235" s="4"/>
      <c r="CJ235" s="4"/>
      <c r="CK235" s="4"/>
      <c r="CL235" s="4"/>
      <c r="CM235" s="4"/>
      <c r="CN235" s="4"/>
      <c r="CO235" s="4"/>
      <c r="CP235" s="4"/>
      <c r="CQ235" s="4"/>
      <c r="CR235" s="4"/>
    </row>
    <row r="236" spans="2:96" x14ac:dyDescent="0.3">
      <c r="B236" s="4"/>
      <c r="C236" s="2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  <c r="BU236" s="4"/>
      <c r="BV236" s="4"/>
      <c r="BW236" s="4"/>
      <c r="BX236" s="4"/>
      <c r="BY236" s="4"/>
      <c r="BZ236" s="4"/>
      <c r="CA236" s="4"/>
      <c r="CB236" s="4"/>
      <c r="CC236" s="4"/>
      <c r="CD236" s="4"/>
      <c r="CE236" s="4"/>
      <c r="CF236" s="4"/>
      <c r="CG236" s="4"/>
      <c r="CH236" s="4"/>
      <c r="CI236" s="4"/>
      <c r="CJ236" s="4"/>
      <c r="CK236" s="4"/>
      <c r="CL236" s="4"/>
      <c r="CM236" s="4"/>
      <c r="CN236" s="4"/>
      <c r="CO236" s="4"/>
      <c r="CP236" s="4"/>
      <c r="CQ236" s="4"/>
      <c r="CR236" s="4"/>
    </row>
    <row r="237" spans="2:96" x14ac:dyDescent="0.3">
      <c r="B237" s="4"/>
      <c r="C237" s="2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  <c r="BU237" s="4"/>
      <c r="BV237" s="4"/>
      <c r="BW237" s="4"/>
      <c r="BX237" s="4"/>
      <c r="BY237" s="4"/>
      <c r="BZ237" s="4"/>
      <c r="CA237" s="4"/>
      <c r="CB237" s="4"/>
      <c r="CC237" s="4"/>
      <c r="CD237" s="4"/>
      <c r="CE237" s="4"/>
      <c r="CF237" s="4"/>
      <c r="CG237" s="4"/>
      <c r="CH237" s="4"/>
      <c r="CI237" s="4"/>
      <c r="CJ237" s="4"/>
      <c r="CK237" s="4"/>
      <c r="CL237" s="4"/>
      <c r="CM237" s="4"/>
      <c r="CN237" s="4"/>
      <c r="CO237" s="4"/>
      <c r="CP237" s="4"/>
      <c r="CQ237" s="4"/>
      <c r="CR237" s="4"/>
    </row>
    <row r="238" spans="2:96" x14ac:dyDescent="0.3">
      <c r="B238" s="4"/>
      <c r="C238" s="2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  <c r="BU238" s="4"/>
      <c r="BV238" s="4"/>
      <c r="BW238" s="4"/>
      <c r="BX238" s="4"/>
      <c r="BY238" s="4"/>
      <c r="BZ238" s="4"/>
      <c r="CA238" s="4"/>
      <c r="CB238" s="4"/>
      <c r="CC238" s="4"/>
      <c r="CD238" s="4"/>
      <c r="CE238" s="4"/>
      <c r="CF238" s="4"/>
      <c r="CG238" s="4"/>
      <c r="CH238" s="4"/>
      <c r="CI238" s="4"/>
      <c r="CJ238" s="4"/>
      <c r="CK238" s="4"/>
      <c r="CL238" s="4"/>
      <c r="CM238" s="4"/>
      <c r="CN238" s="4"/>
      <c r="CO238" s="4"/>
      <c r="CP238" s="4"/>
      <c r="CQ238" s="4"/>
      <c r="CR238" s="4"/>
    </row>
    <row r="239" spans="2:96" x14ac:dyDescent="0.3">
      <c r="B239" s="4"/>
      <c r="C239" s="2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  <c r="BU239" s="4"/>
      <c r="BV239" s="4"/>
      <c r="BW239" s="4"/>
      <c r="BX239" s="4"/>
      <c r="BY239" s="4"/>
      <c r="BZ239" s="4"/>
      <c r="CA239" s="4"/>
      <c r="CB239" s="4"/>
      <c r="CC239" s="4"/>
      <c r="CD239" s="4"/>
      <c r="CE239" s="4"/>
      <c r="CF239" s="4"/>
      <c r="CG239" s="4"/>
      <c r="CH239" s="4"/>
      <c r="CI239" s="4"/>
      <c r="CJ239" s="4"/>
      <c r="CK239" s="4"/>
      <c r="CL239" s="4"/>
      <c r="CM239" s="4"/>
      <c r="CN239" s="4"/>
      <c r="CO239" s="4"/>
      <c r="CP239" s="4"/>
      <c r="CQ239" s="4"/>
      <c r="CR239" s="4"/>
    </row>
    <row r="240" spans="2:96" x14ac:dyDescent="0.3">
      <c r="B240" s="4"/>
      <c r="C240" s="2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  <c r="BU240" s="4"/>
      <c r="BV240" s="4"/>
      <c r="BW240" s="4"/>
      <c r="BX240" s="4"/>
      <c r="BY240" s="4"/>
      <c r="BZ240" s="4"/>
      <c r="CA240" s="4"/>
      <c r="CB240" s="4"/>
      <c r="CC240" s="4"/>
      <c r="CD240" s="4"/>
      <c r="CE240" s="4"/>
      <c r="CF240" s="4"/>
      <c r="CG240" s="4"/>
      <c r="CH240" s="4"/>
      <c r="CI240" s="4"/>
      <c r="CJ240" s="4"/>
      <c r="CK240" s="4"/>
      <c r="CL240" s="4"/>
      <c r="CM240" s="4"/>
      <c r="CN240" s="4"/>
      <c r="CO240" s="4"/>
      <c r="CP240" s="4"/>
      <c r="CQ240" s="4"/>
      <c r="CR240" s="4"/>
    </row>
    <row r="241" spans="2:96" x14ac:dyDescent="0.3">
      <c r="B241" s="4"/>
      <c r="C241" s="2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  <c r="BU241" s="4"/>
      <c r="BV241" s="4"/>
      <c r="BW241" s="4"/>
      <c r="BX241" s="4"/>
      <c r="BY241" s="4"/>
      <c r="BZ241" s="4"/>
      <c r="CA241" s="4"/>
      <c r="CB241" s="4"/>
      <c r="CC241" s="4"/>
      <c r="CD241" s="4"/>
      <c r="CE241" s="4"/>
      <c r="CF241" s="4"/>
      <c r="CG241" s="4"/>
      <c r="CH241" s="4"/>
      <c r="CI241" s="4"/>
      <c r="CJ241" s="4"/>
      <c r="CK241" s="4"/>
      <c r="CL241" s="4"/>
      <c r="CM241" s="4"/>
      <c r="CN241" s="4"/>
      <c r="CO241" s="4"/>
      <c r="CP241" s="4"/>
      <c r="CQ241" s="4"/>
      <c r="CR241" s="4"/>
    </row>
    <row r="242" spans="2:96" x14ac:dyDescent="0.3">
      <c r="B242" s="4"/>
      <c r="C242" s="2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  <c r="BU242" s="4"/>
      <c r="BV242" s="4"/>
      <c r="BW242" s="4"/>
      <c r="BX242" s="4"/>
      <c r="BY242" s="4"/>
      <c r="BZ242" s="4"/>
      <c r="CA242" s="4"/>
      <c r="CB242" s="4"/>
      <c r="CC242" s="4"/>
      <c r="CD242" s="4"/>
      <c r="CE242" s="4"/>
      <c r="CF242" s="4"/>
      <c r="CG242" s="4"/>
      <c r="CH242" s="4"/>
      <c r="CI242" s="4"/>
      <c r="CJ242" s="4"/>
      <c r="CK242" s="4"/>
      <c r="CL242" s="4"/>
      <c r="CM242" s="4"/>
      <c r="CN242" s="4"/>
      <c r="CO242" s="4"/>
      <c r="CP242" s="4"/>
      <c r="CQ242" s="4"/>
      <c r="CR242" s="4"/>
    </row>
    <row r="243" spans="2:96" x14ac:dyDescent="0.3">
      <c r="B243" s="4"/>
      <c r="C243" s="2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  <c r="BU243" s="4"/>
      <c r="BV243" s="4"/>
      <c r="BW243" s="4"/>
      <c r="BX243" s="4"/>
      <c r="BY243" s="4"/>
      <c r="BZ243" s="4"/>
      <c r="CA243" s="4"/>
      <c r="CB243" s="4"/>
      <c r="CC243" s="4"/>
      <c r="CD243" s="4"/>
      <c r="CE243" s="4"/>
      <c r="CF243" s="4"/>
      <c r="CG243" s="4"/>
      <c r="CH243" s="4"/>
      <c r="CI243" s="4"/>
      <c r="CJ243" s="4"/>
      <c r="CK243" s="4"/>
      <c r="CL243" s="4"/>
      <c r="CM243" s="4"/>
      <c r="CN243" s="4"/>
      <c r="CO243" s="4"/>
      <c r="CP243" s="4"/>
      <c r="CQ243" s="4"/>
      <c r="CR243" s="4"/>
    </row>
    <row r="244" spans="2:96" x14ac:dyDescent="0.3">
      <c r="B244" s="4"/>
      <c r="C244" s="2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  <c r="BU244" s="4"/>
      <c r="BV244" s="4"/>
      <c r="BW244" s="4"/>
      <c r="BX244" s="4"/>
      <c r="BY244" s="4"/>
      <c r="BZ244" s="4"/>
      <c r="CA244" s="4"/>
      <c r="CB244" s="4"/>
      <c r="CC244" s="4"/>
      <c r="CD244" s="4"/>
      <c r="CE244" s="4"/>
      <c r="CF244" s="4"/>
      <c r="CG244" s="4"/>
      <c r="CH244" s="4"/>
      <c r="CI244" s="4"/>
      <c r="CJ244" s="4"/>
      <c r="CK244" s="4"/>
      <c r="CL244" s="4"/>
      <c r="CM244" s="4"/>
      <c r="CN244" s="4"/>
      <c r="CO244" s="4"/>
      <c r="CP244" s="4"/>
      <c r="CQ244" s="4"/>
      <c r="CR244" s="4"/>
    </row>
    <row r="245" spans="2:96" x14ac:dyDescent="0.3">
      <c r="B245" s="4"/>
      <c r="C245" s="2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  <c r="BU245" s="4"/>
      <c r="BV245" s="4"/>
      <c r="BW245" s="4"/>
      <c r="BX245" s="4"/>
      <c r="BY245" s="4"/>
      <c r="BZ245" s="4"/>
      <c r="CA245" s="4"/>
      <c r="CB245" s="4"/>
      <c r="CC245" s="4"/>
      <c r="CD245" s="4"/>
      <c r="CE245" s="4"/>
      <c r="CF245" s="4"/>
      <c r="CG245" s="4"/>
      <c r="CH245" s="4"/>
      <c r="CI245" s="4"/>
      <c r="CJ245" s="4"/>
      <c r="CK245" s="4"/>
      <c r="CL245" s="4"/>
      <c r="CM245" s="4"/>
      <c r="CN245" s="4"/>
      <c r="CO245" s="4"/>
      <c r="CP245" s="4"/>
      <c r="CQ245" s="4"/>
      <c r="CR245" s="4"/>
    </row>
    <row r="246" spans="2:96" x14ac:dyDescent="0.3">
      <c r="B246" s="4"/>
      <c r="C246" s="2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  <c r="BU246" s="4"/>
      <c r="BV246" s="4"/>
      <c r="BW246" s="4"/>
      <c r="BX246" s="4"/>
      <c r="BY246" s="4"/>
      <c r="BZ246" s="4"/>
      <c r="CA246" s="4"/>
      <c r="CB246" s="4"/>
      <c r="CC246" s="4"/>
      <c r="CD246" s="4"/>
      <c r="CE246" s="4"/>
      <c r="CF246" s="4"/>
      <c r="CG246" s="4"/>
      <c r="CH246" s="4"/>
      <c r="CI246" s="4"/>
      <c r="CJ246" s="4"/>
      <c r="CK246" s="4"/>
      <c r="CL246" s="4"/>
      <c r="CM246" s="4"/>
      <c r="CN246" s="4"/>
      <c r="CO246" s="4"/>
      <c r="CP246" s="4"/>
      <c r="CQ246" s="4"/>
      <c r="CR246" s="4"/>
    </row>
    <row r="247" spans="2:96" x14ac:dyDescent="0.3">
      <c r="B247" s="4"/>
      <c r="C247" s="2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  <c r="BU247" s="4"/>
      <c r="BV247" s="4"/>
      <c r="BW247" s="4"/>
      <c r="BX247" s="4"/>
      <c r="BY247" s="4"/>
      <c r="BZ247" s="4"/>
      <c r="CA247" s="4"/>
      <c r="CB247" s="4"/>
      <c r="CC247" s="4"/>
      <c r="CD247" s="4"/>
      <c r="CE247" s="4"/>
      <c r="CF247" s="4"/>
      <c r="CG247" s="4"/>
      <c r="CH247" s="4"/>
      <c r="CI247" s="4"/>
      <c r="CJ247" s="4"/>
      <c r="CK247" s="4"/>
      <c r="CL247" s="4"/>
      <c r="CM247" s="4"/>
      <c r="CN247" s="4"/>
      <c r="CO247" s="4"/>
      <c r="CP247" s="4"/>
      <c r="CQ247" s="4"/>
      <c r="CR247" s="4"/>
    </row>
    <row r="248" spans="2:96" x14ac:dyDescent="0.3">
      <c r="B248" s="4"/>
      <c r="C248" s="2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  <c r="BU248" s="4"/>
      <c r="BV248" s="4"/>
      <c r="BW248" s="4"/>
      <c r="BX248" s="4"/>
      <c r="BY248" s="4"/>
      <c r="BZ248" s="4"/>
      <c r="CA248" s="4"/>
      <c r="CB248" s="4"/>
      <c r="CC248" s="4"/>
      <c r="CD248" s="4"/>
      <c r="CE248" s="4"/>
      <c r="CF248" s="4"/>
      <c r="CG248" s="4"/>
      <c r="CH248" s="4"/>
      <c r="CI248" s="4"/>
      <c r="CJ248" s="4"/>
      <c r="CK248" s="4"/>
      <c r="CL248" s="4"/>
      <c r="CM248" s="4"/>
      <c r="CN248" s="4"/>
      <c r="CO248" s="4"/>
      <c r="CP248" s="4"/>
      <c r="CQ248" s="4"/>
      <c r="CR248" s="4"/>
    </row>
    <row r="249" spans="2:96" x14ac:dyDescent="0.3">
      <c r="B249" s="4"/>
      <c r="C249" s="2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  <c r="BU249" s="4"/>
      <c r="BV249" s="4"/>
      <c r="BW249" s="4"/>
      <c r="BX249" s="4"/>
      <c r="BY249" s="4"/>
      <c r="BZ249" s="4"/>
      <c r="CA249" s="4"/>
      <c r="CB249" s="4"/>
      <c r="CC249" s="4"/>
      <c r="CD249" s="4"/>
      <c r="CE249" s="4"/>
      <c r="CF249" s="4"/>
      <c r="CG249" s="4"/>
      <c r="CH249" s="4"/>
      <c r="CI249" s="4"/>
      <c r="CJ249" s="4"/>
      <c r="CK249" s="4"/>
      <c r="CL249" s="4"/>
      <c r="CM249" s="4"/>
      <c r="CN249" s="4"/>
      <c r="CO249" s="4"/>
      <c r="CP249" s="4"/>
      <c r="CQ249" s="4"/>
      <c r="CR249" s="4"/>
    </row>
    <row r="250" spans="2:96" x14ac:dyDescent="0.3">
      <c r="B250" s="4"/>
      <c r="C250" s="2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  <c r="BU250" s="4"/>
      <c r="BV250" s="4"/>
      <c r="BW250" s="4"/>
      <c r="BX250" s="4"/>
      <c r="BY250" s="4"/>
      <c r="BZ250" s="4"/>
      <c r="CA250" s="4"/>
      <c r="CB250" s="4"/>
      <c r="CC250" s="4"/>
      <c r="CD250" s="4"/>
      <c r="CE250" s="4"/>
      <c r="CF250" s="4"/>
      <c r="CG250" s="4"/>
      <c r="CH250" s="4"/>
      <c r="CI250" s="4"/>
      <c r="CJ250" s="4"/>
      <c r="CK250" s="4"/>
      <c r="CL250" s="4"/>
      <c r="CM250" s="4"/>
      <c r="CN250" s="4"/>
      <c r="CO250" s="4"/>
      <c r="CP250" s="4"/>
      <c r="CQ250" s="4"/>
      <c r="CR250" s="4"/>
    </row>
    <row r="251" spans="2:96" x14ac:dyDescent="0.3">
      <c r="B251" s="4"/>
      <c r="C251" s="2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  <c r="BU251" s="4"/>
      <c r="BV251" s="4"/>
      <c r="BW251" s="4"/>
      <c r="BX251" s="4"/>
      <c r="BY251" s="4"/>
      <c r="BZ251" s="4"/>
      <c r="CA251" s="4"/>
      <c r="CB251" s="4"/>
      <c r="CC251" s="4"/>
      <c r="CD251" s="4"/>
      <c r="CE251" s="4"/>
      <c r="CF251" s="4"/>
      <c r="CG251" s="4"/>
      <c r="CH251" s="4"/>
      <c r="CI251" s="4"/>
      <c r="CJ251" s="4"/>
      <c r="CK251" s="4"/>
      <c r="CL251" s="4"/>
      <c r="CM251" s="4"/>
      <c r="CN251" s="4"/>
      <c r="CO251" s="4"/>
      <c r="CP251" s="4"/>
      <c r="CQ251" s="4"/>
      <c r="CR251" s="4"/>
    </row>
    <row r="252" spans="2:96" x14ac:dyDescent="0.3">
      <c r="B252" s="4"/>
      <c r="C252" s="2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  <c r="BU252" s="4"/>
      <c r="BV252" s="4"/>
      <c r="BW252" s="4"/>
      <c r="BX252" s="4"/>
      <c r="BY252" s="4"/>
      <c r="BZ252" s="4"/>
      <c r="CA252" s="4"/>
      <c r="CB252" s="4"/>
      <c r="CC252" s="4"/>
      <c r="CD252" s="4"/>
      <c r="CE252" s="4"/>
      <c r="CF252" s="4"/>
      <c r="CG252" s="4"/>
      <c r="CH252" s="4"/>
      <c r="CI252" s="4"/>
      <c r="CJ252" s="4"/>
      <c r="CK252" s="4"/>
      <c r="CL252" s="4"/>
      <c r="CM252" s="4"/>
      <c r="CN252" s="4"/>
      <c r="CO252" s="4"/>
      <c r="CP252" s="4"/>
      <c r="CQ252" s="4"/>
      <c r="CR252" s="4"/>
    </row>
    <row r="253" spans="2:96" x14ac:dyDescent="0.3">
      <c r="B253" s="4"/>
      <c r="C253" s="2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"/>
      <c r="AV253" s="4"/>
      <c r="AW253" s="4"/>
      <c r="AX253" s="4"/>
      <c r="AY253" s="4"/>
      <c r="AZ253" s="4"/>
      <c r="BA253" s="4"/>
      <c r="BB253" s="4"/>
      <c r="BC253" s="4"/>
      <c r="BD253" s="4"/>
      <c r="BE253" s="4"/>
      <c r="BF253" s="4"/>
      <c r="BG253" s="4"/>
      <c r="BH253" s="4"/>
      <c r="BI253" s="4"/>
      <c r="BJ253" s="4"/>
      <c r="BK253" s="4"/>
      <c r="BL253" s="4"/>
      <c r="BM253" s="4"/>
      <c r="BN253" s="4"/>
      <c r="BO253" s="4"/>
      <c r="BP253" s="4"/>
      <c r="BQ253" s="4"/>
      <c r="BR253" s="4"/>
      <c r="BS253" s="4"/>
      <c r="BT253" s="4"/>
      <c r="BU253" s="4"/>
      <c r="BV253" s="4"/>
      <c r="BW253" s="4"/>
      <c r="BX253" s="4"/>
      <c r="BY253" s="4"/>
      <c r="BZ253" s="4"/>
      <c r="CA253" s="4"/>
      <c r="CB253" s="4"/>
      <c r="CC253" s="4"/>
      <c r="CD253" s="4"/>
      <c r="CE253" s="4"/>
      <c r="CF253" s="4"/>
      <c r="CG253" s="4"/>
      <c r="CH253" s="4"/>
      <c r="CI253" s="4"/>
      <c r="CJ253" s="4"/>
      <c r="CK253" s="4"/>
      <c r="CL253" s="4"/>
      <c r="CM253" s="4"/>
      <c r="CN253" s="4"/>
      <c r="CO253" s="4"/>
      <c r="CP253" s="4"/>
      <c r="CQ253" s="4"/>
      <c r="CR253" s="4"/>
    </row>
    <row r="254" spans="2:96" x14ac:dyDescent="0.3">
      <c r="B254" s="4"/>
      <c r="C254" s="2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"/>
      <c r="AV254" s="4"/>
      <c r="AW254" s="4"/>
      <c r="AX254" s="4"/>
      <c r="AY254" s="4"/>
      <c r="AZ254" s="4"/>
      <c r="BA254" s="4"/>
      <c r="BB254" s="4"/>
      <c r="BC254" s="4"/>
      <c r="BD254" s="4"/>
      <c r="BE254" s="4"/>
      <c r="BF254" s="4"/>
      <c r="BG254" s="4"/>
      <c r="BH254" s="4"/>
      <c r="BI254" s="4"/>
      <c r="BJ254" s="4"/>
      <c r="BK254" s="4"/>
      <c r="BL254" s="4"/>
      <c r="BM254" s="4"/>
      <c r="BN254" s="4"/>
      <c r="BO254" s="4"/>
      <c r="BP254" s="4"/>
      <c r="BQ254" s="4"/>
      <c r="BR254" s="4"/>
      <c r="BS254" s="4"/>
      <c r="BT254" s="4"/>
      <c r="BU254" s="4"/>
      <c r="BV254" s="4"/>
      <c r="BW254" s="4"/>
      <c r="BX254" s="4"/>
      <c r="BY254" s="4"/>
      <c r="BZ254" s="4"/>
      <c r="CA254" s="4"/>
      <c r="CB254" s="4"/>
      <c r="CC254" s="4"/>
      <c r="CD254" s="4"/>
      <c r="CE254" s="4"/>
      <c r="CF254" s="4"/>
      <c r="CG254" s="4"/>
      <c r="CH254" s="4"/>
      <c r="CI254" s="4"/>
      <c r="CJ254" s="4"/>
      <c r="CK254" s="4"/>
      <c r="CL254" s="4"/>
      <c r="CM254" s="4"/>
      <c r="CN254" s="4"/>
      <c r="CO254" s="4"/>
      <c r="CP254" s="4"/>
      <c r="CQ254" s="4"/>
      <c r="CR254" s="4"/>
    </row>
    <row r="255" spans="2:96" x14ac:dyDescent="0.3">
      <c r="B255" s="4"/>
      <c r="C255" s="2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"/>
      <c r="AV255" s="4"/>
      <c r="AW255" s="4"/>
      <c r="AX255" s="4"/>
      <c r="AY255" s="4"/>
      <c r="AZ255" s="4"/>
      <c r="BA255" s="4"/>
      <c r="BB255" s="4"/>
      <c r="BC255" s="4"/>
      <c r="BD255" s="4"/>
      <c r="BE255" s="4"/>
      <c r="BF255" s="4"/>
      <c r="BG255" s="4"/>
      <c r="BH255" s="4"/>
      <c r="BI255" s="4"/>
      <c r="BJ255" s="4"/>
      <c r="BK255" s="4"/>
      <c r="BL255" s="4"/>
      <c r="BM255" s="4"/>
      <c r="BN255" s="4"/>
      <c r="BO255" s="4"/>
      <c r="BP255" s="4"/>
      <c r="BQ255" s="4"/>
      <c r="BR255" s="4"/>
      <c r="BS255" s="4"/>
      <c r="BT255" s="4"/>
      <c r="BU255" s="4"/>
      <c r="BV255" s="4"/>
      <c r="BW255" s="4"/>
      <c r="BX255" s="4"/>
      <c r="BY255" s="4"/>
      <c r="BZ255" s="4"/>
      <c r="CA255" s="4"/>
      <c r="CB255" s="4"/>
      <c r="CC255" s="4"/>
      <c r="CD255" s="4"/>
      <c r="CE255" s="4"/>
      <c r="CF255" s="4"/>
      <c r="CG255" s="4"/>
      <c r="CH255" s="4"/>
      <c r="CI255" s="4"/>
      <c r="CJ255" s="4"/>
      <c r="CK255" s="4"/>
      <c r="CL255" s="4"/>
      <c r="CM255" s="4"/>
      <c r="CN255" s="4"/>
      <c r="CO255" s="4"/>
      <c r="CP255" s="4"/>
      <c r="CQ255" s="4"/>
      <c r="CR255" s="4"/>
    </row>
    <row r="256" spans="2:96" x14ac:dyDescent="0.3">
      <c r="B256" s="4"/>
      <c r="C256" s="2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"/>
      <c r="AV256" s="4"/>
      <c r="AW256" s="4"/>
      <c r="AX256" s="4"/>
      <c r="AY256" s="4"/>
      <c r="AZ256" s="4"/>
      <c r="BA256" s="4"/>
      <c r="BB256" s="4"/>
      <c r="BC256" s="4"/>
      <c r="BD256" s="4"/>
      <c r="BE256" s="4"/>
      <c r="BF256" s="4"/>
      <c r="BG256" s="4"/>
      <c r="BH256" s="4"/>
      <c r="BI256" s="4"/>
      <c r="BJ256" s="4"/>
      <c r="BK256" s="4"/>
      <c r="BL256" s="4"/>
      <c r="BM256" s="4"/>
      <c r="BN256" s="4"/>
      <c r="BO256" s="4"/>
      <c r="BP256" s="4"/>
      <c r="BQ256" s="4"/>
      <c r="BR256" s="4"/>
      <c r="BS256" s="4"/>
      <c r="BT256" s="4"/>
      <c r="BU256" s="4"/>
      <c r="BV256" s="4"/>
      <c r="BW256" s="4"/>
      <c r="BX256" s="4"/>
      <c r="BY256" s="4"/>
      <c r="BZ256" s="4"/>
      <c r="CA256" s="4"/>
      <c r="CB256" s="4"/>
      <c r="CC256" s="4"/>
      <c r="CD256" s="4"/>
      <c r="CE256" s="4"/>
      <c r="CF256" s="4"/>
      <c r="CG256" s="4"/>
      <c r="CH256" s="4"/>
      <c r="CI256" s="4"/>
      <c r="CJ256" s="4"/>
      <c r="CK256" s="4"/>
      <c r="CL256" s="4"/>
      <c r="CM256" s="4"/>
      <c r="CN256" s="4"/>
      <c r="CO256" s="4"/>
      <c r="CP256" s="4"/>
      <c r="CQ256" s="4"/>
      <c r="CR256" s="4"/>
    </row>
    <row r="257" spans="2:96" x14ac:dyDescent="0.3">
      <c r="B257" s="4"/>
      <c r="C257" s="2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"/>
      <c r="AV257" s="4"/>
      <c r="AW257" s="4"/>
      <c r="AX257" s="4"/>
      <c r="AY257" s="4"/>
      <c r="AZ257" s="4"/>
      <c r="BA257" s="4"/>
      <c r="BB257" s="4"/>
      <c r="BC257" s="4"/>
      <c r="BD257" s="4"/>
      <c r="BE257" s="4"/>
      <c r="BF257" s="4"/>
      <c r="BG257" s="4"/>
      <c r="BH257" s="4"/>
      <c r="BI257" s="4"/>
      <c r="BJ257" s="4"/>
      <c r="BK257" s="4"/>
      <c r="BL257" s="4"/>
      <c r="BM257" s="4"/>
      <c r="BN257" s="4"/>
      <c r="BO257" s="4"/>
      <c r="BP257" s="4"/>
      <c r="BQ257" s="4"/>
      <c r="BR257" s="4"/>
      <c r="BS257" s="4"/>
      <c r="BT257" s="4"/>
      <c r="BU257" s="4"/>
      <c r="BV257" s="4"/>
      <c r="BW257" s="4"/>
      <c r="BX257" s="4"/>
      <c r="BY257" s="4"/>
      <c r="BZ257" s="4"/>
      <c r="CA257" s="4"/>
      <c r="CB257" s="4"/>
      <c r="CC257" s="4"/>
      <c r="CD257" s="4"/>
      <c r="CE257" s="4"/>
      <c r="CF257" s="4"/>
      <c r="CG257" s="4"/>
      <c r="CH257" s="4"/>
      <c r="CI257" s="4"/>
      <c r="CJ257" s="4"/>
      <c r="CK257" s="4"/>
      <c r="CL257" s="4"/>
      <c r="CM257" s="4"/>
      <c r="CN257" s="4"/>
      <c r="CO257" s="4"/>
      <c r="CP257" s="4"/>
      <c r="CQ257" s="4"/>
      <c r="CR257" s="4"/>
    </row>
    <row r="258" spans="2:96" x14ac:dyDescent="0.3">
      <c r="B258" s="4"/>
      <c r="C258" s="2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"/>
      <c r="AV258" s="4"/>
      <c r="AW258" s="4"/>
      <c r="AX258" s="4"/>
      <c r="AY258" s="4"/>
      <c r="AZ258" s="4"/>
      <c r="BA258" s="4"/>
      <c r="BB258" s="4"/>
      <c r="BC258" s="4"/>
      <c r="BD258" s="4"/>
      <c r="BE258" s="4"/>
      <c r="BF258" s="4"/>
      <c r="BG258" s="4"/>
      <c r="BH258" s="4"/>
      <c r="BI258" s="4"/>
      <c r="BJ258" s="4"/>
      <c r="BK258" s="4"/>
      <c r="BL258" s="4"/>
      <c r="BM258" s="4"/>
      <c r="BN258" s="4"/>
      <c r="BO258" s="4"/>
      <c r="BP258" s="4"/>
      <c r="BQ258" s="4"/>
      <c r="BR258" s="4"/>
      <c r="BS258" s="4"/>
      <c r="BT258" s="4"/>
      <c r="BU258" s="4"/>
      <c r="BV258" s="4"/>
      <c r="BW258" s="4"/>
      <c r="BX258" s="4"/>
      <c r="BY258" s="4"/>
      <c r="BZ258" s="4"/>
      <c r="CA258" s="4"/>
      <c r="CB258" s="4"/>
      <c r="CC258" s="4"/>
      <c r="CD258" s="4"/>
      <c r="CE258" s="4"/>
      <c r="CF258" s="4"/>
      <c r="CG258" s="4"/>
      <c r="CH258" s="4"/>
      <c r="CI258" s="4"/>
      <c r="CJ258" s="4"/>
      <c r="CK258" s="4"/>
      <c r="CL258" s="4"/>
      <c r="CM258" s="4"/>
      <c r="CN258" s="4"/>
      <c r="CO258" s="4"/>
      <c r="CP258" s="4"/>
      <c r="CQ258" s="4"/>
      <c r="CR258" s="4"/>
    </row>
    <row r="259" spans="2:96" x14ac:dyDescent="0.3">
      <c r="B259" s="4"/>
      <c r="C259" s="2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"/>
      <c r="AV259" s="4"/>
      <c r="AW259" s="4"/>
      <c r="AX259" s="4"/>
      <c r="AY259" s="4"/>
      <c r="AZ259" s="4"/>
      <c r="BA259" s="4"/>
      <c r="BB259" s="4"/>
      <c r="BC259" s="4"/>
      <c r="BD259" s="4"/>
      <c r="BE259" s="4"/>
      <c r="BF259" s="4"/>
      <c r="BG259" s="4"/>
      <c r="BH259" s="4"/>
      <c r="BI259" s="4"/>
      <c r="BJ259" s="4"/>
      <c r="BK259" s="4"/>
      <c r="BL259" s="4"/>
      <c r="BM259" s="4"/>
      <c r="BN259" s="4"/>
      <c r="BO259" s="4"/>
      <c r="BP259" s="4"/>
      <c r="BQ259" s="4"/>
      <c r="BR259" s="4"/>
      <c r="BS259" s="4"/>
      <c r="BT259" s="4"/>
      <c r="BU259" s="4"/>
      <c r="BV259" s="4"/>
      <c r="BW259" s="4"/>
      <c r="BX259" s="4"/>
      <c r="BY259" s="4"/>
      <c r="BZ259" s="4"/>
      <c r="CA259" s="4"/>
      <c r="CB259" s="4"/>
      <c r="CC259" s="4"/>
      <c r="CD259" s="4"/>
      <c r="CE259" s="4"/>
      <c r="CF259" s="4"/>
      <c r="CG259" s="4"/>
      <c r="CH259" s="4"/>
      <c r="CI259" s="4"/>
      <c r="CJ259" s="4"/>
      <c r="CK259" s="4"/>
      <c r="CL259" s="4"/>
      <c r="CM259" s="4"/>
      <c r="CN259" s="4"/>
      <c r="CO259" s="4"/>
      <c r="CP259" s="4"/>
      <c r="CQ259" s="4"/>
      <c r="CR259" s="4"/>
    </row>
    <row r="260" spans="2:96" x14ac:dyDescent="0.3">
      <c r="B260" s="4"/>
      <c r="C260" s="2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"/>
      <c r="AV260" s="4"/>
      <c r="AW260" s="4"/>
      <c r="AX260" s="4"/>
      <c r="AY260" s="4"/>
      <c r="AZ260" s="4"/>
      <c r="BA260" s="4"/>
      <c r="BB260" s="4"/>
      <c r="BC260" s="4"/>
      <c r="BD260" s="4"/>
      <c r="BE260" s="4"/>
      <c r="BF260" s="4"/>
      <c r="BG260" s="4"/>
      <c r="BH260" s="4"/>
      <c r="BI260" s="4"/>
      <c r="BJ260" s="4"/>
      <c r="BK260" s="4"/>
      <c r="BL260" s="4"/>
      <c r="BM260" s="4"/>
      <c r="BN260" s="4"/>
      <c r="BO260" s="4"/>
      <c r="BP260" s="4"/>
      <c r="BQ260" s="4"/>
      <c r="BR260" s="4"/>
      <c r="BS260" s="4"/>
      <c r="BT260" s="4"/>
      <c r="BU260" s="4"/>
      <c r="BV260" s="4"/>
      <c r="BW260" s="4"/>
      <c r="BX260" s="4"/>
      <c r="BY260" s="4"/>
      <c r="BZ260" s="4"/>
      <c r="CA260" s="4"/>
      <c r="CB260" s="4"/>
      <c r="CC260" s="4"/>
      <c r="CD260" s="4"/>
      <c r="CE260" s="4"/>
      <c r="CF260" s="4"/>
      <c r="CG260" s="4"/>
      <c r="CH260" s="4"/>
      <c r="CI260" s="4"/>
      <c r="CJ260" s="4"/>
      <c r="CK260" s="4"/>
      <c r="CL260" s="4"/>
      <c r="CM260" s="4"/>
      <c r="CN260" s="4"/>
      <c r="CO260" s="4"/>
      <c r="CP260" s="4"/>
      <c r="CQ260" s="4"/>
      <c r="CR260" s="4"/>
    </row>
    <row r="261" spans="2:96" x14ac:dyDescent="0.3">
      <c r="B261" s="4"/>
      <c r="C261" s="2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"/>
      <c r="AV261" s="4"/>
      <c r="AW261" s="4"/>
      <c r="AX261" s="4"/>
      <c r="AY261" s="4"/>
      <c r="AZ261" s="4"/>
      <c r="BA261" s="4"/>
      <c r="BB261" s="4"/>
      <c r="BC261" s="4"/>
      <c r="BD261" s="4"/>
      <c r="BE261" s="4"/>
      <c r="BF261" s="4"/>
      <c r="BG261" s="4"/>
      <c r="BH261" s="4"/>
      <c r="BI261" s="4"/>
      <c r="BJ261" s="4"/>
      <c r="BK261" s="4"/>
      <c r="BL261" s="4"/>
      <c r="BM261" s="4"/>
      <c r="BN261" s="4"/>
      <c r="BO261" s="4"/>
      <c r="BP261" s="4"/>
      <c r="BQ261" s="4"/>
      <c r="BR261" s="4"/>
      <c r="BS261" s="4"/>
      <c r="BT261" s="4"/>
      <c r="BU261" s="4"/>
      <c r="BV261" s="4"/>
      <c r="BW261" s="4"/>
      <c r="BX261" s="4"/>
      <c r="BY261" s="4"/>
      <c r="BZ261" s="4"/>
      <c r="CA261" s="4"/>
      <c r="CB261" s="4"/>
      <c r="CC261" s="4"/>
      <c r="CD261" s="4"/>
      <c r="CE261" s="4"/>
      <c r="CF261" s="4"/>
      <c r="CG261" s="4"/>
      <c r="CH261" s="4"/>
      <c r="CI261" s="4"/>
      <c r="CJ261" s="4"/>
      <c r="CK261" s="4"/>
      <c r="CL261" s="4"/>
      <c r="CM261" s="4"/>
      <c r="CN261" s="4"/>
      <c r="CO261" s="4"/>
      <c r="CP261" s="4"/>
      <c r="CQ261" s="4"/>
      <c r="CR261" s="4"/>
    </row>
    <row r="262" spans="2:96" x14ac:dyDescent="0.3">
      <c r="B262" s="4"/>
      <c r="C262" s="2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"/>
      <c r="AV262" s="4"/>
      <c r="AW262" s="4"/>
      <c r="AX262" s="4"/>
      <c r="AY262" s="4"/>
      <c r="AZ262" s="4"/>
      <c r="BA262" s="4"/>
      <c r="BB262" s="4"/>
      <c r="BC262" s="4"/>
      <c r="BD262" s="4"/>
      <c r="BE262" s="4"/>
      <c r="BF262" s="4"/>
      <c r="BG262" s="4"/>
      <c r="BH262" s="4"/>
      <c r="BI262" s="4"/>
      <c r="BJ262" s="4"/>
      <c r="BK262" s="4"/>
      <c r="BL262" s="4"/>
      <c r="BM262" s="4"/>
      <c r="BN262" s="4"/>
      <c r="BO262" s="4"/>
      <c r="BP262" s="4"/>
      <c r="BQ262" s="4"/>
      <c r="BR262" s="4"/>
      <c r="BS262" s="4"/>
      <c r="BT262" s="4"/>
      <c r="BU262" s="4"/>
      <c r="BV262" s="4"/>
      <c r="BW262" s="4"/>
      <c r="BX262" s="4"/>
      <c r="BY262" s="4"/>
      <c r="BZ262" s="4"/>
      <c r="CA262" s="4"/>
      <c r="CB262" s="4"/>
      <c r="CC262" s="4"/>
      <c r="CD262" s="4"/>
      <c r="CE262" s="4"/>
      <c r="CF262" s="4"/>
      <c r="CG262" s="4"/>
      <c r="CH262" s="4"/>
      <c r="CI262" s="4"/>
      <c r="CJ262" s="4"/>
      <c r="CK262" s="4"/>
      <c r="CL262" s="4"/>
      <c r="CM262" s="4"/>
      <c r="CN262" s="4"/>
      <c r="CO262" s="4"/>
      <c r="CP262" s="4"/>
      <c r="CQ262" s="4"/>
      <c r="CR262" s="4"/>
    </row>
    <row r="263" spans="2:96" x14ac:dyDescent="0.3">
      <c r="B263" s="4"/>
      <c r="C263" s="2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"/>
      <c r="AV263" s="4"/>
      <c r="AW263" s="4"/>
      <c r="AX263" s="4"/>
      <c r="AY263" s="4"/>
      <c r="AZ263" s="4"/>
      <c r="BA263" s="4"/>
      <c r="BB263" s="4"/>
      <c r="BC263" s="4"/>
      <c r="BD263" s="4"/>
      <c r="BE263" s="4"/>
      <c r="BF263" s="4"/>
      <c r="BG263" s="4"/>
      <c r="BH263" s="4"/>
      <c r="BI263" s="4"/>
      <c r="BJ263" s="4"/>
      <c r="BK263" s="4"/>
      <c r="BL263" s="4"/>
      <c r="BM263" s="4"/>
      <c r="BN263" s="4"/>
      <c r="BO263" s="4"/>
      <c r="BP263" s="4"/>
      <c r="BQ263" s="4"/>
      <c r="BR263" s="4"/>
      <c r="BS263" s="4"/>
      <c r="BT263" s="4"/>
      <c r="BU263" s="4"/>
      <c r="BV263" s="4"/>
      <c r="BW263" s="4"/>
      <c r="BX263" s="4"/>
      <c r="BY263" s="4"/>
      <c r="BZ263" s="4"/>
      <c r="CA263" s="4"/>
      <c r="CB263" s="4"/>
      <c r="CC263" s="4"/>
      <c r="CD263" s="4"/>
      <c r="CE263" s="4"/>
      <c r="CF263" s="4"/>
      <c r="CG263" s="4"/>
      <c r="CH263" s="4"/>
      <c r="CI263" s="4"/>
      <c r="CJ263" s="4"/>
      <c r="CK263" s="4"/>
      <c r="CL263" s="4"/>
      <c r="CM263" s="4"/>
      <c r="CN263" s="4"/>
      <c r="CO263" s="4"/>
      <c r="CP263" s="4"/>
      <c r="CQ263" s="4"/>
      <c r="CR263" s="4"/>
    </row>
    <row r="264" spans="2:96" x14ac:dyDescent="0.3">
      <c r="B264" s="4"/>
      <c r="C264" s="2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"/>
      <c r="AV264" s="4"/>
      <c r="AW264" s="4"/>
      <c r="AX264" s="4"/>
      <c r="AY264" s="4"/>
      <c r="AZ264" s="4"/>
      <c r="BA264" s="4"/>
      <c r="BB264" s="4"/>
      <c r="BC264" s="4"/>
      <c r="BD264" s="4"/>
      <c r="BE264" s="4"/>
      <c r="BF264" s="4"/>
      <c r="BG264" s="4"/>
      <c r="BH264" s="4"/>
      <c r="BI264" s="4"/>
      <c r="BJ264" s="4"/>
      <c r="BK264" s="4"/>
      <c r="BL264" s="4"/>
      <c r="BM264" s="4"/>
      <c r="BN264" s="4"/>
      <c r="BO264" s="4"/>
      <c r="BP264" s="4"/>
      <c r="BQ264" s="4"/>
      <c r="BR264" s="4"/>
      <c r="BS264" s="4"/>
      <c r="BT264" s="4"/>
      <c r="BU264" s="4"/>
      <c r="BV264" s="4"/>
      <c r="BW264" s="4"/>
      <c r="BX264" s="4"/>
      <c r="BY264" s="4"/>
      <c r="BZ264" s="4"/>
      <c r="CA264" s="4"/>
      <c r="CB264" s="4"/>
      <c r="CC264" s="4"/>
      <c r="CD264" s="4"/>
      <c r="CE264" s="4"/>
      <c r="CF264" s="4"/>
      <c r="CG264" s="4"/>
      <c r="CH264" s="4"/>
      <c r="CI264" s="4"/>
      <c r="CJ264" s="4"/>
      <c r="CK264" s="4"/>
      <c r="CL264" s="4"/>
      <c r="CM264" s="4"/>
      <c r="CN264" s="4"/>
      <c r="CO264" s="4"/>
      <c r="CP264" s="4"/>
      <c r="CQ264" s="4"/>
      <c r="CR264" s="4"/>
    </row>
    <row r="265" spans="2:96" x14ac:dyDescent="0.3">
      <c r="B265" s="4"/>
      <c r="C265" s="2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"/>
      <c r="AV265" s="4"/>
      <c r="AW265" s="4"/>
      <c r="AX265" s="4"/>
      <c r="AY265" s="4"/>
      <c r="AZ265" s="4"/>
      <c r="BA265" s="4"/>
      <c r="BB265" s="4"/>
      <c r="BC265" s="4"/>
      <c r="BD265" s="4"/>
      <c r="BE265" s="4"/>
      <c r="BF265" s="4"/>
      <c r="BG265" s="4"/>
      <c r="BH265" s="4"/>
      <c r="BI265" s="4"/>
      <c r="BJ265" s="4"/>
      <c r="BK265" s="4"/>
      <c r="BL265" s="4"/>
      <c r="BM265" s="4"/>
      <c r="BN265" s="4"/>
      <c r="BO265" s="4"/>
      <c r="BP265" s="4"/>
      <c r="BQ265" s="4"/>
      <c r="BR265" s="4"/>
      <c r="BS265" s="4"/>
      <c r="BT265" s="4"/>
      <c r="BU265" s="4"/>
      <c r="BV265" s="4"/>
      <c r="BW265" s="4"/>
      <c r="BX265" s="4"/>
      <c r="BY265" s="4"/>
      <c r="BZ265" s="4"/>
      <c r="CA265" s="4"/>
      <c r="CB265" s="4"/>
      <c r="CC265" s="4"/>
      <c r="CD265" s="4"/>
      <c r="CE265" s="4"/>
      <c r="CF265" s="4"/>
      <c r="CG265" s="4"/>
      <c r="CH265" s="4"/>
      <c r="CI265" s="4"/>
      <c r="CJ265" s="4"/>
      <c r="CK265" s="4"/>
      <c r="CL265" s="4"/>
      <c r="CM265" s="4"/>
      <c r="CN265" s="4"/>
      <c r="CO265" s="4"/>
      <c r="CP265" s="4"/>
      <c r="CQ265" s="4"/>
      <c r="CR265" s="4"/>
    </row>
    <row r="266" spans="2:96" x14ac:dyDescent="0.3">
      <c r="B266" s="4"/>
      <c r="C266" s="2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"/>
      <c r="AV266" s="4"/>
      <c r="AW266" s="4"/>
      <c r="AX266" s="4"/>
      <c r="AY266" s="4"/>
      <c r="AZ266" s="4"/>
      <c r="BA266" s="4"/>
      <c r="BB266" s="4"/>
      <c r="BC266" s="4"/>
      <c r="BD266" s="4"/>
      <c r="BE266" s="4"/>
      <c r="BF266" s="4"/>
      <c r="BG266" s="4"/>
      <c r="BH266" s="4"/>
      <c r="BI266" s="4"/>
      <c r="BJ266" s="4"/>
      <c r="BK266" s="4"/>
      <c r="BL266" s="4"/>
      <c r="BM266" s="4"/>
      <c r="BN266" s="4"/>
      <c r="BO266" s="4"/>
      <c r="BP266" s="4"/>
      <c r="BQ266" s="4"/>
      <c r="BR266" s="4"/>
      <c r="BS266" s="4"/>
      <c r="BT266" s="4"/>
      <c r="BU266" s="4"/>
      <c r="BV266" s="4"/>
      <c r="BW266" s="4"/>
      <c r="BX266" s="4"/>
      <c r="BY266" s="4"/>
      <c r="BZ266" s="4"/>
      <c r="CA266" s="4"/>
      <c r="CB266" s="4"/>
      <c r="CC266" s="4"/>
      <c r="CD266" s="4"/>
      <c r="CE266" s="4"/>
      <c r="CF266" s="4"/>
      <c r="CG266" s="4"/>
      <c r="CH266" s="4"/>
      <c r="CI266" s="4"/>
      <c r="CJ266" s="4"/>
      <c r="CK266" s="4"/>
      <c r="CL266" s="4"/>
      <c r="CM266" s="4"/>
      <c r="CN266" s="4"/>
      <c r="CO266" s="4"/>
      <c r="CP266" s="4"/>
      <c r="CQ266" s="4"/>
      <c r="CR266" s="4"/>
    </row>
    <row r="267" spans="2:96" x14ac:dyDescent="0.3">
      <c r="B267" s="4"/>
      <c r="C267" s="2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"/>
      <c r="AV267" s="4"/>
      <c r="AW267" s="4"/>
      <c r="AX267" s="4"/>
      <c r="AY267" s="4"/>
      <c r="AZ267" s="4"/>
      <c r="BA267" s="4"/>
      <c r="BB267" s="4"/>
      <c r="BC267" s="4"/>
      <c r="BD267" s="4"/>
      <c r="BE267" s="4"/>
      <c r="BF267" s="4"/>
      <c r="BG267" s="4"/>
      <c r="BH267" s="4"/>
      <c r="BI267" s="4"/>
      <c r="BJ267" s="4"/>
      <c r="BK267" s="4"/>
      <c r="BL267" s="4"/>
      <c r="BM267" s="4"/>
      <c r="BN267" s="4"/>
      <c r="BO267" s="4"/>
      <c r="BP267" s="4"/>
      <c r="BQ267" s="4"/>
      <c r="BR267" s="4"/>
      <c r="BS267" s="4"/>
      <c r="BT267" s="4"/>
      <c r="BU267" s="4"/>
      <c r="BV267" s="4"/>
      <c r="BW267" s="4"/>
      <c r="BX267" s="4"/>
      <c r="BY267" s="4"/>
      <c r="BZ267" s="4"/>
      <c r="CA267" s="4"/>
      <c r="CB267" s="4"/>
      <c r="CC267" s="4"/>
      <c r="CD267" s="4"/>
      <c r="CE267" s="4"/>
      <c r="CF267" s="4"/>
      <c r="CG267" s="4"/>
      <c r="CH267" s="4"/>
      <c r="CI267" s="4"/>
      <c r="CJ267" s="4"/>
      <c r="CK267" s="4"/>
      <c r="CL267" s="4"/>
      <c r="CM267" s="4"/>
      <c r="CN267" s="4"/>
      <c r="CO267" s="4"/>
      <c r="CP267" s="4"/>
      <c r="CQ267" s="4"/>
      <c r="CR267" s="4"/>
    </row>
    <row r="268" spans="2:96" x14ac:dyDescent="0.3">
      <c r="B268" s="4"/>
      <c r="C268" s="2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"/>
      <c r="AV268" s="4"/>
      <c r="AW268" s="4"/>
      <c r="AX268" s="4"/>
      <c r="AY268" s="4"/>
      <c r="AZ268" s="4"/>
      <c r="BA268" s="4"/>
      <c r="BB268" s="4"/>
      <c r="BC268" s="4"/>
      <c r="BD268" s="4"/>
      <c r="BE268" s="4"/>
      <c r="BF268" s="4"/>
      <c r="BG268" s="4"/>
      <c r="BH268" s="4"/>
      <c r="BI268" s="4"/>
      <c r="BJ268" s="4"/>
      <c r="BK268" s="4"/>
      <c r="BL268" s="4"/>
      <c r="BM268" s="4"/>
      <c r="BN268" s="4"/>
      <c r="BO268" s="4"/>
      <c r="BP268" s="4"/>
      <c r="BQ268" s="4"/>
      <c r="BR268" s="4"/>
      <c r="BS268" s="4"/>
      <c r="BT268" s="4"/>
      <c r="BU268" s="4"/>
      <c r="BV268" s="4"/>
      <c r="BW268" s="4"/>
      <c r="BX268" s="4"/>
      <c r="BY268" s="4"/>
      <c r="BZ268" s="4"/>
      <c r="CA268" s="4"/>
      <c r="CB268" s="4"/>
      <c r="CC268" s="4"/>
      <c r="CD268" s="4"/>
      <c r="CE268" s="4"/>
      <c r="CF268" s="4"/>
      <c r="CG268" s="4"/>
      <c r="CH268" s="4"/>
      <c r="CI268" s="4"/>
      <c r="CJ268" s="4"/>
      <c r="CK268" s="4"/>
      <c r="CL268" s="4"/>
      <c r="CM268" s="4"/>
      <c r="CN268" s="4"/>
      <c r="CO268" s="4"/>
      <c r="CP268" s="4"/>
      <c r="CQ268" s="4"/>
      <c r="CR268" s="4"/>
    </row>
    <row r="269" spans="2:96" x14ac:dyDescent="0.3">
      <c r="B269" s="4"/>
      <c r="C269" s="2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"/>
      <c r="AV269" s="4"/>
      <c r="AW269" s="4"/>
      <c r="AX269" s="4"/>
      <c r="AY269" s="4"/>
      <c r="AZ269" s="4"/>
      <c r="BA269" s="4"/>
      <c r="BB269" s="4"/>
      <c r="BC269" s="4"/>
      <c r="BD269" s="4"/>
      <c r="BE269" s="4"/>
      <c r="BF269" s="4"/>
      <c r="BG269" s="4"/>
      <c r="BH269" s="4"/>
      <c r="BI269" s="4"/>
      <c r="BJ269" s="4"/>
      <c r="BK269" s="4"/>
      <c r="BL269" s="4"/>
      <c r="BM269" s="4"/>
      <c r="BN269" s="4"/>
      <c r="BO269" s="4"/>
      <c r="BP269" s="4"/>
      <c r="BQ269" s="4"/>
      <c r="BR269" s="4"/>
      <c r="BS269" s="4"/>
      <c r="BT269" s="4"/>
      <c r="BU269" s="4"/>
      <c r="BV269" s="4"/>
      <c r="BW269" s="4"/>
      <c r="BX269" s="4"/>
      <c r="BY269" s="4"/>
      <c r="BZ269" s="4"/>
      <c r="CA269" s="4"/>
      <c r="CB269" s="4"/>
      <c r="CC269" s="4"/>
      <c r="CD269" s="4"/>
      <c r="CE269" s="4"/>
      <c r="CF269" s="4"/>
      <c r="CG269" s="4"/>
      <c r="CH269" s="4"/>
      <c r="CI269" s="4"/>
      <c r="CJ269" s="4"/>
      <c r="CK269" s="4"/>
      <c r="CL269" s="4"/>
      <c r="CM269" s="4"/>
      <c r="CN269" s="4"/>
      <c r="CO269" s="4"/>
      <c r="CP269" s="4"/>
      <c r="CQ269" s="4"/>
      <c r="CR269" s="4"/>
    </row>
    <row r="270" spans="2:96" x14ac:dyDescent="0.3">
      <c r="B270" s="4"/>
      <c r="C270" s="2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"/>
      <c r="AV270" s="4"/>
      <c r="AW270" s="4"/>
      <c r="AX270" s="4"/>
      <c r="AY270" s="4"/>
      <c r="AZ270" s="4"/>
      <c r="BA270" s="4"/>
      <c r="BB270" s="4"/>
      <c r="BC270" s="4"/>
      <c r="BD270" s="4"/>
      <c r="BE270" s="4"/>
      <c r="BF270" s="4"/>
      <c r="BG270" s="4"/>
      <c r="BH270" s="4"/>
      <c r="BI270" s="4"/>
      <c r="BJ270" s="4"/>
      <c r="BK270" s="4"/>
      <c r="BL270" s="4"/>
      <c r="BM270" s="4"/>
      <c r="BN270" s="4"/>
      <c r="BO270" s="4"/>
      <c r="BP270" s="4"/>
      <c r="BQ270" s="4"/>
      <c r="BR270" s="4"/>
      <c r="BS270" s="4"/>
      <c r="BT270" s="4"/>
      <c r="BU270" s="4"/>
      <c r="BV270" s="4"/>
      <c r="BW270" s="4"/>
      <c r="BX270" s="4"/>
      <c r="BY270" s="4"/>
      <c r="BZ270" s="4"/>
      <c r="CA270" s="4"/>
      <c r="CB270" s="4"/>
      <c r="CC270" s="4"/>
      <c r="CD270" s="4"/>
      <c r="CE270" s="4"/>
      <c r="CF270" s="4"/>
      <c r="CG270" s="4"/>
      <c r="CH270" s="4"/>
      <c r="CI270" s="4"/>
      <c r="CJ270" s="4"/>
      <c r="CK270" s="4"/>
      <c r="CL270" s="4"/>
      <c r="CM270" s="4"/>
      <c r="CN270" s="4"/>
      <c r="CO270" s="4"/>
      <c r="CP270" s="4"/>
      <c r="CQ270" s="4"/>
      <c r="CR270" s="4"/>
    </row>
    <row r="271" spans="2:96" x14ac:dyDescent="0.3">
      <c r="B271" s="4"/>
      <c r="C271" s="2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"/>
      <c r="AV271" s="4"/>
      <c r="AW271" s="4"/>
      <c r="AX271" s="4"/>
      <c r="AY271" s="4"/>
      <c r="AZ271" s="4"/>
      <c r="BA271" s="4"/>
      <c r="BB271" s="4"/>
      <c r="BC271" s="4"/>
      <c r="BD271" s="4"/>
      <c r="BE271" s="4"/>
      <c r="BF271" s="4"/>
      <c r="BG271" s="4"/>
      <c r="BH271" s="4"/>
      <c r="BI271" s="4"/>
      <c r="BJ271" s="4"/>
      <c r="BK271" s="4"/>
      <c r="BL271" s="4"/>
      <c r="BM271" s="4"/>
      <c r="BN271" s="4"/>
      <c r="BO271" s="4"/>
      <c r="BP271" s="4"/>
      <c r="BQ271" s="4"/>
      <c r="BR271" s="4"/>
      <c r="BS271" s="4"/>
      <c r="BT271" s="4"/>
      <c r="BU271" s="4"/>
      <c r="BV271" s="4"/>
      <c r="BW271" s="4"/>
      <c r="BX271" s="4"/>
      <c r="BY271" s="4"/>
      <c r="BZ271" s="4"/>
      <c r="CA271" s="4"/>
      <c r="CB271" s="4"/>
      <c r="CC271" s="4"/>
      <c r="CD271" s="4"/>
      <c r="CE271" s="4"/>
      <c r="CF271" s="4"/>
      <c r="CG271" s="4"/>
      <c r="CH271" s="4"/>
      <c r="CI271" s="4"/>
      <c r="CJ271" s="4"/>
      <c r="CK271" s="4"/>
      <c r="CL271" s="4"/>
      <c r="CM271" s="4"/>
      <c r="CN271" s="4"/>
      <c r="CO271" s="4"/>
      <c r="CP271" s="4"/>
      <c r="CQ271" s="4"/>
      <c r="CR271" s="4"/>
    </row>
    <row r="272" spans="2:96" x14ac:dyDescent="0.3">
      <c r="B272" s="4"/>
      <c r="C272" s="2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"/>
      <c r="AV272" s="4"/>
      <c r="AW272" s="4"/>
      <c r="AX272" s="4"/>
      <c r="AY272" s="4"/>
      <c r="AZ272" s="4"/>
      <c r="BA272" s="4"/>
      <c r="BB272" s="4"/>
      <c r="BC272" s="4"/>
      <c r="BD272" s="4"/>
      <c r="BE272" s="4"/>
      <c r="BF272" s="4"/>
      <c r="BG272" s="4"/>
      <c r="BH272" s="4"/>
      <c r="BI272" s="4"/>
      <c r="BJ272" s="4"/>
      <c r="BK272" s="4"/>
      <c r="BL272" s="4"/>
      <c r="BM272" s="4"/>
      <c r="BN272" s="4"/>
      <c r="BO272" s="4"/>
      <c r="BP272" s="4"/>
      <c r="BQ272" s="4"/>
      <c r="BR272" s="4"/>
      <c r="BS272" s="4"/>
      <c r="BT272" s="4"/>
      <c r="BU272" s="4"/>
      <c r="BV272" s="4"/>
      <c r="BW272" s="4"/>
      <c r="BX272" s="4"/>
      <c r="BY272" s="4"/>
      <c r="BZ272" s="4"/>
      <c r="CA272" s="4"/>
      <c r="CB272" s="4"/>
      <c r="CC272" s="4"/>
      <c r="CD272" s="4"/>
      <c r="CE272" s="4"/>
      <c r="CF272" s="4"/>
      <c r="CG272" s="4"/>
      <c r="CH272" s="4"/>
      <c r="CI272" s="4"/>
      <c r="CJ272" s="4"/>
      <c r="CK272" s="4"/>
      <c r="CL272" s="4"/>
      <c r="CM272" s="4"/>
      <c r="CN272" s="4"/>
      <c r="CO272" s="4"/>
      <c r="CP272" s="4"/>
      <c r="CQ272" s="4"/>
      <c r="CR272" s="4"/>
    </row>
    <row r="273" spans="2:96" x14ac:dyDescent="0.3">
      <c r="B273" s="4"/>
      <c r="C273" s="2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"/>
      <c r="AV273" s="4"/>
      <c r="AW273" s="4"/>
      <c r="AX273" s="4"/>
      <c r="AY273" s="4"/>
      <c r="AZ273" s="4"/>
      <c r="BA273" s="4"/>
      <c r="BB273" s="4"/>
      <c r="BC273" s="4"/>
      <c r="BD273" s="4"/>
      <c r="BE273" s="4"/>
      <c r="BF273" s="4"/>
      <c r="BG273" s="4"/>
      <c r="BH273" s="4"/>
      <c r="BI273" s="4"/>
      <c r="BJ273" s="4"/>
      <c r="BK273" s="4"/>
      <c r="BL273" s="4"/>
      <c r="BM273" s="4"/>
      <c r="BN273" s="4"/>
      <c r="BO273" s="4"/>
      <c r="BP273" s="4"/>
      <c r="BQ273" s="4"/>
      <c r="BR273" s="4"/>
      <c r="BS273" s="4"/>
      <c r="BT273" s="4"/>
      <c r="BU273" s="4"/>
      <c r="BV273" s="4"/>
      <c r="BW273" s="4"/>
      <c r="BX273" s="4"/>
      <c r="BY273" s="4"/>
      <c r="BZ273" s="4"/>
      <c r="CA273" s="4"/>
      <c r="CB273" s="4"/>
      <c r="CC273" s="4"/>
      <c r="CD273" s="4"/>
      <c r="CE273" s="4"/>
      <c r="CF273" s="4"/>
      <c r="CG273" s="4"/>
      <c r="CH273" s="4"/>
      <c r="CI273" s="4"/>
      <c r="CJ273" s="4"/>
      <c r="CK273" s="4"/>
      <c r="CL273" s="4"/>
      <c r="CM273" s="4"/>
      <c r="CN273" s="4"/>
      <c r="CO273" s="4"/>
      <c r="CP273" s="4"/>
      <c r="CQ273" s="4"/>
      <c r="CR273" s="4"/>
    </row>
    <row r="274" spans="2:96" x14ac:dyDescent="0.3">
      <c r="B274" s="4"/>
      <c r="C274" s="2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"/>
      <c r="AV274" s="4"/>
      <c r="AW274" s="4"/>
      <c r="AX274" s="4"/>
      <c r="AY274" s="4"/>
      <c r="AZ274" s="4"/>
      <c r="BA274" s="4"/>
      <c r="BB274" s="4"/>
      <c r="BC274" s="4"/>
      <c r="BD274" s="4"/>
      <c r="BE274" s="4"/>
      <c r="BF274" s="4"/>
      <c r="BG274" s="4"/>
      <c r="BH274" s="4"/>
      <c r="BI274" s="4"/>
      <c r="BJ274" s="4"/>
      <c r="BK274" s="4"/>
      <c r="BL274" s="4"/>
      <c r="BM274" s="4"/>
      <c r="BN274" s="4"/>
      <c r="BO274" s="4"/>
      <c r="BP274" s="4"/>
      <c r="BQ274" s="4"/>
      <c r="BR274" s="4"/>
      <c r="BS274" s="4"/>
      <c r="BT274" s="4"/>
      <c r="BU274" s="4"/>
      <c r="BV274" s="4"/>
      <c r="BW274" s="4"/>
      <c r="BX274" s="4"/>
      <c r="BY274" s="4"/>
      <c r="BZ274" s="4"/>
      <c r="CA274" s="4"/>
      <c r="CB274" s="4"/>
      <c r="CC274" s="4"/>
      <c r="CD274" s="4"/>
      <c r="CE274" s="4"/>
      <c r="CF274" s="4"/>
      <c r="CG274" s="4"/>
      <c r="CH274" s="4"/>
      <c r="CI274" s="4"/>
      <c r="CJ274" s="4"/>
      <c r="CK274" s="4"/>
      <c r="CL274" s="4"/>
      <c r="CM274" s="4"/>
      <c r="CN274" s="4"/>
      <c r="CO274" s="4"/>
      <c r="CP274" s="4"/>
      <c r="CQ274" s="4"/>
      <c r="CR274" s="4"/>
    </row>
    <row r="275" spans="2:96" x14ac:dyDescent="0.3">
      <c r="B275" s="4"/>
      <c r="C275" s="2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"/>
      <c r="AV275" s="4"/>
      <c r="AW275" s="4"/>
      <c r="AX275" s="4"/>
      <c r="AY275" s="4"/>
      <c r="AZ275" s="4"/>
      <c r="BA275" s="4"/>
      <c r="BB275" s="4"/>
      <c r="BC275" s="4"/>
      <c r="BD275" s="4"/>
      <c r="BE275" s="4"/>
      <c r="BF275" s="4"/>
      <c r="BG275" s="4"/>
      <c r="BH275" s="4"/>
      <c r="BI275" s="4"/>
      <c r="BJ275" s="4"/>
      <c r="BK275" s="4"/>
      <c r="BL275" s="4"/>
      <c r="BM275" s="4"/>
      <c r="BN275" s="4"/>
      <c r="BO275" s="4"/>
      <c r="BP275" s="4"/>
      <c r="BQ275" s="4"/>
      <c r="BR275" s="4"/>
      <c r="BS275" s="4"/>
      <c r="BT275" s="4"/>
      <c r="BU275" s="4"/>
      <c r="BV275" s="4"/>
      <c r="BW275" s="4"/>
      <c r="BX275" s="4"/>
      <c r="BY275" s="4"/>
      <c r="BZ275" s="4"/>
      <c r="CA275" s="4"/>
      <c r="CB275" s="4"/>
      <c r="CC275" s="4"/>
      <c r="CD275" s="4"/>
      <c r="CE275" s="4"/>
      <c r="CF275" s="4"/>
      <c r="CG275" s="4"/>
      <c r="CH275" s="4"/>
      <c r="CI275" s="4"/>
      <c r="CJ275" s="4"/>
      <c r="CK275" s="4"/>
      <c r="CL275" s="4"/>
      <c r="CM275" s="4"/>
      <c r="CN275" s="4"/>
      <c r="CO275" s="4"/>
      <c r="CP275" s="4"/>
      <c r="CQ275" s="4"/>
      <c r="CR275" s="4"/>
    </row>
    <row r="276" spans="2:96" x14ac:dyDescent="0.3">
      <c r="B276" s="4"/>
      <c r="C276" s="2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"/>
      <c r="AV276" s="4"/>
      <c r="AW276" s="4"/>
      <c r="AX276" s="4"/>
      <c r="AY276" s="4"/>
      <c r="AZ276" s="4"/>
      <c r="BA276" s="4"/>
      <c r="BB276" s="4"/>
      <c r="BC276" s="4"/>
      <c r="BD276" s="4"/>
      <c r="BE276" s="4"/>
      <c r="BF276" s="4"/>
      <c r="BG276" s="4"/>
      <c r="BH276" s="4"/>
      <c r="BI276" s="4"/>
      <c r="BJ276" s="4"/>
      <c r="BK276" s="4"/>
      <c r="BL276" s="4"/>
      <c r="BM276" s="4"/>
      <c r="BN276" s="4"/>
      <c r="BO276" s="4"/>
      <c r="BP276" s="4"/>
      <c r="BQ276" s="4"/>
      <c r="BR276" s="4"/>
      <c r="BS276" s="4"/>
      <c r="BT276" s="4"/>
      <c r="BU276" s="4"/>
      <c r="BV276" s="4"/>
      <c r="BW276" s="4"/>
      <c r="BX276" s="4"/>
      <c r="BY276" s="4"/>
      <c r="BZ276" s="4"/>
      <c r="CA276" s="4"/>
      <c r="CB276" s="4"/>
      <c r="CC276" s="4"/>
      <c r="CD276" s="4"/>
      <c r="CE276" s="4"/>
      <c r="CF276" s="4"/>
      <c r="CG276" s="4"/>
      <c r="CH276" s="4"/>
      <c r="CI276" s="4"/>
      <c r="CJ276" s="4"/>
      <c r="CK276" s="4"/>
      <c r="CL276" s="4"/>
      <c r="CM276" s="4"/>
      <c r="CN276" s="4"/>
      <c r="CO276" s="4"/>
      <c r="CP276" s="4"/>
      <c r="CQ276" s="4"/>
      <c r="CR276" s="4"/>
    </row>
    <row r="277" spans="2:96" x14ac:dyDescent="0.3">
      <c r="B277" s="4"/>
      <c r="C277" s="2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"/>
      <c r="AV277" s="4"/>
      <c r="AW277" s="4"/>
      <c r="AX277" s="4"/>
      <c r="AY277" s="4"/>
      <c r="AZ277" s="4"/>
      <c r="BA277" s="4"/>
      <c r="BB277" s="4"/>
      <c r="BC277" s="4"/>
      <c r="BD277" s="4"/>
      <c r="BE277" s="4"/>
      <c r="BF277" s="4"/>
      <c r="BG277" s="4"/>
      <c r="BH277" s="4"/>
      <c r="BI277" s="4"/>
      <c r="BJ277" s="4"/>
      <c r="BK277" s="4"/>
      <c r="BL277" s="4"/>
      <c r="BM277" s="4"/>
      <c r="BN277" s="4"/>
      <c r="BO277" s="4"/>
      <c r="BP277" s="4"/>
      <c r="BQ277" s="4"/>
      <c r="BR277" s="4"/>
      <c r="BS277" s="4"/>
      <c r="BT277" s="4"/>
      <c r="BU277" s="4"/>
      <c r="BV277" s="4"/>
      <c r="BW277" s="4"/>
      <c r="BX277" s="4"/>
      <c r="BY277" s="4"/>
      <c r="BZ277" s="4"/>
      <c r="CA277" s="4"/>
      <c r="CB277" s="4"/>
      <c r="CC277" s="4"/>
      <c r="CD277" s="4"/>
      <c r="CE277" s="4"/>
      <c r="CF277" s="4"/>
      <c r="CG277" s="4"/>
      <c r="CH277" s="4"/>
      <c r="CI277" s="4"/>
      <c r="CJ277" s="4"/>
      <c r="CK277" s="4"/>
      <c r="CL277" s="4"/>
      <c r="CM277" s="4"/>
      <c r="CN277" s="4"/>
      <c r="CO277" s="4"/>
      <c r="CP277" s="4"/>
      <c r="CQ277" s="4"/>
      <c r="CR277" s="4"/>
    </row>
    <row r="278" spans="2:96" x14ac:dyDescent="0.3">
      <c r="B278" s="4"/>
      <c r="C278" s="2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</row>
    <row r="279" spans="2:96" x14ac:dyDescent="0.3">
      <c r="B279" s="4"/>
      <c r="C279" s="2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</row>
    <row r="280" spans="2:96" x14ac:dyDescent="0.3">
      <c r="B280" s="4"/>
      <c r="C280" s="2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</row>
    <row r="281" spans="2:96" x14ac:dyDescent="0.3">
      <c r="B281" s="4"/>
      <c r="C281" s="2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</row>
    <row r="282" spans="2:96" x14ac:dyDescent="0.3">
      <c r="B282" s="4"/>
      <c r="C282" s="2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</row>
    <row r="283" spans="2:96" x14ac:dyDescent="0.3">
      <c r="B283" s="4"/>
      <c r="C283" s="2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</row>
    <row r="284" spans="2:96" x14ac:dyDescent="0.3">
      <c r="B284" s="4"/>
      <c r="C284" s="2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</row>
    <row r="285" spans="2:96" x14ac:dyDescent="0.3">
      <c r="B285" s="4"/>
      <c r="C285" s="2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</row>
    <row r="286" spans="2:96" x14ac:dyDescent="0.3">
      <c r="B286" s="4"/>
      <c r="C286" s="2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</row>
    <row r="287" spans="2:96" x14ac:dyDescent="0.3">
      <c r="B287" s="4"/>
      <c r="C287" s="2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</row>
  </sheetData>
  <mergeCells count="38">
    <mergeCell ref="A64:D65"/>
    <mergeCell ref="A66:B66"/>
    <mergeCell ref="A67:B67"/>
    <mergeCell ref="A68:B68"/>
    <mergeCell ref="V3:X3"/>
    <mergeCell ref="A19:A34"/>
    <mergeCell ref="A36:A48"/>
    <mergeCell ref="A50:A62"/>
    <mergeCell ref="B8:B10"/>
    <mergeCell ref="B11:B13"/>
    <mergeCell ref="B5:B7"/>
    <mergeCell ref="A5:A17"/>
    <mergeCell ref="A1:A4"/>
    <mergeCell ref="B31:B33"/>
    <mergeCell ref="B19:B21"/>
    <mergeCell ref="B22:B24"/>
    <mergeCell ref="B1:AA1"/>
    <mergeCell ref="D3:F3"/>
    <mergeCell ref="G3:I3"/>
    <mergeCell ref="J3:L3"/>
    <mergeCell ref="M3:O3"/>
    <mergeCell ref="P3:R3"/>
    <mergeCell ref="S3:U3"/>
    <mergeCell ref="B53:B55"/>
    <mergeCell ref="A63:Z63"/>
    <mergeCell ref="B56:B58"/>
    <mergeCell ref="B59:B61"/>
    <mergeCell ref="B36:B38"/>
    <mergeCell ref="B39:B41"/>
    <mergeCell ref="B42:B44"/>
    <mergeCell ref="B45:B47"/>
    <mergeCell ref="B50:B52"/>
    <mergeCell ref="AB3:AD3"/>
    <mergeCell ref="B2:AD2"/>
    <mergeCell ref="B25:B27"/>
    <mergeCell ref="B14:B16"/>
    <mergeCell ref="B28:B30"/>
    <mergeCell ref="Y3:AA3"/>
  </mergeCells>
  <pageMargins left="0.25" right="0.25" top="0.75" bottom="0.75" header="0.3" footer="0.3"/>
  <pageSetup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Ինտենսիվություն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Kristina Khachatryan</dc:creator>
  <cp:keywords>https:/mul2-mss.gov.am/tasks/2150253/oneclick?token=8dafa229765527d43a7c511d275d9df4</cp:keywords>
  <cp:lastModifiedBy>Irina Shahumyan</cp:lastModifiedBy>
  <cp:lastPrinted>2026-02-24T12:51:22Z</cp:lastPrinted>
  <dcterms:created xsi:type="dcterms:W3CDTF">2024-10-08T16:49:30Z</dcterms:created>
  <dcterms:modified xsi:type="dcterms:W3CDTF">2026-06-17T14:23:27Z</dcterms:modified>
</cp:coreProperties>
</file>