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072" activeTab="5"/>
  </bookViews>
  <sheets>
    <sheet name="ՕՀ-1 Ա-2 և Հ-5 Ա-1" sheetId="40" r:id="rId1"/>
    <sheet name="ՕՀ-1 Ա-3" sheetId="49" r:id="rId2"/>
    <sheet name="Հ-3 և Հ-4" sheetId="22" r:id="rId3"/>
    <sheet name="Հ-5 Ա-2" sheetId="28" r:id="rId4"/>
    <sheet name="Հ-9" sheetId="46" r:id="rId5"/>
    <sheet name="Հ-9.1" sheetId="48" r:id="rId6"/>
    <sheet name="Sheet1" sheetId="4" state="hidden" r:id="rId7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'Հ-3 և Հ-4'!$A$1:$J$40</definedName>
    <definedName name="_xlnm.Print_Area" localSheetId="3">'Հ-5 Ա-2'!$A$1:$G$17</definedName>
    <definedName name="_xlnm.Print_Area" localSheetId="4">'Հ-9'!$A$1:$M$21</definedName>
    <definedName name="_xlnm.Print_Area" localSheetId="5">'Հ-9.1'!$A$1:$M$21</definedName>
    <definedName name="_xlnm.Print_Area" localSheetId="0">'ՕՀ-1 Ա-2 և Հ-5 Ա-1'!$A$1:$J$16</definedName>
    <definedName name="_xlnm.Print_Area" localSheetId="1">'ՕՀ-1 Ա-3'!$A$1:$J$15</definedName>
    <definedName name="_xlnm.Print_Titles" localSheetId="2">'Հ-3 և Հ-4'!$8:$9</definedName>
    <definedName name="_xlnm.Print_Titles" localSheetId="3">'Հ-5 Ա-2'!$8:$9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9" l="1"/>
  <c r="I11" i="49" s="1"/>
  <c r="H12" i="49"/>
  <c r="H11" i="49" s="1"/>
  <c r="G12" i="49"/>
  <c r="G11" i="49" s="1"/>
  <c r="B5" i="48" l="1"/>
  <c r="L3" i="48"/>
  <c r="L2" i="48"/>
  <c r="B5" i="46" l="1"/>
  <c r="L3" i="46"/>
  <c r="L2" i="46"/>
  <c r="B5" i="28" l="1"/>
  <c r="H29" i="22" l="1"/>
  <c r="H28" i="22" s="1"/>
  <c r="H27" i="22" s="1"/>
  <c r="I29" i="22"/>
  <c r="I28" i="22" s="1"/>
  <c r="I27" i="22" s="1"/>
  <c r="H38" i="22" l="1"/>
  <c r="H37" i="22" s="1"/>
  <c r="I38" i="22"/>
  <c r="I37" i="22" s="1"/>
  <c r="H26" i="22" l="1"/>
  <c r="H24" i="22" s="1"/>
  <c r="H22" i="22" s="1"/>
  <c r="I26" i="22"/>
  <c r="I24" i="22" s="1"/>
  <c r="I22" i="22" s="1"/>
  <c r="I36" i="22"/>
  <c r="I35" i="22" s="1"/>
  <c r="I33" i="22" s="1"/>
  <c r="I31" i="22" s="1"/>
  <c r="L17" i="48" s="1"/>
  <c r="H36" i="22"/>
  <c r="H35" i="22" s="1"/>
  <c r="H33" i="22" s="1"/>
  <c r="H31" i="22" s="1"/>
  <c r="K17" i="48" s="1"/>
  <c r="L13" i="48" l="1"/>
  <c r="L13" i="46"/>
  <c r="I14" i="40"/>
  <c r="L12" i="48"/>
  <c r="L11" i="48" s="1"/>
  <c r="L10" i="48" s="1"/>
  <c r="K13" i="46"/>
  <c r="K13" i="48"/>
  <c r="K12" i="48" s="1"/>
  <c r="K11" i="48" s="1"/>
  <c r="K10" i="48" s="1"/>
  <c r="H14" i="40"/>
  <c r="F16" i="28"/>
  <c r="F14" i="49" s="1"/>
  <c r="L17" i="46"/>
  <c r="I15" i="40"/>
  <c r="H20" i="22"/>
  <c r="H18" i="22" s="1"/>
  <c r="H16" i="22" s="1"/>
  <c r="K17" i="46"/>
  <c r="K12" i="46" s="1"/>
  <c r="H15" i="40"/>
  <c r="E16" i="28"/>
  <c r="I20" i="22"/>
  <c r="I18" i="22" s="1"/>
  <c r="I16" i="22" s="1"/>
  <c r="F12" i="49" l="1"/>
  <c r="F11" i="49" s="1"/>
  <c r="E14" i="49"/>
  <c r="E12" i="49" s="1"/>
  <c r="E11" i="49" s="1"/>
  <c r="H13" i="40"/>
  <c r="H12" i="40" s="1"/>
  <c r="I13" i="40"/>
  <c r="I12" i="40" s="1"/>
  <c r="L12" i="46"/>
  <c r="L11" i="46" s="1"/>
  <c r="L10" i="46" s="1"/>
  <c r="I14" i="22"/>
  <c r="H14" i="22"/>
  <c r="K11" i="46" l="1"/>
  <c r="K10" i="46" s="1"/>
  <c r="H12" i="22"/>
  <c r="H10" i="22" s="1"/>
  <c r="I12" i="22"/>
  <c r="I10" i="22" s="1"/>
  <c r="H11" i="40"/>
  <c r="I11" i="40"/>
  <c r="I3" i="40"/>
  <c r="E14" i="28"/>
  <c r="E12" i="28" s="1"/>
  <c r="F14" i="28"/>
  <c r="F12" i="28" s="1"/>
  <c r="F10" i="28" l="1"/>
  <c r="E10" i="28"/>
  <c r="F3" i="28"/>
  <c r="F2" i="28"/>
</calcChain>
</file>

<file path=xl/sharedStrings.xml><?xml version="1.0" encoding="utf-8"?>
<sst xmlns="http://schemas.openxmlformats.org/spreadsheetml/2006/main" count="182" uniqueCount="114">
  <si>
    <t>ՀՀ պաշտպանության նախարարություն</t>
  </si>
  <si>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</si>
  <si>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</si>
  <si>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</si>
  <si>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</si>
  <si>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</si>
  <si>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</si>
  <si>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</si>
  <si>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</si>
  <si>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</si>
  <si>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</si>
  <si>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</si>
  <si>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</si>
  <si>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</si>
  <si>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</si>
  <si>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</si>
  <si>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</si>
  <si>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</si>
  <si>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</si>
  <si>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</si>
  <si>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</si>
  <si>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</si>
  <si>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</si>
  <si>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</si>
  <si>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</si>
  <si>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</si>
  <si>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</si>
  <si>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</si>
  <si>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</si>
  <si>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</si>
  <si>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</si>
  <si>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</si>
  <si>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</si>
  <si>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</si>
  <si>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</si>
  <si>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</si>
  <si>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</si>
  <si>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</si>
  <si>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</si>
  <si>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</si>
  <si>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Ռազմական կարիքների բավարարում</t>
  </si>
  <si>
    <t xml:space="preserve"> - Այլ ծախսեր</t>
  </si>
  <si>
    <t>Ծրագիր</t>
  </si>
  <si>
    <t>Միջոցառում</t>
  </si>
  <si>
    <t xml:space="preserve"> - Շենքերի և շինությունների շինարարություն</t>
  </si>
  <si>
    <t xml:space="preserve"> ՇԵՆՔԵՐ և ՇԻՆՈՒԹՅՈՒՆՆԵՐ</t>
  </si>
  <si>
    <t>ինն ամիս</t>
  </si>
  <si>
    <t xml:space="preserve"> տարի</t>
  </si>
  <si>
    <t xml:space="preserve">N 5 ՀԱՎԵԼՎԱԾԻ N 2 ԱՂՅՈՒՍԱԿՈՒՄ ԿԱՏԱՐՎՈՂ ՓՈՓՈԽՈՒԹՅՈՒՆՆԵՐԸ </t>
  </si>
  <si>
    <t>հազար դրամներով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</si>
  <si>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</si>
  <si>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</si>
  <si>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</si>
  <si>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</si>
  <si>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1169 - 31001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</si>
  <si>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</si>
  <si>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</si>
  <si>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</si>
  <si>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 xml:space="preserve"> ԱՅԼ  ԾԱԽՍԵՐ</t>
  </si>
  <si>
    <t>02</t>
  </si>
  <si>
    <t>միջոցա-ռում</t>
  </si>
  <si>
    <t>ԸՆԴԱՄԵՆԸ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</si>
  <si>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</si>
  <si>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</si>
  <si>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</si>
  <si>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</si>
  <si>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</si>
  <si>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</si>
  <si>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</si>
  <si>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</si>
  <si>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</si>
  <si>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</si>
  <si>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</si>
  <si>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ՀՀ պաշտպանության ապահովում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</si>
  <si>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</si>
  <si>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</si>
  <si>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</si>
  <si>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</si>
  <si>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Տեսակը </t>
  </si>
  <si>
    <t xml:space="preserve"> ինն ամիս </t>
  </si>
  <si>
    <t xml:space="preserve"> տարի </t>
  </si>
  <si>
    <t xml:space="preserve">ԲՍԿ </t>
  </si>
  <si>
    <t>ՀՀ կառավարության 2026 թվականի</t>
  </si>
  <si>
    <t xml:space="preserve">ՀԱՅԱՍՏԱՆԻ ՀԱՆՐԱՊԵՏՈՒԹՅԱՆ ԿԱՌԱՎԱՐՈՒԹՅԱՆ 2025 ԹՎԱԿԱՆԻ ԴԵԿՏԵՄԲԵՐԻ 25-Ի N 1910-Ն ՈՐՈՇՄԱՆ </t>
  </si>
  <si>
    <t>«ՀԱՅԱՍՏԱՆԻ ՀԱՆՐԱՊԵՏՈՒԹՅԱՆ 2026 ԹՎԱԿԱՆԻ ՊԵՏԱԿԱՆ ԲՅՈՒՋԵԻ ՄԱՍԻՆ» ՀԱՅԱՍՏԱՆԻ ՀԱՆՐԱՊԵՏՈՒԹՅԱՆ ՕՐԵՆՔԻ N 1 ՀԱՎԵԼՎԱԾԻ N 2 ԱՂՅՈՒՍԱԿՈՒՄ</t>
  </si>
  <si>
    <t>Հավելված N 1</t>
  </si>
  <si>
    <t>Հավելված N 3</t>
  </si>
  <si>
    <t>Հավելված N 4</t>
  </si>
  <si>
    <t>Հավելված N 5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</si>
  <si>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</si>
  <si>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</si>
  <si>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N 5 ՀԱՎԵԼՎԱԾԻ N 1 ԱՂՅՈՒՍԱԿՈՒՄ ԿԱՏԱՐՎՈՂ ՓՈՓՈԽՈՒԹՅՈՒՆՆԵՐԸ </t>
  </si>
  <si>
    <t>N 3 և N 4 ՀԱՎԵԼՎԱԾՆԵՐՈՒՄ ԿԱՏԱՐՎՈՂ ՓՈՓՈԽՈՒԹՅՈՒՆՆԵՐԸ</t>
  </si>
  <si>
    <t xml:space="preserve">N 9.1 ՀԱՎԵԼՎԱԾՈՒՄ ԿԱՏԱՐՎՈՂ ՓՈՓՈԽՈՒԹՅՈՒՆՆԵՐԸ </t>
  </si>
  <si>
    <t xml:space="preserve">N 9 ՀԱՎԵԼՎԱԾՈՒՄ ԿԱՏԱՐՎՈՂ ՓՈՓՈԽՈՒԹՅՈՒՆՆԵՐԸ </t>
  </si>
  <si>
    <t>Ծառայությունների մատուցում</t>
  </si>
  <si>
    <t xml:space="preserve"> Ծառայությունների մատուցում </t>
  </si>
  <si>
    <t xml:space="preserve">ԿԱՏԱՐՎՈՂ ՎԵՐԱԲԱՇԽՈՒՄԸ ԵՎ ՀԱՅԱՍՏԱՆԻ ՀԱՆՐԱՊԵՏՈՒԹՅԱՆ ԿԱՌԱՎԱՐՈՒԹՅԱՆ 2025 ԹՎԱԿԱՆԻ ԴԵԿՏԵՄԲԵՐԻ 25-Ի N 1910-Ն ՈՐՈՇՄԱՆ </t>
  </si>
  <si>
    <t>1169 - 11001</t>
  </si>
  <si>
    <t>Ընթացիկ գործունեության ապահովման գործողություններ</t>
  </si>
  <si>
    <t xml:space="preserve"> 1169 - 11001 </t>
  </si>
  <si>
    <t xml:space="preserve"> Ընթացիկ գործունեության ապահովման գործողություններ </t>
  </si>
  <si>
    <t xml:space="preserve"> Ծառայությունը մատուցողի անվանումը` ՀՀ պաշտպանության նախարարություն </t>
  </si>
  <si>
    <t>___________  ___-ի N _______ -Ն որոշման</t>
  </si>
  <si>
    <t xml:space="preserve">«ՀԱՅԱՍՏԱՆԻ ՀԱՆՐԱՊԵՏՈՒԹՅԱՆ 2026 ԹՎԱԿԱՆԻ ՊԵՏԱԿԱՆ ԲՅՈՒՋԵԻ ՄԱՍԻՆ» ՀԱՅԱՍՏԱՆԻ ՀԱՆՐԱՊԵՏՈՒԹՅԱՆ ՕՐԵՆՔԻ </t>
  </si>
  <si>
    <t>N 1 ՀԱՎԵԼՎԱԾԻ N 3 ԱՂՅՈՒՍԱԿՈՒՄ ԿԱՏԱՐՎՈՂ ՓՈՓՈԽՈՒԹՅՈՒՆՆԵՐԸ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</si>
  <si>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</si>
  <si>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</si>
  <si>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</si>
  <si>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</si>
  <si>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</si>
  <si>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</si>
  <si>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Հավելված N 2  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</si>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</sst>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3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b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5" fillId="0" borderId="0" applyFill="0" applyBorder="0" applyProtection="0">
      <alignment horizontal="right" vertical="top"/>
    </xf>
    <xf numFmtId="166" fontId="6" fillId="0" borderId="0" applyFont="0" applyFill="0" applyBorder="0" applyAlignment="0" applyProtection="0"/>
  </cellStyleXfs>
  <cellXfs count="18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3" fillId="2" borderId="0" xfId="17" applyFont="1" applyFill="1" applyAlignment="1">
      <alignment horizontal="left" vertical="center" wrapText="1"/>
    </xf>
    <xf numFmtId="0" fontId="13" fillId="2" borderId="0" xfId="17" applyFont="1" applyFill="1" applyAlignment="1">
      <alignment horizontal="center" vertical="center" wrapText="1"/>
    </xf>
    <xf numFmtId="0" fontId="19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2" borderId="1" xfId="17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170" fontId="14" fillId="2" borderId="1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43" fontId="11" fillId="0" borderId="0" xfId="8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20" fillId="0" borderId="0" xfId="7" applyFont="1" applyAlignment="1">
      <alignment vertical="center" wrapText="1"/>
    </xf>
    <xf numFmtId="43" fontId="20" fillId="0" borderId="0" xfId="8" applyFont="1" applyAlignment="1">
      <alignment vertical="center" wrapText="1"/>
    </xf>
    <xf numFmtId="164" fontId="11" fillId="0" borderId="0" xfId="7" applyNumberFormat="1" applyFont="1" applyAlignment="1">
      <alignment vertical="center" wrapText="1"/>
    </xf>
    <xf numFmtId="0" fontId="14" fillId="2" borderId="0" xfId="17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4" fillId="2" borderId="1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3" fillId="0" borderId="0" xfId="17" applyFont="1" applyFill="1" applyAlignment="1">
      <alignment horizontal="left" vertical="center" wrapText="1"/>
    </xf>
    <xf numFmtId="0" fontId="14" fillId="0" borderId="0" xfId="17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0" xfId="3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5" fillId="0" borderId="1" xfId="17" applyFont="1" applyFill="1" applyBorder="1" applyAlignment="1">
      <alignment horizontal="center" vertical="center" wrapText="1"/>
    </xf>
    <xf numFmtId="0" fontId="14" fillId="0" borderId="0" xfId="17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9" fillId="0" borderId="0" xfId="17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5" fillId="0" borderId="1" xfId="0" applyFont="1" applyBorder="1" applyAlignment="1">
      <alignment horizontal="left" vertical="top" wrapText="1"/>
    </xf>
    <xf numFmtId="164" fontId="17" fillId="0" borderId="0" xfId="7" applyNumberFormat="1" applyFont="1" applyFill="1" applyBorder="1" applyAlignment="1">
      <alignment horizontal="right" vertical="center"/>
    </xf>
    <xf numFmtId="0" fontId="16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2" fontId="14" fillId="0" borderId="0" xfId="17" applyNumberFormat="1" applyFont="1" applyFill="1" applyAlignment="1">
      <alignment horizontal="center" vertical="center" wrapText="1"/>
    </xf>
    <xf numFmtId="2" fontId="14" fillId="0" borderId="0" xfId="17" applyNumberFormat="1" applyFont="1" applyFill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7" applyFont="1" applyFill="1" applyAlignment="1">
      <alignment horizontal="center" vertical="center" wrapText="1"/>
    </xf>
    <xf numFmtId="0" fontId="15" fillId="0" borderId="0" xfId="17" applyFont="1" applyFill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0" fontId="17" fillId="0" borderId="0" xfId="7" applyFont="1" applyAlignment="1">
      <alignment vertical="center" wrapText="1"/>
    </xf>
    <xf numFmtId="43" fontId="17" fillId="0" borderId="0" xfId="8" applyFont="1" applyAlignment="1">
      <alignment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0" fontId="17" fillId="0" borderId="0" xfId="7" applyFont="1" applyAlignment="1">
      <alignment horizontal="center" vertical="center" wrapText="1"/>
    </xf>
    <xf numFmtId="43" fontId="17" fillId="0" borderId="0" xfId="8" applyFont="1" applyAlignment="1">
      <alignment horizontal="center" vertical="center" wrapText="1"/>
    </xf>
    <xf numFmtId="167" fontId="15" fillId="0" borderId="1" xfId="34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7" fontId="15" fillId="0" borderId="1" xfId="34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4" fillId="0" borderId="1" xfId="17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vertical="center" wrapText="1"/>
    </xf>
    <xf numFmtId="49" fontId="15" fillId="0" borderId="1" xfId="17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164" fontId="15" fillId="0" borderId="1" xfId="7" applyNumberFormat="1" applyFont="1" applyFill="1" applyBorder="1" applyAlignment="1">
      <alignment horizontal="right" vertical="center" wrapText="1"/>
    </xf>
    <xf numFmtId="164" fontId="19" fillId="0" borderId="1" xfId="7" applyNumberFormat="1" applyFont="1" applyFill="1" applyBorder="1" applyAlignment="1">
      <alignment horizontal="right" vertical="center" wrapText="1"/>
    </xf>
    <xf numFmtId="164" fontId="19" fillId="0" borderId="1" xfId="8" applyNumberFormat="1" applyFont="1" applyFill="1" applyBorder="1" applyAlignment="1">
      <alignment horizontal="right" vertical="center" wrapText="1"/>
    </xf>
    <xf numFmtId="164" fontId="15" fillId="0" borderId="1" xfId="7" applyNumberFormat="1" applyFont="1" applyBorder="1" applyAlignment="1">
      <alignment horizontal="right" vertical="center" wrapText="1"/>
    </xf>
    <xf numFmtId="164" fontId="19" fillId="0" borderId="1" xfId="7" applyNumberFormat="1" applyFont="1" applyBorder="1" applyAlignment="1">
      <alignment horizontal="right" vertical="center" wrapText="1"/>
    </xf>
    <xf numFmtId="164" fontId="19" fillId="0" borderId="1" xfId="8" applyNumberFormat="1" applyFont="1" applyBorder="1" applyAlignment="1">
      <alignment horizontal="right" vertical="center" wrapText="1"/>
    </xf>
    <xf numFmtId="164" fontId="15" fillId="0" borderId="1" xfId="6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0" xfId="3" applyFont="1" applyAlignment="1">
      <alignment vertical="center"/>
    </xf>
    <xf numFmtId="170" fontId="15" fillId="0" borderId="1" xfId="0" applyNumberFormat="1" applyFont="1" applyBorder="1" applyAlignment="1">
      <alignment horizontal="right" vertical="center" wrapText="1"/>
    </xf>
    <xf numFmtId="170" fontId="15" fillId="0" borderId="1" xfId="34" applyNumberFormat="1" applyFont="1" applyFill="1" applyBorder="1" applyAlignment="1">
      <alignment horizontal="right" vertical="top" wrapText="1"/>
    </xf>
    <xf numFmtId="170" fontId="15" fillId="0" borderId="1" xfId="34" applyNumberFormat="1" applyFont="1" applyBorder="1" applyAlignment="1">
      <alignment horizontal="right" vertical="top" wrapText="1"/>
    </xf>
    <xf numFmtId="170" fontId="14" fillId="0" borderId="1" xfId="19" applyNumberFormat="1" applyFont="1" applyFill="1" applyBorder="1" applyAlignment="1">
      <alignment horizontal="right" vertical="top" wrapText="1"/>
    </xf>
    <xf numFmtId="0" fontId="14" fillId="0" borderId="0" xfId="2" applyFont="1" applyFill="1" applyAlignment="1">
      <alignment horizontal="center" vertical="center" wrapText="1"/>
    </xf>
    <xf numFmtId="0" fontId="14" fillId="3" borderId="0" xfId="2" applyFont="1" applyFill="1" applyAlignment="1">
      <alignment horizontal="center" vertical="center" wrapText="1"/>
    </xf>
    <xf numFmtId="0" fontId="14" fillId="3" borderId="0" xfId="17" applyFont="1" applyFill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170" fontId="14" fillId="0" borderId="1" xfId="34" applyNumberFormat="1" applyFont="1" applyBorder="1" applyAlignment="1">
      <alignment horizontal="right" vertical="top" wrapText="1"/>
    </xf>
    <xf numFmtId="0" fontId="26" fillId="0" borderId="0" xfId="3" applyFont="1"/>
    <xf numFmtId="165" fontId="14" fillId="0" borderId="0" xfId="35" applyNumberFormat="1" applyFont="1" applyFill="1" applyBorder="1" applyAlignment="1">
      <alignment horizontal="right" vertical="center"/>
    </xf>
    <xf numFmtId="0" fontId="13" fillId="0" borderId="0" xfId="7" applyFont="1" applyAlignment="1">
      <alignment vertical="center" wrapText="1"/>
    </xf>
    <xf numFmtId="0" fontId="27" fillId="0" borderId="0" xfId="3" applyFont="1"/>
    <xf numFmtId="0" fontId="14" fillId="2" borderId="0" xfId="3" applyFont="1" applyFill="1" applyAlignment="1">
      <alignment horizontal="right"/>
    </xf>
    <xf numFmtId="0" fontId="14" fillId="0" borderId="0" xfId="3" applyFont="1" applyAlignment="1">
      <alignment horizontal="right"/>
    </xf>
    <xf numFmtId="164" fontId="14" fillId="0" borderId="0" xfId="7" applyNumberFormat="1" applyFont="1" applyAlignment="1">
      <alignment horizontal="right" vertical="center" wrapText="1"/>
    </xf>
    <xf numFmtId="0" fontId="28" fillId="0" borderId="0" xfId="7" applyFont="1" applyAlignment="1">
      <alignment wrapText="1"/>
    </xf>
    <xf numFmtId="49" fontId="15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5" fillId="0" borderId="0" xfId="7" applyNumberFormat="1" applyFont="1" applyAlignment="1">
      <alignment horizontal="center" vertical="center" wrapText="1"/>
    </xf>
    <xf numFmtId="164" fontId="14" fillId="0" borderId="6" xfId="7" applyNumberFormat="1" applyFont="1" applyBorder="1" applyAlignment="1">
      <alignment vertical="center" wrapText="1"/>
    </xf>
    <xf numFmtId="164" fontId="19" fillId="0" borderId="6" xfId="7" applyNumberFormat="1" applyFont="1" applyBorder="1" applyAlignment="1">
      <alignment horizontal="right" vertical="center"/>
    </xf>
    <xf numFmtId="0" fontId="14" fillId="0" borderId="0" xfId="7" applyFont="1" applyAlignment="1">
      <alignment horizontal="center" vertical="center" wrapText="1"/>
    </xf>
    <xf numFmtId="164" fontId="29" fillId="0" borderId="1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30" fillId="0" borderId="1" xfId="7" applyFont="1" applyBorder="1" applyAlignment="1">
      <alignment horizontal="center" vertical="center" wrapText="1"/>
    </xf>
    <xf numFmtId="165" fontId="30" fillId="0" borderId="10" xfId="8" applyNumberFormat="1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165" fontId="32" fillId="0" borderId="1" xfId="8" applyNumberFormat="1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43" fontId="14" fillId="0" borderId="1" xfId="6" applyFont="1" applyBorder="1" applyAlignment="1">
      <alignment horizontal="center" vertical="center" wrapText="1"/>
    </xf>
    <xf numFmtId="0" fontId="15" fillId="0" borderId="0" xfId="7" applyFont="1" applyAlignment="1">
      <alignment vertical="center" wrapText="1"/>
    </xf>
    <xf numFmtId="0" fontId="13" fillId="0" borderId="0" xfId="7" applyFont="1" applyAlignment="1">
      <alignment horizontal="center" vertical="center" wrapText="1"/>
    </xf>
    <xf numFmtId="164" fontId="13" fillId="0" borderId="0" xfId="7" applyNumberFormat="1" applyFont="1" applyAlignment="1">
      <alignment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165" fontId="15" fillId="0" borderId="0" xfId="35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vertical="center" wrapText="1"/>
    </xf>
    <xf numFmtId="170" fontId="14" fillId="2" borderId="1" xfId="9" applyNumberFormat="1" applyFont="1" applyFill="1" applyBorder="1" applyAlignment="1">
      <alignment horizontal="right" vertical="center" wrapText="1"/>
    </xf>
    <xf numFmtId="0" fontId="14" fillId="2" borderId="4" xfId="17" applyFont="1" applyFill="1" applyBorder="1" applyAlignment="1">
      <alignment horizontal="center" vertical="center" wrapText="1"/>
    </xf>
    <xf numFmtId="0" fontId="14" fillId="2" borderId="4" xfId="3" applyFont="1" applyFill="1" applyBorder="1" applyAlignment="1">
      <alignment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4" fillId="2" borderId="4" xfId="3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 wrapText="1"/>
    </xf>
    <xf numFmtId="49" fontId="29" fillId="0" borderId="3" xfId="7" applyNumberFormat="1" applyFont="1" applyBorder="1" applyAlignment="1">
      <alignment horizontal="center" vertical="center" wrapText="1"/>
    </xf>
    <xf numFmtId="49" fontId="29" fillId="0" borderId="2" xfId="7" applyNumberFormat="1" applyFont="1" applyBorder="1" applyAlignment="1">
      <alignment horizontal="center" vertical="center" wrapText="1"/>
    </xf>
    <xf numFmtId="0" fontId="29" fillId="0" borderId="4" xfId="7" applyFont="1" applyBorder="1" applyAlignment="1">
      <alignment horizontal="center" vertical="center" wrapText="1"/>
    </xf>
    <xf numFmtId="0" fontId="29" fillId="0" borderId="7" xfId="7" applyFont="1" applyBorder="1" applyAlignment="1">
      <alignment horizontal="center" vertical="center" wrapText="1"/>
    </xf>
    <xf numFmtId="0" fontId="29" fillId="0" borderId="10" xfId="7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49" fontId="29" fillId="0" borderId="1" xfId="7" applyNumberFormat="1" applyFont="1" applyBorder="1" applyAlignment="1">
      <alignment horizontal="center" vertical="center" textRotation="90" wrapText="1"/>
    </xf>
    <xf numFmtId="164" fontId="29" fillId="0" borderId="4" xfId="0" applyNumberFormat="1" applyFont="1" applyBorder="1" applyAlignment="1">
      <alignment horizontal="center" vertical="center" wrapText="1"/>
    </xf>
    <xf numFmtId="164" fontId="29" fillId="0" borderId="10" xfId="0" applyNumberFormat="1" applyFont="1" applyBorder="1" applyAlignment="1">
      <alignment horizontal="center" vertical="center" wrapText="1"/>
    </xf>
    <xf numFmtId="164" fontId="29" fillId="0" borderId="8" xfId="0" applyNumberFormat="1" applyFont="1" applyBorder="1" applyAlignment="1">
      <alignment horizontal="center" vertical="center" wrapText="1"/>
    </xf>
    <xf numFmtId="164" fontId="29" fillId="0" borderId="6" xfId="0" applyNumberFormat="1" applyFont="1" applyBorder="1" applyAlignment="1">
      <alignment horizontal="center" vertical="center" wrapText="1"/>
    </xf>
    <xf numFmtId="164" fontId="29" fillId="0" borderId="9" xfId="0" applyNumberFormat="1" applyFont="1" applyBorder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</cellXfs>
  <cellStyles count="36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Comma 9" xfId="30"/>
    <cellStyle name="Comma_General 17.02.04" xfId="35"/>
    <cellStyle name="Normal" xfId="0" builtinId="0"/>
    <cellStyle name="Normal 10" xfId="32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7 2 2" xfId="33"/>
    <cellStyle name="Normal 8" xfId="17"/>
    <cellStyle name="Normal 9" xfId="31"/>
    <cellStyle name="Normal 9 3_հավ1-3" xfId="4"/>
    <cellStyle name="Normal_2017 PLAN VERJNAKAN.23.12.16" xfId="2"/>
    <cellStyle name="Percent 2" xfId="18"/>
    <cellStyle name="SN_241" xfId="19"/>
    <cellStyle name="SN_b" xfId="34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5"/>
  <sheetViews>
    <sheetView view="pageBreakPreview" topLeftCell="A10" zoomScaleNormal="100" zoomScaleSheetLayoutView="100" workbookViewId="0">
      <selection activeCell="F9" sqref="F9:F10"/>
    </sheetView>
  </sheetViews>
  <sheetFormatPr defaultColWidth="9.109375" defaultRowHeight="15.6" x14ac:dyDescent="0.3"/>
  <cols>
    <col min="1" max="1" width="0.88671875" style="14" customWidth="1"/>
    <col min="2" max="2" width="5.44140625" style="17" customWidth="1"/>
    <col min="3" max="3" width="9.109375" style="17" customWidth="1"/>
    <col min="4" max="4" width="14" style="14" customWidth="1"/>
    <col min="5" max="5" width="25.6640625" style="14" customWidth="1"/>
    <col min="6" max="6" width="41" style="14" customWidth="1"/>
    <col min="7" max="7" width="39.44140625" style="14" customWidth="1"/>
    <col min="8" max="9" width="19.88671875" style="15" customWidth="1"/>
    <col min="10" max="10" width="0.88671875" style="15" customWidth="1"/>
    <col min="11" max="11" width="18.5546875" style="15" bestFit="1" customWidth="1"/>
    <col min="12" max="12" width="16.44140625" style="14" customWidth="1"/>
    <col min="13" max="16384" width="9.109375" style="14"/>
  </cols>
  <sheetData>
    <row r="1" spans="2:11" x14ac:dyDescent="0.3">
      <c r="C1" s="52"/>
      <c r="D1" s="52"/>
      <c r="E1" s="52"/>
      <c r="F1" s="52"/>
      <c r="G1" s="52"/>
      <c r="I1" s="54" t="s">
        <v>85</v>
      </c>
    </row>
    <row r="2" spans="2:11" x14ac:dyDescent="0.3">
      <c r="C2" s="53"/>
      <c r="D2" s="53"/>
      <c r="E2" s="53"/>
      <c r="F2" s="53"/>
      <c r="G2" s="53"/>
      <c r="I2" s="55" t="s">
        <v>82</v>
      </c>
    </row>
    <row r="3" spans="2:11" x14ac:dyDescent="0.3">
      <c r="C3" s="53"/>
      <c r="D3" s="53"/>
      <c r="E3" s="53"/>
      <c r="F3" s="53"/>
      <c r="G3" s="53"/>
      <c r="I3" s="55" t="str">
        <f>'Հ-3 և Հ-4'!I3</f>
        <v>______________ ի N ___ -Ն որոշման</v>
      </c>
    </row>
    <row r="4" spans="2:11" x14ac:dyDescent="0.3">
      <c r="B4" s="151"/>
      <c r="C4" s="151"/>
      <c r="D4" s="151"/>
      <c r="E4" s="151"/>
      <c r="F4" s="151"/>
      <c r="G4" s="151"/>
    </row>
    <row r="5" spans="2:11" x14ac:dyDescent="0.3">
      <c r="B5" s="150" t="s">
        <v>84</v>
      </c>
      <c r="C5" s="150"/>
      <c r="D5" s="150"/>
      <c r="E5" s="150"/>
      <c r="F5" s="150"/>
      <c r="G5" s="150"/>
      <c r="H5" s="150"/>
      <c r="I5" s="150"/>
    </row>
    <row r="6" spans="2:11" x14ac:dyDescent="0.3">
      <c r="B6" s="153" t="s">
        <v>97</v>
      </c>
      <c r="C6" s="153"/>
      <c r="D6" s="153"/>
      <c r="E6" s="153"/>
      <c r="F6" s="153"/>
      <c r="G6" s="153"/>
      <c r="H6" s="153"/>
      <c r="I6" s="153"/>
    </row>
    <row r="7" spans="2:11" x14ac:dyDescent="0.3">
      <c r="B7" s="153" t="s">
        <v>91</v>
      </c>
      <c r="C7" s="153"/>
      <c r="D7" s="153"/>
      <c r="E7" s="153"/>
      <c r="F7" s="153"/>
      <c r="G7" s="153"/>
      <c r="H7" s="153"/>
      <c r="I7" s="153"/>
    </row>
    <row r="8" spans="2:11" x14ac:dyDescent="0.3">
      <c r="B8" s="16"/>
      <c r="C8" s="16"/>
      <c r="D8" s="40"/>
      <c r="E8" s="40"/>
      <c r="F8" s="40"/>
      <c r="G8" s="40"/>
      <c r="I8" s="58" t="s">
        <v>49</v>
      </c>
    </row>
    <row r="9" spans="2:11" ht="48" customHeight="1" x14ac:dyDescent="0.3">
      <c r="B9" s="154" t="s">
        <v>57</v>
      </c>
      <c r="C9" s="154" t="s">
        <v>10</v>
      </c>
      <c r="D9" s="154"/>
      <c r="E9" s="154" t="s">
        <v>50</v>
      </c>
      <c r="F9" s="154" t="s">
        <v>56</v>
      </c>
      <c r="G9" s="154" t="s">
        <v>55</v>
      </c>
      <c r="H9" s="155" t="s">
        <v>89</v>
      </c>
      <c r="I9" s="156"/>
    </row>
    <row r="10" spans="2:11" ht="33.75" customHeight="1" x14ac:dyDescent="0.3">
      <c r="B10" s="154"/>
      <c r="C10" s="34" t="s">
        <v>42</v>
      </c>
      <c r="D10" s="34" t="s">
        <v>43</v>
      </c>
      <c r="E10" s="154"/>
      <c r="F10" s="154"/>
      <c r="G10" s="154"/>
      <c r="H10" s="34" t="s">
        <v>46</v>
      </c>
      <c r="I10" s="34" t="s">
        <v>47</v>
      </c>
    </row>
    <row r="11" spans="2:11" s="19" customFormat="1" x14ac:dyDescent="0.3">
      <c r="B11" s="147" t="s">
        <v>61</v>
      </c>
      <c r="C11" s="148"/>
      <c r="D11" s="148"/>
      <c r="E11" s="148"/>
      <c r="F11" s="148"/>
      <c r="G11" s="149"/>
      <c r="H11" s="99">
        <f t="shared" ref="H11:I12" si="0">H12</f>
        <v>0</v>
      </c>
      <c r="I11" s="99">
        <f t="shared" si="0"/>
        <v>0</v>
      </c>
      <c r="J11" s="20"/>
      <c r="K11" s="20"/>
    </row>
    <row r="12" spans="2:11" x14ac:dyDescent="0.3">
      <c r="B12" s="152" t="s">
        <v>51</v>
      </c>
      <c r="C12" s="152"/>
      <c r="D12" s="152"/>
      <c r="E12" s="152"/>
      <c r="F12" s="152"/>
      <c r="G12" s="152"/>
      <c r="H12" s="100">
        <f t="shared" si="0"/>
        <v>0</v>
      </c>
      <c r="I12" s="100">
        <f t="shared" si="0"/>
        <v>0</v>
      </c>
    </row>
    <row r="13" spans="2:11" s="19" customFormat="1" ht="93" customHeight="1" x14ac:dyDescent="0.3">
      <c r="B13" s="57"/>
      <c r="C13" s="79" t="s">
        <v>52</v>
      </c>
      <c r="D13" s="57"/>
      <c r="E13" s="57" t="s">
        <v>31</v>
      </c>
      <c r="F13" s="57" t="s">
        <v>53</v>
      </c>
      <c r="G13" s="57" t="s">
        <v>32</v>
      </c>
      <c r="H13" s="101">
        <f t="shared" ref="H13:I13" si="1">SUM(H14:H15)</f>
        <v>0</v>
      </c>
      <c r="I13" s="101">
        <f t="shared" si="1"/>
        <v>0</v>
      </c>
      <c r="J13" s="20"/>
      <c r="K13" s="20"/>
    </row>
    <row r="14" spans="2:11" ht="49.5" customHeight="1" x14ac:dyDescent="0.3">
      <c r="B14" s="106"/>
      <c r="C14" s="107"/>
      <c r="D14" s="107" t="s">
        <v>98</v>
      </c>
      <c r="E14" s="106" t="s">
        <v>40</v>
      </c>
      <c r="F14" s="106" t="s">
        <v>99</v>
      </c>
      <c r="G14" s="106" t="s">
        <v>95</v>
      </c>
      <c r="H14" s="108">
        <f>+'Հ-3 և Հ-4'!H22</f>
        <v>300000</v>
      </c>
      <c r="I14" s="108">
        <f>+'Հ-3 և Հ-4'!I22</f>
        <v>300000</v>
      </c>
    </row>
    <row r="15" spans="2:11" ht="49.5" customHeight="1" x14ac:dyDescent="0.3">
      <c r="B15" s="106"/>
      <c r="C15" s="106"/>
      <c r="D15" s="107" t="s">
        <v>54</v>
      </c>
      <c r="E15" s="106" t="s">
        <v>17</v>
      </c>
      <c r="F15" s="106" t="s">
        <v>18</v>
      </c>
      <c r="G15" s="106" t="s">
        <v>19</v>
      </c>
      <c r="H15" s="102">
        <f>'Հ-3 և Հ-4'!H31</f>
        <v>-300000</v>
      </c>
      <c r="I15" s="102">
        <f>'Հ-3 և Հ-4'!I31</f>
        <v>-300000</v>
      </c>
    </row>
  </sheetData>
  <mergeCells count="12">
    <mergeCell ref="B11:G11"/>
    <mergeCell ref="B5:I5"/>
    <mergeCell ref="B4:G4"/>
    <mergeCell ref="B12:G12"/>
    <mergeCell ref="B6:I6"/>
    <mergeCell ref="B7:I7"/>
    <mergeCell ref="B9:B10"/>
    <mergeCell ref="C9:D9"/>
    <mergeCell ref="E9:E10"/>
    <mergeCell ref="F9:F10"/>
    <mergeCell ref="G9:G10"/>
    <mergeCell ref="H9:I9"/>
  </mergeCells>
  <phoneticPr fontId="22" type="noConversion"/>
  <printOptions horizontalCentered="1"/>
  <pageMargins left="0.25" right="0.25" top="0.75" bottom="0.25" header="0.5" footer="0.25"/>
  <pageSetup paperSize="9" scale="75" firstPageNumber="1047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4"/>
  <sheetViews>
    <sheetView view="pageBreakPreview" zoomScale="115" zoomScaleNormal="100" zoomScaleSheetLayoutView="115" workbookViewId="0">
      <pane xSplit="1" topLeftCell="B1" activePane="topRight" state="frozen"/>
      <selection pane="topRight" sqref="A1:XFD1048576"/>
    </sheetView>
  </sheetViews>
  <sheetFormatPr defaultColWidth="9.109375" defaultRowHeight="17.399999999999999" x14ac:dyDescent="0.3"/>
  <cols>
    <col min="1" max="1" width="1.6640625" style="111" customWidth="1"/>
    <col min="2" max="2" width="7.44140625" style="135" customWidth="1"/>
    <col min="3" max="3" width="8.6640625" style="135" customWidth="1"/>
    <col min="4" max="4" width="53.33203125" style="111" customWidth="1"/>
    <col min="5" max="5" width="15.88671875" style="136" customWidth="1"/>
    <col min="6" max="6" width="18.109375" style="136" customWidth="1"/>
    <col min="7" max="7" width="18.44140625" style="136" customWidth="1"/>
    <col min="8" max="8" width="17.5546875" style="136" customWidth="1"/>
    <col min="9" max="9" width="15.5546875" style="136" customWidth="1"/>
    <col min="10" max="10" width="1.6640625" style="111" customWidth="1"/>
    <col min="11" max="11" width="9.88671875" style="111" bestFit="1" customWidth="1"/>
    <col min="12" max="16384" width="9.109375" style="111"/>
  </cols>
  <sheetData>
    <row r="1" spans="2:11" x14ac:dyDescent="0.4">
      <c r="B1" s="109"/>
      <c r="C1" s="110"/>
      <c r="D1" s="109"/>
      <c r="E1" s="110"/>
      <c r="F1" s="109"/>
      <c r="G1" s="110"/>
      <c r="H1" s="109"/>
      <c r="I1" s="138" t="s">
        <v>112</v>
      </c>
    </row>
    <row r="2" spans="2:11" x14ac:dyDescent="0.35">
      <c r="B2" s="112"/>
      <c r="C2" s="113"/>
      <c r="D2" s="112"/>
      <c r="E2" s="113"/>
      <c r="F2" s="112"/>
      <c r="G2" s="113"/>
      <c r="H2" s="112"/>
      <c r="I2" s="113" t="s">
        <v>82</v>
      </c>
    </row>
    <row r="3" spans="2:11" x14ac:dyDescent="0.35">
      <c r="B3" s="112"/>
      <c r="C3" s="114"/>
      <c r="D3" s="112"/>
      <c r="E3" s="114"/>
      <c r="F3" s="112"/>
      <c r="G3" s="114"/>
      <c r="H3" s="112"/>
      <c r="I3" s="114" t="s">
        <v>103</v>
      </c>
    </row>
    <row r="4" spans="2:11" x14ac:dyDescent="0.3">
      <c r="B4" s="115"/>
      <c r="C4" s="115"/>
      <c r="D4" s="115"/>
      <c r="E4" s="115"/>
      <c r="F4" s="115"/>
      <c r="G4" s="115"/>
      <c r="H4" s="115"/>
      <c r="I4" s="115"/>
    </row>
    <row r="5" spans="2:11" ht="18" x14ac:dyDescent="0.4">
      <c r="B5" s="157" t="s">
        <v>104</v>
      </c>
      <c r="C5" s="157"/>
      <c r="D5" s="157"/>
      <c r="E5" s="157"/>
      <c r="F5" s="157"/>
      <c r="G5" s="157"/>
      <c r="H5" s="157"/>
      <c r="I5" s="157"/>
      <c r="J5" s="116"/>
      <c r="K5" s="116"/>
    </row>
    <row r="6" spans="2:11" ht="18" x14ac:dyDescent="0.4">
      <c r="B6" s="158" t="s">
        <v>105</v>
      </c>
      <c r="C6" s="158"/>
      <c r="D6" s="158"/>
      <c r="E6" s="158"/>
      <c r="F6" s="158"/>
      <c r="G6" s="158"/>
      <c r="H6" s="158"/>
      <c r="I6" s="158"/>
      <c r="J6" s="116"/>
      <c r="K6" s="116"/>
    </row>
    <row r="7" spans="2:11" x14ac:dyDescent="0.3">
      <c r="B7" s="117"/>
      <c r="C7" s="117"/>
      <c r="D7" s="118"/>
      <c r="E7" s="119"/>
      <c r="F7" s="119"/>
      <c r="G7" s="119"/>
      <c r="H7" s="120"/>
      <c r="I7" s="121" t="s">
        <v>49</v>
      </c>
    </row>
    <row r="8" spans="2:11" s="122" customFormat="1" ht="36.75" customHeight="1" x14ac:dyDescent="0.3">
      <c r="B8" s="159" t="s">
        <v>20</v>
      </c>
      <c r="C8" s="160"/>
      <c r="D8" s="161" t="s">
        <v>21</v>
      </c>
      <c r="E8" s="164" t="s">
        <v>90</v>
      </c>
      <c r="F8" s="165"/>
      <c r="G8" s="165"/>
      <c r="H8" s="165"/>
      <c r="I8" s="166"/>
    </row>
    <row r="9" spans="2:11" s="122" customFormat="1" ht="15" x14ac:dyDescent="0.3">
      <c r="B9" s="167" t="s">
        <v>42</v>
      </c>
      <c r="C9" s="167" t="s">
        <v>43</v>
      </c>
      <c r="D9" s="162"/>
      <c r="E9" s="168" t="s">
        <v>106</v>
      </c>
      <c r="F9" s="170" t="s">
        <v>107</v>
      </c>
      <c r="G9" s="171"/>
      <c r="H9" s="171"/>
      <c r="I9" s="172"/>
    </row>
    <row r="10" spans="2:11" s="122" customFormat="1" ht="90" x14ac:dyDescent="0.3">
      <c r="B10" s="167"/>
      <c r="C10" s="167"/>
      <c r="D10" s="163"/>
      <c r="E10" s="169"/>
      <c r="F10" s="123" t="s">
        <v>108</v>
      </c>
      <c r="G10" s="123" t="s">
        <v>109</v>
      </c>
      <c r="H10" s="123" t="s">
        <v>110</v>
      </c>
      <c r="I10" s="123" t="s">
        <v>111</v>
      </c>
    </row>
    <row r="11" spans="2:11" s="127" customFormat="1" ht="15" x14ac:dyDescent="0.3">
      <c r="B11" s="124"/>
      <c r="C11" s="124"/>
      <c r="D11" s="125" t="s">
        <v>22</v>
      </c>
      <c r="E11" s="126">
        <f>E12</f>
        <v>-300000</v>
      </c>
      <c r="F11" s="126">
        <f t="shared" ref="F11:I11" si="0">F12</f>
        <v>-300000</v>
      </c>
      <c r="G11" s="126">
        <f t="shared" si="0"/>
        <v>0</v>
      </c>
      <c r="H11" s="126">
        <f t="shared" si="0"/>
        <v>0</v>
      </c>
      <c r="I11" s="126">
        <f t="shared" si="0"/>
        <v>0</v>
      </c>
    </row>
    <row r="12" spans="2:11" s="127" customFormat="1" ht="15" x14ac:dyDescent="0.3">
      <c r="B12" s="69"/>
      <c r="C12" s="128"/>
      <c r="D12" s="48" t="s">
        <v>0</v>
      </c>
      <c r="E12" s="129">
        <f>SUM(E14:E14)</f>
        <v>-300000</v>
      </c>
      <c r="F12" s="129">
        <f>SUM(F14:F14)</f>
        <v>-300000</v>
      </c>
      <c r="G12" s="129">
        <f>SUM(G14:G14)</f>
        <v>0</v>
      </c>
      <c r="H12" s="129">
        <f>SUM(H14:H14)</f>
        <v>0</v>
      </c>
      <c r="I12" s="129">
        <f>SUM(I14:I14)</f>
        <v>0</v>
      </c>
    </row>
    <row r="13" spans="2:11" s="122" customFormat="1" ht="15" x14ac:dyDescent="0.3">
      <c r="B13" s="46"/>
      <c r="C13" s="46"/>
      <c r="D13" s="46" t="s">
        <v>13</v>
      </c>
      <c r="E13" s="130"/>
      <c r="F13" s="130"/>
      <c r="G13" s="131"/>
      <c r="H13" s="131"/>
      <c r="I13" s="131"/>
    </row>
    <row r="14" spans="2:11" s="134" customFormat="1" ht="30" x14ac:dyDescent="0.3">
      <c r="B14" s="46">
        <v>1169</v>
      </c>
      <c r="C14" s="46">
        <v>31001</v>
      </c>
      <c r="D14" s="132" t="s">
        <v>17</v>
      </c>
      <c r="E14" s="130">
        <f>SUM(F14:I14)</f>
        <v>-300000</v>
      </c>
      <c r="F14" s="137">
        <f>+'Հ-5 Ա-2'!F16</f>
        <v>-300000</v>
      </c>
      <c r="G14" s="133">
        <v>0</v>
      </c>
      <c r="H14" s="133">
        <v>0</v>
      </c>
      <c r="I14" s="133">
        <v>0</v>
      </c>
    </row>
  </sheetData>
  <mergeCells count="9">
    <mergeCell ref="B5:I5"/>
    <mergeCell ref="B6:I6"/>
    <mergeCell ref="B8:C8"/>
    <mergeCell ref="D8:D10"/>
    <mergeCell ref="E8:I8"/>
    <mergeCell ref="B9:B10"/>
    <mergeCell ref="C9:C10"/>
    <mergeCell ref="E9:E10"/>
    <mergeCell ref="F9:I9"/>
  </mergeCells>
  <printOptions horizontalCentered="1"/>
  <pageMargins left="0.2" right="0.2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L58"/>
  <sheetViews>
    <sheetView view="pageBreakPreview" topLeftCell="A22" zoomScaleNormal="100" zoomScaleSheetLayoutView="100" workbookViewId="0">
      <pane xSplit="1" topLeftCell="B1" activePane="topRight" state="frozen"/>
      <selection pane="topRight" sqref="A1:XFD1048576"/>
    </sheetView>
  </sheetViews>
  <sheetFormatPr defaultColWidth="9.109375" defaultRowHeight="17.399999999999999" x14ac:dyDescent="0.3"/>
  <cols>
    <col min="1" max="1" width="0.88671875" style="6" customWidth="1"/>
    <col min="2" max="4" width="6.6640625" style="7" customWidth="1"/>
    <col min="5" max="6" width="9.109375" style="7" customWidth="1"/>
    <col min="7" max="7" width="102.88671875" style="6" customWidth="1"/>
    <col min="8" max="9" width="19.109375" style="6" customWidth="1"/>
    <col min="10" max="10" width="0.88671875" style="29" customWidth="1"/>
    <col min="11" max="11" width="8.109375" style="30" customWidth="1"/>
    <col min="12" max="12" width="5.88671875" style="37" customWidth="1"/>
    <col min="13" max="64" width="9.109375" style="29"/>
    <col min="65" max="16384" width="9.109375" style="6"/>
  </cols>
  <sheetData>
    <row r="1" spans="2:64" s="25" customFormat="1" ht="18" x14ac:dyDescent="0.3">
      <c r="C1" s="56"/>
      <c r="D1" s="56"/>
      <c r="E1" s="56"/>
      <c r="F1" s="56"/>
      <c r="G1" s="56"/>
      <c r="H1" s="56"/>
      <c r="I1" s="39" t="s">
        <v>86</v>
      </c>
      <c r="J1" s="41"/>
      <c r="K1" s="33"/>
      <c r="L1" s="35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</row>
    <row r="2" spans="2:64" s="4" customFormat="1" x14ac:dyDescent="0.3">
      <c r="C2" s="41"/>
      <c r="D2" s="41"/>
      <c r="E2" s="41"/>
      <c r="F2" s="41"/>
      <c r="G2" s="41"/>
      <c r="H2" s="41"/>
      <c r="I2" s="38" t="s">
        <v>82</v>
      </c>
      <c r="J2" s="31"/>
      <c r="K2" s="33"/>
      <c r="L2" s="35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</row>
    <row r="3" spans="2:64" s="4" customFormat="1" x14ac:dyDescent="0.3">
      <c r="C3" s="41"/>
      <c r="D3" s="41"/>
      <c r="E3" s="41"/>
      <c r="F3" s="41"/>
      <c r="G3" s="41"/>
      <c r="H3" s="41"/>
      <c r="I3" s="38" t="s">
        <v>34</v>
      </c>
      <c r="J3" s="31"/>
      <c r="K3" s="33"/>
      <c r="L3" s="35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</row>
    <row r="4" spans="2:64" s="25" customFormat="1" x14ac:dyDescent="0.3">
      <c r="B4" s="5"/>
      <c r="C4" s="5"/>
      <c r="D4" s="5"/>
      <c r="E4" s="173"/>
      <c r="F4" s="173"/>
      <c r="G4" s="173"/>
      <c r="H4" s="173"/>
      <c r="I4" s="173"/>
      <c r="J4" s="41"/>
      <c r="K4" s="33"/>
      <c r="L4" s="35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</row>
    <row r="5" spans="2:64" s="25" customFormat="1" ht="18" x14ac:dyDescent="0.3">
      <c r="B5" s="175" t="s">
        <v>83</v>
      </c>
      <c r="C5" s="175"/>
      <c r="D5" s="175"/>
      <c r="E5" s="175"/>
      <c r="F5" s="175"/>
      <c r="G5" s="175"/>
      <c r="H5" s="175"/>
      <c r="I5" s="175"/>
      <c r="J5" s="41"/>
      <c r="K5" s="33"/>
      <c r="L5" s="35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</row>
    <row r="6" spans="2:64" s="25" customFormat="1" ht="18" x14ac:dyDescent="0.3">
      <c r="B6" s="175" t="s">
        <v>92</v>
      </c>
      <c r="C6" s="175"/>
      <c r="D6" s="175"/>
      <c r="E6" s="175"/>
      <c r="F6" s="175"/>
      <c r="G6" s="175"/>
      <c r="H6" s="175"/>
      <c r="I6" s="175"/>
      <c r="J6" s="41"/>
      <c r="K6" s="33"/>
      <c r="L6" s="35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</row>
    <row r="7" spans="2:64" x14ac:dyDescent="0.3">
      <c r="B7" s="28"/>
      <c r="C7" s="28"/>
      <c r="D7" s="28"/>
      <c r="E7" s="28"/>
      <c r="F7" s="28"/>
      <c r="G7" s="29"/>
      <c r="H7" s="29"/>
      <c r="I7" s="42" t="s">
        <v>49</v>
      </c>
    </row>
    <row r="8" spans="2:64" ht="67.5" customHeight="1" x14ac:dyDescent="0.3">
      <c r="B8" s="174" t="s">
        <v>11</v>
      </c>
      <c r="C8" s="174"/>
      <c r="D8" s="174"/>
      <c r="E8" s="174" t="s">
        <v>10</v>
      </c>
      <c r="F8" s="174"/>
      <c r="G8" s="174" t="s">
        <v>33</v>
      </c>
      <c r="H8" s="176" t="s">
        <v>89</v>
      </c>
      <c r="I8" s="177"/>
    </row>
    <row r="9" spans="2:64" ht="30.75" customHeight="1" x14ac:dyDescent="0.3">
      <c r="B9" s="140" t="s">
        <v>26</v>
      </c>
      <c r="C9" s="140" t="s">
        <v>27</v>
      </c>
      <c r="D9" s="140" t="s">
        <v>28</v>
      </c>
      <c r="E9" s="140" t="s">
        <v>25</v>
      </c>
      <c r="F9" s="140" t="s">
        <v>60</v>
      </c>
      <c r="G9" s="174"/>
      <c r="H9" s="139" t="s">
        <v>46</v>
      </c>
      <c r="I9" s="139" t="s">
        <v>47</v>
      </c>
    </row>
    <row r="10" spans="2:64" s="24" customFormat="1" ht="15" x14ac:dyDescent="0.3">
      <c r="B10" s="140"/>
      <c r="C10" s="140"/>
      <c r="D10" s="140"/>
      <c r="E10" s="140"/>
      <c r="F10" s="140"/>
      <c r="G10" s="27" t="s">
        <v>5</v>
      </c>
      <c r="H10" s="13">
        <f t="shared" ref="H10:I10" si="0">H12</f>
        <v>0</v>
      </c>
      <c r="I10" s="13">
        <f t="shared" si="0"/>
        <v>0</v>
      </c>
      <c r="J10" s="37"/>
      <c r="K10" s="30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</row>
    <row r="11" spans="2:64" s="24" customFormat="1" ht="15" x14ac:dyDescent="0.3">
      <c r="B11" s="140"/>
      <c r="C11" s="140"/>
      <c r="D11" s="140"/>
      <c r="E11" s="140"/>
      <c r="F11" s="140"/>
      <c r="G11" s="8" t="s">
        <v>7</v>
      </c>
      <c r="H11" s="13"/>
      <c r="I11" s="13"/>
      <c r="J11" s="37"/>
      <c r="K11" s="30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</row>
    <row r="12" spans="2:64" s="66" customFormat="1" ht="15" x14ac:dyDescent="0.3">
      <c r="B12" s="36"/>
      <c r="C12" s="36"/>
      <c r="D12" s="36"/>
      <c r="E12" s="36"/>
      <c r="F12" s="36"/>
      <c r="G12" s="80" t="s">
        <v>30</v>
      </c>
      <c r="H12" s="81">
        <f t="shared" ref="H12:I12" si="1">H14</f>
        <v>0</v>
      </c>
      <c r="I12" s="81">
        <f t="shared" si="1"/>
        <v>0</v>
      </c>
      <c r="J12" s="37"/>
      <c r="K12" s="64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</row>
    <row r="13" spans="2:64" s="24" customFormat="1" ht="15" x14ac:dyDescent="0.3">
      <c r="B13" s="82"/>
      <c r="C13" s="82"/>
      <c r="D13" s="82"/>
      <c r="E13" s="82"/>
      <c r="F13" s="82"/>
      <c r="G13" s="83" t="s">
        <v>7</v>
      </c>
      <c r="H13" s="81"/>
      <c r="I13" s="81"/>
      <c r="J13" s="37"/>
      <c r="K13" s="30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</row>
    <row r="14" spans="2:64" s="37" customFormat="1" ht="15" x14ac:dyDescent="0.3">
      <c r="B14" s="84" t="s">
        <v>59</v>
      </c>
      <c r="C14" s="36"/>
      <c r="D14" s="36"/>
      <c r="E14" s="36"/>
      <c r="F14" s="36"/>
      <c r="G14" s="80" t="s">
        <v>9</v>
      </c>
      <c r="H14" s="81">
        <f t="shared" ref="H14:I14" si="2">H16</f>
        <v>0</v>
      </c>
      <c r="I14" s="81">
        <f t="shared" si="2"/>
        <v>0</v>
      </c>
      <c r="K14" s="30"/>
    </row>
    <row r="15" spans="2:64" s="24" customFormat="1" ht="15" x14ac:dyDescent="0.3">
      <c r="B15" s="140"/>
      <c r="C15" s="140"/>
      <c r="D15" s="140"/>
      <c r="E15" s="140"/>
      <c r="F15" s="140"/>
      <c r="G15" s="8" t="s">
        <v>7</v>
      </c>
      <c r="H15" s="12"/>
      <c r="I15" s="12"/>
      <c r="J15" s="37"/>
      <c r="K15" s="30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</row>
    <row r="16" spans="2:64" s="24" customFormat="1" ht="15" x14ac:dyDescent="0.3">
      <c r="B16" s="10"/>
      <c r="C16" s="10" t="s">
        <v>8</v>
      </c>
      <c r="D16" s="10"/>
      <c r="E16" s="10"/>
      <c r="F16" s="10"/>
      <c r="G16" s="9" t="s">
        <v>1</v>
      </c>
      <c r="H16" s="13">
        <f t="shared" ref="H16:I16" si="3">H18</f>
        <v>0</v>
      </c>
      <c r="I16" s="13">
        <f t="shared" si="3"/>
        <v>0</v>
      </c>
      <c r="J16" s="37"/>
      <c r="K16" s="30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</row>
    <row r="17" spans="2:64" s="24" customFormat="1" ht="15" x14ac:dyDescent="0.3">
      <c r="B17" s="140"/>
      <c r="C17" s="140"/>
      <c r="D17" s="140"/>
      <c r="E17" s="140"/>
      <c r="F17" s="140"/>
      <c r="G17" s="8" t="s">
        <v>7</v>
      </c>
      <c r="H17" s="12"/>
      <c r="I17" s="12"/>
      <c r="J17" s="37"/>
      <c r="K17" s="30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</row>
    <row r="18" spans="2:64" s="24" customFormat="1" ht="15" x14ac:dyDescent="0.3">
      <c r="B18" s="10"/>
      <c r="C18" s="10"/>
      <c r="D18" s="10" t="s">
        <v>8</v>
      </c>
      <c r="E18" s="10"/>
      <c r="F18" s="10"/>
      <c r="G18" s="9" t="s">
        <v>1</v>
      </c>
      <c r="H18" s="13">
        <f t="shared" ref="H18:I18" si="4">H20</f>
        <v>0</v>
      </c>
      <c r="I18" s="13">
        <f t="shared" si="4"/>
        <v>0</v>
      </c>
      <c r="J18" s="37"/>
      <c r="K18" s="30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</row>
    <row r="19" spans="2:64" s="24" customFormat="1" ht="15" x14ac:dyDescent="0.3">
      <c r="B19" s="140"/>
      <c r="C19" s="140"/>
      <c r="D19" s="140"/>
      <c r="E19" s="140"/>
      <c r="F19" s="140"/>
      <c r="G19" s="8" t="s">
        <v>7</v>
      </c>
      <c r="H19" s="12"/>
      <c r="I19" s="12"/>
      <c r="J19" s="37"/>
      <c r="K19" s="30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</row>
    <row r="20" spans="2:64" s="24" customFormat="1" ht="15" x14ac:dyDescent="0.3">
      <c r="B20" s="140"/>
      <c r="C20" s="140"/>
      <c r="D20" s="140"/>
      <c r="E20" s="10" t="s">
        <v>6</v>
      </c>
      <c r="F20" s="10"/>
      <c r="G20" s="9" t="s">
        <v>12</v>
      </c>
      <c r="H20" s="13">
        <f>H22+H31</f>
        <v>0</v>
      </c>
      <c r="I20" s="13">
        <f>I22+I31</f>
        <v>0</v>
      </c>
      <c r="J20" s="37"/>
      <c r="K20" s="61"/>
      <c r="L20" s="62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</row>
    <row r="21" spans="2:64" s="24" customFormat="1" ht="15" x14ac:dyDescent="0.3">
      <c r="B21" s="140"/>
      <c r="C21" s="140"/>
      <c r="D21" s="140"/>
      <c r="E21" s="10"/>
      <c r="F21" s="10"/>
      <c r="G21" s="8" t="s">
        <v>7</v>
      </c>
      <c r="H21" s="13"/>
      <c r="I21" s="13"/>
      <c r="J21" s="37"/>
      <c r="K21" s="61"/>
      <c r="L21" s="62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</row>
    <row r="22" spans="2:64" s="24" customFormat="1" ht="15" x14ac:dyDescent="0.3">
      <c r="B22" s="140"/>
      <c r="C22" s="140"/>
      <c r="D22" s="140"/>
      <c r="E22" s="10"/>
      <c r="F22" s="10" t="s">
        <v>35</v>
      </c>
      <c r="G22" s="9" t="s">
        <v>36</v>
      </c>
      <c r="H22" s="13">
        <f t="shared" ref="H22:I22" si="5">H24</f>
        <v>300000</v>
      </c>
      <c r="I22" s="13">
        <f t="shared" si="5"/>
        <v>300000</v>
      </c>
      <c r="J22" s="37"/>
      <c r="K22" s="61"/>
      <c r="L22" s="62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</row>
    <row r="23" spans="2:64" s="24" customFormat="1" ht="15" x14ac:dyDescent="0.3">
      <c r="B23" s="140"/>
      <c r="C23" s="140"/>
      <c r="D23" s="140"/>
      <c r="E23" s="10"/>
      <c r="F23" s="140"/>
      <c r="G23" s="8" t="s">
        <v>4</v>
      </c>
      <c r="H23" s="12"/>
      <c r="I23" s="12"/>
      <c r="J23" s="37"/>
      <c r="K23" s="61"/>
      <c r="L23" s="62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2:64" s="24" customFormat="1" ht="15" x14ac:dyDescent="0.3">
      <c r="B24" s="140"/>
      <c r="C24" s="140"/>
      <c r="D24" s="140"/>
      <c r="E24" s="10"/>
      <c r="F24" s="140"/>
      <c r="G24" s="9" t="s">
        <v>37</v>
      </c>
      <c r="H24" s="13">
        <f t="shared" ref="H24:I24" si="6">H26</f>
        <v>300000</v>
      </c>
      <c r="I24" s="13">
        <f t="shared" si="6"/>
        <v>300000</v>
      </c>
      <c r="J24" s="37"/>
      <c r="K24" s="61"/>
      <c r="L24" s="62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</row>
    <row r="25" spans="2:64" s="24" customFormat="1" ht="15" x14ac:dyDescent="0.3">
      <c r="B25" s="140"/>
      <c r="C25" s="140"/>
      <c r="D25" s="140"/>
      <c r="E25" s="10"/>
      <c r="F25" s="140"/>
      <c r="G25" s="8" t="s">
        <v>3</v>
      </c>
      <c r="H25" s="12"/>
      <c r="I25" s="12"/>
      <c r="J25" s="37"/>
      <c r="K25" s="61"/>
      <c r="L25" s="62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</row>
    <row r="26" spans="2:64" s="24" customFormat="1" ht="15" x14ac:dyDescent="0.3">
      <c r="B26" s="140"/>
      <c r="C26" s="140"/>
      <c r="D26" s="140"/>
      <c r="E26" s="10"/>
      <c r="F26" s="140"/>
      <c r="G26" s="9" t="s">
        <v>5</v>
      </c>
      <c r="H26" s="13">
        <f t="shared" ref="H26:I27" si="7">H27</f>
        <v>300000</v>
      </c>
      <c r="I26" s="13">
        <f t="shared" si="7"/>
        <v>300000</v>
      </c>
      <c r="J26" s="37"/>
      <c r="K26" s="61"/>
      <c r="L26" s="62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</row>
    <row r="27" spans="2:64" s="24" customFormat="1" ht="15" x14ac:dyDescent="0.3">
      <c r="B27" s="140"/>
      <c r="C27" s="140"/>
      <c r="D27" s="140"/>
      <c r="E27" s="140"/>
      <c r="F27" s="140"/>
      <c r="G27" s="141" t="s">
        <v>38</v>
      </c>
      <c r="H27" s="142">
        <f t="shared" si="7"/>
        <v>300000</v>
      </c>
      <c r="I27" s="142">
        <f t="shared" si="7"/>
        <v>300000</v>
      </c>
      <c r="J27" s="37"/>
      <c r="K27" s="103"/>
      <c r="L27" s="62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</row>
    <row r="28" spans="2:64" s="24" customFormat="1" ht="15" x14ac:dyDescent="0.3">
      <c r="B28" s="140"/>
      <c r="C28" s="140"/>
      <c r="D28" s="140"/>
      <c r="E28" s="140"/>
      <c r="F28" s="143"/>
      <c r="G28" s="144" t="s">
        <v>58</v>
      </c>
      <c r="H28" s="142">
        <f t="shared" ref="H28:I28" si="8">H29</f>
        <v>300000</v>
      </c>
      <c r="I28" s="142">
        <f t="shared" si="8"/>
        <v>300000</v>
      </c>
      <c r="J28" s="37"/>
      <c r="K28" s="103"/>
      <c r="L28" s="62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2:64" s="24" customFormat="1" ht="15" x14ac:dyDescent="0.3">
      <c r="B29" s="140"/>
      <c r="C29" s="140"/>
      <c r="D29" s="140"/>
      <c r="E29" s="140"/>
      <c r="F29" s="143"/>
      <c r="G29" s="144" t="s">
        <v>39</v>
      </c>
      <c r="H29" s="142">
        <f t="shared" ref="H29:I29" si="9">H30</f>
        <v>300000</v>
      </c>
      <c r="I29" s="142">
        <f t="shared" si="9"/>
        <v>300000</v>
      </c>
      <c r="J29" s="37"/>
      <c r="K29" s="103"/>
      <c r="L29" s="62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</row>
    <row r="30" spans="2:64" s="24" customFormat="1" ht="15" x14ac:dyDescent="0.3">
      <c r="B30" s="140"/>
      <c r="C30" s="140"/>
      <c r="D30" s="140"/>
      <c r="E30" s="140"/>
      <c r="F30" s="143"/>
      <c r="G30" s="144" t="s">
        <v>41</v>
      </c>
      <c r="H30" s="145">
        <v>300000</v>
      </c>
      <c r="I30" s="145">
        <v>300000</v>
      </c>
      <c r="J30" s="37"/>
      <c r="K30" s="104"/>
      <c r="L30" s="62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</row>
    <row r="31" spans="2:64" s="24" customFormat="1" ht="15" x14ac:dyDescent="0.3">
      <c r="B31" s="10"/>
      <c r="C31" s="10"/>
      <c r="D31" s="10"/>
      <c r="E31" s="10"/>
      <c r="F31" s="11">
        <v>31001</v>
      </c>
      <c r="G31" s="9" t="s">
        <v>14</v>
      </c>
      <c r="H31" s="13">
        <f t="shared" ref="H31:I31" si="10">H33</f>
        <v>-300000</v>
      </c>
      <c r="I31" s="13">
        <f t="shared" si="10"/>
        <v>-300000</v>
      </c>
      <c r="J31" s="37"/>
      <c r="K31" s="30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2:64" s="24" customFormat="1" ht="15" x14ac:dyDescent="0.3">
      <c r="B32" s="140"/>
      <c r="C32" s="140"/>
      <c r="D32" s="140"/>
      <c r="E32" s="140"/>
      <c r="F32" s="26"/>
      <c r="G32" s="8" t="s">
        <v>4</v>
      </c>
      <c r="H32" s="12"/>
      <c r="I32" s="12"/>
      <c r="J32" s="37"/>
      <c r="K32" s="30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</row>
    <row r="33" spans="2:64" s="24" customFormat="1" ht="15" x14ac:dyDescent="0.3">
      <c r="B33" s="140"/>
      <c r="C33" s="140"/>
      <c r="D33" s="140"/>
      <c r="E33" s="140"/>
      <c r="F33" s="26"/>
      <c r="G33" s="9" t="s">
        <v>30</v>
      </c>
      <c r="H33" s="13">
        <f t="shared" ref="H33:I33" si="11">H35</f>
        <v>-300000</v>
      </c>
      <c r="I33" s="13">
        <f t="shared" si="11"/>
        <v>-300000</v>
      </c>
      <c r="J33" s="37"/>
      <c r="K33" s="30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</row>
    <row r="34" spans="2:64" s="24" customFormat="1" ht="15" x14ac:dyDescent="0.3">
      <c r="B34" s="140"/>
      <c r="C34" s="140"/>
      <c r="D34" s="140"/>
      <c r="E34" s="140"/>
      <c r="F34" s="26"/>
      <c r="G34" s="8" t="s">
        <v>3</v>
      </c>
      <c r="H34" s="12"/>
      <c r="I34" s="12"/>
      <c r="J34" s="37"/>
      <c r="K34" s="30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</row>
    <row r="35" spans="2:64" s="24" customFormat="1" ht="15" x14ac:dyDescent="0.3">
      <c r="B35" s="140"/>
      <c r="C35" s="140"/>
      <c r="D35" s="140"/>
      <c r="E35" s="140"/>
      <c r="F35" s="26"/>
      <c r="G35" s="9" t="s">
        <v>5</v>
      </c>
      <c r="H35" s="13">
        <f t="shared" ref="H35:I37" si="12">H36</f>
        <v>-300000</v>
      </c>
      <c r="I35" s="13">
        <f t="shared" si="12"/>
        <v>-300000</v>
      </c>
      <c r="J35" s="37"/>
      <c r="K35" s="30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</row>
    <row r="36" spans="2:64" s="24" customFormat="1" ht="15" x14ac:dyDescent="0.3">
      <c r="B36" s="140"/>
      <c r="C36" s="140"/>
      <c r="D36" s="140"/>
      <c r="E36" s="140"/>
      <c r="F36" s="26"/>
      <c r="G36" s="141" t="s">
        <v>15</v>
      </c>
      <c r="H36" s="142">
        <f t="shared" si="12"/>
        <v>-300000</v>
      </c>
      <c r="I36" s="142">
        <f t="shared" si="12"/>
        <v>-300000</v>
      </c>
      <c r="J36" s="37"/>
      <c r="K36" s="30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</row>
    <row r="37" spans="2:64" s="24" customFormat="1" ht="15" x14ac:dyDescent="0.3">
      <c r="B37" s="140"/>
      <c r="C37" s="140"/>
      <c r="D37" s="140"/>
      <c r="E37" s="140"/>
      <c r="F37" s="146"/>
      <c r="G37" s="144" t="s">
        <v>16</v>
      </c>
      <c r="H37" s="142">
        <f t="shared" si="12"/>
        <v>-300000</v>
      </c>
      <c r="I37" s="142">
        <f t="shared" si="12"/>
        <v>-300000</v>
      </c>
      <c r="J37" s="37"/>
      <c r="K37" s="30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</row>
    <row r="38" spans="2:64" s="24" customFormat="1" ht="15" x14ac:dyDescent="0.3">
      <c r="B38" s="140"/>
      <c r="C38" s="140"/>
      <c r="D38" s="140"/>
      <c r="E38" s="140"/>
      <c r="F38" s="26"/>
      <c r="G38" s="144" t="s">
        <v>45</v>
      </c>
      <c r="H38" s="142">
        <f t="shared" ref="H38:I38" si="13">H39</f>
        <v>-300000</v>
      </c>
      <c r="I38" s="142">
        <f t="shared" si="13"/>
        <v>-300000</v>
      </c>
      <c r="J38" s="37"/>
      <c r="K38" s="30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</row>
    <row r="39" spans="2:64" s="24" customFormat="1" ht="15" x14ac:dyDescent="0.3">
      <c r="B39" s="140"/>
      <c r="C39" s="140"/>
      <c r="D39" s="140"/>
      <c r="E39" s="140"/>
      <c r="F39" s="26"/>
      <c r="G39" s="141" t="s">
        <v>44</v>
      </c>
      <c r="H39" s="145">
        <v>-300000</v>
      </c>
      <c r="I39" s="145">
        <v>-300000</v>
      </c>
      <c r="J39" s="37"/>
      <c r="K39" s="105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</row>
    <row r="40" spans="2:64" s="29" customFormat="1" x14ac:dyDescent="0.3">
      <c r="B40" s="28"/>
      <c r="C40" s="28"/>
      <c r="D40" s="28"/>
      <c r="E40" s="28"/>
      <c r="F40" s="28"/>
      <c r="K40" s="30"/>
      <c r="L40" s="37"/>
    </row>
    <row r="41" spans="2:64" s="29" customFormat="1" x14ac:dyDescent="0.3">
      <c r="B41" s="28"/>
      <c r="C41" s="28"/>
      <c r="D41" s="28"/>
      <c r="E41" s="28"/>
      <c r="F41" s="28"/>
      <c r="K41" s="30"/>
      <c r="L41" s="37"/>
    </row>
    <row r="42" spans="2:64" s="29" customFormat="1" x14ac:dyDescent="0.3">
      <c r="B42" s="28"/>
      <c r="C42" s="28"/>
      <c r="D42" s="28"/>
      <c r="E42" s="28"/>
      <c r="F42" s="28"/>
      <c r="K42" s="30"/>
      <c r="L42" s="37"/>
    </row>
    <row r="43" spans="2:64" s="29" customFormat="1" x14ac:dyDescent="0.3">
      <c r="B43" s="28"/>
      <c r="C43" s="28"/>
      <c r="D43" s="28"/>
      <c r="E43" s="28"/>
      <c r="F43" s="28"/>
      <c r="K43" s="30"/>
      <c r="L43" s="37"/>
    </row>
    <row r="44" spans="2:64" s="29" customFormat="1" x14ac:dyDescent="0.3">
      <c r="B44" s="28"/>
      <c r="C44" s="28"/>
      <c r="D44" s="28"/>
      <c r="E44" s="28"/>
      <c r="F44" s="28"/>
      <c r="K44" s="30"/>
      <c r="L44" s="37"/>
    </row>
    <row r="45" spans="2:64" s="29" customFormat="1" x14ac:dyDescent="0.3">
      <c r="B45" s="28"/>
      <c r="C45" s="28"/>
      <c r="D45" s="28"/>
      <c r="E45" s="28"/>
      <c r="F45" s="28"/>
      <c r="K45" s="30"/>
      <c r="L45" s="37"/>
    </row>
    <row r="46" spans="2:64" s="29" customFormat="1" x14ac:dyDescent="0.3">
      <c r="B46" s="28"/>
      <c r="C46" s="28"/>
      <c r="D46" s="28"/>
      <c r="E46" s="28"/>
      <c r="F46" s="28"/>
      <c r="K46" s="30"/>
      <c r="L46" s="37"/>
    </row>
    <row r="47" spans="2:64" s="29" customFormat="1" x14ac:dyDescent="0.3">
      <c r="B47" s="28"/>
      <c r="C47" s="28"/>
      <c r="D47" s="28"/>
      <c r="E47" s="28"/>
      <c r="F47" s="28"/>
      <c r="K47" s="30"/>
      <c r="L47" s="37"/>
    </row>
    <row r="48" spans="2:64" s="29" customFormat="1" x14ac:dyDescent="0.3">
      <c r="B48" s="28"/>
      <c r="C48" s="28"/>
      <c r="D48" s="28"/>
      <c r="E48" s="28"/>
      <c r="F48" s="28"/>
      <c r="K48" s="30"/>
      <c r="L48" s="37"/>
    </row>
    <row r="49" spans="2:12" s="29" customFormat="1" x14ac:dyDescent="0.3">
      <c r="B49" s="28"/>
      <c r="C49" s="28"/>
      <c r="D49" s="28"/>
      <c r="E49" s="28"/>
      <c r="F49" s="28"/>
      <c r="K49" s="30"/>
      <c r="L49" s="37"/>
    </row>
    <row r="50" spans="2:12" s="29" customFormat="1" x14ac:dyDescent="0.3">
      <c r="B50" s="28"/>
      <c r="C50" s="28"/>
      <c r="D50" s="28"/>
      <c r="E50" s="28"/>
      <c r="F50" s="28"/>
      <c r="K50" s="30"/>
      <c r="L50" s="37"/>
    </row>
    <row r="51" spans="2:12" s="29" customFormat="1" x14ac:dyDescent="0.3">
      <c r="B51" s="28"/>
      <c r="C51" s="28"/>
      <c r="D51" s="28"/>
      <c r="E51" s="28"/>
      <c r="F51" s="28"/>
      <c r="K51" s="30"/>
      <c r="L51" s="37"/>
    </row>
    <row r="52" spans="2:12" s="29" customFormat="1" x14ac:dyDescent="0.3">
      <c r="B52" s="28"/>
      <c r="C52" s="28"/>
      <c r="D52" s="28"/>
      <c r="E52" s="28"/>
      <c r="F52" s="28"/>
      <c r="K52" s="30"/>
      <c r="L52" s="37"/>
    </row>
    <row r="53" spans="2:12" s="29" customFormat="1" x14ac:dyDescent="0.3">
      <c r="B53" s="28"/>
      <c r="C53" s="28"/>
      <c r="D53" s="28"/>
      <c r="E53" s="28"/>
      <c r="F53" s="28"/>
      <c r="K53" s="30"/>
      <c r="L53" s="37"/>
    </row>
    <row r="54" spans="2:12" s="29" customFormat="1" x14ac:dyDescent="0.3">
      <c r="B54" s="28"/>
      <c r="C54" s="28"/>
      <c r="D54" s="28"/>
      <c r="E54" s="28"/>
      <c r="F54" s="28"/>
      <c r="K54" s="30"/>
      <c r="L54" s="37"/>
    </row>
    <row r="55" spans="2:12" s="29" customFormat="1" x14ac:dyDescent="0.3">
      <c r="B55" s="28"/>
      <c r="C55" s="28"/>
      <c r="D55" s="28"/>
      <c r="E55" s="28"/>
      <c r="F55" s="28"/>
      <c r="K55" s="30"/>
      <c r="L55" s="37"/>
    </row>
    <row r="56" spans="2:12" s="29" customFormat="1" x14ac:dyDescent="0.3">
      <c r="B56" s="28"/>
      <c r="C56" s="28"/>
      <c r="D56" s="28"/>
      <c r="E56" s="28"/>
      <c r="F56" s="28"/>
      <c r="K56" s="30"/>
      <c r="L56" s="37"/>
    </row>
    <row r="57" spans="2:12" s="29" customFormat="1" x14ac:dyDescent="0.3">
      <c r="B57" s="28"/>
      <c r="C57" s="28"/>
      <c r="D57" s="28"/>
      <c r="E57" s="28"/>
      <c r="F57" s="28"/>
      <c r="K57" s="30"/>
      <c r="L57" s="37"/>
    </row>
    <row r="58" spans="2:12" s="29" customFormat="1" x14ac:dyDescent="0.3">
      <c r="B58" s="28"/>
      <c r="C58" s="28"/>
      <c r="D58" s="28"/>
      <c r="E58" s="28"/>
      <c r="F58" s="28"/>
      <c r="K58" s="30"/>
      <c r="L58" s="37"/>
    </row>
  </sheetData>
  <mergeCells count="7">
    <mergeCell ref="E4:I4"/>
    <mergeCell ref="B8:D8"/>
    <mergeCell ref="E8:F8"/>
    <mergeCell ref="G8:G9"/>
    <mergeCell ref="B5:I5"/>
    <mergeCell ref="B6:I6"/>
    <mergeCell ref="H8:I8"/>
  </mergeCells>
  <phoneticPr fontId="22" type="noConversion"/>
  <printOptions horizontalCentered="1"/>
  <pageMargins left="0.25" right="0.25" top="0.5" bottom="0.25" header="0.25" footer="0.25"/>
  <pageSetup paperSize="9" scale="75" fitToHeight="2" orientation="landscape" r:id="rId1"/>
  <ignoredErrors>
    <ignoredError sqref="F22 B14:E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6"/>
  <sheetViews>
    <sheetView view="pageBreakPreview" topLeftCell="A22" zoomScale="110" zoomScaleNormal="110" zoomScaleSheetLayoutView="110" workbookViewId="0">
      <pane xSplit="1" topLeftCell="B1" activePane="topRight" state="frozen"/>
      <selection pane="topRight" sqref="A1:XFD1048576"/>
    </sheetView>
  </sheetViews>
  <sheetFormatPr defaultColWidth="9.109375" defaultRowHeight="15.6" x14ac:dyDescent="0.3"/>
  <cols>
    <col min="1" max="1" width="0.88671875" style="14" customWidth="1"/>
    <col min="2" max="3" width="10" style="17" customWidth="1"/>
    <col min="4" max="4" width="78.44140625" style="14" customWidth="1"/>
    <col min="5" max="5" width="20.6640625" style="14" customWidth="1"/>
    <col min="6" max="6" width="20.6640625" style="23" customWidth="1"/>
    <col min="7" max="7" width="0.88671875" style="14" customWidth="1"/>
    <col min="8" max="8" width="16.44140625" style="15" bestFit="1" customWidth="1"/>
    <col min="9" max="10" width="18.33203125" style="15" bestFit="1" customWidth="1"/>
    <col min="11" max="11" width="18.5546875" style="15" bestFit="1" customWidth="1"/>
    <col min="12" max="12" width="16.44140625" style="14" customWidth="1"/>
    <col min="13" max="16384" width="9.109375" style="14"/>
  </cols>
  <sheetData>
    <row r="1" spans="2:11" ht="17.25" customHeight="1" x14ac:dyDescent="0.3">
      <c r="C1" s="52"/>
      <c r="D1" s="52"/>
      <c r="E1" s="52"/>
      <c r="F1" s="54" t="s">
        <v>87</v>
      </c>
    </row>
    <row r="2" spans="2:11" ht="16.5" customHeight="1" x14ac:dyDescent="0.3">
      <c r="C2" s="53"/>
      <c r="D2" s="53"/>
      <c r="E2" s="53"/>
      <c r="F2" s="55" t="str">
        <f>'Հ-3 և Հ-4'!I2</f>
        <v>ՀՀ կառավարության 2026 թվականի</v>
      </c>
    </row>
    <row r="3" spans="2:11" ht="17.25" customHeight="1" x14ac:dyDescent="0.3">
      <c r="C3" s="53"/>
      <c r="D3" s="53"/>
      <c r="E3" s="53"/>
      <c r="F3" s="55" t="str">
        <f>'Հ-3 և Հ-4'!I3</f>
        <v>______________ ի N ___ -Ն որոշման</v>
      </c>
    </row>
    <row r="4" spans="2:11" x14ac:dyDescent="0.3">
      <c r="B4" s="151"/>
      <c r="C4" s="151"/>
      <c r="D4" s="151"/>
      <c r="E4" s="151"/>
      <c r="F4" s="151"/>
    </row>
    <row r="5" spans="2:11" ht="20.100000000000001" customHeight="1" x14ac:dyDescent="0.3">
      <c r="B5" s="153" t="str">
        <f>'Հ-3 և Հ-4'!B5:I5</f>
        <v xml:space="preserve">ՀԱՅԱՍՏԱՆԻ ՀԱՆՐԱՊԵՏՈՒԹՅԱՆ ԿԱՌԱՎԱՐՈՒԹՅԱՆ 2025 ԹՎԱԿԱՆԻ ԴԵԿՏԵՄԲԵՐԻ 25-Ի N 1910-Ն ՈՐՈՇՄԱՆ </v>
      </c>
      <c r="C5" s="153"/>
      <c r="D5" s="153"/>
      <c r="E5" s="153"/>
      <c r="F5" s="153"/>
    </row>
    <row r="6" spans="2:11" ht="20.100000000000001" customHeight="1" x14ac:dyDescent="0.3">
      <c r="B6" s="153" t="s">
        <v>48</v>
      </c>
      <c r="C6" s="153"/>
      <c r="D6" s="153"/>
      <c r="E6" s="153"/>
      <c r="F6" s="153"/>
    </row>
    <row r="7" spans="2:11" x14ac:dyDescent="0.3">
      <c r="B7" s="16"/>
      <c r="C7" s="16"/>
      <c r="D7" s="3"/>
      <c r="E7" s="32"/>
      <c r="F7" s="58" t="s">
        <v>49</v>
      </c>
    </row>
    <row r="8" spans="2:11" s="17" customFormat="1" ht="38.25" customHeight="1" x14ac:dyDescent="0.3">
      <c r="B8" s="178" t="s">
        <v>20</v>
      </c>
      <c r="C8" s="178"/>
      <c r="D8" s="179" t="s">
        <v>21</v>
      </c>
      <c r="E8" s="176" t="s">
        <v>90</v>
      </c>
      <c r="F8" s="177"/>
      <c r="H8" s="18"/>
      <c r="I8" s="18"/>
      <c r="J8" s="18"/>
      <c r="K8" s="18"/>
    </row>
    <row r="9" spans="2:11" s="17" customFormat="1" ht="39.9" customHeight="1" x14ac:dyDescent="0.3">
      <c r="B9" s="43" t="s">
        <v>25</v>
      </c>
      <c r="C9" s="43" t="s">
        <v>29</v>
      </c>
      <c r="D9" s="179"/>
      <c r="E9" s="34" t="s">
        <v>46</v>
      </c>
      <c r="F9" s="34" t="s">
        <v>47</v>
      </c>
      <c r="H9" s="18"/>
      <c r="I9" s="18"/>
      <c r="J9" s="18"/>
      <c r="K9" s="18"/>
    </row>
    <row r="10" spans="2:11" s="17" customFormat="1" x14ac:dyDescent="0.3">
      <c r="B10" s="44"/>
      <c r="C10" s="44"/>
      <c r="D10" s="45" t="s">
        <v>22</v>
      </c>
      <c r="E10" s="87">
        <f t="shared" ref="E10:F10" si="0">E12</f>
        <v>-300000</v>
      </c>
      <c r="F10" s="87">
        <f t="shared" si="0"/>
        <v>-300000</v>
      </c>
      <c r="H10" s="18"/>
      <c r="I10" s="18"/>
      <c r="J10" s="18"/>
      <c r="K10" s="18"/>
    </row>
    <row r="11" spans="2:11" s="67" customFormat="1" x14ac:dyDescent="0.3">
      <c r="B11" s="71"/>
      <c r="C11" s="71"/>
      <c r="D11" s="72" t="s">
        <v>23</v>
      </c>
      <c r="E11" s="88"/>
      <c r="F11" s="89"/>
      <c r="H11" s="68"/>
      <c r="I11" s="68"/>
      <c r="J11" s="68"/>
      <c r="K11" s="68"/>
    </row>
    <row r="12" spans="2:11" s="17" customFormat="1" x14ac:dyDescent="0.3">
      <c r="B12" s="46"/>
      <c r="C12" s="47"/>
      <c r="D12" s="48" t="s">
        <v>30</v>
      </c>
      <c r="E12" s="90">
        <f t="shared" ref="E12:F12" si="1">E14</f>
        <v>-300000</v>
      </c>
      <c r="F12" s="90">
        <f t="shared" si="1"/>
        <v>-300000</v>
      </c>
      <c r="H12" s="18"/>
      <c r="I12" s="18"/>
      <c r="J12" s="18"/>
      <c r="K12" s="18"/>
    </row>
    <row r="13" spans="2:11" s="73" customFormat="1" x14ac:dyDescent="0.3">
      <c r="B13" s="49"/>
      <c r="C13" s="49"/>
      <c r="D13" s="50" t="s">
        <v>13</v>
      </c>
      <c r="E13" s="91"/>
      <c r="F13" s="92"/>
      <c r="H13" s="74"/>
      <c r="I13" s="74"/>
      <c r="J13" s="74"/>
      <c r="K13" s="74"/>
    </row>
    <row r="14" spans="2:11" s="19" customFormat="1" x14ac:dyDescent="0.3">
      <c r="B14" s="69">
        <v>1169</v>
      </c>
      <c r="C14" s="69">
        <v>31001</v>
      </c>
      <c r="D14" s="70" t="s">
        <v>17</v>
      </c>
      <c r="E14" s="93">
        <f t="shared" ref="E14:F14" si="2">E16</f>
        <v>-300000</v>
      </c>
      <c r="F14" s="93">
        <f t="shared" si="2"/>
        <v>-300000</v>
      </c>
      <c r="H14" s="20"/>
      <c r="I14" s="20"/>
      <c r="J14" s="20"/>
      <c r="K14" s="20"/>
    </row>
    <row r="15" spans="2:11" s="21" customFormat="1" x14ac:dyDescent="0.3">
      <c r="B15" s="49"/>
      <c r="C15" s="49"/>
      <c r="D15" s="49" t="s">
        <v>24</v>
      </c>
      <c r="E15" s="91"/>
      <c r="F15" s="92"/>
      <c r="H15" s="22"/>
      <c r="I15" s="22"/>
      <c r="J15" s="22"/>
      <c r="K15" s="22"/>
    </row>
    <row r="16" spans="2:11" s="21" customFormat="1" x14ac:dyDescent="0.3">
      <c r="B16" s="49"/>
      <c r="C16" s="49"/>
      <c r="D16" s="50" t="s">
        <v>0</v>
      </c>
      <c r="E16" s="88">
        <f>'Հ-3 և Հ-4'!H31</f>
        <v>-300000</v>
      </c>
      <c r="F16" s="88">
        <f>'Հ-3 և Հ-4'!I31</f>
        <v>-300000</v>
      </c>
      <c r="H16" s="22"/>
      <c r="I16" s="22"/>
      <c r="J16" s="22"/>
      <c r="K16" s="22"/>
    </row>
  </sheetData>
  <mergeCells count="6">
    <mergeCell ref="B8:C8"/>
    <mergeCell ref="D8:D9"/>
    <mergeCell ref="B4:F4"/>
    <mergeCell ref="B5:F5"/>
    <mergeCell ref="B6:F6"/>
    <mergeCell ref="E8:F8"/>
  </mergeCells>
  <printOptions horizontalCentered="1"/>
  <pageMargins left="0.25" right="0.25" top="0.75" bottom="0.25" header="0.25" footer="0.25"/>
  <pageSetup paperSize="9" scale="90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20"/>
  <sheetViews>
    <sheetView view="pageBreakPreview" topLeftCell="A7" zoomScaleNormal="100" zoomScaleSheetLayoutView="100" workbookViewId="0">
      <pane xSplit="1" topLeftCell="B1" activePane="topRight" state="frozen"/>
      <selection pane="topRight" sqref="A1:XFD1048576"/>
    </sheetView>
  </sheetViews>
  <sheetFormatPr defaultColWidth="9.109375" defaultRowHeight="15" x14ac:dyDescent="0.3"/>
  <cols>
    <col min="1" max="1" width="0.88671875" style="86" customWidth="1"/>
    <col min="2" max="2" width="6.44140625" style="86" customWidth="1"/>
    <col min="3" max="3" width="9.33203125" style="86" customWidth="1"/>
    <col min="4" max="4" width="9.109375" style="86" customWidth="1"/>
    <col min="5" max="5" width="14.6640625" style="86" customWidth="1"/>
    <col min="6" max="6" width="8.5546875" style="86" customWidth="1"/>
    <col min="7" max="7" width="13.44140625" style="86" customWidth="1"/>
    <col min="8" max="8" width="9.33203125" style="86" customWidth="1"/>
    <col min="9" max="9" width="22.44140625" style="86" customWidth="1"/>
    <col min="10" max="10" width="45.33203125" style="86" customWidth="1"/>
    <col min="11" max="12" width="21.6640625" style="86" customWidth="1"/>
    <col min="13" max="13" width="0.88671875" style="86" customWidth="1"/>
    <col min="14" max="14" width="11.109375" style="86" customWidth="1"/>
    <col min="15" max="16384" width="9.109375" style="86"/>
  </cols>
  <sheetData>
    <row r="1" spans="2:13" ht="18" x14ac:dyDescent="0.3">
      <c r="C1" s="59"/>
      <c r="D1" s="59"/>
      <c r="E1" s="59"/>
      <c r="F1" s="59"/>
      <c r="G1" s="59"/>
      <c r="L1" s="59" t="s">
        <v>88</v>
      </c>
    </row>
    <row r="2" spans="2:13" ht="17.399999999999999" x14ac:dyDescent="0.3">
      <c r="C2" s="60"/>
      <c r="D2" s="60"/>
      <c r="E2" s="60"/>
      <c r="F2" s="60"/>
      <c r="G2" s="60"/>
      <c r="L2" s="60" t="str">
        <f>'Հ-3 և Հ-4'!I2</f>
        <v>ՀՀ կառավարության 2026 թվականի</v>
      </c>
    </row>
    <row r="3" spans="2:13" ht="17.399999999999999" x14ac:dyDescent="0.3">
      <c r="C3" s="60"/>
      <c r="D3" s="60"/>
      <c r="E3" s="60"/>
      <c r="F3" s="60"/>
      <c r="G3" s="60"/>
      <c r="L3" s="60" t="str">
        <f>'Հ-3 և Հ-4'!I3</f>
        <v>______________ ի N ___ -Ն որոշման</v>
      </c>
    </row>
    <row r="4" spans="2:13" x14ac:dyDescent="0.3">
      <c r="C4" s="180"/>
      <c r="D4" s="180"/>
      <c r="E4" s="180"/>
      <c r="F4" s="180"/>
      <c r="G4" s="180"/>
    </row>
    <row r="5" spans="2:13" ht="18" x14ac:dyDescent="0.3">
      <c r="B5" s="181" t="str">
        <f>+'Հ-3 և Հ-4'!B5:I5</f>
        <v xml:space="preserve">ՀԱՅԱՍՏԱՆԻ ՀԱՆՐԱՊԵՏՈՒԹՅԱՆ ԿԱՌԱՎԱՐՈՒԹՅԱՆ 2025 ԹՎԱԿԱՆԻ ԴԵԿՏԵՄԲԵՐԻ 25-Ի N 1910-Ն ՈՐՈՇՄԱՆ </v>
      </c>
      <c r="C5" s="181"/>
      <c r="D5" s="181"/>
      <c r="E5" s="181"/>
      <c r="F5" s="181"/>
      <c r="G5" s="181"/>
      <c r="H5" s="181"/>
      <c r="I5" s="181"/>
      <c r="J5" s="181"/>
      <c r="K5" s="181"/>
      <c r="L5" s="181"/>
    </row>
    <row r="6" spans="2:13" ht="18" x14ac:dyDescent="0.3">
      <c r="B6" s="181" t="s">
        <v>94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2:13" ht="15.6" x14ac:dyDescent="0.3">
      <c r="L7" s="76" t="s">
        <v>49</v>
      </c>
    </row>
    <row r="8" spans="2:13" ht="55.5" customHeight="1" x14ac:dyDescent="0.3">
      <c r="B8" s="154" t="s">
        <v>62</v>
      </c>
      <c r="C8" s="154" t="s">
        <v>63</v>
      </c>
      <c r="D8" s="154"/>
      <c r="E8" s="154" t="s">
        <v>64</v>
      </c>
      <c r="F8" s="154"/>
      <c r="G8" s="154"/>
      <c r="H8" s="154"/>
      <c r="I8" s="154" t="s">
        <v>65</v>
      </c>
      <c r="J8" s="154" t="s">
        <v>66</v>
      </c>
      <c r="K8" s="155" t="s">
        <v>89</v>
      </c>
      <c r="L8" s="156"/>
    </row>
    <row r="9" spans="2:13" ht="30" x14ac:dyDescent="0.3">
      <c r="B9" s="154"/>
      <c r="C9" s="85" t="s">
        <v>67</v>
      </c>
      <c r="D9" s="85" t="s">
        <v>68</v>
      </c>
      <c r="E9" s="85" t="s">
        <v>69</v>
      </c>
      <c r="F9" s="85" t="s">
        <v>68</v>
      </c>
      <c r="G9" s="85" t="s">
        <v>70</v>
      </c>
      <c r="H9" s="85" t="s">
        <v>78</v>
      </c>
      <c r="I9" s="154"/>
      <c r="J9" s="154"/>
      <c r="K9" s="85" t="s">
        <v>79</v>
      </c>
      <c r="L9" s="85" t="s">
        <v>80</v>
      </c>
    </row>
    <row r="10" spans="2:13" ht="20.100000000000001" customHeight="1" x14ac:dyDescent="0.3">
      <c r="B10" s="184" t="s">
        <v>71</v>
      </c>
      <c r="C10" s="184"/>
      <c r="D10" s="184"/>
      <c r="E10" s="184"/>
      <c r="F10" s="184"/>
      <c r="G10" s="184"/>
      <c r="H10" s="184"/>
      <c r="I10" s="184"/>
      <c r="J10" s="184"/>
      <c r="K10" s="75">
        <f t="shared" ref="K10:L11" si="0">K11</f>
        <v>0</v>
      </c>
      <c r="L10" s="75">
        <f t="shared" si="0"/>
        <v>0</v>
      </c>
    </row>
    <row r="11" spans="2:13" ht="20.100000000000001" customHeight="1" x14ac:dyDescent="0.3">
      <c r="B11" s="185" t="s">
        <v>72</v>
      </c>
      <c r="C11" s="185"/>
      <c r="D11" s="185"/>
      <c r="E11" s="185"/>
      <c r="F11" s="185"/>
      <c r="G11" s="185"/>
      <c r="H11" s="185"/>
      <c r="I11" s="185"/>
      <c r="J11" s="185"/>
      <c r="K11" s="77">
        <f t="shared" si="0"/>
        <v>0</v>
      </c>
      <c r="L11" s="77">
        <f t="shared" si="0"/>
        <v>0</v>
      </c>
    </row>
    <row r="12" spans="2:13" s="35" customFormat="1" ht="20.100000000000001" customHeight="1" x14ac:dyDescent="0.3">
      <c r="B12" s="78"/>
      <c r="C12" s="63" t="s">
        <v>2</v>
      </c>
      <c r="D12" s="183" t="s">
        <v>73</v>
      </c>
      <c r="E12" s="183"/>
      <c r="F12" s="183"/>
      <c r="G12" s="183"/>
      <c r="H12" s="183"/>
      <c r="I12" s="183"/>
      <c r="J12" s="183"/>
      <c r="K12" s="77">
        <f t="shared" ref="K12:L12" si="1">K13+K17</f>
        <v>0</v>
      </c>
      <c r="L12" s="77">
        <f t="shared" si="1"/>
        <v>0</v>
      </c>
      <c r="M12" s="98"/>
    </row>
    <row r="13" spans="2:13" s="35" customFormat="1" ht="20.100000000000001" customHeight="1" x14ac:dyDescent="0.3">
      <c r="B13" s="78"/>
      <c r="C13" s="63"/>
      <c r="D13" s="97"/>
      <c r="E13" s="63" t="s">
        <v>100</v>
      </c>
      <c r="F13" s="183" t="s">
        <v>40</v>
      </c>
      <c r="G13" s="183"/>
      <c r="H13" s="183"/>
      <c r="I13" s="183"/>
      <c r="J13" s="183"/>
      <c r="K13" s="77">
        <f>+'Հ-3 և Հ-4'!H22</f>
        <v>300000</v>
      </c>
      <c r="L13" s="77">
        <f>+'Հ-3 և Հ-4'!I22</f>
        <v>300000</v>
      </c>
      <c r="M13" s="98"/>
    </row>
    <row r="14" spans="2:13" s="35" customFormat="1" ht="20.100000000000001" customHeight="1" x14ac:dyDescent="0.3">
      <c r="B14" s="78"/>
      <c r="C14" s="63"/>
      <c r="D14" s="97"/>
      <c r="E14" s="97"/>
      <c r="F14" s="97"/>
      <c r="G14" s="186" t="s">
        <v>101</v>
      </c>
      <c r="H14" s="187"/>
      <c r="I14" s="187"/>
      <c r="J14" s="187"/>
      <c r="K14" s="187"/>
      <c r="L14" s="188"/>
      <c r="M14" s="98"/>
    </row>
    <row r="15" spans="2:13" s="35" customFormat="1" ht="20.100000000000001" customHeight="1" x14ac:dyDescent="0.3">
      <c r="B15" s="78"/>
      <c r="C15" s="63"/>
      <c r="D15" s="97"/>
      <c r="E15" s="97"/>
      <c r="F15" s="97"/>
      <c r="G15" s="96"/>
      <c r="H15" s="186" t="s">
        <v>96</v>
      </c>
      <c r="I15" s="187"/>
      <c r="J15" s="187"/>
      <c r="K15" s="187"/>
      <c r="L15" s="188"/>
      <c r="M15" s="98"/>
    </row>
    <row r="16" spans="2:13" s="35" customFormat="1" ht="20.100000000000001" customHeight="1" x14ac:dyDescent="0.3">
      <c r="B16" s="78"/>
      <c r="C16" s="63"/>
      <c r="D16" s="97"/>
      <c r="E16" s="97"/>
      <c r="F16" s="97"/>
      <c r="G16" s="96"/>
      <c r="H16" s="96"/>
      <c r="I16" s="186" t="s">
        <v>102</v>
      </c>
      <c r="J16" s="187"/>
      <c r="K16" s="187"/>
      <c r="L16" s="188"/>
      <c r="M16" s="98"/>
    </row>
    <row r="17" spans="2:13" ht="20.100000000000001" customHeight="1" x14ac:dyDescent="0.3">
      <c r="B17" s="51"/>
      <c r="C17" s="85"/>
      <c r="D17" s="51"/>
      <c r="E17" s="63" t="s">
        <v>74</v>
      </c>
      <c r="F17" s="183" t="s">
        <v>17</v>
      </c>
      <c r="G17" s="183"/>
      <c r="H17" s="183"/>
      <c r="I17" s="183"/>
      <c r="J17" s="183"/>
      <c r="K17" s="77">
        <f>+'Հ-3 և Հ-4'!H31</f>
        <v>-300000</v>
      </c>
      <c r="L17" s="77">
        <f>+'Հ-3 և Հ-4'!I31</f>
        <v>-300000</v>
      </c>
      <c r="M17" s="98"/>
    </row>
    <row r="18" spans="2:13" ht="20.100000000000001" customHeight="1" x14ac:dyDescent="0.3">
      <c r="B18" s="51"/>
      <c r="C18" s="85"/>
      <c r="D18" s="51"/>
      <c r="E18" s="85"/>
      <c r="F18" s="51"/>
      <c r="G18" s="182" t="s">
        <v>75</v>
      </c>
      <c r="H18" s="182"/>
      <c r="I18" s="182"/>
      <c r="J18" s="182"/>
      <c r="K18" s="182"/>
      <c r="L18" s="182"/>
    </row>
    <row r="19" spans="2:13" ht="20.100000000000001" customHeight="1" x14ac:dyDescent="0.3">
      <c r="B19" s="51"/>
      <c r="C19" s="85"/>
      <c r="D19" s="51"/>
      <c r="E19" s="85"/>
      <c r="F19" s="51"/>
      <c r="G19" s="51"/>
      <c r="H19" s="182" t="s">
        <v>76</v>
      </c>
      <c r="I19" s="182"/>
      <c r="J19" s="182"/>
      <c r="K19" s="182"/>
      <c r="L19" s="182"/>
    </row>
    <row r="20" spans="2:13" ht="20.100000000000001" customHeight="1" x14ac:dyDescent="0.3">
      <c r="B20" s="51"/>
      <c r="C20" s="85"/>
      <c r="D20" s="51"/>
      <c r="E20" s="85"/>
      <c r="F20" s="51"/>
      <c r="G20" s="51"/>
      <c r="H20" s="51"/>
      <c r="I20" s="182" t="s">
        <v>77</v>
      </c>
      <c r="J20" s="182"/>
      <c r="K20" s="182"/>
      <c r="L20" s="182"/>
      <c r="M20" s="95"/>
    </row>
  </sheetData>
  <mergeCells count="20">
    <mergeCell ref="H19:L19"/>
    <mergeCell ref="I20:L20"/>
    <mergeCell ref="F13:J13"/>
    <mergeCell ref="B10:J10"/>
    <mergeCell ref="B11:J11"/>
    <mergeCell ref="D12:J12"/>
    <mergeCell ref="G14:L14"/>
    <mergeCell ref="H15:L15"/>
    <mergeCell ref="I16:L16"/>
    <mergeCell ref="F17:J17"/>
    <mergeCell ref="G18:L18"/>
    <mergeCell ref="C4:G4"/>
    <mergeCell ref="B5:L5"/>
    <mergeCell ref="B6:L6"/>
    <mergeCell ref="B8:B9"/>
    <mergeCell ref="C8:D8"/>
    <mergeCell ref="E8:H8"/>
    <mergeCell ref="I8:I9"/>
    <mergeCell ref="J8:J9"/>
    <mergeCell ref="K8:L8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20"/>
  <sheetViews>
    <sheetView tabSelected="1" view="pageBreakPreview" topLeftCell="A31" zoomScaleNormal="100" zoomScaleSheetLayoutView="100" workbookViewId="0">
      <pane xSplit="1" topLeftCell="B1" activePane="topRight" state="frozen"/>
      <selection pane="topRight" sqref="A1:XFD1048576"/>
    </sheetView>
  </sheetViews>
  <sheetFormatPr defaultColWidth="9.109375" defaultRowHeight="15" x14ac:dyDescent="0.3"/>
  <cols>
    <col min="1" max="1" width="0.88671875" style="95" customWidth="1"/>
    <col min="2" max="2" width="6.44140625" style="95" customWidth="1"/>
    <col min="3" max="3" width="9.33203125" style="95" customWidth="1"/>
    <col min="4" max="4" width="9.109375" style="95" customWidth="1"/>
    <col min="5" max="5" width="14.6640625" style="95" customWidth="1"/>
    <col min="6" max="6" width="8.5546875" style="95" customWidth="1"/>
    <col min="7" max="7" width="13.44140625" style="95" customWidth="1"/>
    <col min="8" max="8" width="9.33203125" style="95" customWidth="1"/>
    <col min="9" max="9" width="22.44140625" style="95" customWidth="1"/>
    <col min="10" max="10" width="45.33203125" style="95" customWidth="1"/>
    <col min="11" max="12" width="23.33203125" style="95" customWidth="1"/>
    <col min="13" max="13" width="0.88671875" style="95" customWidth="1"/>
    <col min="14" max="14" width="11.109375" style="95" customWidth="1"/>
    <col min="15" max="16384" width="9.109375" style="95"/>
  </cols>
  <sheetData>
    <row r="1" spans="2:12" ht="18" x14ac:dyDescent="0.3">
      <c r="C1" s="59"/>
      <c r="D1" s="59"/>
      <c r="E1" s="59"/>
      <c r="F1" s="59"/>
      <c r="G1" s="59"/>
      <c r="L1" s="59" t="s">
        <v>113</v>
      </c>
    </row>
    <row r="2" spans="2:12" ht="17.399999999999999" x14ac:dyDescent="0.3">
      <c r="C2" s="60"/>
      <c r="D2" s="60"/>
      <c r="E2" s="60"/>
      <c r="F2" s="60"/>
      <c r="G2" s="60"/>
      <c r="L2" s="60" t="str">
        <f>'Հ-3 և Հ-4'!I2</f>
        <v>ՀՀ կառավարության 2026 թվականի</v>
      </c>
    </row>
    <row r="3" spans="2:12" ht="17.399999999999999" x14ac:dyDescent="0.3">
      <c r="C3" s="60"/>
      <c r="D3" s="60"/>
      <c r="E3" s="60"/>
      <c r="F3" s="60"/>
      <c r="G3" s="60"/>
      <c r="L3" s="60" t="str">
        <f>'Հ-3 և Հ-4'!I3</f>
        <v>______________ ի N ___ -Ն որոշման</v>
      </c>
    </row>
    <row r="4" spans="2:12" x14ac:dyDescent="0.3">
      <c r="C4" s="180"/>
      <c r="D4" s="180"/>
      <c r="E4" s="180"/>
      <c r="F4" s="180"/>
      <c r="G4" s="180"/>
    </row>
    <row r="5" spans="2:12" ht="18" x14ac:dyDescent="0.3">
      <c r="B5" s="181" t="str">
        <f>+'Հ-3 և Հ-4'!B5:I5</f>
        <v xml:space="preserve">ՀԱՅԱՍՏԱՆԻ ՀԱՆՐԱՊԵՏՈՒԹՅԱՆ ԿԱՌԱՎԱՐՈՒԹՅԱՆ 2025 ԹՎԱԿԱՆԻ ԴԵԿՏԵՄԲԵՐԻ 25-Ի N 1910-Ն ՈՐՈՇՄԱՆ </v>
      </c>
      <c r="C5" s="181"/>
      <c r="D5" s="181"/>
      <c r="E5" s="181"/>
      <c r="F5" s="181"/>
      <c r="G5" s="181"/>
      <c r="H5" s="181"/>
      <c r="I5" s="181"/>
      <c r="J5" s="181"/>
      <c r="K5" s="181"/>
      <c r="L5" s="181"/>
    </row>
    <row r="6" spans="2:12" ht="18" x14ac:dyDescent="0.3">
      <c r="B6" s="181" t="s">
        <v>93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2:12" ht="15.6" x14ac:dyDescent="0.3">
      <c r="L7" s="76" t="s">
        <v>49</v>
      </c>
    </row>
    <row r="8" spans="2:12" ht="53.25" customHeight="1" x14ac:dyDescent="0.3">
      <c r="B8" s="154" t="s">
        <v>81</v>
      </c>
      <c r="C8" s="154" t="s">
        <v>63</v>
      </c>
      <c r="D8" s="154"/>
      <c r="E8" s="154" t="s">
        <v>64</v>
      </c>
      <c r="F8" s="154"/>
      <c r="G8" s="154"/>
      <c r="H8" s="154"/>
      <c r="I8" s="154" t="s">
        <v>65</v>
      </c>
      <c r="J8" s="154" t="s">
        <v>66</v>
      </c>
      <c r="K8" s="155" t="s">
        <v>89</v>
      </c>
      <c r="L8" s="156"/>
    </row>
    <row r="9" spans="2:12" ht="30" x14ac:dyDescent="0.3">
      <c r="B9" s="154"/>
      <c r="C9" s="94" t="s">
        <v>67</v>
      </c>
      <c r="D9" s="94" t="s">
        <v>68</v>
      </c>
      <c r="E9" s="94" t="s">
        <v>69</v>
      </c>
      <c r="F9" s="94" t="s">
        <v>68</v>
      </c>
      <c r="G9" s="94" t="s">
        <v>70</v>
      </c>
      <c r="H9" s="94" t="s">
        <v>78</v>
      </c>
      <c r="I9" s="154"/>
      <c r="J9" s="154"/>
      <c r="K9" s="94" t="s">
        <v>79</v>
      </c>
      <c r="L9" s="94" t="s">
        <v>80</v>
      </c>
    </row>
    <row r="10" spans="2:12" ht="20.100000000000001" customHeight="1" x14ac:dyDescent="0.3">
      <c r="B10" s="184" t="s">
        <v>71</v>
      </c>
      <c r="C10" s="184"/>
      <c r="D10" s="184"/>
      <c r="E10" s="184"/>
      <c r="F10" s="184"/>
      <c r="G10" s="184"/>
      <c r="H10" s="184"/>
      <c r="I10" s="184"/>
      <c r="J10" s="184"/>
      <c r="K10" s="75">
        <f t="shared" ref="K10:L11" si="0">K11</f>
        <v>0</v>
      </c>
      <c r="L10" s="75">
        <f t="shared" si="0"/>
        <v>0</v>
      </c>
    </row>
    <row r="11" spans="2:12" ht="20.100000000000001" customHeight="1" x14ac:dyDescent="0.3">
      <c r="B11" s="185" t="s">
        <v>72</v>
      </c>
      <c r="C11" s="185"/>
      <c r="D11" s="185"/>
      <c r="E11" s="185"/>
      <c r="F11" s="185"/>
      <c r="G11" s="185"/>
      <c r="H11" s="185"/>
      <c r="I11" s="185"/>
      <c r="J11" s="185"/>
      <c r="K11" s="77">
        <f t="shared" si="0"/>
        <v>0</v>
      </c>
      <c r="L11" s="77">
        <f t="shared" si="0"/>
        <v>0</v>
      </c>
    </row>
    <row r="12" spans="2:12" s="35" customFormat="1" ht="20.100000000000001" customHeight="1" x14ac:dyDescent="0.3">
      <c r="B12" s="78"/>
      <c r="C12" s="63" t="s">
        <v>2</v>
      </c>
      <c r="D12" s="183" t="s">
        <v>73</v>
      </c>
      <c r="E12" s="183"/>
      <c r="F12" s="183"/>
      <c r="G12" s="183"/>
      <c r="H12" s="183"/>
      <c r="I12" s="183"/>
      <c r="J12" s="183"/>
      <c r="K12" s="77">
        <f t="shared" ref="K12:L12" si="1">K13+K17</f>
        <v>0</v>
      </c>
      <c r="L12" s="77">
        <f t="shared" si="1"/>
        <v>0</v>
      </c>
    </row>
    <row r="13" spans="2:12" s="35" customFormat="1" ht="20.100000000000001" customHeight="1" x14ac:dyDescent="0.3">
      <c r="B13" s="78"/>
      <c r="C13" s="63"/>
      <c r="D13" s="97"/>
      <c r="E13" s="63" t="s">
        <v>100</v>
      </c>
      <c r="F13" s="183" t="s">
        <v>40</v>
      </c>
      <c r="G13" s="183"/>
      <c r="H13" s="183"/>
      <c r="I13" s="183"/>
      <c r="J13" s="183"/>
      <c r="K13" s="77">
        <f>+'Հ-3 և Հ-4'!H22</f>
        <v>300000</v>
      </c>
      <c r="L13" s="77">
        <f>+'Հ-3 և Հ-4'!I22</f>
        <v>300000</v>
      </c>
    </row>
    <row r="14" spans="2:12" s="35" customFormat="1" ht="20.100000000000001" customHeight="1" x14ac:dyDescent="0.3">
      <c r="B14" s="78"/>
      <c r="C14" s="63"/>
      <c r="D14" s="97"/>
      <c r="E14" s="97"/>
      <c r="F14" s="97"/>
      <c r="G14" s="186" t="s">
        <v>101</v>
      </c>
      <c r="H14" s="187"/>
      <c r="I14" s="187"/>
      <c r="J14" s="187"/>
      <c r="K14" s="187"/>
      <c r="L14" s="188"/>
    </row>
    <row r="15" spans="2:12" s="35" customFormat="1" ht="20.100000000000001" customHeight="1" x14ac:dyDescent="0.3">
      <c r="B15" s="78"/>
      <c r="C15" s="63"/>
      <c r="D15" s="97"/>
      <c r="E15" s="97"/>
      <c r="F15" s="97"/>
      <c r="G15" s="96"/>
      <c r="H15" s="186" t="s">
        <v>96</v>
      </c>
      <c r="I15" s="187"/>
      <c r="J15" s="187"/>
      <c r="K15" s="187"/>
      <c r="L15" s="188"/>
    </row>
    <row r="16" spans="2:12" s="35" customFormat="1" ht="20.100000000000001" customHeight="1" x14ac:dyDescent="0.3">
      <c r="B16" s="78"/>
      <c r="C16" s="63"/>
      <c r="D16" s="97"/>
      <c r="E16" s="97"/>
      <c r="F16" s="97"/>
      <c r="G16" s="96"/>
      <c r="H16" s="96"/>
      <c r="I16" s="186" t="s">
        <v>102</v>
      </c>
      <c r="J16" s="187"/>
      <c r="K16" s="187"/>
      <c r="L16" s="188"/>
    </row>
    <row r="17" spans="2:12" ht="20.100000000000001" customHeight="1" x14ac:dyDescent="0.3">
      <c r="B17" s="51"/>
      <c r="C17" s="94"/>
      <c r="D17" s="51"/>
      <c r="E17" s="63" t="s">
        <v>74</v>
      </c>
      <c r="F17" s="183" t="s">
        <v>17</v>
      </c>
      <c r="G17" s="183"/>
      <c r="H17" s="183"/>
      <c r="I17" s="183"/>
      <c r="J17" s="183"/>
      <c r="K17" s="77">
        <f>+'Հ-3 և Հ-4'!H31</f>
        <v>-300000</v>
      </c>
      <c r="L17" s="77">
        <f>+'Հ-3 և Հ-4'!I31</f>
        <v>-300000</v>
      </c>
    </row>
    <row r="18" spans="2:12" ht="20.100000000000001" customHeight="1" x14ac:dyDescent="0.3">
      <c r="B18" s="51"/>
      <c r="C18" s="94"/>
      <c r="D18" s="51"/>
      <c r="E18" s="94"/>
      <c r="F18" s="51"/>
      <c r="G18" s="182" t="s">
        <v>75</v>
      </c>
      <c r="H18" s="182"/>
      <c r="I18" s="182"/>
      <c r="J18" s="182"/>
      <c r="K18" s="182"/>
      <c r="L18" s="182"/>
    </row>
    <row r="19" spans="2:12" ht="20.100000000000001" customHeight="1" x14ac:dyDescent="0.3">
      <c r="B19" s="51"/>
      <c r="C19" s="94"/>
      <c r="D19" s="51"/>
      <c r="E19" s="94"/>
      <c r="F19" s="51"/>
      <c r="G19" s="51"/>
      <c r="H19" s="182" t="s">
        <v>76</v>
      </c>
      <c r="I19" s="182"/>
      <c r="J19" s="182"/>
      <c r="K19" s="182"/>
      <c r="L19" s="182"/>
    </row>
    <row r="20" spans="2:12" ht="20.100000000000001" customHeight="1" x14ac:dyDescent="0.3">
      <c r="B20" s="51"/>
      <c r="C20" s="94"/>
      <c r="D20" s="51"/>
      <c r="E20" s="94"/>
      <c r="F20" s="51"/>
      <c r="G20" s="51"/>
      <c r="H20" s="51"/>
      <c r="I20" s="182" t="s">
        <v>77</v>
      </c>
      <c r="J20" s="182"/>
      <c r="K20" s="182"/>
      <c r="L20" s="182"/>
    </row>
  </sheetData>
  <mergeCells count="20">
    <mergeCell ref="B10:J10"/>
    <mergeCell ref="B11:J11"/>
    <mergeCell ref="D12:J12"/>
    <mergeCell ref="F17:J17"/>
    <mergeCell ref="G18:L18"/>
    <mergeCell ref="H19:L19"/>
    <mergeCell ref="I20:L20"/>
    <mergeCell ref="F13:J13"/>
    <mergeCell ref="G14:L14"/>
    <mergeCell ref="H15:L15"/>
    <mergeCell ref="I16:L16"/>
    <mergeCell ref="C4:G4"/>
    <mergeCell ref="B5:L5"/>
    <mergeCell ref="B6:L6"/>
    <mergeCell ref="B8:B9"/>
    <mergeCell ref="C8:D8"/>
    <mergeCell ref="E8:H8"/>
    <mergeCell ref="I8:I9"/>
    <mergeCell ref="J8:J9"/>
    <mergeCell ref="K8:L8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4.4" x14ac:dyDescent="0.3"/>
  <cols>
    <col min="1" max="1" width="14.6640625" customWidth="1"/>
    <col min="2" max="2" width="16" customWidth="1"/>
  </cols>
  <sheetData>
    <row r="1" spans="1:2" ht="15.6" x14ac:dyDescent="0.3">
      <c r="A1" s="1">
        <v>4239</v>
      </c>
      <c r="B1" s="2">
        <v>20939.599999999999</v>
      </c>
    </row>
    <row r="2" spans="1:2" ht="15.6" x14ac:dyDescent="0.3">
      <c r="A2" s="1">
        <v>4252</v>
      </c>
      <c r="B2" s="2">
        <v>4001.2</v>
      </c>
    </row>
    <row r="3" spans="1:2" ht="15.6" x14ac:dyDescent="0.3">
      <c r="A3" s="1">
        <v>4261</v>
      </c>
      <c r="B3" s="2">
        <v>24221.5</v>
      </c>
    </row>
    <row r="4" spans="1:2" ht="15.6" x14ac:dyDescent="0.3">
      <c r="A4" s="1">
        <v>4264</v>
      </c>
      <c r="B4" s="2">
        <v>658398.19999999995</v>
      </c>
    </row>
    <row r="5" spans="1:2" ht="15.6" x14ac:dyDescent="0.3">
      <c r="A5" s="1">
        <v>4267</v>
      </c>
      <c r="B5" s="2">
        <v>51113.2</v>
      </c>
    </row>
    <row r="6" spans="1:2" ht="15.6" x14ac:dyDescent="0.3">
      <c r="A6" s="1">
        <v>4269</v>
      </c>
      <c r="B6" s="2">
        <v>58135.199999999997</v>
      </c>
    </row>
    <row r="7" spans="1:2" ht="15.6" x14ac:dyDescent="0.3">
      <c r="A7" s="1">
        <v>5121</v>
      </c>
      <c r="B7" s="2">
        <v>34800</v>
      </c>
    </row>
    <row r="8" spans="1:2" ht="15.6" x14ac:dyDescent="0.3">
      <c r="A8" s="1">
        <v>5122</v>
      </c>
      <c r="B8" s="2">
        <v>30780.6</v>
      </c>
    </row>
    <row r="9" spans="1:2" ht="15.6" x14ac:dyDescent="0.3">
      <c r="A9" s="1">
        <v>5129</v>
      </c>
      <c r="B9" s="2">
        <v>165718.20000000001</v>
      </c>
    </row>
    <row r="10" spans="1:2" ht="15.6" x14ac:dyDescent="0.3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ՕՀ-1 Ա-2 և Հ-5 Ա-1</vt:lpstr>
      <vt:lpstr>ՕՀ-1 Ա-3</vt:lpstr>
      <vt:lpstr>Հ-3 և Հ-4</vt:lpstr>
      <vt:lpstr>Հ-5 Ա-2</vt:lpstr>
      <vt:lpstr>Հ-9</vt:lpstr>
      <vt:lpstr>Հ-9.1</vt:lpstr>
      <vt:lpstr>Sheet1</vt:lpstr>
      <vt:lpstr>'Հ-3 և Հ-4'!Print_Area</vt:lpstr>
      <vt:lpstr>'Հ-5 Ա-2'!Print_Area</vt:lpstr>
      <vt:lpstr>'Հ-9'!Print_Area</vt:lpstr>
      <vt:lpstr>'Հ-9.1'!Print_Area</vt:lpstr>
      <vt:lpstr>'ՕՀ-1 Ա-2 և Հ-5 Ա-1'!Print_Area</vt:lpstr>
      <vt:lpstr>'ՕՀ-1 Ա-3'!Print_Area</vt:lpstr>
      <vt:lpstr>'Հ-3 և Հ-4'!Print_Titles</vt:lpstr>
      <vt:lpstr>'Հ-5 Ա-2'!Print_Titles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https://mul2.gov.am/tasks/1356777/oneclick?token=a8d67ec33b5ccecd2b3d9dd35598f477</cp:keywords>
  <cp:lastModifiedBy>User</cp:lastModifiedBy>
  <cp:lastPrinted>2026-07-03T09:33:02Z</cp:lastPrinted>
  <dcterms:created xsi:type="dcterms:W3CDTF">2019-11-26T09:27:58Z</dcterms:created>
  <dcterms:modified xsi:type="dcterms:W3CDTF">2026-07-15T12:04:25Z</dcterms:modified>
</cp:coreProperties>
</file>