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ownloads\"/>
    </mc:Choice>
  </mc:AlternateContent>
  <bookViews>
    <workbookView xWindow="0" yWindow="0" windowWidth="28800" windowHeight="11730" activeTab="8"/>
  </bookViews>
  <sheets>
    <sheet name="1" sheetId="10" r:id="rId1"/>
    <sheet name="2-1" sheetId="9" r:id="rId2"/>
    <sheet name="2-2" sheetId="2" r:id="rId3"/>
    <sheet name="3" sheetId="3" r:id="rId4"/>
    <sheet name="4" sheetId="11" r:id="rId5"/>
    <sheet name="5" sheetId="4" r:id="rId6"/>
    <sheet name="6" sheetId="6" r:id="rId7"/>
    <sheet name="7" sheetId="7" r:id="rId8"/>
    <sheet name="8" sheetId="8" r:id="rId9"/>
  </sheets>
  <calcPr calcId="162913"/>
</workbook>
</file>

<file path=xl/calcChain.xml><?xml version="1.0" encoding="utf-8"?>
<calcChain xmlns="http://schemas.openxmlformats.org/spreadsheetml/2006/main">
  <c r="G34" i="3" l="1"/>
  <c r="D28" i="4" l="1"/>
  <c r="D19" i="4"/>
  <c r="D17" i="4" s="1"/>
  <c r="D14" i="4" s="1"/>
  <c r="G33" i="8"/>
  <c r="G32" i="8"/>
  <c r="G31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30" i="8" l="1"/>
  <c r="I24" i="11"/>
  <c r="L24" i="11" s="1"/>
  <c r="H24" i="11"/>
  <c r="K24" i="11" s="1"/>
  <c r="N24" i="11" s="1"/>
  <c r="G24" i="11"/>
  <c r="D24" i="11"/>
  <c r="F23" i="11"/>
  <c r="F15" i="11" s="1"/>
  <c r="F13" i="11" s="1"/>
  <c r="E23" i="11"/>
  <c r="F19" i="11"/>
  <c r="F26" i="11" s="1"/>
  <c r="E15" i="11"/>
  <c r="D14" i="11"/>
  <c r="G46" i="3"/>
  <c r="G45" i="3" s="1"/>
  <c r="G43" i="3" s="1"/>
  <c r="G41" i="3" s="1"/>
  <c r="G39" i="3" s="1"/>
  <c r="G37" i="3" s="1"/>
  <c r="D25" i="9"/>
  <c r="G33" i="3"/>
  <c r="G32" i="3" s="1"/>
  <c r="G30" i="3" s="1"/>
  <c r="G28" i="3"/>
  <c r="G27" i="3" s="1"/>
  <c r="G26" i="3" s="1"/>
  <c r="G25" i="3" s="1"/>
  <c r="G23" i="3" s="1"/>
  <c r="C31" i="10"/>
  <c r="C30" i="10"/>
  <c r="C29" i="10"/>
  <c r="C28" i="10"/>
  <c r="C27" i="10"/>
  <c r="C26" i="10"/>
  <c r="C25" i="10"/>
  <c r="C23" i="10" s="1"/>
  <c r="C21" i="10" s="1"/>
  <c r="C24" i="10"/>
  <c r="F23" i="10"/>
  <c r="F21" i="10" s="1"/>
  <c r="E23" i="10"/>
  <c r="D23" i="10"/>
  <c r="D21" i="10" s="1"/>
  <c r="E21" i="10"/>
  <c r="C20" i="10"/>
  <c r="C19" i="10"/>
  <c r="C18" i="10"/>
  <c r="C17" i="10"/>
  <c r="C16" i="10"/>
  <c r="C15" i="10"/>
  <c r="C14" i="10"/>
  <c r="C13" i="10"/>
  <c r="F12" i="10"/>
  <c r="E12" i="10"/>
  <c r="E10" i="10" s="1"/>
  <c r="E8" i="10" s="1"/>
  <c r="D12" i="10"/>
  <c r="F10" i="10"/>
  <c r="F8" i="10" s="1"/>
  <c r="D10" i="10"/>
  <c r="D8" i="10" s="1"/>
  <c r="D40" i="9"/>
  <c r="D39" i="9" s="1"/>
  <c r="D12" i="9"/>
  <c r="D11" i="9" s="1"/>
  <c r="D12" i="4"/>
  <c r="D10" i="4" s="1"/>
  <c r="D12" i="2"/>
  <c r="H12" i="2"/>
  <c r="G12" i="2"/>
  <c r="F12" i="2"/>
  <c r="E12" i="2"/>
  <c r="H10" i="2"/>
  <c r="G10" i="2"/>
  <c r="F10" i="2"/>
  <c r="E10" i="2"/>
  <c r="D15" i="11" l="1"/>
  <c r="D10" i="2"/>
  <c r="D10" i="9"/>
  <c r="C12" i="10"/>
  <c r="C10" i="10" s="1"/>
  <c r="C8" i="10" s="1"/>
  <c r="E13" i="11"/>
  <c r="D13" i="11" s="1"/>
  <c r="D23" i="11"/>
  <c r="J24" i="11"/>
  <c r="G21" i="3"/>
  <c r="G19" i="3" s="1"/>
  <c r="G17" i="3" s="1"/>
  <c r="G15" i="3" s="1"/>
  <c r="G13" i="3" s="1"/>
  <c r="G11" i="3" s="1"/>
  <c r="F27" i="11"/>
  <c r="F17" i="11"/>
  <c r="F16" i="11" s="1"/>
  <c r="E19" i="11"/>
  <c r="G13" i="8"/>
  <c r="G12" i="8" s="1"/>
  <c r="G11" i="8" s="1"/>
  <c r="E21" i="11"/>
  <c r="F21" i="11"/>
  <c r="E26" i="11" l="1"/>
  <c r="E27" i="11" s="1"/>
  <c r="D19" i="11"/>
  <c r="E17" i="11"/>
  <c r="E16" i="11" s="1"/>
  <c r="D21" i="11"/>
  <c r="D26" i="11" l="1"/>
  <c r="D27" i="11" s="1"/>
  <c r="D17" i="11"/>
  <c r="D16" i="11" s="1"/>
</calcChain>
</file>

<file path=xl/sharedStrings.xml><?xml version="1.0" encoding="utf-8"?>
<sst xmlns="http://schemas.openxmlformats.org/spreadsheetml/2006/main" count="483" uniqueCount="261">
  <si>
    <t>այդ թվում</t>
  </si>
  <si>
    <t>ՀՀ կառավարության 2019 թվականի</t>
  </si>
  <si>
    <t xml:space="preserve">                   -ի N        -Ն որոշման</t>
  </si>
  <si>
    <t>«ՀԱՅԱՍՏԱՆԻ ՀԱՆՐԱՊԵՏՈՒԹՅԱՆ 2019 ԹՎԱԿԱՆԻ ՊԵՏԱԿԱՆ ԲՅՈՒՋԵԻ ՄԱՍԻՆ» ՀՀ ՕՐԵՆՔԻ N 1 ՀԱՎԵԼՎԱԾԻ N 3 ԱՂՅՈՒՍԱԿՈՒՄ ԿԱՏԱՐՎՈՂ  ՓՈՓՈԽՈՒԹՅՈՒՆՆԵՐԸ ԵՎ ԼՐԱՑՈՒՄՆԵՐԸ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</si>
  <si>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</si>
  <si>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</si>
  <si>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</si>
  <si>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</si>
  <si>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</si>
  <si>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</si>
  <si>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</si>
  <si>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</si>
  <si>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</si>
  <si>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</si>
  <si>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</si>
  <si>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</si>
  <si>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</si>
  <si>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</si>
  <si>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</si>
  <si>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</si>
  <si>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Ոռոգման համակարգերի հիմնանորոգում</t>
  </si>
  <si>
    <t>Հավելված N 2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</si>
  <si>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</si>
  <si>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</si>
  <si>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</si>
  <si>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</si>
  <si>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</si>
  <si>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</si>
  <si>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</si>
  <si>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</si>
  <si>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</si>
  <si>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</si>
  <si>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</si>
  <si>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</si>
  <si>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</si>
  <si>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</si>
  <si>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</si>
  <si>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</si>
  <si>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</si>
  <si>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</si>
  <si>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</t>
  </si>
  <si>
    <t xml:space="preserve"> 31002</t>
  </si>
  <si>
    <t xml:space="preserve"> Ոռոգման համակարգերի հիմնանորոգում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</si>
  <si>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</si>
  <si>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</si>
  <si>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</si>
  <si>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</si>
  <si>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</si>
  <si>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</si>
  <si>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</si>
  <si>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ՀՀ  տարածքային կառավարման և ենթակառուցվածքների նախարարության ջրային կոմիտե</t>
  </si>
  <si>
    <t>Հավելված N 3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</si>
  <si>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</si>
  <si>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</si>
  <si>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</si>
  <si>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կառավարություն</t>
  </si>
  <si>
    <t>ՀՀ տարածքային կառավարման և ենթակառուցվածքների նախարարության ջրային կոմիտե</t>
  </si>
  <si>
    <t>այդ թվում՝ ըստ ուղղությունների</t>
  </si>
  <si>
    <t>Ծրագրային դասիչը</t>
  </si>
  <si>
    <t>ԸՆԴԱՄԵՆԸ</t>
  </si>
  <si>
    <t>Հավելված N 5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</si>
  <si>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</si>
  <si>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</si>
  <si>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</si>
  <si>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</si>
  <si>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</si>
  <si>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</si>
  <si>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</si>
  <si>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</si>
  <si>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</si>
  <si>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</si>
  <si>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 31002 </t>
  </si>
  <si>
    <t xml:space="preserve"> Տարի </t>
  </si>
  <si>
    <t xml:space="preserve"> Միջոցառման անվանումը` </t>
  </si>
  <si>
    <t xml:space="preserve"> Ոռոգման համակարգերի հիմնանորոգում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</si>
  <si>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</si>
  <si>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</si>
  <si>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</si>
  <si>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</si>
  <si>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Արդյունքի չափորոշիչներ </t>
  </si>
  <si>
    <t xml:space="preserve"> Նոր կառուցվող ոռոգմանցանցերի երկարություն, կմ </t>
  </si>
  <si>
    <t xml:space="preserve"> Վերականգնվող խորքային հորեր, հատ </t>
  </si>
  <si>
    <t xml:space="preserve"> Միջոցառման վրա կատարվող ծախսը (հազար դրամ) </t>
  </si>
  <si>
    <t xml:space="preserve"> Աղյուսակ 11.1.31 </t>
  </si>
  <si>
    <t xml:space="preserve"> ՀՀ տարածքային կառավարման և ենթակառուցվածքների նախարարության ջրային կոմիտե </t>
  </si>
  <si>
    <t xml:space="preserve"> ՄԱՍ 1. ՊԵՏԱԿԱՆ ՄԱՐՄՆԻ ԳԾՈՎ ԱՐԴՅՈՒՆՔԱՅԻՆ (ԿԱՏԱՐՈՂԱԿԱՆ) ՑՈՒՑԱՆԻՇՆԵՐԸ </t>
  </si>
  <si>
    <t xml:space="preserve"> Աղյուսակ 11.1.66 </t>
  </si>
  <si>
    <t xml:space="preserve"> ՀՀ կառավարություն </t>
  </si>
  <si>
    <t xml:space="preserve"> «ՋՕԸ»- եր և «Ջրառ» ՓԲԸ </t>
  </si>
  <si>
    <t xml:space="preserve"> Հիմնանորոգվող ոռոգման ցանցերի երկարություն, կմ </t>
  </si>
  <si>
    <t xml:space="preserve"> Վերանորոգվող ջրամբար, հատ </t>
  </si>
  <si>
    <t xml:space="preserve"> Աշխատանքների ավարտվածության աստիճան, տոկոս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</si>
  <si>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</si>
  <si>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</si>
  <si>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</si>
  <si>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</si>
  <si>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</si>
  <si>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</si>
  <si>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</si>
  <si>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</si>
  <si>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</si>
  <si>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</si>
  <si>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Ծրագիր &lt;&lt;Ոռոգման համակարգի առողջացում&gt;&gt;
Միջոցառում &lt;&lt;Ոռոգման համակարգերի հիմնանորոգում&gt;&gt;
Բաժին N 04, Խումբ 02, Դաս 04 Ծրագիր 1004 Միջոցառում 31002</t>
  </si>
  <si>
    <t>ՄԱՍ II ԱՇԽԱՏԱՆՔՆԵՐ</t>
  </si>
  <si>
    <t>ԳՀ</t>
  </si>
  <si>
    <t>դրամ</t>
  </si>
  <si>
    <t>«ՀԱՅԱՍՏԱՆԻ ՀԱՆՐԱՊԵՏՈՒԹՅԱՆ 2019 ԹՎԱԿԱՆԻ ՊԵՏԱԿԱՆ ԲՅՈՒՋԵԻ ՄԱՍԻՆ» ՀՀ ՕՐԵՆՔԻ N 1 ՀԱՎԵԼՎԱԾԻ N 2 ԱՂՅՈՒՍԱԿՈՒՄ ԿԱՏԱՐՎՈՂ  ՎԵՐԱԲԱՇԽՈՒՄԸ ԵՎ ՀԱՅԱՍՏԱՆԻ ՀԱՆՐԱՊԵՏՈՒԹՅԱՆ ԿԱՌԱՎԱՐՈՒԹՅԱՆ 2018 ԹՎԱԿԱՆԻ ԴԵԿՏԵՄԲԵՐԻ 27-Ի N 1515-Ն ՈՐՈՇՄԱՆ N 5 ՀԱՎԵԼՎԱԾԻ N 1 ԱՂՅՈՒՍԱԿՈՒՄ ԿԱՏԱՐՎՈՂ  ՓՈՓՈԽՈՒԹՅՈՒՆՆԵՐԸ ԵՎ ԼՐԱՑՈՒՄՆԵՐԸ</t>
  </si>
  <si>
    <t>հազ.դրամ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</si>
  <si>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</si>
  <si>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</si>
  <si>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</si>
  <si>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</si>
  <si>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</si>
  <si>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</si>
  <si>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</si>
  <si>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</si>
  <si>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</si>
  <si>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</si>
  <si>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</si>
  <si>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</si>
  <si>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</si>
  <si>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</si>
  <si>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Աղյուսակ 1</t>
  </si>
  <si>
    <t>Աղյուսակ2</t>
  </si>
  <si>
    <t>ՀԱՅԱՍՏԱՆԻ ՀԱՆՐԱՊԵՏՈՒԹՅԱՆ ԿԱՌԱՎԱՐՈՒԹՅԱՆ 2018 ԹՎԱԿԱՆԻ ԴԵԿՏԵՄԲԵՐԻ 27-Ի N 1515-Ն ՈՐՈՇՄԱՆ N 3 և N 4 ՀԱՎԵԼՎԱԾՆԵՐՈՒՄ ԿԱՏԱՐՎՈՂ ՓՈՓՈԽՈՒԹՅՈՒՆՆԵՐԸ ԵՎ ԼՐԱՑՈՒՄՆԵՐԸ</t>
  </si>
  <si>
    <t>ՀԱՅԱՍՏԱՆԻ ՀԱՆՐԱՊԵՏՈՒԹՅԱՆ ԿԱՌԱՎԱՐՈՒԹՅԱՆ 2018 ԹՎԱԿԱՆԻ ԴԵԿՏԵՄԲԵՐԻ 27-Ի N 1515-Ն ՈՐՈՇՄԱՆ N 5 ՀԱՎԵԼՎԱԾԻ N 2 ԱՂՅՈՒՍԱԿՈՒՄ ԿԱՏԱՐՎՈՂ  ՓՈՓՈԽՈՒԹՅՈՒՆՆԵՐԸ ԵՎ ԼՐԱՑՈՒՄՆԵՐԸ</t>
  </si>
  <si>
    <t>ՀԱՅԱՍՏԱՆԻ ՀԱՆՐԱՊԵՏՈՒԹՅԱՆ ԿԱՌԱՎԱՐՈՒԹՅԱՆ 2018 ԹՎԱԿԱՆԻ ԴԵԿՏԵՄԲԵՐԻ 27-Ի N 1515-Ն ՈՐՈՇՄԱՆ N 11 ՀԱՎԵԼՎԱԾԻ N 11.15 ԱՂՅՈՒՍԱԿՈՒՄ ԿԱՏԱՐՎՈՂ  ՓՈՓՈԽՈՒԹՅՈՒՆՆԵՐԸ ԵՎ ԼՐԱՑՈՒՄՆԵՐԸ</t>
  </si>
  <si>
    <t xml:space="preserve"> ՀԱՅԱՍՏԱՆԻ ՀԱՆՐԱՊԵՏՈՒԹՅԱՆ ԿԱՌԱՎԱՐՈՒԹՅԱՆ 2018 ԹՎԱԿԱՆԻ ԴԵԿՏԵՄԲԵՐԻ 27-Ի N 1515-Ն ՈՐՈՇՄԱՆ N 12 ՀԱՎԵԼՎԱԾՈՒՄ ԿԱՏԱՐՎՈՂ ԼՐԱՑՈՒՄՆԵՐԸ</t>
  </si>
  <si>
    <t xml:space="preserve"> Հավելված N 1</t>
  </si>
  <si>
    <t xml:space="preserve">ՀՀ կառավարության 2019 թվականի
-ի  N       -Ն որոշման 
</t>
  </si>
  <si>
    <t>Հ/Հ</t>
  </si>
  <si>
    <t>Բյուջետային ծախսերի տնտեսագիտական դասակարգման հոդվածների և աշխատանքների անվանումները</t>
  </si>
  <si>
    <t xml:space="preserve">Ընդամենը գումարը                </t>
  </si>
  <si>
    <t>Աշխատանքների արժեքը</t>
  </si>
  <si>
    <t>Հեղինակային հսկողության արժեքը</t>
  </si>
  <si>
    <t>Տեխնիկական հսկողության արժեքը</t>
  </si>
  <si>
    <t xml:space="preserve"> այդ թվում՝ </t>
  </si>
  <si>
    <t>Շենքերի և շինությունների շինարարություն</t>
  </si>
  <si>
    <t>որից`</t>
  </si>
  <si>
    <t>Խորքային նոր հորերի հորատման աշխատանքներ, այդ թվում՝</t>
  </si>
  <si>
    <t>1.1</t>
  </si>
  <si>
    <t>գ.Զարթոնք  N 2</t>
  </si>
  <si>
    <t>1.2</t>
  </si>
  <si>
    <t>գ.Զարթոնք  N 3</t>
  </si>
  <si>
    <t>1.3</t>
  </si>
  <si>
    <t>գ.Զարթոնք  N 4</t>
  </si>
  <si>
    <t>1.4</t>
  </si>
  <si>
    <t>գ.Արտաշար N 2</t>
  </si>
  <si>
    <t>1.5</t>
  </si>
  <si>
    <t>գ.Արտաշար N 3</t>
  </si>
  <si>
    <t>1.6</t>
  </si>
  <si>
    <t>գ.Երասխահուն N 1</t>
  </si>
  <si>
    <t>1.7</t>
  </si>
  <si>
    <t>Վարդանաշեն  N 1</t>
  </si>
  <si>
    <t>1.8</t>
  </si>
  <si>
    <t>գ.Մրգաշատ N 1</t>
  </si>
  <si>
    <t>Շենքերի և շինությունների կապիտալ վերանորոգում</t>
  </si>
  <si>
    <t>Խորքային հորերի վերականգնման աշխատանքներ, այդ թվում՝</t>
  </si>
  <si>
    <t>2.1</t>
  </si>
  <si>
    <t>2.2</t>
  </si>
  <si>
    <t>2.3</t>
  </si>
  <si>
    <t>գ.Զարթոնք  N 5</t>
  </si>
  <si>
    <t>2.4</t>
  </si>
  <si>
    <t>2.5</t>
  </si>
  <si>
    <t>գ.Արտաշար N 1</t>
  </si>
  <si>
    <t>2.6</t>
  </si>
  <si>
    <t>գ.Եղեգնուտ  N 2</t>
  </si>
  <si>
    <t>2.7</t>
  </si>
  <si>
    <t>գ.Եղեգնուտ  N 1</t>
  </si>
  <si>
    <t>2.8</t>
  </si>
  <si>
    <t>գ.Մայիսյան</t>
  </si>
  <si>
    <t xml:space="preserve"> - Շենքերի և շինությունների շինարարություն</t>
  </si>
  <si>
    <t xml:space="preserve"> Նոր հորատվող խորքային հորերի քանակ, հատ </t>
  </si>
  <si>
    <t>Ավելացվող մշակովի հողեր, հա</t>
  </si>
  <si>
    <t>Շահառու ջրօգտագործողների քանակ, ջրօգտագործող</t>
  </si>
  <si>
    <t>Հավելված N2</t>
  </si>
  <si>
    <t>Ծրագրի անվանումը</t>
  </si>
  <si>
    <t>Ջրամատակարարման և ջրահեռացման բարելավում</t>
  </si>
  <si>
    <t>Ծրագրի նպատակը</t>
  </si>
  <si>
    <t>Ջրամատակարարման ծառայությունների հասանելիության և մատչելիության ապահովում</t>
  </si>
  <si>
    <t>Վերջնական արդյունքի նկարագրությունը</t>
  </si>
  <si>
    <t>Խմելու ջրի մատակարարման և ջրահեռացման համակարգերի բարելավում՝ կորուստների կրճատում</t>
  </si>
  <si>
    <t>Ծրագրի միջոցառումներ</t>
  </si>
  <si>
    <t>Միջոցառման անվանումը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</si>
  <si>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</si>
  <si>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Միջոցառման նկարագրությունը</t>
  </si>
  <si>
    <t>6 քաղաքների և 37 գյուղական բնակավայրերի ջրամատակարարման և ջրահեռացման համակարգերի հատվածների հրատապ (մասնակի) վերականգման աշխատանքներ</t>
  </si>
  <si>
    <t>Միջոցառման տեսակը</t>
  </si>
  <si>
    <t>Պետական մարմինների կողմից օգտագործվող ոչ ֆինանսական ակտիվների հետ գործառնություններ</t>
  </si>
  <si>
    <t>06</t>
  </si>
  <si>
    <t xml:space="preserve">ԲՆԱԿԱՐԱՆԱՅԻՆ ՇԻՆԱՐԱՐՈՒԹՅՈՒՆ ԵՎ ԿՈՄՈՒՆԱԼ ԾԱՌԱՅՈՒԹՅՈՒՆՆԵՐ </t>
  </si>
  <si>
    <t>03</t>
  </si>
  <si>
    <t>Ջրամատակարարում</t>
  </si>
  <si>
    <t>01</t>
  </si>
  <si>
    <t>- Շենքերի և շինությունների շինարարություն</t>
  </si>
  <si>
    <t xml:space="preserve">ՀՀ կառավարության  2019 թվականի </t>
  </si>
  <si>
    <t>______________ ի    ___Ն որոշման</t>
  </si>
  <si>
    <t>(հազ. դրամ)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</si>
  <si>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</si>
  <si>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</si>
  <si>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ծրագիրը</t>
  </si>
  <si>
    <t>միջոցառումը</t>
  </si>
  <si>
    <t xml:space="preserve"> ընդամենը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</si>
  <si>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</si>
  <si>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</si>
  <si>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</si>
  <si>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</si>
  <si>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</si>
  <si>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</si>
  <si>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այդ թվում` բյուջետային ծախսերի տնտեսագիտական դասակարգման հոդվածներ</t>
  </si>
  <si>
    <t>ՈՉ ՖԻՆԱՆՍԱԿԱՆ ԱԿՏԻՎՆԵՐԻ ԳԾՈՎ ԾԱԽՍԵՐ</t>
  </si>
  <si>
    <t xml:space="preserve"> Շենքերի և շինությունների շինարարություն</t>
  </si>
  <si>
    <t>Հավելված 4</t>
  </si>
  <si>
    <t>Հավելված N 7</t>
  </si>
  <si>
    <t>Հավելված N 8</t>
  </si>
  <si>
    <t>Հավելված  N 9</t>
  </si>
  <si>
    <t>Ծրագրի դասիչը</t>
  </si>
  <si>
    <t xml:space="preserve"> 1072 </t>
  </si>
  <si>
    <t xml:space="preserve">Ցուցանիշներ </t>
  </si>
  <si>
    <t xml:space="preserve">Ցուցանիշների փոփոխությունը
 (ավելացումները նշված են դրական նշանով, իսկ նվազեցումները` փակագծերում) </t>
  </si>
  <si>
    <t xml:space="preserve"> 31001 </t>
  </si>
  <si>
    <t xml:space="preserve"> տարի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</si>
  <si>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</si>
  <si>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</si>
  <si>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Ակտիվն օգտագործող կազմակերպության
(կազմակերպությունների) անվանում (անվանումները)՛ </t>
  </si>
  <si>
    <t xml:space="preserve"> Մասնագիտացված միավոր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</si>
  <si>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</si>
  <si>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</si>
  <si>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</si>
  <si>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>45261148/516</t>
  </si>
  <si>
    <t>ստորգետնյա հորատման աշխատանքներ</t>
  </si>
  <si>
    <t>45261148/517</t>
  </si>
  <si>
    <t>45261148/518</t>
  </si>
  <si>
    <t>45261148/519</t>
  </si>
  <si>
    <t>45261148/520</t>
  </si>
  <si>
    <t>45261148/521</t>
  </si>
  <si>
    <t>45261148/522</t>
  </si>
  <si>
    <t>45261148/523</t>
  </si>
  <si>
    <t>45261148/524</t>
  </si>
  <si>
    <t>45261148/525</t>
  </si>
  <si>
    <t>45261148/526</t>
  </si>
  <si>
    <t>45261148/527</t>
  </si>
  <si>
    <t>45261148/528</t>
  </si>
  <si>
    <t>45261148/529</t>
  </si>
  <si>
    <t>45261148/530</t>
  </si>
  <si>
    <t>45261148/531</t>
  </si>
  <si>
    <t>ՄԱՍ III ԾԱՌԱՅՈՒԹՅՈՒՆՆԵՐ</t>
  </si>
  <si>
    <t>71351540/502</t>
  </si>
  <si>
    <t>տեխնիկական հսկողության ծառայություններ</t>
  </si>
  <si>
    <t>71351540/503</t>
  </si>
  <si>
    <t>98111140/502</t>
  </si>
  <si>
    <t>հեղինակային հսկողության ծառայություններ</t>
  </si>
  <si>
    <t>ՄԱ</t>
  </si>
  <si>
    <t>ՑԱՆԿ</t>
  </si>
  <si>
    <t>Խորքային հորերի</t>
  </si>
  <si>
    <t xml:space="preserve"> «ՀԱՅԱՍՏԱՆԻ ՀԱՆՐԱՊԵՏՈՒԹՅԱՆ 2019 ԹՎԱԿԱՆԻ ՊԵՏԱԿԱՆ ԲՅՈՒՋԵԻ ՄԱՍԻՆ» ՀԱՅԱՍՏԱՆԻ ՀԱՆՐԱՊԵՏՈՒԹՅԱՆ ՕՐԵՆՔԻ N 1 ՀԱՎԵԼՎԱԾԻ N 4 ԱՂՅՈՒՍԱԿՈՒՄ ԵՎ ՀԱՅԱՍՏԱՆԻ ՀԱՆՐԱՊԵՏՈՒԹՅԱՆ ԿԱՌԱՎԱՐՈՒԹՅԱՆ 2018 ԹՎԱԿԱՆԻ ԴԵԿՏԵՄԲԵՐԻ 27-Ի N 1515-Ն ՈՐՈՇՄԱՆ N5 ՀԱՎԵԼՎԱԾԻ N 3 ԱՂՅՈՒՍԱԿՈՒՄ ԿԱՏԱՐՎՈՂ ՓՈՓՈԽՈՒԹՅՈՒՆՆԵՐԸ </t>
  </si>
  <si>
    <t xml:space="preserve"> այդ թվում` ՀՀ տարածքային կառավարման և ենթակառուցվածքների նախարարության ջրային կոմիտե </t>
  </si>
  <si>
    <t>ՀԱՅԱՍՏԱՆԻ ՀԱՆՐԱՊԵՏՈՒԹՅԱՆ ԿԱՌԱՎԱՐՈՒԹՅԱՆ 2018 ԹՎԱԿԱՆԻ ԴԵԿՏԵՄԲԵՐԻ 27-Ի N 1515-Ն ՈՐՈՇՄԱՆ N 11.1 ՀԱՎԵԼՎԱԾԻ N 11.1.31 ԵՎ N 11.1.66 ԱՂՅՈՒՍԱԿՆԵՐՈՒՄ ԿԱՏԱՐՎՈՂ ՓՈՓՈԽՈՒԹՅՈՒՆՆԵՐԸ ԵՎ ԼՐԱՑՈՒՄՆԵՐԸ</t>
  </si>
  <si>
    <t xml:space="preserve"> «ՋՕԸ»- եր </t>
  </si>
  <si>
    <t xml:space="preserve"> «ՋՕԸ»- եր</t>
  </si>
  <si>
    <t xml:space="preserve"> Նոր հորատվող խորքային հորերի 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</si>
</sst>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-* #,##0.00\ _դ_ր_._-;\-* #,##0.00\ _դ_ր_._-;_-* &quot;-&quot;??\ _դ_ր_._-;_-@_-"/>
    <numFmt numFmtId="165" formatCode="##,##0.0;\(##,##0.0\);\-"/>
    <numFmt numFmtId="166" formatCode="0.0"/>
    <numFmt numFmtId="167" formatCode="#,##0.0"/>
    <numFmt numFmtId="168" formatCode="#,##0.0_);\(#,##0.0\)"/>
    <numFmt numFmtId="169" formatCode="_(* #,##0.00_);_(* \(#,##0.00\);_(* &quot;-&quot;??_);_(@_)"/>
    <numFmt numFmtId="170" formatCode="_(* #,##0.0_);_(* \(#,##0.0\);_(* &quot;-&quot;??_);_(@_)"/>
    <numFmt numFmtId="171" formatCode="#,##0_);\(#,##0\)"/>
    <numFmt numFmtId="172" formatCode="#,##0.000_);\(#,##0.000\)"/>
    <numFmt numFmtId="173" formatCode="_(* #,##0.000_);_(* \(#,##0.000\);_(* &quot;-&quot;??_);_(@_)"/>
    <numFmt numFmtId="174" formatCode="_-* #,##0.0_р_._-;\-* #,##0.0_р_._-;_-* &quot;-&quot;??_р_._-;_-@_-"/>
    <numFmt numFmtId="175" formatCode="_(* #,##0.0_);_(* \(#,##0.0\);_(* &quot;-&quot;?_);_(@_)"/>
    <numFmt numFmtId="176" formatCode="_(* #,##0.00_);_(* \(#,##0.00\);_(* &quot;-&quot;?_);_(@_)"/>
  </numFmts>
  <fonts count="59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sz val="11"/>
      <color indexed="8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color indexed="8"/>
      <name val="GHEA Grapalat"/>
      <family val="3"/>
    </font>
    <font>
      <sz val="8"/>
      <name val="GHEA Grapalat"/>
      <family val="3"/>
    </font>
    <font>
      <b/>
      <sz val="10"/>
      <name val="GHEA Grapalat"/>
      <family val="2"/>
    </font>
    <font>
      <sz val="9"/>
      <name val="GHEA Grapalat"/>
      <family val="3"/>
    </font>
    <font>
      <b/>
      <sz val="11"/>
      <name val="GHEA Grapalat"/>
      <family val="3"/>
    </font>
    <font>
      <b/>
      <u/>
      <sz val="12"/>
      <color indexed="8"/>
      <name val="GHEA Grapalat"/>
      <family val="3"/>
    </font>
    <font>
      <b/>
      <i/>
      <sz val="10"/>
      <name val="GHEA Grapalat"/>
      <family val="3"/>
    </font>
    <font>
      <sz val="8"/>
      <color indexed="10"/>
      <name val="GHEA Grapalat"/>
      <family val="2"/>
    </font>
    <font>
      <b/>
      <i/>
      <sz val="12"/>
      <name val="GHEA Grapalat"/>
      <family val="3"/>
    </font>
    <font>
      <b/>
      <sz val="14"/>
      <name val="GHEA Grapalat"/>
      <family val="2"/>
    </font>
    <font>
      <i/>
      <sz val="8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2"/>
      <color indexed="8"/>
      <name val="GHEA Grapalat"/>
      <family val="3"/>
    </font>
    <font>
      <sz val="10"/>
      <name val="Times Armenian"/>
      <family val="1"/>
    </font>
    <font>
      <b/>
      <sz val="12"/>
      <color rgb="FF000000"/>
      <name val="GHEA Grapalat"/>
      <family val="3"/>
    </font>
    <font>
      <b/>
      <sz val="8"/>
      <name val="GHEA Grapalat"/>
      <family val="3"/>
    </font>
    <font>
      <i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sz val="9"/>
      <name val="GHEA Grapalat"/>
      <family val="3"/>
    </font>
    <font>
      <b/>
      <sz val="9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rgb="FFC00000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0"/>
    <xf numFmtId="0" fontId="21" fillId="0" borderId="0"/>
    <xf numFmtId="0" fontId="19" fillId="0" borderId="0"/>
    <xf numFmtId="0" fontId="21" fillId="0" borderId="0"/>
    <xf numFmtId="165" fontId="18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0" fontId="21" fillId="0" borderId="0"/>
    <xf numFmtId="0" fontId="19" fillId="0" borderId="0"/>
    <xf numFmtId="0" fontId="21" fillId="0" borderId="0"/>
    <xf numFmtId="9" fontId="18" fillId="0" borderId="0" applyFont="0" applyFill="0" applyBorder="0" applyAlignment="0" applyProtection="0"/>
    <xf numFmtId="0" fontId="20" fillId="0" borderId="0"/>
    <xf numFmtId="0" fontId="51" fillId="0" borderId="0"/>
    <xf numFmtId="0" fontId="53" fillId="0" borderId="0"/>
    <xf numFmtId="169" fontId="47" fillId="0" borderId="0" applyFont="0" applyFill="0" applyBorder="0" applyAlignment="0" applyProtection="0"/>
  </cellStyleXfs>
  <cellXfs count="442">
    <xf numFmtId="0" fontId="0" fillId="0" borderId="0" xfId="0">
      <alignment horizontal="left" vertical="top" wrapText="1"/>
    </xf>
    <xf numFmtId="0" fontId="24" fillId="0" borderId="0" xfId="0" applyNumberFormat="1" applyFont="1" applyAlignment="1">
      <alignment horizontal="center" vertical="center" wrapText="1"/>
    </xf>
    <xf numFmtId="0" fontId="24" fillId="33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5" fillId="0" borderId="0" xfId="0" applyFont="1" applyFill="1" applyAlignment="1">
      <alignment vertical="center" wrapText="1"/>
    </xf>
    <xf numFmtId="0" fontId="36" fillId="0" borderId="0" xfId="44" applyFont="1" applyFill="1" applyAlignment="1">
      <alignment vertical="center"/>
    </xf>
    <xf numFmtId="0" fontId="36" fillId="0" borderId="0" xfId="0" applyNumberFormat="1" applyFont="1" applyFill="1" applyAlignment="1">
      <alignment horizontal="center" vertical="center" wrapText="1"/>
    </xf>
    <xf numFmtId="0" fontId="36" fillId="0" borderId="0" xfId="0" applyNumberFormat="1" applyFont="1" applyFill="1" applyAlignment="1">
      <alignment vertical="center" wrapText="1"/>
    </xf>
    <xf numFmtId="0" fontId="31" fillId="0" borderId="0" xfId="0" applyFont="1" applyAlignment="1">
      <alignment vertical="center" wrapText="1"/>
    </xf>
    <xf numFmtId="49" fontId="23" fillId="0" borderId="0" xfId="0" applyNumberFormat="1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68" fontId="26" fillId="0" borderId="10" xfId="0" applyNumberFormat="1" applyFont="1" applyFill="1" applyBorder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 textRotation="90" wrapText="1"/>
    </xf>
    <xf numFmtId="0" fontId="31" fillId="0" borderId="0" xfId="0" applyFont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0" fontId="27" fillId="0" borderId="10" xfId="0" applyNumberFormat="1" applyFont="1" applyFill="1" applyBorder="1" applyAlignment="1">
      <alignment horizontal="center" vertical="center" wrapText="1"/>
    </xf>
    <xf numFmtId="168" fontId="27" fillId="0" borderId="13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7" fillId="33" borderId="10" xfId="0" applyFont="1" applyFill="1" applyBorder="1" applyAlignment="1">
      <alignment horizontal="center" vertical="center" wrapText="1"/>
    </xf>
    <xf numFmtId="168" fontId="27" fillId="33" borderId="10" xfId="0" applyNumberFormat="1" applyFont="1" applyFill="1" applyBorder="1" applyAlignment="1">
      <alignment horizontal="center" vertical="center" wrapText="1"/>
    </xf>
    <xf numFmtId="168" fontId="31" fillId="33" borderId="10" xfId="0" applyNumberFormat="1" applyFont="1" applyFill="1" applyBorder="1" applyAlignment="1">
      <alignment horizontal="center" vertical="center" wrapText="1"/>
    </xf>
    <xf numFmtId="0" fontId="30" fillId="33" borderId="0" xfId="0" applyFont="1" applyFill="1" applyAlignment="1">
      <alignment vertical="center" wrapText="1"/>
    </xf>
    <xf numFmtId="0" fontId="30" fillId="33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center" wrapText="1"/>
    </xf>
    <xf numFmtId="168" fontId="30" fillId="33" borderId="10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vertical="center" wrapText="1"/>
    </xf>
    <xf numFmtId="0" fontId="33" fillId="0" borderId="0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0" xfId="0" applyBorder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165" fontId="22" fillId="0" borderId="10" xfId="49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0" xfId="0" applyFill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22" fillId="33" borderId="10" xfId="0" applyFont="1" applyFill="1" applyBorder="1" applyAlignment="1">
      <alignment horizontal="left" vertical="top" wrapText="1"/>
    </xf>
    <xf numFmtId="165" fontId="22" fillId="33" borderId="10" xfId="49" applyNumberFormat="1" applyFont="1" applyFill="1" applyBorder="1" applyAlignment="1">
      <alignment horizontal="right" vertical="top"/>
    </xf>
    <xf numFmtId="0" fontId="0" fillId="33" borderId="10" xfId="0" applyFont="1" applyFill="1" applyBorder="1" applyAlignment="1">
      <alignment horizontal="left" vertical="top" wrapText="1"/>
    </xf>
    <xf numFmtId="165" fontId="18" fillId="33" borderId="10" xfId="48" applyNumberFormat="1" applyFont="1" applyFill="1" applyBorder="1" applyAlignment="1">
      <alignment horizontal="right" vertical="top"/>
    </xf>
    <xf numFmtId="0" fontId="0" fillId="33" borderId="12" xfId="0" applyFill="1" applyBorder="1">
      <alignment horizontal="left" vertical="top" wrapText="1"/>
    </xf>
    <xf numFmtId="0" fontId="0" fillId="33" borderId="12" xfId="0" applyFont="1" applyFill="1" applyBorder="1" applyAlignment="1">
      <alignment horizontal="left" vertical="top" wrapText="1"/>
    </xf>
    <xf numFmtId="0" fontId="0" fillId="33" borderId="15" xfId="0" applyFill="1" applyBorder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0" fontId="0" fillId="33" borderId="14" xfId="0" applyFill="1" applyBorder="1">
      <alignment horizontal="left" vertical="top" wrapText="1"/>
    </xf>
    <xf numFmtId="0" fontId="0" fillId="0" borderId="15" xfId="0" applyBorder="1">
      <alignment horizontal="left" vertical="top" wrapText="1"/>
    </xf>
    <xf numFmtId="0" fontId="39" fillId="33" borderId="0" xfId="0" applyFont="1" applyFill="1">
      <alignment horizontal="left" vertical="top" wrapText="1"/>
    </xf>
    <xf numFmtId="0" fontId="39" fillId="33" borderId="12" xfId="0" applyFont="1" applyFill="1" applyBorder="1">
      <alignment horizontal="left" vertical="top" wrapText="1"/>
    </xf>
    <xf numFmtId="0" fontId="39" fillId="33" borderId="14" xfId="0" applyFont="1" applyFill="1" applyBorder="1">
      <alignment horizontal="left" vertical="top" wrapText="1"/>
    </xf>
    <xf numFmtId="0" fontId="0" fillId="33" borderId="13" xfId="0" applyFont="1" applyFill="1" applyBorder="1" applyAlignment="1">
      <alignment horizontal="left" vertical="top" wrapText="1"/>
    </xf>
    <xf numFmtId="0" fontId="39" fillId="0" borderId="0" xfId="0" applyFont="1">
      <alignment horizontal="left" vertical="top" wrapText="1"/>
    </xf>
    <xf numFmtId="0" fontId="39" fillId="0" borderId="10" xfId="0" applyFont="1" applyBorder="1">
      <alignment horizontal="left" vertical="top" wrapText="1"/>
    </xf>
    <xf numFmtId="0" fontId="39" fillId="0" borderId="15" xfId="0" applyFont="1" applyBorder="1">
      <alignment horizontal="left" vertical="top" wrapText="1"/>
    </xf>
    <xf numFmtId="168" fontId="31" fillId="0" borderId="0" xfId="0" applyNumberFormat="1" applyFont="1" applyAlignment="1">
      <alignment vertical="center" wrapText="1"/>
    </xf>
    <xf numFmtId="169" fontId="31" fillId="0" borderId="0" xfId="1" applyNumberFormat="1" applyFont="1" applyAlignment="1">
      <alignment vertical="center" wrapText="1"/>
    </xf>
    <xf numFmtId="169" fontId="35" fillId="0" borderId="0" xfId="1" applyNumberFormat="1" applyFont="1" applyFill="1" applyAlignment="1">
      <alignment vertical="center" wrapText="1"/>
    </xf>
    <xf numFmtId="169" fontId="24" fillId="0" borderId="0" xfId="1" applyNumberFormat="1" applyFont="1" applyAlignment="1">
      <alignment horizontal="center" vertical="center" wrapText="1"/>
    </xf>
    <xf numFmtId="169" fontId="31" fillId="0" borderId="0" xfId="1" applyNumberFormat="1" applyFont="1" applyAlignment="1">
      <alignment horizontal="center" vertical="center" wrapText="1"/>
    </xf>
    <xf numFmtId="168" fontId="27" fillId="0" borderId="10" xfId="0" applyNumberFormat="1" applyFont="1" applyFill="1" applyBorder="1" applyAlignment="1">
      <alignment horizontal="center" vertical="center" wrapText="1"/>
    </xf>
    <xf numFmtId="169" fontId="31" fillId="33" borderId="0" xfId="1" applyNumberFormat="1" applyFont="1" applyFill="1" applyAlignment="1">
      <alignment horizontal="center" vertical="center" wrapText="1"/>
    </xf>
    <xf numFmtId="169" fontId="30" fillId="33" borderId="0" xfId="1" applyNumberFormat="1" applyFont="1" applyFill="1" applyAlignment="1">
      <alignment vertical="center" wrapText="1"/>
    </xf>
    <xf numFmtId="0" fontId="40" fillId="33" borderId="0" xfId="0" applyFont="1" applyFill="1" applyAlignment="1">
      <alignment vertical="center" wrapText="1"/>
    </xf>
    <xf numFmtId="169" fontId="40" fillId="33" borderId="0" xfId="1" applyNumberFormat="1" applyFont="1" applyFill="1" applyAlignment="1">
      <alignment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left" vertical="center" wrapText="1"/>
    </xf>
    <xf numFmtId="168" fontId="40" fillId="33" borderId="10" xfId="0" applyNumberFormat="1" applyFont="1" applyFill="1" applyBorder="1" applyAlignment="1">
      <alignment horizontal="center" vertical="center" wrapText="1"/>
    </xf>
    <xf numFmtId="169" fontId="31" fillId="33" borderId="0" xfId="1" applyNumberFormat="1" applyFont="1" applyFill="1" applyAlignment="1">
      <alignment vertical="center" wrapText="1"/>
    </xf>
    <xf numFmtId="0" fontId="31" fillId="33" borderId="12" xfId="0" applyFont="1" applyFill="1" applyBorder="1" applyAlignment="1">
      <alignment horizontal="center" vertical="center" wrapText="1"/>
    </xf>
    <xf numFmtId="168" fontId="31" fillId="33" borderId="12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vertical="center" wrapText="1"/>
    </xf>
    <xf numFmtId="169" fontId="31" fillId="0" borderId="0" xfId="1" applyNumberFormat="1" applyFont="1" applyBorder="1" applyAlignment="1">
      <alignment vertical="center" wrapText="1"/>
    </xf>
    <xf numFmtId="168" fontId="23" fillId="0" borderId="0" xfId="0" applyNumberFormat="1" applyFont="1" applyFill="1" applyAlignment="1">
      <alignment horizontal="right" wrapText="1"/>
    </xf>
    <xf numFmtId="168" fontId="23" fillId="0" borderId="0" xfId="0" applyNumberFormat="1" applyFont="1" applyFill="1" applyAlignment="1">
      <alignment vertical="center" wrapText="1"/>
    </xf>
    <xf numFmtId="0" fontId="36" fillId="0" borderId="0" xfId="0" applyNumberFormat="1" applyFont="1" applyFill="1" applyBorder="1" applyAlignment="1">
      <alignment vertical="center" wrapText="1"/>
    </xf>
    <xf numFmtId="0" fontId="0" fillId="33" borderId="10" xfId="0" applyFont="1" applyFill="1" applyBorder="1" applyAlignment="1">
      <alignment horizontal="center" vertical="top" wrapText="1"/>
    </xf>
    <xf numFmtId="0" fontId="29" fillId="33" borderId="10" xfId="0" applyFont="1" applyFill="1" applyBorder="1" applyAlignment="1">
      <alignment horizontal="right" vertical="top" wrapText="1"/>
    </xf>
    <xf numFmtId="167" fontId="42" fillId="33" borderId="10" xfId="43" applyNumberFormat="1" applyFont="1" applyFill="1" applyBorder="1" applyAlignment="1">
      <alignment horizontal="right" vertical="center" wrapText="1"/>
    </xf>
    <xf numFmtId="167" fontId="42" fillId="0" borderId="10" xfId="43" applyNumberFormat="1" applyFont="1" applyFill="1" applyBorder="1" applyAlignment="1">
      <alignment horizontal="right" vertical="center" wrapText="1"/>
    </xf>
    <xf numFmtId="171" fontId="29" fillId="33" borderId="10" xfId="0" applyNumberFormat="1" applyFont="1" applyFill="1" applyBorder="1" applyAlignment="1">
      <alignment horizontal="right" vertical="top" wrapText="1"/>
    </xf>
    <xf numFmtId="165" fontId="29" fillId="33" borderId="10" xfId="0" applyNumberFormat="1" applyFont="1" applyFill="1" applyBorder="1" applyAlignment="1">
      <alignment horizontal="right" vertical="top" wrapText="1"/>
    </xf>
    <xf numFmtId="0" fontId="31" fillId="33" borderId="0" xfId="45" applyFont="1" applyFill="1" applyAlignment="1">
      <alignment vertical="center"/>
    </xf>
    <xf numFmtId="0" fontId="31" fillId="33" borderId="0" xfId="46" applyFont="1" applyFill="1" applyAlignment="1">
      <alignment horizontal="right" vertical="center"/>
    </xf>
    <xf numFmtId="0" fontId="31" fillId="33" borderId="0" xfId="46" applyFont="1" applyFill="1" applyAlignment="1">
      <alignment horizontal="center" vertical="center"/>
    </xf>
    <xf numFmtId="0" fontId="43" fillId="33" borderId="0" xfId="45" applyFont="1" applyFill="1" applyAlignment="1">
      <alignment vertical="center"/>
    </xf>
    <xf numFmtId="0" fontId="43" fillId="33" borderId="0" xfId="45" applyFont="1" applyFill="1" applyAlignment="1">
      <alignment horizontal="center" vertical="center"/>
    </xf>
    <xf numFmtId="0" fontId="44" fillId="33" borderId="0" xfId="45" applyFont="1" applyFill="1" applyAlignment="1">
      <alignment vertical="center"/>
    </xf>
    <xf numFmtId="0" fontId="31" fillId="33" borderId="10" xfId="46" applyFont="1" applyFill="1" applyBorder="1" applyAlignment="1">
      <alignment horizontal="center" vertical="center"/>
    </xf>
    <xf numFmtId="0" fontId="31" fillId="33" borderId="10" xfId="46" applyFont="1" applyFill="1" applyBorder="1" applyAlignment="1">
      <alignment horizontal="center" vertical="center" wrapText="1"/>
    </xf>
    <xf numFmtId="0" fontId="45" fillId="33" borderId="0" xfId="45" applyFont="1" applyFill="1" applyAlignment="1">
      <alignment vertical="center"/>
    </xf>
    <xf numFmtId="168" fontId="30" fillId="33" borderId="10" xfId="46" applyNumberFormat="1" applyFont="1" applyFill="1" applyBorder="1" applyAlignment="1">
      <alignment horizontal="center" vertical="center"/>
    </xf>
    <xf numFmtId="167" fontId="31" fillId="33" borderId="10" xfId="47" applyNumberFormat="1" applyFont="1" applyFill="1" applyBorder="1" applyAlignment="1">
      <alignment horizontal="center" vertical="center" wrapText="1"/>
    </xf>
    <xf numFmtId="0" fontId="31" fillId="33" borderId="15" xfId="46" applyFont="1" applyFill="1" applyBorder="1" applyAlignment="1">
      <alignment horizontal="left" vertical="center"/>
    </xf>
    <xf numFmtId="0" fontId="30" fillId="33" borderId="15" xfId="50" applyFont="1" applyFill="1" applyBorder="1" applyAlignment="1"/>
    <xf numFmtId="0" fontId="30" fillId="33" borderId="17" xfId="50" applyFont="1" applyFill="1" applyBorder="1" applyAlignment="1"/>
    <xf numFmtId="0" fontId="31" fillId="33" borderId="17" xfId="46" applyFont="1" applyFill="1" applyBorder="1" applyAlignment="1">
      <alignment horizontal="left" vertical="center"/>
    </xf>
    <xf numFmtId="167" fontId="30" fillId="33" borderId="16" xfId="47" applyNumberFormat="1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center" wrapText="1"/>
    </xf>
    <xf numFmtId="0" fontId="0" fillId="33" borderId="16" xfId="0" applyFont="1" applyFill="1" applyBorder="1" applyAlignment="1">
      <alignment horizontal="center" vertical="top" wrapText="1"/>
    </xf>
    <xf numFmtId="0" fontId="0" fillId="0" borderId="15" xfId="0" applyBorder="1" applyAlignment="1">
      <alignment vertical="top" wrapText="1"/>
    </xf>
    <xf numFmtId="168" fontId="23" fillId="0" borderId="16" xfId="0" applyNumberFormat="1" applyFont="1" applyFill="1" applyBorder="1" applyAlignment="1">
      <alignment vertical="center" wrapText="1"/>
    </xf>
    <xf numFmtId="168" fontId="24" fillId="0" borderId="22" xfId="0" applyNumberFormat="1" applyFont="1" applyFill="1" applyBorder="1" applyAlignment="1">
      <alignment horizontal="right" vertical="center" wrapText="1"/>
    </xf>
    <xf numFmtId="0" fontId="0" fillId="33" borderId="16" xfId="0" applyFill="1" applyBorder="1" applyAlignment="1">
      <alignment vertical="top" wrapText="1"/>
    </xf>
    <xf numFmtId="0" fontId="0" fillId="33" borderId="10" xfId="0" applyFill="1" applyBorder="1" applyAlignment="1">
      <alignment vertical="top" wrapText="1"/>
    </xf>
    <xf numFmtId="0" fontId="23" fillId="0" borderId="0" xfId="0" applyFont="1" applyAlignment="1">
      <alignment horizontal="right" vertical="top" wrapText="1"/>
    </xf>
    <xf numFmtId="0" fontId="36" fillId="0" borderId="0" xfId="44" applyFont="1" applyFill="1" applyAlignment="1">
      <alignment horizontal="right" vertical="center"/>
    </xf>
    <xf numFmtId="0" fontId="0" fillId="0" borderId="0" xfId="0" applyAlignment="1">
      <alignment horizontal="right" vertical="top" wrapText="1"/>
    </xf>
    <xf numFmtId="0" fontId="23" fillId="0" borderId="31" xfId="0" applyFont="1" applyBorder="1" applyAlignment="1">
      <alignment horizontal="left" vertical="center" wrapText="1"/>
    </xf>
    <xf numFmtId="165" fontId="23" fillId="0" borderId="31" xfId="48" applyNumberFormat="1" applyFont="1" applyBorder="1" applyAlignment="1">
      <alignment horizontal="right" vertical="center"/>
    </xf>
    <xf numFmtId="0" fontId="23" fillId="0" borderId="0" xfId="0" applyFont="1" applyAlignment="1">
      <alignment horizontal="left" vertical="center" wrapText="1"/>
    </xf>
    <xf numFmtId="0" fontId="0" fillId="33" borderId="31" xfId="0" applyFill="1" applyBorder="1">
      <alignment horizontal="left" vertical="top" wrapText="1"/>
    </xf>
    <xf numFmtId="0" fontId="22" fillId="33" borderId="31" xfId="0" applyFont="1" applyFill="1" applyBorder="1" applyAlignment="1">
      <alignment horizontal="left" vertical="top" wrapText="1"/>
    </xf>
    <xf numFmtId="165" fontId="22" fillId="33" borderId="31" xfId="49" applyNumberFormat="1" applyFont="1" applyFill="1" applyBorder="1" applyAlignment="1">
      <alignment horizontal="right" vertical="top"/>
    </xf>
    <xf numFmtId="0" fontId="0" fillId="33" borderId="31" xfId="0" applyFont="1" applyFill="1" applyBorder="1" applyAlignment="1">
      <alignment horizontal="left" vertical="top" wrapText="1"/>
    </xf>
    <xf numFmtId="0" fontId="29" fillId="33" borderId="31" xfId="0" applyFont="1" applyFill="1" applyBorder="1">
      <alignment horizontal="left" vertical="top" wrapText="1"/>
    </xf>
    <xf numFmtId="165" fontId="18" fillId="33" borderId="31" xfId="48" applyNumberFormat="1" applyFont="1" applyFill="1" applyBorder="1" applyAlignment="1">
      <alignment horizontal="right" vertical="top"/>
    </xf>
    <xf numFmtId="0" fontId="0" fillId="0" borderId="31" xfId="0" applyBorder="1">
      <alignment horizontal="left" vertical="top" wrapText="1"/>
    </xf>
    <xf numFmtId="0" fontId="22" fillId="0" borderId="31" xfId="0" applyFont="1" applyBorder="1" applyAlignment="1">
      <alignment horizontal="left" vertical="top" wrapText="1"/>
    </xf>
    <xf numFmtId="165" fontId="22" fillId="0" borderId="31" xfId="49" applyNumberFormat="1" applyFont="1" applyBorder="1" applyAlignment="1">
      <alignment horizontal="right" vertical="top"/>
    </xf>
    <xf numFmtId="0" fontId="0" fillId="34" borderId="0" xfId="0" applyFont="1" applyFill="1" applyAlignment="1">
      <alignment horizontal="left" vertical="top" wrapText="1"/>
    </xf>
    <xf numFmtId="0" fontId="0" fillId="34" borderId="31" xfId="0" applyFont="1" applyFill="1" applyBorder="1" applyAlignment="1">
      <alignment horizontal="left" vertical="top" wrapText="1"/>
    </xf>
    <xf numFmtId="172" fontId="29" fillId="33" borderId="10" xfId="0" applyNumberFormat="1" applyFont="1" applyFill="1" applyBorder="1" applyAlignment="1">
      <alignment horizontal="right" vertical="top" wrapText="1"/>
    </xf>
    <xf numFmtId="166" fontId="46" fillId="33" borderId="0" xfId="52" applyNumberFormat="1" applyFont="1" applyFill="1" applyAlignment="1">
      <alignment horizontal="center" vertical="center"/>
    </xf>
    <xf numFmtId="166" fontId="32" fillId="33" borderId="31" xfId="52" applyNumberFormat="1" applyFont="1" applyFill="1" applyBorder="1" applyAlignment="1">
      <alignment horizontal="center" vertical="center" wrapText="1"/>
    </xf>
    <xf numFmtId="166" fontId="30" fillId="33" borderId="31" xfId="52" applyNumberFormat="1" applyFont="1" applyFill="1" applyBorder="1" applyAlignment="1">
      <alignment horizontal="center" vertical="center" wrapText="1"/>
    </xf>
    <xf numFmtId="167" fontId="27" fillId="33" borderId="28" xfId="52" applyNumberFormat="1" applyFont="1" applyFill="1" applyBorder="1" applyAlignment="1">
      <alignment horizontal="center" vertical="center"/>
    </xf>
    <xf numFmtId="167" fontId="27" fillId="33" borderId="31" xfId="52" applyNumberFormat="1" applyFont="1" applyFill="1" applyBorder="1" applyAlignment="1">
      <alignment horizontal="center" vertical="center"/>
    </xf>
    <xf numFmtId="166" fontId="30" fillId="33" borderId="32" xfId="52" applyNumberFormat="1" applyFont="1" applyFill="1" applyBorder="1" applyAlignment="1">
      <alignment horizontal="center" vertical="center" wrapText="1"/>
    </xf>
    <xf numFmtId="166" fontId="46" fillId="33" borderId="31" xfId="52" applyNumberFormat="1" applyFont="1" applyFill="1" applyBorder="1" applyAlignment="1">
      <alignment horizontal="center" vertical="center"/>
    </xf>
    <xf numFmtId="166" fontId="46" fillId="33" borderId="32" xfId="52" applyNumberFormat="1" applyFont="1" applyFill="1" applyBorder="1" applyAlignment="1">
      <alignment horizontal="center" vertical="center"/>
    </xf>
    <xf numFmtId="1" fontId="27" fillId="33" borderId="31" xfId="52" applyNumberFormat="1" applyFont="1" applyFill="1" applyBorder="1" applyAlignment="1">
      <alignment horizontal="center" vertical="center"/>
    </xf>
    <xf numFmtId="0" fontId="30" fillId="33" borderId="31" xfId="44" applyFont="1" applyFill="1" applyBorder="1" applyAlignment="1">
      <alignment horizontal="center" vertical="center" wrapText="1"/>
    </xf>
    <xf numFmtId="167" fontId="27" fillId="33" borderId="32" xfId="52" applyNumberFormat="1" applyFont="1" applyFill="1" applyBorder="1" applyAlignment="1">
      <alignment horizontal="center" vertical="center"/>
    </xf>
    <xf numFmtId="168" fontId="30" fillId="33" borderId="31" xfId="52" applyNumberFormat="1" applyFont="1" applyFill="1" applyBorder="1" applyAlignment="1">
      <alignment horizontal="center" vertical="center" wrapText="1"/>
    </xf>
    <xf numFmtId="1" fontId="46" fillId="33" borderId="31" xfId="52" applyNumberFormat="1" applyFont="1" applyFill="1" applyBorder="1" applyAlignment="1">
      <alignment horizontal="center" vertical="center"/>
    </xf>
    <xf numFmtId="166" fontId="46" fillId="33" borderId="31" xfId="52" applyNumberFormat="1" applyFont="1" applyFill="1" applyBorder="1" applyAlignment="1">
      <alignment horizontal="center" vertical="center" wrapText="1"/>
    </xf>
    <xf numFmtId="167" fontId="28" fillId="33" borderId="32" xfId="52" applyNumberFormat="1" applyFont="1" applyFill="1" applyBorder="1" applyAlignment="1">
      <alignment horizontal="center" vertical="center"/>
    </xf>
    <xf numFmtId="167" fontId="28" fillId="33" borderId="31" xfId="52" applyNumberFormat="1" applyFont="1" applyFill="1" applyBorder="1" applyAlignment="1">
      <alignment horizontal="center" vertical="center"/>
    </xf>
    <xf numFmtId="49" fontId="46" fillId="33" borderId="0" xfId="52" applyNumberFormat="1" applyFont="1" applyFill="1" applyAlignment="1">
      <alignment horizontal="center" vertical="center"/>
    </xf>
    <xf numFmtId="166" fontId="46" fillId="33" borderId="31" xfId="52" applyNumberFormat="1" applyFont="1" applyFill="1" applyBorder="1" applyAlignment="1">
      <alignment horizontal="left" vertical="center"/>
    </xf>
    <xf numFmtId="167" fontId="24" fillId="0" borderId="32" xfId="43" applyNumberFormat="1" applyFont="1" applyFill="1" applyBorder="1" applyAlignment="1">
      <alignment horizontal="center" vertical="center" wrapText="1"/>
    </xf>
    <xf numFmtId="167" fontId="24" fillId="0" borderId="31" xfId="43" applyNumberFormat="1" applyFont="1" applyFill="1" applyBorder="1" applyAlignment="1">
      <alignment horizontal="center" vertical="center" wrapText="1"/>
    </xf>
    <xf numFmtId="167" fontId="36" fillId="0" borderId="32" xfId="43" applyNumberFormat="1" applyFont="1" applyFill="1" applyBorder="1" applyAlignment="1">
      <alignment horizontal="center" vertical="center" wrapText="1"/>
    </xf>
    <xf numFmtId="167" fontId="36" fillId="0" borderId="31" xfId="43" applyNumberFormat="1" applyFont="1" applyFill="1" applyBorder="1" applyAlignment="1">
      <alignment horizontal="center" vertical="center" wrapText="1"/>
    </xf>
    <xf numFmtId="167" fontId="46" fillId="33" borderId="32" xfId="52" applyNumberFormat="1" applyFont="1" applyFill="1" applyBorder="1" applyAlignment="1">
      <alignment horizontal="center" vertical="center"/>
    </xf>
    <xf numFmtId="167" fontId="46" fillId="33" borderId="31" xfId="52" applyNumberFormat="1" applyFont="1" applyFill="1" applyBorder="1" applyAlignment="1">
      <alignment horizontal="center" vertical="center"/>
    </xf>
    <xf numFmtId="49" fontId="46" fillId="33" borderId="31" xfId="52" applyNumberFormat="1" applyFont="1" applyFill="1" applyBorder="1" applyAlignment="1">
      <alignment horizontal="center" vertical="center"/>
    </xf>
    <xf numFmtId="0" fontId="0" fillId="33" borderId="31" xfId="0" applyFill="1" applyBorder="1" applyAlignment="1">
      <alignment horizontal="left" vertical="top" wrapText="1"/>
    </xf>
    <xf numFmtId="165" fontId="0" fillId="33" borderId="10" xfId="48" applyNumberFormat="1" applyFont="1" applyFill="1" applyBorder="1" applyAlignment="1">
      <alignment horizontal="right" vertical="top"/>
    </xf>
    <xf numFmtId="0" fontId="29" fillId="33" borderId="31" xfId="0" applyFont="1" applyFill="1" applyBorder="1" applyAlignment="1">
      <alignment horizontal="right" vertical="top" wrapText="1"/>
    </xf>
    <xf numFmtId="0" fontId="24" fillId="0" borderId="0" xfId="0" applyFont="1" applyFill="1" applyAlignment="1"/>
    <xf numFmtId="173" fontId="24" fillId="0" borderId="0" xfId="0" applyNumberFormat="1" applyFont="1" applyFill="1" applyAlignment="1"/>
    <xf numFmtId="174" fontId="24" fillId="0" borderId="0" xfId="1" applyNumberFormat="1" applyFont="1" applyFill="1" applyAlignment="1"/>
    <xf numFmtId="0" fontId="31" fillId="0" borderId="35" xfId="0" applyFont="1" applyFill="1" applyBorder="1" applyAlignment="1">
      <alignment horizontal="center" vertical="center"/>
    </xf>
    <xf numFmtId="0" fontId="25" fillId="0" borderId="31" xfId="0" applyFont="1" applyFill="1" applyBorder="1" applyAlignment="1"/>
    <xf numFmtId="170" fontId="25" fillId="0" borderId="36" xfId="1" applyNumberFormat="1" applyFont="1" applyFill="1" applyBorder="1" applyAlignment="1">
      <alignment vertical="center" wrapText="1"/>
    </xf>
    <xf numFmtId="1" fontId="48" fillId="0" borderId="35" xfId="0" applyNumberFormat="1" applyFont="1" applyBorder="1" applyAlignment="1">
      <alignment horizontal="center" vertical="center" shrinkToFit="1"/>
    </xf>
    <xf numFmtId="1" fontId="48" fillId="0" borderId="31" xfId="0" applyNumberFormat="1" applyFont="1" applyBorder="1" applyAlignment="1">
      <alignment horizontal="center" vertical="center" shrinkToFit="1"/>
    </xf>
    <xf numFmtId="170" fontId="36" fillId="0" borderId="36" xfId="1" applyNumberFormat="1" applyFont="1" applyFill="1" applyBorder="1" applyAlignment="1">
      <alignment vertical="center" wrapText="1"/>
    </xf>
    <xf numFmtId="0" fontId="36" fillId="0" borderId="0" xfId="0" applyFont="1" applyFill="1" applyAlignment="1"/>
    <xf numFmtId="49" fontId="25" fillId="0" borderId="35" xfId="54" applyNumberFormat="1" applyFont="1" applyFill="1" applyBorder="1" applyAlignment="1">
      <alignment vertical="top" wrapText="1"/>
    </xf>
    <xf numFmtId="49" fontId="25" fillId="0" borderId="31" xfId="54" applyNumberFormat="1" applyFont="1" applyFill="1" applyBorder="1" applyAlignment="1">
      <alignment vertical="top" wrapText="1"/>
    </xf>
    <xf numFmtId="170" fontId="25" fillId="0" borderId="36" xfId="1" applyNumberFormat="1" applyFont="1" applyFill="1" applyBorder="1" applyAlignment="1">
      <alignment horizontal="left" vertical="center" wrapText="1"/>
    </xf>
    <xf numFmtId="0" fontId="25" fillId="0" borderId="0" xfId="0" applyFont="1" applyFill="1" applyAlignment="1"/>
    <xf numFmtId="0" fontId="25" fillId="0" borderId="35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1" fontId="48" fillId="34" borderId="35" xfId="0" applyNumberFormat="1" applyFont="1" applyFill="1" applyBorder="1" applyAlignment="1">
      <alignment horizontal="center" vertical="center" shrinkToFit="1"/>
    </xf>
    <xf numFmtId="1" fontId="48" fillId="34" borderId="31" xfId="0" applyNumberFormat="1" applyFont="1" applyFill="1" applyBorder="1" applyAlignment="1">
      <alignment horizontal="center" vertical="center" shrinkToFit="1"/>
    </xf>
    <xf numFmtId="0" fontId="24" fillId="34" borderId="0" xfId="0" applyFont="1" applyFill="1" applyAlignment="1"/>
    <xf numFmtId="173" fontId="24" fillId="34" borderId="0" xfId="0" applyNumberFormat="1" applyFont="1" applyFill="1" applyAlignment="1"/>
    <xf numFmtId="174" fontId="24" fillId="34" borderId="0" xfId="1" applyNumberFormat="1" applyFont="1" applyFill="1" applyAlignment="1"/>
    <xf numFmtId="49" fontId="25" fillId="0" borderId="37" xfId="54" applyNumberFormat="1" applyFont="1" applyFill="1" applyBorder="1" applyAlignment="1">
      <alignment vertical="top" wrapText="1"/>
    </xf>
    <xf numFmtId="49" fontId="25" fillId="0" borderId="31" xfId="54" applyNumberFormat="1" applyFont="1" applyFill="1" applyBorder="1" applyAlignment="1">
      <alignment horizontal="center" vertical="top" wrapText="1"/>
    </xf>
    <xf numFmtId="0" fontId="25" fillId="0" borderId="31" xfId="54" applyFont="1" applyFill="1" applyBorder="1" applyAlignment="1">
      <alignment horizontal="left" vertical="center"/>
    </xf>
    <xf numFmtId="170" fontId="50" fillId="0" borderId="38" xfId="1" applyNumberFormat="1" applyFont="1" applyFill="1" applyBorder="1" applyAlignment="1">
      <alignment vertical="center" wrapText="1"/>
    </xf>
    <xf numFmtId="170" fontId="25" fillId="0" borderId="38" xfId="1" applyNumberFormat="1" applyFont="1" applyFill="1" applyBorder="1" applyAlignment="1">
      <alignment vertical="center" wrapText="1"/>
    </xf>
    <xf numFmtId="49" fontId="36" fillId="0" borderId="37" xfId="54" applyNumberFormat="1" applyFont="1" applyFill="1" applyBorder="1" applyAlignment="1">
      <alignment vertical="top" wrapText="1"/>
    </xf>
    <xf numFmtId="49" fontId="36" fillId="0" borderId="31" xfId="54" applyNumberFormat="1" applyFont="1" applyFill="1" applyBorder="1" applyAlignment="1">
      <alignment vertical="top" wrapText="1"/>
    </xf>
    <xf numFmtId="0" fontId="25" fillId="0" borderId="31" xfId="55" applyFont="1" applyFill="1" applyBorder="1" applyAlignment="1">
      <alignment horizontal="left" vertical="center" wrapText="1"/>
    </xf>
    <xf numFmtId="49" fontId="25" fillId="0" borderId="39" xfId="0" applyNumberFormat="1" applyFont="1" applyFill="1" applyBorder="1" applyAlignment="1">
      <alignment horizontal="center" vertical="center"/>
    </xf>
    <xf numFmtId="49" fontId="25" fillId="0" borderId="40" xfId="0" applyNumberFormat="1" applyFont="1" applyFill="1" applyBorder="1" applyAlignment="1">
      <alignment horizontal="center" vertical="center"/>
    </xf>
    <xf numFmtId="0" fontId="25" fillId="0" borderId="40" xfId="0" applyFont="1" applyFill="1" applyBorder="1" applyAlignment="1">
      <alignment horizontal="center" vertical="center"/>
    </xf>
    <xf numFmtId="49" fontId="36" fillId="34" borderId="37" xfId="0" applyNumberFormat="1" applyFont="1" applyFill="1" applyBorder="1" applyAlignment="1">
      <alignment horizontal="center" vertical="center"/>
    </xf>
    <xf numFmtId="49" fontId="36" fillId="34" borderId="31" xfId="0" applyNumberFormat="1" applyFont="1" applyFill="1" applyBorder="1" applyAlignment="1">
      <alignment horizontal="center" vertical="center"/>
    </xf>
    <xf numFmtId="0" fontId="36" fillId="34" borderId="31" xfId="0" applyFont="1" applyFill="1" applyBorder="1" applyAlignment="1">
      <alignment horizontal="center" vertical="center"/>
    </xf>
    <xf numFmtId="0" fontId="23" fillId="34" borderId="0" xfId="0" applyFont="1" applyFill="1" applyAlignment="1"/>
    <xf numFmtId="169" fontId="23" fillId="34" borderId="0" xfId="0" applyNumberFormat="1" applyFont="1" applyFill="1" applyAlignment="1"/>
    <xf numFmtId="174" fontId="49" fillId="34" borderId="0" xfId="1" applyNumberFormat="1" applyFont="1" applyFill="1" applyAlignment="1"/>
    <xf numFmtId="174" fontId="23" fillId="34" borderId="0" xfId="1" applyNumberFormat="1" applyFont="1" applyFill="1" applyAlignment="1"/>
    <xf numFmtId="49" fontId="25" fillId="34" borderId="37" xfId="0" applyNumberFormat="1" applyFont="1" applyFill="1" applyBorder="1" applyAlignment="1">
      <alignment horizontal="center" vertical="center"/>
    </xf>
    <xf numFmtId="49" fontId="25" fillId="34" borderId="31" xfId="0" applyNumberFormat="1" applyFont="1" applyFill="1" applyBorder="1" applyAlignment="1">
      <alignment horizontal="center" vertical="center"/>
    </xf>
    <xf numFmtId="0" fontId="25" fillId="34" borderId="31" xfId="0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175" fontId="24" fillId="0" borderId="0" xfId="0" applyNumberFormat="1" applyFont="1" applyFill="1" applyBorder="1" applyAlignment="1"/>
    <xf numFmtId="0" fontId="52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wrapText="1"/>
    </xf>
    <xf numFmtId="0" fontId="52" fillId="0" borderId="0" xfId="0" applyFont="1" applyAlignment="1">
      <alignment horizontal="right" vertical="center"/>
    </xf>
    <xf numFmtId="0" fontId="52" fillId="0" borderId="0" xfId="0" applyFont="1" applyAlignment="1">
      <alignment horizontal="right"/>
    </xf>
    <xf numFmtId="175" fontId="24" fillId="0" borderId="0" xfId="0" applyNumberFormat="1" applyFont="1" applyFill="1" applyBorder="1" applyAlignment="1">
      <alignment horizontal="right" wrapText="1"/>
    </xf>
    <xf numFmtId="0" fontId="31" fillId="0" borderId="0" xfId="0" applyNumberFormat="1" applyFont="1" applyFill="1" applyBorder="1" applyAlignment="1">
      <alignment horizontal="center" vertical="center" wrapText="1"/>
    </xf>
    <xf numFmtId="175" fontId="24" fillId="0" borderId="0" xfId="56" applyNumberFormat="1" applyFont="1" applyFill="1" applyBorder="1" applyAlignment="1">
      <alignment horizontal="right" vertical="center" wrapText="1"/>
    </xf>
    <xf numFmtId="176" fontId="24" fillId="0" borderId="0" xfId="0" applyNumberFormat="1" applyFont="1" applyFill="1" applyAlignment="1">
      <alignment vertical="center" wrapText="1"/>
    </xf>
    <xf numFmtId="175" fontId="30" fillId="0" borderId="0" xfId="0" applyNumberFormat="1" applyFont="1" applyFill="1" applyBorder="1" applyAlignment="1"/>
    <xf numFmtId="175" fontId="54" fillId="0" borderId="0" xfId="0" applyNumberFormat="1" applyFont="1" applyFill="1" applyBorder="1" applyAlignment="1">
      <alignment horizontal="right"/>
    </xf>
    <xf numFmtId="175" fontId="24" fillId="0" borderId="0" xfId="0" applyNumberFormat="1" applyFont="1" applyFill="1" applyBorder="1" applyAlignment="1">
      <alignment vertical="center" wrapText="1"/>
    </xf>
    <xf numFmtId="175" fontId="23" fillId="0" borderId="31" xfId="1" applyNumberFormat="1" applyFont="1" applyFill="1" applyBorder="1" applyAlignment="1">
      <alignment horizontal="center" vertical="center" wrapText="1"/>
    </xf>
    <xf numFmtId="175" fontId="23" fillId="0" borderId="38" xfId="1" applyNumberFormat="1" applyFont="1" applyFill="1" applyBorder="1" applyAlignment="1">
      <alignment horizontal="center" vertical="center" wrapText="1"/>
    </xf>
    <xf numFmtId="175" fontId="24" fillId="0" borderId="37" xfId="0" applyNumberFormat="1" applyFont="1" applyFill="1" applyBorder="1" applyAlignment="1">
      <alignment horizontal="center"/>
    </xf>
    <xf numFmtId="175" fontId="24" fillId="0" borderId="31" xfId="0" applyNumberFormat="1" applyFont="1" applyFill="1" applyBorder="1" applyAlignment="1">
      <alignment horizontal="center"/>
    </xf>
    <xf numFmtId="175" fontId="55" fillId="0" borderId="32" xfId="56" applyNumberFormat="1" applyFont="1" applyFill="1" applyBorder="1" applyAlignment="1">
      <alignment vertical="center" wrapText="1"/>
    </xf>
    <xf numFmtId="170" fontId="23" fillId="0" borderId="37" xfId="1" applyNumberFormat="1" applyFont="1" applyFill="1" applyBorder="1" applyAlignment="1">
      <alignment horizontal="center" vertical="center" wrapText="1"/>
    </xf>
    <xf numFmtId="170" fontId="23" fillId="0" borderId="31" xfId="1" applyNumberFormat="1" applyFont="1" applyFill="1" applyBorder="1" applyAlignment="1">
      <alignment horizontal="center" vertical="center" wrapText="1"/>
    </xf>
    <xf numFmtId="170" fontId="23" fillId="0" borderId="38" xfId="1" applyNumberFormat="1" applyFont="1" applyFill="1" applyBorder="1" applyAlignment="1">
      <alignment horizontal="center" vertical="center" wrapText="1"/>
    </xf>
    <xf numFmtId="175" fontId="24" fillId="0" borderId="0" xfId="53" applyNumberFormat="1" applyFont="1" applyFill="1" applyBorder="1"/>
    <xf numFmtId="175" fontId="55" fillId="0" borderId="32" xfId="56" quotePrefix="1" applyNumberFormat="1" applyFont="1" applyFill="1" applyBorder="1" applyAlignment="1">
      <alignment vertical="center" wrapText="1"/>
    </xf>
    <xf numFmtId="170" fontId="26" fillId="0" borderId="37" xfId="1" applyNumberFormat="1" applyFont="1" applyFill="1" applyBorder="1" applyAlignment="1">
      <alignment horizontal="center" vertical="center" wrapText="1"/>
    </xf>
    <xf numFmtId="169" fontId="26" fillId="0" borderId="37" xfId="1" applyNumberFormat="1" applyFont="1" applyFill="1" applyBorder="1" applyAlignment="1">
      <alignment horizontal="center" vertical="center" wrapText="1"/>
    </xf>
    <xf numFmtId="169" fontId="23" fillId="0" borderId="31" xfId="1" applyNumberFormat="1" applyFont="1" applyFill="1" applyBorder="1" applyAlignment="1">
      <alignment horizontal="center" vertical="center" wrapText="1"/>
    </xf>
    <xf numFmtId="169" fontId="23" fillId="0" borderId="38" xfId="1" applyNumberFormat="1" applyFont="1" applyFill="1" applyBorder="1" applyAlignment="1">
      <alignment horizontal="center" vertical="center" wrapText="1"/>
    </xf>
    <xf numFmtId="49" fontId="23" fillId="36" borderId="37" xfId="0" applyNumberFormat="1" applyFont="1" applyFill="1" applyBorder="1" applyAlignment="1">
      <alignment horizontal="center" vertical="center"/>
    </xf>
    <xf numFmtId="175" fontId="23" fillId="36" borderId="31" xfId="0" applyNumberFormat="1" applyFont="1" applyFill="1" applyBorder="1" applyAlignment="1">
      <alignment horizontal="center"/>
    </xf>
    <xf numFmtId="175" fontId="23" fillId="36" borderId="32" xfId="56" quotePrefix="1" applyNumberFormat="1" applyFont="1" applyFill="1" applyBorder="1" applyAlignment="1">
      <alignment vertical="center" wrapText="1"/>
    </xf>
    <xf numFmtId="169" fontId="26" fillId="36" borderId="37" xfId="1" applyNumberFormat="1" applyFont="1" applyFill="1" applyBorder="1" applyAlignment="1">
      <alignment horizontal="center" vertical="center" wrapText="1"/>
    </xf>
    <xf numFmtId="169" fontId="23" fillId="36" borderId="31" xfId="1" applyNumberFormat="1" applyFont="1" applyFill="1" applyBorder="1" applyAlignment="1">
      <alignment horizontal="center" vertical="center" wrapText="1"/>
    </xf>
    <xf numFmtId="169" fontId="23" fillId="36" borderId="38" xfId="1" applyNumberFormat="1" applyFont="1" applyFill="1" applyBorder="1" applyAlignment="1">
      <alignment horizontal="center" vertical="center" wrapText="1"/>
    </xf>
    <xf numFmtId="49" fontId="24" fillId="0" borderId="52" xfId="0" applyNumberFormat="1" applyFont="1" applyFill="1" applyBorder="1" applyAlignment="1">
      <alignment horizontal="center" vertical="center"/>
    </xf>
    <xf numFmtId="175" fontId="24" fillId="0" borderId="32" xfId="56" quotePrefix="1" applyNumberFormat="1" applyFont="1" applyFill="1" applyBorder="1" applyAlignment="1">
      <alignment vertical="center" wrapText="1"/>
    </xf>
    <xf numFmtId="169" fontId="26" fillId="0" borderId="52" xfId="1" applyNumberFormat="1" applyFont="1" applyFill="1" applyBorder="1" applyAlignment="1">
      <alignment horizontal="center" vertical="center" wrapText="1"/>
    </xf>
    <xf numFmtId="169" fontId="23" fillId="0" borderId="19" xfId="1" applyNumberFormat="1" applyFont="1" applyFill="1" applyBorder="1" applyAlignment="1">
      <alignment horizontal="center" vertical="center" wrapText="1"/>
    </xf>
    <xf numFmtId="169" fontId="23" fillId="0" borderId="53" xfId="1" applyNumberFormat="1" applyFont="1" applyFill="1" applyBorder="1" applyAlignment="1">
      <alignment horizontal="center" vertical="center" wrapText="1"/>
    </xf>
    <xf numFmtId="1" fontId="56" fillId="35" borderId="51" xfId="0" applyNumberFormat="1" applyFont="1" applyFill="1" applyBorder="1" applyAlignment="1">
      <alignment horizontal="center" vertical="center" shrinkToFit="1"/>
    </xf>
    <xf numFmtId="1" fontId="48" fillId="35" borderId="30" xfId="0" applyNumberFormat="1" applyFont="1" applyFill="1" applyBorder="1" applyAlignment="1">
      <alignment horizontal="center" vertical="center" shrinkToFit="1"/>
    </xf>
    <xf numFmtId="0" fontId="57" fillId="35" borderId="28" xfId="0" applyFont="1" applyFill="1" applyBorder="1" applyAlignment="1">
      <alignment horizontal="left" vertical="center" wrapText="1"/>
    </xf>
    <xf numFmtId="170" fontId="23" fillId="35" borderId="37" xfId="1" applyNumberFormat="1" applyFont="1" applyFill="1" applyBorder="1" applyAlignment="1">
      <alignment horizontal="center" vertical="center" wrapText="1"/>
    </xf>
    <xf numFmtId="170" fontId="23" fillId="35" borderId="31" xfId="1" applyNumberFormat="1" applyFont="1" applyFill="1" applyBorder="1" applyAlignment="1">
      <alignment horizontal="center" vertical="center" wrapText="1"/>
    </xf>
    <xf numFmtId="170" fontId="23" fillId="35" borderId="38" xfId="1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left" vertical="center" wrapText="1"/>
    </xf>
    <xf numFmtId="170" fontId="24" fillId="0" borderId="51" xfId="1" applyNumberFormat="1" applyFont="1" applyFill="1" applyBorder="1" applyAlignment="1">
      <alignment horizontal="center" vertical="center" wrapText="1"/>
    </xf>
    <xf numFmtId="170" fontId="23" fillId="0" borderId="30" xfId="1" applyNumberFormat="1" applyFont="1" applyFill="1" applyBorder="1" applyAlignment="1">
      <alignment horizontal="center" vertical="center" wrapText="1"/>
    </xf>
    <xf numFmtId="170" fontId="23" fillId="0" borderId="54" xfId="1" applyNumberFormat="1" applyFont="1" applyFill="1" applyBorder="1" applyAlignment="1">
      <alignment horizontal="center" vertical="center" wrapText="1"/>
    </xf>
    <xf numFmtId="175" fontId="35" fillId="0" borderId="33" xfId="56" applyNumberFormat="1" applyFont="1" applyFill="1" applyBorder="1" applyAlignment="1">
      <alignment vertical="center" wrapText="1"/>
    </xf>
    <xf numFmtId="0" fontId="35" fillId="0" borderId="32" xfId="0" applyFont="1" applyBorder="1" applyAlignment="1">
      <alignment horizontal="left" vertical="center" wrapText="1"/>
    </xf>
    <xf numFmtId="170" fontId="24" fillId="0" borderId="37" xfId="1" applyNumberFormat="1" applyFont="1" applyFill="1" applyBorder="1" applyAlignment="1">
      <alignment horizontal="center" vertical="center" wrapText="1"/>
    </xf>
    <xf numFmtId="0" fontId="23" fillId="0" borderId="32" xfId="0" applyFont="1" applyBorder="1" applyAlignment="1">
      <alignment horizontal="left" vertical="center" wrapText="1"/>
    </xf>
    <xf numFmtId="170" fontId="24" fillId="0" borderId="31" xfId="1" applyNumberFormat="1" applyFont="1" applyFill="1" applyBorder="1" applyAlignment="1">
      <alignment horizontal="center" vertical="center" wrapText="1"/>
    </xf>
    <xf numFmtId="170" fontId="24" fillId="0" borderId="38" xfId="1" applyNumberFormat="1" applyFont="1" applyFill="1" applyBorder="1" applyAlignment="1">
      <alignment horizontal="center" vertical="center" wrapText="1"/>
    </xf>
    <xf numFmtId="175" fontId="35" fillId="0" borderId="57" xfId="56" applyNumberFormat="1" applyFont="1" applyFill="1" applyBorder="1" applyAlignment="1">
      <alignment horizontal="left" vertical="center" wrapText="1"/>
    </xf>
    <xf numFmtId="170" fontId="24" fillId="0" borderId="39" xfId="1" applyNumberFormat="1" applyFont="1" applyFill="1" applyBorder="1" applyAlignment="1">
      <alignment horizontal="center" vertical="center" wrapText="1"/>
    </xf>
    <xf numFmtId="170" fontId="24" fillId="0" borderId="40" xfId="1" applyNumberFormat="1" applyFont="1" applyFill="1" applyBorder="1" applyAlignment="1">
      <alignment horizontal="center" vertical="center" wrapText="1"/>
    </xf>
    <xf numFmtId="170" fontId="24" fillId="0" borderId="41" xfId="1" applyNumberFormat="1" applyFont="1" applyFill="1" applyBorder="1" applyAlignment="1">
      <alignment horizontal="center" vertical="center" wrapText="1"/>
    </xf>
    <xf numFmtId="175" fontId="58" fillId="0" borderId="0" xfId="0" applyNumberFormat="1" applyFont="1" applyFill="1" applyBorder="1" applyAlignment="1"/>
    <xf numFmtId="175" fontId="23" fillId="0" borderId="0" xfId="0" applyNumberFormat="1" applyFont="1" applyFill="1" applyBorder="1" applyAlignment="1"/>
    <xf numFmtId="0" fontId="34" fillId="0" borderId="0" xfId="0" applyFont="1" applyAlignment="1">
      <alignment horizontal="left" vertical="top" wrapText="1"/>
    </xf>
    <xf numFmtId="0" fontId="28" fillId="0" borderId="0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justify"/>
    </xf>
    <xf numFmtId="0" fontId="52" fillId="0" borderId="0" xfId="0" applyFont="1" applyAlignment="1"/>
    <xf numFmtId="0" fontId="24" fillId="0" borderId="58" xfId="0" applyFont="1" applyBorder="1" applyAlignment="1">
      <alignment horizontal="center" vertical="center" wrapText="1"/>
    </xf>
    <xf numFmtId="169" fontId="24" fillId="0" borderId="0" xfId="0" applyNumberFormat="1" applyFont="1" applyAlignment="1"/>
    <xf numFmtId="0" fontId="24" fillId="0" borderId="0" xfId="0" applyFont="1" applyAlignment="1"/>
    <xf numFmtId="0" fontId="35" fillId="0" borderId="61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left" vertical="top" wrapText="1"/>
    </xf>
    <xf numFmtId="0" fontId="35" fillId="0" borderId="37" xfId="0" applyFont="1" applyBorder="1" applyAlignment="1">
      <alignment horizontal="left" vertical="center" wrapText="1"/>
    </xf>
    <xf numFmtId="170" fontId="42" fillId="0" borderId="38" xfId="57" applyNumberFormat="1" applyFont="1" applyBorder="1" applyAlignment="1">
      <alignment horizontal="right" vertical="top" wrapText="1"/>
    </xf>
    <xf numFmtId="0" fontId="30" fillId="33" borderId="32" xfId="50" applyFont="1" applyFill="1" applyBorder="1" applyAlignment="1"/>
    <xf numFmtId="0" fontId="25" fillId="0" borderId="24" xfId="0" applyFont="1" applyFill="1" applyBorder="1" applyAlignment="1">
      <alignment horizontal="center" vertical="center" wrapText="1"/>
    </xf>
    <xf numFmtId="0" fontId="25" fillId="33" borderId="31" xfId="46" applyFont="1" applyFill="1" applyBorder="1" applyAlignment="1">
      <alignment horizontal="center" vertical="center"/>
    </xf>
    <xf numFmtId="0" fontId="25" fillId="33" borderId="31" xfId="46" applyFont="1" applyFill="1" applyBorder="1" applyAlignment="1">
      <alignment horizontal="center" vertical="center" wrapText="1"/>
    </xf>
    <xf numFmtId="3" fontId="25" fillId="0" borderId="27" xfId="46" applyNumberFormat="1" applyFont="1" applyFill="1" applyBorder="1" applyAlignment="1">
      <alignment horizontal="center" vertical="center"/>
    </xf>
    <xf numFmtId="0" fontId="25" fillId="0" borderId="31" xfId="46" applyFont="1" applyFill="1" applyBorder="1" applyAlignment="1">
      <alignment horizontal="center" vertical="center"/>
    </xf>
    <xf numFmtId="167" fontId="25" fillId="0" borderId="34" xfId="47" applyNumberFormat="1" applyFont="1" applyFill="1" applyBorder="1" applyAlignment="1">
      <alignment horizontal="center" vertical="center" wrapText="1"/>
    </xf>
    <xf numFmtId="0" fontId="43" fillId="33" borderId="31" xfId="45" applyFont="1" applyFill="1" applyBorder="1" applyAlignment="1">
      <alignment vertical="center"/>
    </xf>
    <xf numFmtId="0" fontId="43" fillId="33" borderId="22" xfId="45" applyFont="1" applyFill="1" applyBorder="1" applyAlignment="1">
      <alignment horizontal="center" vertical="center"/>
    </xf>
    <xf numFmtId="167" fontId="25" fillId="0" borderId="27" xfId="46" applyNumberFormat="1" applyFont="1" applyFill="1" applyBorder="1" applyAlignment="1">
      <alignment horizontal="center" vertical="center"/>
    </xf>
    <xf numFmtId="0" fontId="43" fillId="33" borderId="29" xfId="45" applyFont="1" applyFill="1" applyBorder="1" applyAlignment="1">
      <alignment horizontal="center" vertical="center"/>
    </xf>
    <xf numFmtId="167" fontId="36" fillId="0" borderId="34" xfId="47" applyNumberFormat="1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3" fontId="25" fillId="0" borderId="31" xfId="46" applyNumberFormat="1" applyFont="1" applyFill="1" applyBorder="1" applyAlignment="1">
      <alignment horizontal="center" vertical="center"/>
    </xf>
    <xf numFmtId="0" fontId="43" fillId="33" borderId="31" xfId="45" applyFont="1" applyFill="1" applyBorder="1" applyAlignment="1">
      <alignment horizontal="center" vertical="center"/>
    </xf>
    <xf numFmtId="166" fontId="30" fillId="33" borderId="0" xfId="52" applyNumberFormat="1" applyFont="1" applyFill="1" applyAlignment="1">
      <alignment horizontal="right" vertical="center" wrapText="1"/>
    </xf>
    <xf numFmtId="166" fontId="23" fillId="33" borderId="0" xfId="52" applyNumberFormat="1" applyFont="1" applyFill="1" applyAlignment="1">
      <alignment horizontal="center" vertical="center" wrapText="1"/>
    </xf>
    <xf numFmtId="0" fontId="42" fillId="0" borderId="31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center" vertical="center" wrapText="1"/>
    </xf>
    <xf numFmtId="0" fontId="24" fillId="33" borderId="31" xfId="51" applyFont="1" applyFill="1" applyBorder="1" applyAlignment="1" applyProtection="1">
      <alignment horizontal="left" vertical="center" wrapText="1"/>
      <protection hidden="1"/>
    </xf>
    <xf numFmtId="0" fontId="31" fillId="34" borderId="31" xfId="0" applyFont="1" applyFill="1" applyBorder="1" applyAlignment="1">
      <alignment horizontal="center" vertical="center" wrapText="1"/>
    </xf>
    <xf numFmtId="0" fontId="24" fillId="34" borderId="10" xfId="51" applyFont="1" applyFill="1" applyBorder="1" applyAlignment="1" applyProtection="1">
      <alignment horizontal="left" vertical="center" wrapText="1"/>
      <protection hidden="1"/>
    </xf>
    <xf numFmtId="166" fontId="24" fillId="34" borderId="10" xfId="51" applyNumberFormat="1" applyFont="1" applyFill="1" applyBorder="1" applyAlignment="1" applyProtection="1">
      <alignment horizontal="center" vertical="center" wrapText="1"/>
      <protection hidden="1"/>
    </xf>
    <xf numFmtId="0" fontId="31" fillId="34" borderId="0" xfId="0" applyFont="1" applyFill="1" applyAlignment="1">
      <alignment vertical="center" wrapText="1"/>
    </xf>
    <xf numFmtId="169" fontId="31" fillId="34" borderId="0" xfId="1" applyNumberFormat="1" applyFont="1" applyFill="1" applyAlignment="1">
      <alignment vertical="center" wrapText="1"/>
    </xf>
    <xf numFmtId="0" fontId="24" fillId="34" borderId="31" xfId="51" applyFont="1" applyFill="1" applyBorder="1" applyAlignment="1" applyProtection="1">
      <alignment horizontal="left" vertical="center" wrapText="1"/>
      <protection hidden="1"/>
    </xf>
    <xf numFmtId="166" fontId="23" fillId="33" borderId="31" xfId="51" applyNumberFormat="1" applyFont="1" applyFill="1" applyBorder="1" applyAlignment="1" applyProtection="1">
      <alignment horizontal="center" vertical="center" wrapText="1"/>
      <protection hidden="1"/>
    </xf>
    <xf numFmtId="166" fontId="23" fillId="34" borderId="31" xfId="51" applyNumberFormat="1" applyFont="1" applyFill="1" applyBorder="1" applyAlignment="1" applyProtection="1">
      <alignment horizontal="center" vertical="center" wrapText="1"/>
      <protection hidden="1"/>
    </xf>
    <xf numFmtId="0" fontId="29" fillId="33" borderId="31" xfId="0" applyFont="1" applyFill="1" applyBorder="1" applyAlignment="1">
      <alignment horizontal="left" vertical="top" wrapText="1"/>
    </xf>
    <xf numFmtId="166" fontId="30" fillId="33" borderId="0" xfId="52" applyNumberFormat="1" applyFont="1" applyFill="1" applyAlignment="1">
      <alignment horizontal="right" vertical="center" wrapText="1"/>
    </xf>
    <xf numFmtId="166" fontId="30" fillId="33" borderId="11" xfId="52" applyNumberFormat="1" applyFont="1" applyFill="1" applyBorder="1" applyAlignment="1">
      <alignment horizontal="center" vertical="center" wrapText="1"/>
    </xf>
    <xf numFmtId="166" fontId="30" fillId="33" borderId="22" xfId="52" applyNumberFormat="1" applyFont="1" applyFill="1" applyBorder="1" applyAlignment="1">
      <alignment horizontal="center" vertical="center" wrapText="1"/>
    </xf>
    <xf numFmtId="166" fontId="25" fillId="33" borderId="27" xfId="52" applyNumberFormat="1" applyFont="1" applyFill="1" applyBorder="1" applyAlignment="1">
      <alignment horizontal="center" vertical="center" wrapText="1"/>
    </xf>
    <xf numFmtId="166" fontId="25" fillId="33" borderId="30" xfId="52" applyNumberFormat="1" applyFont="1" applyFill="1" applyBorder="1" applyAlignment="1">
      <alignment horizontal="center" vertical="center" wrapText="1"/>
    </xf>
    <xf numFmtId="166" fontId="32" fillId="33" borderId="32" xfId="52" applyNumberFormat="1" applyFont="1" applyFill="1" applyBorder="1" applyAlignment="1">
      <alignment horizontal="center" vertical="center"/>
    </xf>
    <xf numFmtId="166" fontId="32" fillId="33" borderId="33" xfId="52" applyNumberFormat="1" applyFont="1" applyFill="1" applyBorder="1" applyAlignment="1">
      <alignment horizontal="center" vertical="center"/>
    </xf>
    <xf numFmtId="166" fontId="32" fillId="33" borderId="34" xfId="52" applyNumberFormat="1" applyFont="1" applyFill="1" applyBorder="1" applyAlignment="1">
      <alignment horizontal="center" vertical="center"/>
    </xf>
    <xf numFmtId="0" fontId="23" fillId="0" borderId="0" xfId="0" applyNumberFormat="1" applyFont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0" fontId="0" fillId="33" borderId="32" xfId="0" applyFont="1" applyFill="1" applyBorder="1" applyAlignment="1">
      <alignment horizontal="center" vertical="top" wrapText="1"/>
    </xf>
    <xf numFmtId="0" fontId="0" fillId="33" borderId="33" xfId="0" applyFont="1" applyFill="1" applyBorder="1" applyAlignment="1">
      <alignment horizontal="center" vertical="top" wrapText="1"/>
    </xf>
    <xf numFmtId="0" fontId="0" fillId="33" borderId="34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right" vertical="top" wrapText="1"/>
    </xf>
    <xf numFmtId="0" fontId="36" fillId="0" borderId="0" xfId="44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168" fontId="24" fillId="0" borderId="0" xfId="0" applyNumberFormat="1" applyFont="1" applyFill="1" applyBorder="1" applyAlignment="1">
      <alignment horizontal="right" vertical="center" wrapText="1"/>
    </xf>
    <xf numFmtId="49" fontId="26" fillId="0" borderId="14" xfId="0" applyNumberFormat="1" applyFont="1" applyFill="1" applyBorder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49" fontId="26" fillId="0" borderId="21" xfId="0" applyNumberFormat="1" applyFont="1" applyFill="1" applyBorder="1" applyAlignment="1">
      <alignment horizontal="center" vertical="center" wrapText="1"/>
    </xf>
    <xf numFmtId="49" fontId="26" fillId="0" borderId="23" xfId="0" applyNumberFormat="1" applyFont="1" applyFill="1" applyBorder="1" applyAlignment="1">
      <alignment horizontal="center" vertical="center" wrapText="1"/>
    </xf>
    <xf numFmtId="0" fontId="26" fillId="0" borderId="12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>
      <alignment horizontal="center" vertical="center" wrapText="1"/>
    </xf>
    <xf numFmtId="168" fontId="23" fillId="33" borderId="15" xfId="0" applyNumberFormat="1" applyFont="1" applyFill="1" applyBorder="1" applyAlignment="1">
      <alignment horizontal="center" vertical="center" wrapText="1"/>
    </xf>
    <xf numFmtId="168" fontId="23" fillId="33" borderId="17" xfId="0" applyNumberFormat="1" applyFont="1" applyFill="1" applyBorder="1" applyAlignment="1">
      <alignment horizontal="center" vertical="center" wrapText="1"/>
    </xf>
    <xf numFmtId="168" fontId="23" fillId="33" borderId="16" xfId="0" applyNumberFormat="1" applyFont="1" applyFill="1" applyBorder="1" applyAlignment="1">
      <alignment horizontal="center" vertical="center" wrapText="1"/>
    </xf>
    <xf numFmtId="168" fontId="26" fillId="0" borderId="18" xfId="0" applyNumberFormat="1" applyFont="1" applyFill="1" applyBorder="1" applyAlignment="1">
      <alignment horizontal="center" vertical="center" wrapText="1"/>
    </xf>
    <xf numFmtId="168" fontId="26" fillId="0" borderId="23" xfId="0" applyNumberFormat="1" applyFont="1" applyFill="1" applyBorder="1" applyAlignment="1">
      <alignment horizontal="center" vertical="center" wrapText="1"/>
    </xf>
    <xf numFmtId="168" fontId="26" fillId="0" borderId="15" xfId="0" applyNumberFormat="1" applyFont="1" applyFill="1" applyBorder="1" applyAlignment="1">
      <alignment horizontal="center" vertical="center" wrapText="1"/>
    </xf>
    <xf numFmtId="168" fontId="26" fillId="0" borderId="17" xfId="0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1" fontId="56" fillId="0" borderId="50" xfId="0" applyNumberFormat="1" applyFont="1" applyBorder="1" applyAlignment="1">
      <alignment horizontal="center" vertical="center" shrinkToFit="1"/>
    </xf>
    <xf numFmtId="1" fontId="56" fillId="0" borderId="52" xfId="0" applyNumberFormat="1" applyFont="1" applyBorder="1" applyAlignment="1">
      <alignment horizontal="center" vertical="center" shrinkToFit="1"/>
    </xf>
    <xf numFmtId="1" fontId="56" fillId="0" borderId="55" xfId="0" applyNumberFormat="1" applyFont="1" applyBorder="1" applyAlignment="1">
      <alignment horizontal="center" vertical="center" shrinkToFit="1"/>
    </xf>
    <xf numFmtId="1" fontId="56" fillId="0" borderId="27" xfId="0" applyNumberFormat="1" applyFont="1" applyBorder="1" applyAlignment="1">
      <alignment horizontal="center" vertical="center" shrinkToFit="1"/>
    </xf>
    <xf numFmtId="1" fontId="56" fillId="0" borderId="19" xfId="0" applyNumberFormat="1" applyFont="1" applyBorder="1" applyAlignment="1">
      <alignment horizontal="center" vertical="center" shrinkToFit="1"/>
    </xf>
    <xf numFmtId="1" fontId="56" fillId="0" borderId="56" xfId="0" applyNumberFormat="1" applyFont="1" applyBorder="1" applyAlignment="1">
      <alignment horizontal="center" vertical="center" shrinkToFit="1"/>
    </xf>
    <xf numFmtId="0" fontId="31" fillId="0" borderId="0" xfId="0" applyNumberFormat="1" applyFont="1" applyFill="1" applyBorder="1" applyAlignment="1">
      <alignment horizontal="center" vertical="center" wrapText="1"/>
    </xf>
    <xf numFmtId="49" fontId="25" fillId="0" borderId="42" xfId="0" applyNumberFormat="1" applyFont="1" applyFill="1" applyBorder="1" applyAlignment="1">
      <alignment horizontal="center" vertical="center" wrapText="1"/>
    </xf>
    <xf numFmtId="49" fontId="25" fillId="0" borderId="43" xfId="0" applyNumberFormat="1" applyFont="1" applyFill="1" applyBorder="1" applyAlignment="1">
      <alignment horizontal="center" vertical="center" wrapText="1"/>
    </xf>
    <xf numFmtId="49" fontId="25" fillId="0" borderId="47" xfId="0" applyNumberFormat="1" applyFont="1" applyFill="1" applyBorder="1" applyAlignment="1">
      <alignment horizontal="center" vertical="center" wrapText="1"/>
    </xf>
    <xf numFmtId="49" fontId="25" fillId="0" borderId="20" xfId="0" applyNumberFormat="1" applyFont="1" applyFill="1" applyBorder="1" applyAlignment="1">
      <alignment horizontal="center" vertical="center" wrapText="1"/>
    </xf>
    <xf numFmtId="49" fontId="25" fillId="0" borderId="48" xfId="0" applyNumberFormat="1" applyFont="1" applyFill="1" applyBorder="1" applyAlignment="1">
      <alignment horizontal="center" vertical="center" wrapText="1"/>
    </xf>
    <xf numFmtId="49" fontId="25" fillId="0" borderId="29" xfId="0" applyNumberFormat="1" applyFont="1" applyFill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175" fontId="25" fillId="0" borderId="42" xfId="1" applyNumberFormat="1" applyFont="1" applyFill="1" applyBorder="1" applyAlignment="1">
      <alignment horizontal="center" vertical="center" wrapText="1"/>
    </xf>
    <xf numFmtId="175" fontId="25" fillId="0" borderId="45" xfId="1" applyNumberFormat="1" applyFont="1" applyFill="1" applyBorder="1" applyAlignment="1">
      <alignment horizontal="center" vertical="center" wrapText="1"/>
    </xf>
    <xf numFmtId="175" fontId="25" fillId="0" borderId="46" xfId="1" applyNumberFormat="1" applyFont="1" applyFill="1" applyBorder="1" applyAlignment="1">
      <alignment horizontal="center" vertical="center" wrapText="1"/>
    </xf>
    <xf numFmtId="175" fontId="25" fillId="0" borderId="48" xfId="1" applyNumberFormat="1" applyFont="1" applyFill="1" applyBorder="1" applyAlignment="1">
      <alignment horizontal="center" vertical="center" wrapText="1"/>
    </xf>
    <xf numFmtId="175" fontId="25" fillId="0" borderId="22" xfId="1" applyNumberFormat="1" applyFont="1" applyFill="1" applyBorder="1" applyAlignment="1">
      <alignment horizontal="center" vertical="center" wrapText="1"/>
    </xf>
    <xf numFmtId="175" fontId="25" fillId="0" borderId="49" xfId="1" applyNumberFormat="1" applyFont="1" applyFill="1" applyBorder="1" applyAlignment="1">
      <alignment horizontal="center" vertical="center" wrapText="1"/>
    </xf>
    <xf numFmtId="175" fontId="40" fillId="0" borderId="48" xfId="1" applyNumberFormat="1" applyFont="1" applyFill="1" applyBorder="1" applyAlignment="1">
      <alignment horizontal="center" vertical="center" wrapText="1"/>
    </xf>
    <xf numFmtId="175" fontId="40" fillId="0" borderId="22" xfId="1" applyNumberFormat="1" applyFont="1" applyFill="1" applyBorder="1" applyAlignment="1">
      <alignment horizontal="center" vertical="center" wrapText="1"/>
    </xf>
    <xf numFmtId="175" fontId="40" fillId="0" borderId="49" xfId="1" applyNumberFormat="1" applyFont="1" applyFill="1" applyBorder="1" applyAlignment="1">
      <alignment horizontal="center" vertical="center" wrapText="1"/>
    </xf>
    <xf numFmtId="49" fontId="25" fillId="0" borderId="50" xfId="0" applyNumberFormat="1" applyFont="1" applyFill="1" applyBorder="1" applyAlignment="1">
      <alignment horizontal="center" vertical="center" textRotation="90" wrapText="1"/>
    </xf>
    <xf numFmtId="49" fontId="25" fillId="0" borderId="51" xfId="0" applyNumberFormat="1" applyFont="1" applyFill="1" applyBorder="1" applyAlignment="1">
      <alignment horizontal="center" vertical="center" textRotation="90" wrapText="1"/>
    </xf>
    <xf numFmtId="49" fontId="25" fillId="0" borderId="27" xfId="0" applyNumberFormat="1" applyFont="1" applyFill="1" applyBorder="1" applyAlignment="1">
      <alignment horizontal="center" vertical="center" textRotation="90" wrapText="1"/>
    </xf>
    <xf numFmtId="49" fontId="25" fillId="0" borderId="30" xfId="0" applyNumberFormat="1" applyFont="1" applyFill="1" applyBorder="1" applyAlignment="1">
      <alignment horizontal="center" vertical="center" textRotation="90" wrapText="1"/>
    </xf>
    <xf numFmtId="175" fontId="23" fillId="0" borderId="37" xfId="1" applyNumberFormat="1" applyFont="1" applyFill="1" applyBorder="1" applyAlignment="1">
      <alignment horizontal="center" vertical="center" wrapText="1"/>
    </xf>
    <xf numFmtId="175" fontId="23" fillId="0" borderId="31" xfId="1" applyNumberFormat="1" applyFont="1" applyFill="1" applyBorder="1" applyAlignment="1">
      <alignment horizontal="center" vertical="center" wrapText="1"/>
    </xf>
    <xf numFmtId="175" fontId="23" fillId="0" borderId="38" xfId="1" applyNumberFormat="1" applyFont="1" applyFill="1" applyBorder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NumberFormat="1" applyFont="1" applyFill="1" applyBorder="1" applyAlignment="1">
      <alignment horizontal="center" vertical="center" wrapText="1"/>
    </xf>
    <xf numFmtId="168" fontId="27" fillId="0" borderId="20" xfId="0" applyNumberFormat="1" applyFont="1" applyFill="1" applyBorder="1" applyAlignment="1">
      <alignment horizontal="center" vertical="center" wrapText="1"/>
    </xf>
    <xf numFmtId="168" fontId="27" fillId="0" borderId="23" xfId="0" applyNumberFormat="1" applyFont="1" applyFill="1" applyBorder="1" applyAlignment="1">
      <alignment horizontal="center" vertical="center" wrapText="1"/>
    </xf>
    <xf numFmtId="168" fontId="23" fillId="0" borderId="0" xfId="0" applyNumberFormat="1" applyFont="1" applyFill="1" applyAlignment="1">
      <alignment horizontal="right" vertical="center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0" fillId="33" borderId="12" xfId="0" applyFont="1" applyFill="1" applyBorder="1" applyAlignment="1">
      <alignment horizontal="center" vertical="top" wrapText="1"/>
    </xf>
    <xf numFmtId="0" fontId="0" fillId="33" borderId="19" xfId="0" applyFont="1" applyFill="1" applyBorder="1" applyAlignment="1">
      <alignment horizontal="center" vertical="top" wrapText="1"/>
    </xf>
    <xf numFmtId="0" fontId="0" fillId="33" borderId="13" xfId="0" applyFont="1" applyFill="1" applyBorder="1" applyAlignment="1">
      <alignment horizontal="center" vertical="top" wrapText="1"/>
    </xf>
    <xf numFmtId="0" fontId="0" fillId="33" borderId="14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center" vertical="top" wrapText="1"/>
    </xf>
    <xf numFmtId="0" fontId="22" fillId="33" borderId="32" xfId="0" applyFont="1" applyFill="1" applyBorder="1" applyAlignment="1">
      <alignment horizontal="center" vertical="top" wrapText="1"/>
    </xf>
    <xf numFmtId="0" fontId="22" fillId="33" borderId="34" xfId="0" applyFont="1" applyFill="1" applyBorder="1" applyAlignment="1">
      <alignment horizontal="center" vertical="top" wrapText="1"/>
    </xf>
    <xf numFmtId="0" fontId="29" fillId="33" borderId="32" xfId="0" applyFont="1" applyFill="1" applyBorder="1" applyAlignment="1">
      <alignment horizontal="center" vertical="top" wrapText="1"/>
    </xf>
    <xf numFmtId="0" fontId="29" fillId="33" borderId="34" xfId="0" applyFont="1" applyFill="1" applyBorder="1" applyAlignment="1">
      <alignment horizontal="center" vertical="top" wrapText="1"/>
    </xf>
    <xf numFmtId="0" fontId="22" fillId="33" borderId="15" xfId="0" applyFont="1" applyFill="1" applyBorder="1" applyAlignment="1">
      <alignment horizontal="left" vertical="top" wrapText="1"/>
    </xf>
    <xf numFmtId="0" fontId="22" fillId="33" borderId="17" xfId="0" applyFont="1" applyFill="1" applyBorder="1" applyAlignment="1">
      <alignment horizontal="left" vertical="top" wrapText="1"/>
    </xf>
    <xf numFmtId="0" fontId="22" fillId="33" borderId="16" xfId="0" applyFont="1" applyFill="1" applyBorder="1" applyAlignment="1">
      <alignment horizontal="left" vertical="top" wrapText="1"/>
    </xf>
    <xf numFmtId="0" fontId="0" fillId="33" borderId="15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left" vertical="top" wrapText="1"/>
    </xf>
    <xf numFmtId="0" fontId="29" fillId="33" borderId="15" xfId="0" applyFont="1" applyFill="1" applyBorder="1" applyAlignment="1">
      <alignment horizontal="left" vertical="top" wrapText="1"/>
    </xf>
    <xf numFmtId="0" fontId="29" fillId="33" borderId="16" xfId="0" applyFont="1" applyFill="1" applyBorder="1" applyAlignment="1">
      <alignment horizontal="left" vertical="top" wrapText="1"/>
    </xf>
    <xf numFmtId="0" fontId="29" fillId="33" borderId="32" xfId="0" applyFont="1" applyFill="1" applyBorder="1" applyAlignment="1">
      <alignment horizontal="left" vertical="top" wrapText="1"/>
    </xf>
    <xf numFmtId="0" fontId="29" fillId="33" borderId="34" xfId="0" applyFont="1" applyFill="1" applyBorder="1" applyAlignment="1">
      <alignment horizontal="left" vertical="top" wrapText="1"/>
    </xf>
    <xf numFmtId="0" fontId="38" fillId="0" borderId="37" xfId="0" applyFont="1" applyBorder="1" applyAlignment="1">
      <alignment horizontal="left" vertical="center" wrapText="1"/>
    </xf>
    <xf numFmtId="0" fontId="38" fillId="0" borderId="31" xfId="0" applyFont="1" applyBorder="1" applyAlignment="1">
      <alignment horizontal="left" vertical="center" wrapText="1"/>
    </xf>
    <xf numFmtId="0" fontId="42" fillId="0" borderId="37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24" fillId="0" borderId="59" xfId="0" applyFont="1" applyBorder="1" applyAlignment="1">
      <alignment horizontal="left" vertical="center" wrapText="1"/>
    </xf>
    <xf numFmtId="0" fontId="24" fillId="0" borderId="51" xfId="0" applyFont="1" applyBorder="1" applyAlignment="1">
      <alignment horizontal="left" vertical="center" wrapText="1"/>
    </xf>
    <xf numFmtId="0" fontId="42" fillId="0" borderId="60" xfId="0" applyFont="1" applyBorder="1" applyAlignment="1">
      <alignment horizontal="left" vertical="center" wrapText="1"/>
    </xf>
    <xf numFmtId="0" fontId="42" fillId="0" borderId="30" xfId="0" applyFont="1" applyBorder="1" applyAlignment="1">
      <alignment horizontal="left" vertical="center" wrapText="1"/>
    </xf>
    <xf numFmtId="0" fontId="22" fillId="33" borderId="0" xfId="0" applyFont="1" applyFill="1" applyAlignment="1">
      <alignment horizontal="left" vertical="top" wrapText="1"/>
    </xf>
    <xf numFmtId="168" fontId="23" fillId="0" borderId="0" xfId="0" applyNumberFormat="1" applyFont="1" applyFill="1" applyAlignment="1">
      <alignment horizontal="right" wrapText="1"/>
    </xf>
    <xf numFmtId="0" fontId="41" fillId="33" borderId="0" xfId="0" applyFont="1" applyFill="1" applyAlignment="1">
      <alignment horizontal="center" vertical="top"/>
    </xf>
    <xf numFmtId="0" fontId="0" fillId="33" borderId="15" xfId="0" applyFill="1" applyBorder="1" applyAlignment="1">
      <alignment horizontal="center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16" xfId="0" applyFill="1" applyBorder="1" applyAlignment="1">
      <alignment horizontal="center" vertical="top" wrapText="1"/>
    </xf>
    <xf numFmtId="0" fontId="0" fillId="33" borderId="12" xfId="0" applyFont="1" applyFill="1" applyBorder="1" applyAlignment="1">
      <alignment horizontal="left" vertical="center" wrapText="1"/>
    </xf>
    <xf numFmtId="0" fontId="0" fillId="33" borderId="13" xfId="0" applyFont="1" applyFill="1" applyBorder="1" applyAlignment="1">
      <alignment horizontal="left" vertical="center" wrapText="1"/>
    </xf>
    <xf numFmtId="0" fontId="29" fillId="33" borderId="12" xfId="0" applyFont="1" applyFill="1" applyBorder="1" applyAlignment="1">
      <alignment horizontal="left" vertical="center" wrapText="1"/>
    </xf>
    <xf numFmtId="0" fontId="29" fillId="33" borderId="13" xfId="0" applyFont="1" applyFill="1" applyBorder="1" applyAlignment="1">
      <alignment horizontal="left" vertical="center" wrapText="1"/>
    </xf>
    <xf numFmtId="0" fontId="0" fillId="33" borderId="12" xfId="0" applyFont="1" applyFill="1" applyBorder="1" applyAlignment="1">
      <alignment horizontal="left" vertical="top" wrapText="1"/>
    </xf>
    <xf numFmtId="0" fontId="0" fillId="33" borderId="13" xfId="0" applyFont="1" applyFill="1" applyBorder="1" applyAlignment="1">
      <alignment horizontal="left" vertical="top" wrapText="1"/>
    </xf>
    <xf numFmtId="0" fontId="29" fillId="33" borderId="12" xfId="0" applyFont="1" applyFill="1" applyBorder="1" applyAlignment="1">
      <alignment horizontal="left" vertical="top" wrapText="1"/>
    </xf>
    <xf numFmtId="0" fontId="29" fillId="33" borderId="13" xfId="0" applyFont="1" applyFill="1" applyBorder="1" applyAlignment="1">
      <alignment horizontal="left" vertical="top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0" fontId="41" fillId="33" borderId="0" xfId="0" applyFont="1" applyFill="1" applyAlignment="1">
      <alignment horizontal="center" vertical="top" wrapText="1"/>
    </xf>
    <xf numFmtId="0" fontId="30" fillId="33" borderId="15" xfId="46" applyFont="1" applyFill="1" applyBorder="1" applyAlignment="1">
      <alignment horizontal="left" vertical="center" wrapText="1"/>
    </xf>
    <xf numFmtId="0" fontId="30" fillId="33" borderId="17" xfId="46" applyFont="1" applyFill="1" applyBorder="1" applyAlignment="1">
      <alignment horizontal="left" vertical="center" wrapText="1"/>
    </xf>
    <xf numFmtId="0" fontId="30" fillId="33" borderId="16" xfId="46" applyFont="1" applyFill="1" applyBorder="1" applyAlignment="1">
      <alignment horizontal="left" vertical="center" wrapText="1"/>
    </xf>
    <xf numFmtId="0" fontId="31" fillId="33" borderId="15" xfId="46" applyFont="1" applyFill="1" applyBorder="1" applyAlignment="1">
      <alignment horizontal="left" vertical="center" wrapText="1"/>
    </xf>
    <xf numFmtId="0" fontId="31" fillId="33" borderId="17" xfId="46" applyFont="1" applyFill="1" applyBorder="1" applyAlignment="1">
      <alignment horizontal="left" vertical="center" wrapText="1"/>
    </xf>
    <xf numFmtId="0" fontId="31" fillId="33" borderId="16" xfId="46" applyFont="1" applyFill="1" applyBorder="1" applyAlignment="1">
      <alignment horizontal="left" vertical="center" wrapText="1"/>
    </xf>
    <xf numFmtId="0" fontId="30" fillId="33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 wrapText="1"/>
    </xf>
    <xf numFmtId="0" fontId="31" fillId="33" borderId="12" xfId="45" applyFont="1" applyFill="1" applyBorder="1" applyAlignment="1">
      <alignment horizontal="center" vertical="center"/>
    </xf>
    <xf numFmtId="0" fontId="31" fillId="33" borderId="13" xfId="45" applyFont="1" applyFill="1" applyBorder="1" applyAlignment="1">
      <alignment horizontal="center" vertical="center"/>
    </xf>
    <xf numFmtId="0" fontId="31" fillId="33" borderId="12" xfId="46" applyFont="1" applyFill="1" applyBorder="1" applyAlignment="1">
      <alignment horizontal="center" vertical="center"/>
    </xf>
    <xf numFmtId="0" fontId="31" fillId="33" borderId="13" xfId="46" applyFont="1" applyFill="1" applyBorder="1" applyAlignment="1">
      <alignment horizontal="center" vertical="center"/>
    </xf>
    <xf numFmtId="0" fontId="31" fillId="33" borderId="12" xfId="46" applyFont="1" applyFill="1" applyBorder="1" applyAlignment="1">
      <alignment horizontal="center" vertical="center" wrapText="1"/>
    </xf>
    <xf numFmtId="0" fontId="31" fillId="33" borderId="13" xfId="46" applyFont="1" applyFill="1" applyBorder="1" applyAlignment="1">
      <alignment horizontal="center" vertical="center" wrapText="1"/>
    </xf>
    <xf numFmtId="0" fontId="31" fillId="33" borderId="15" xfId="46" applyFont="1" applyFill="1" applyBorder="1" applyAlignment="1">
      <alignment horizontal="center" vertical="center" wrapText="1"/>
    </xf>
    <xf numFmtId="0" fontId="31" fillId="33" borderId="16" xfId="46" applyFont="1" applyFill="1" applyBorder="1" applyAlignment="1">
      <alignment horizontal="center" vertical="center" wrapText="1"/>
    </xf>
  </cellXfs>
  <cellStyles count="58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2" xfId="57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 2" xfId="43"/>
    <cellStyle name="Normal 2 3" xfId="44"/>
    <cellStyle name="Normal 2_IV-ՀՐԱՏԱՊ ՓՈՒԼԵՐՈՎ" xfId="45"/>
    <cellStyle name="Normal 5 2" xfId="46"/>
    <cellStyle name="Normal 6 2" xfId="47"/>
    <cellStyle name="Normal 7" xfId="55"/>
    <cellStyle name="Normal 8" xfId="52"/>
    <cellStyle name="Normal_Book2" xfId="56"/>
    <cellStyle name="Normal_Varabashxum-ynderk" xfId="54"/>
    <cellStyle name="Note" xfId="16" builtinId="10" customBuiltin="1"/>
    <cellStyle name="Output" xfId="11" builtinId="21" customBuiltin="1"/>
    <cellStyle name="Percent" xfId="53" builtinId="5"/>
    <cellStyle name="SN_241" xfId="48"/>
    <cellStyle name="SN_b" xfId="49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H31"/>
  <sheetViews>
    <sheetView workbookViewId="0">
      <selection activeCell="F2" sqref="F2"/>
    </sheetView>
  </sheetViews>
  <sheetFormatPr defaultRowHeight="17.25" customHeight="1" x14ac:dyDescent="0.25"/>
  <cols>
    <col min="1" max="1" width="7.140625" style="123" customWidth="1"/>
    <col min="2" max="2" width="84.28515625" style="123" customWidth="1"/>
    <col min="3" max="3" width="26.140625" style="123" customWidth="1"/>
    <col min="4" max="4" width="17.28515625" style="123" customWidth="1"/>
    <col min="5" max="5" width="13.28515625" style="123" customWidth="1"/>
    <col min="6" max="6" width="14.28515625" style="123" customWidth="1"/>
    <col min="7" max="253" width="9.140625" style="123"/>
    <col min="254" max="254" width="8.140625" style="123" customWidth="1"/>
    <col min="255" max="255" width="91.140625" style="123" customWidth="1"/>
    <col min="256" max="256" width="9.140625" style="123" hidden="1" customWidth="1"/>
    <col min="257" max="257" width="20.7109375" style="123" customWidth="1"/>
    <col min="258" max="258" width="18.28515625" style="123" customWidth="1"/>
    <col min="259" max="509" width="9.140625" style="123"/>
    <col min="510" max="510" width="8.140625" style="123" customWidth="1"/>
    <col min="511" max="511" width="91.140625" style="123" customWidth="1"/>
    <col min="512" max="512" width="9.140625" style="123" hidden="1" customWidth="1"/>
    <col min="513" max="513" width="20.7109375" style="123" customWidth="1"/>
    <col min="514" max="514" width="18.28515625" style="123" customWidth="1"/>
    <col min="515" max="765" width="9.140625" style="123"/>
    <col min="766" max="766" width="8.140625" style="123" customWidth="1"/>
    <col min="767" max="767" width="91.140625" style="123" customWidth="1"/>
    <col min="768" max="768" width="9.140625" style="123" hidden="1" customWidth="1"/>
    <col min="769" max="769" width="20.7109375" style="123" customWidth="1"/>
    <col min="770" max="770" width="18.28515625" style="123" customWidth="1"/>
    <col min="771" max="1021" width="9.140625" style="123"/>
    <col min="1022" max="1022" width="8.140625" style="123" customWidth="1"/>
    <col min="1023" max="1023" width="91.140625" style="123" customWidth="1"/>
    <col min="1024" max="1024" width="9.140625" style="123" hidden="1" customWidth="1"/>
    <col min="1025" max="1025" width="20.7109375" style="123" customWidth="1"/>
    <col min="1026" max="1026" width="18.28515625" style="123" customWidth="1"/>
    <col min="1027" max="1277" width="9.140625" style="123"/>
    <col min="1278" max="1278" width="8.140625" style="123" customWidth="1"/>
    <col min="1279" max="1279" width="91.140625" style="123" customWidth="1"/>
    <col min="1280" max="1280" width="9.140625" style="123" hidden="1" customWidth="1"/>
    <col min="1281" max="1281" width="20.7109375" style="123" customWidth="1"/>
    <col min="1282" max="1282" width="18.28515625" style="123" customWidth="1"/>
    <col min="1283" max="1533" width="9.140625" style="123"/>
    <col min="1534" max="1534" width="8.140625" style="123" customWidth="1"/>
    <col min="1535" max="1535" width="91.140625" style="123" customWidth="1"/>
    <col min="1536" max="1536" width="9.140625" style="123" hidden="1" customWidth="1"/>
    <col min="1537" max="1537" width="20.7109375" style="123" customWidth="1"/>
    <col min="1538" max="1538" width="18.28515625" style="123" customWidth="1"/>
    <col min="1539" max="1789" width="9.140625" style="123"/>
    <col min="1790" max="1790" width="8.140625" style="123" customWidth="1"/>
    <col min="1791" max="1791" width="91.140625" style="123" customWidth="1"/>
    <col min="1792" max="1792" width="9.140625" style="123" hidden="1" customWidth="1"/>
    <col min="1793" max="1793" width="20.7109375" style="123" customWidth="1"/>
    <col min="1794" max="1794" width="18.28515625" style="123" customWidth="1"/>
    <col min="1795" max="2045" width="9.140625" style="123"/>
    <col min="2046" max="2046" width="8.140625" style="123" customWidth="1"/>
    <col min="2047" max="2047" width="91.140625" style="123" customWidth="1"/>
    <col min="2048" max="2048" width="9.140625" style="123" hidden="1" customWidth="1"/>
    <col min="2049" max="2049" width="20.7109375" style="123" customWidth="1"/>
    <col min="2050" max="2050" width="18.28515625" style="123" customWidth="1"/>
    <col min="2051" max="2301" width="9.140625" style="123"/>
    <col min="2302" max="2302" width="8.140625" style="123" customWidth="1"/>
    <col min="2303" max="2303" width="91.140625" style="123" customWidth="1"/>
    <col min="2304" max="2304" width="9.140625" style="123" hidden="1" customWidth="1"/>
    <col min="2305" max="2305" width="20.7109375" style="123" customWidth="1"/>
    <col min="2306" max="2306" width="18.28515625" style="123" customWidth="1"/>
    <col min="2307" max="2557" width="9.140625" style="123"/>
    <col min="2558" max="2558" width="8.140625" style="123" customWidth="1"/>
    <col min="2559" max="2559" width="91.140625" style="123" customWidth="1"/>
    <col min="2560" max="2560" width="9.140625" style="123" hidden="1" customWidth="1"/>
    <col min="2561" max="2561" width="20.7109375" style="123" customWidth="1"/>
    <col min="2562" max="2562" width="18.28515625" style="123" customWidth="1"/>
    <col min="2563" max="2813" width="9.140625" style="123"/>
    <col min="2814" max="2814" width="8.140625" style="123" customWidth="1"/>
    <col min="2815" max="2815" width="91.140625" style="123" customWidth="1"/>
    <col min="2816" max="2816" width="9.140625" style="123" hidden="1" customWidth="1"/>
    <col min="2817" max="2817" width="20.7109375" style="123" customWidth="1"/>
    <col min="2818" max="2818" width="18.28515625" style="123" customWidth="1"/>
    <col min="2819" max="3069" width="9.140625" style="123"/>
    <col min="3070" max="3070" width="8.140625" style="123" customWidth="1"/>
    <col min="3071" max="3071" width="91.140625" style="123" customWidth="1"/>
    <col min="3072" max="3072" width="9.140625" style="123" hidden="1" customWidth="1"/>
    <col min="3073" max="3073" width="20.7109375" style="123" customWidth="1"/>
    <col min="3074" max="3074" width="18.28515625" style="123" customWidth="1"/>
    <col min="3075" max="3325" width="9.140625" style="123"/>
    <col min="3326" max="3326" width="8.140625" style="123" customWidth="1"/>
    <col min="3327" max="3327" width="91.140625" style="123" customWidth="1"/>
    <col min="3328" max="3328" width="9.140625" style="123" hidden="1" customWidth="1"/>
    <col min="3329" max="3329" width="20.7109375" style="123" customWidth="1"/>
    <col min="3330" max="3330" width="18.28515625" style="123" customWidth="1"/>
    <col min="3331" max="3581" width="9.140625" style="123"/>
    <col min="3582" max="3582" width="8.140625" style="123" customWidth="1"/>
    <col min="3583" max="3583" width="91.140625" style="123" customWidth="1"/>
    <col min="3584" max="3584" width="9.140625" style="123" hidden="1" customWidth="1"/>
    <col min="3585" max="3585" width="20.7109375" style="123" customWidth="1"/>
    <col min="3586" max="3586" width="18.28515625" style="123" customWidth="1"/>
    <col min="3587" max="3837" width="9.140625" style="123"/>
    <col min="3838" max="3838" width="8.140625" style="123" customWidth="1"/>
    <col min="3839" max="3839" width="91.140625" style="123" customWidth="1"/>
    <col min="3840" max="3840" width="9.140625" style="123" hidden="1" customWidth="1"/>
    <col min="3841" max="3841" width="20.7109375" style="123" customWidth="1"/>
    <col min="3842" max="3842" width="18.28515625" style="123" customWidth="1"/>
    <col min="3843" max="4093" width="9.140625" style="123"/>
    <col min="4094" max="4094" width="8.140625" style="123" customWidth="1"/>
    <col min="4095" max="4095" width="91.140625" style="123" customWidth="1"/>
    <col min="4096" max="4096" width="9.140625" style="123" hidden="1" customWidth="1"/>
    <col min="4097" max="4097" width="20.7109375" style="123" customWidth="1"/>
    <col min="4098" max="4098" width="18.28515625" style="123" customWidth="1"/>
    <col min="4099" max="4349" width="9.140625" style="123"/>
    <col min="4350" max="4350" width="8.140625" style="123" customWidth="1"/>
    <col min="4351" max="4351" width="91.140625" style="123" customWidth="1"/>
    <col min="4352" max="4352" width="9.140625" style="123" hidden="1" customWidth="1"/>
    <col min="4353" max="4353" width="20.7109375" style="123" customWidth="1"/>
    <col min="4354" max="4354" width="18.28515625" style="123" customWidth="1"/>
    <col min="4355" max="4605" width="9.140625" style="123"/>
    <col min="4606" max="4606" width="8.140625" style="123" customWidth="1"/>
    <col min="4607" max="4607" width="91.140625" style="123" customWidth="1"/>
    <col min="4608" max="4608" width="9.140625" style="123" hidden="1" customWidth="1"/>
    <col min="4609" max="4609" width="20.7109375" style="123" customWidth="1"/>
    <col min="4610" max="4610" width="18.28515625" style="123" customWidth="1"/>
    <col min="4611" max="4861" width="9.140625" style="123"/>
    <col min="4862" max="4862" width="8.140625" style="123" customWidth="1"/>
    <col min="4863" max="4863" width="91.140625" style="123" customWidth="1"/>
    <col min="4864" max="4864" width="9.140625" style="123" hidden="1" customWidth="1"/>
    <col min="4865" max="4865" width="20.7109375" style="123" customWidth="1"/>
    <col min="4866" max="4866" width="18.28515625" style="123" customWidth="1"/>
    <col min="4867" max="5117" width="9.140625" style="123"/>
    <col min="5118" max="5118" width="8.140625" style="123" customWidth="1"/>
    <col min="5119" max="5119" width="91.140625" style="123" customWidth="1"/>
    <col min="5120" max="5120" width="9.140625" style="123" hidden="1" customWidth="1"/>
    <col min="5121" max="5121" width="20.7109375" style="123" customWidth="1"/>
    <col min="5122" max="5122" width="18.28515625" style="123" customWidth="1"/>
    <col min="5123" max="5373" width="9.140625" style="123"/>
    <col min="5374" max="5374" width="8.140625" style="123" customWidth="1"/>
    <col min="5375" max="5375" width="91.140625" style="123" customWidth="1"/>
    <col min="5376" max="5376" width="9.140625" style="123" hidden="1" customWidth="1"/>
    <col min="5377" max="5377" width="20.7109375" style="123" customWidth="1"/>
    <col min="5378" max="5378" width="18.28515625" style="123" customWidth="1"/>
    <col min="5379" max="5629" width="9.140625" style="123"/>
    <col min="5630" max="5630" width="8.140625" style="123" customWidth="1"/>
    <col min="5631" max="5631" width="91.140625" style="123" customWidth="1"/>
    <col min="5632" max="5632" width="9.140625" style="123" hidden="1" customWidth="1"/>
    <col min="5633" max="5633" width="20.7109375" style="123" customWidth="1"/>
    <col min="5634" max="5634" width="18.28515625" style="123" customWidth="1"/>
    <col min="5635" max="5885" width="9.140625" style="123"/>
    <col min="5886" max="5886" width="8.140625" style="123" customWidth="1"/>
    <col min="5887" max="5887" width="91.140625" style="123" customWidth="1"/>
    <col min="5888" max="5888" width="9.140625" style="123" hidden="1" customWidth="1"/>
    <col min="5889" max="5889" width="20.7109375" style="123" customWidth="1"/>
    <col min="5890" max="5890" width="18.28515625" style="123" customWidth="1"/>
    <col min="5891" max="6141" width="9.140625" style="123"/>
    <col min="6142" max="6142" width="8.140625" style="123" customWidth="1"/>
    <col min="6143" max="6143" width="91.140625" style="123" customWidth="1"/>
    <col min="6144" max="6144" width="9.140625" style="123" hidden="1" customWidth="1"/>
    <col min="6145" max="6145" width="20.7109375" style="123" customWidth="1"/>
    <col min="6146" max="6146" width="18.28515625" style="123" customWidth="1"/>
    <col min="6147" max="6397" width="9.140625" style="123"/>
    <col min="6398" max="6398" width="8.140625" style="123" customWidth="1"/>
    <col min="6399" max="6399" width="91.140625" style="123" customWidth="1"/>
    <col min="6400" max="6400" width="9.140625" style="123" hidden="1" customWidth="1"/>
    <col min="6401" max="6401" width="20.7109375" style="123" customWidth="1"/>
    <col min="6402" max="6402" width="18.28515625" style="123" customWidth="1"/>
    <col min="6403" max="6653" width="9.140625" style="123"/>
    <col min="6654" max="6654" width="8.140625" style="123" customWidth="1"/>
    <col min="6655" max="6655" width="91.140625" style="123" customWidth="1"/>
    <col min="6656" max="6656" width="9.140625" style="123" hidden="1" customWidth="1"/>
    <col min="6657" max="6657" width="20.7109375" style="123" customWidth="1"/>
    <col min="6658" max="6658" width="18.28515625" style="123" customWidth="1"/>
    <col min="6659" max="6909" width="9.140625" style="123"/>
    <col min="6910" max="6910" width="8.140625" style="123" customWidth="1"/>
    <col min="6911" max="6911" width="91.140625" style="123" customWidth="1"/>
    <col min="6912" max="6912" width="9.140625" style="123" hidden="1" customWidth="1"/>
    <col min="6913" max="6913" width="20.7109375" style="123" customWidth="1"/>
    <col min="6914" max="6914" width="18.28515625" style="123" customWidth="1"/>
    <col min="6915" max="7165" width="9.140625" style="123"/>
    <col min="7166" max="7166" width="8.140625" style="123" customWidth="1"/>
    <col min="7167" max="7167" width="91.140625" style="123" customWidth="1"/>
    <col min="7168" max="7168" width="9.140625" style="123" hidden="1" customWidth="1"/>
    <col min="7169" max="7169" width="20.7109375" style="123" customWidth="1"/>
    <col min="7170" max="7170" width="18.28515625" style="123" customWidth="1"/>
    <col min="7171" max="7421" width="9.140625" style="123"/>
    <col min="7422" max="7422" width="8.140625" style="123" customWidth="1"/>
    <col min="7423" max="7423" width="91.140625" style="123" customWidth="1"/>
    <col min="7424" max="7424" width="9.140625" style="123" hidden="1" customWidth="1"/>
    <col min="7425" max="7425" width="20.7109375" style="123" customWidth="1"/>
    <col min="7426" max="7426" width="18.28515625" style="123" customWidth="1"/>
    <col min="7427" max="7677" width="9.140625" style="123"/>
    <col min="7678" max="7678" width="8.140625" style="123" customWidth="1"/>
    <col min="7679" max="7679" width="91.140625" style="123" customWidth="1"/>
    <col min="7680" max="7680" width="9.140625" style="123" hidden="1" customWidth="1"/>
    <col min="7681" max="7681" width="20.7109375" style="123" customWidth="1"/>
    <col min="7682" max="7682" width="18.28515625" style="123" customWidth="1"/>
    <col min="7683" max="7933" width="9.140625" style="123"/>
    <col min="7934" max="7934" width="8.140625" style="123" customWidth="1"/>
    <col min="7935" max="7935" width="91.140625" style="123" customWidth="1"/>
    <col min="7936" max="7936" width="9.140625" style="123" hidden="1" customWidth="1"/>
    <col min="7937" max="7937" width="20.7109375" style="123" customWidth="1"/>
    <col min="7938" max="7938" width="18.28515625" style="123" customWidth="1"/>
    <col min="7939" max="8189" width="9.140625" style="123"/>
    <col min="8190" max="8190" width="8.140625" style="123" customWidth="1"/>
    <col min="8191" max="8191" width="91.140625" style="123" customWidth="1"/>
    <col min="8192" max="8192" width="9.140625" style="123" hidden="1" customWidth="1"/>
    <col min="8193" max="8193" width="20.7109375" style="123" customWidth="1"/>
    <col min="8194" max="8194" width="18.28515625" style="123" customWidth="1"/>
    <col min="8195" max="8445" width="9.140625" style="123"/>
    <col min="8446" max="8446" width="8.140625" style="123" customWidth="1"/>
    <col min="8447" max="8447" width="91.140625" style="123" customWidth="1"/>
    <col min="8448" max="8448" width="9.140625" style="123" hidden="1" customWidth="1"/>
    <col min="8449" max="8449" width="20.7109375" style="123" customWidth="1"/>
    <col min="8450" max="8450" width="18.28515625" style="123" customWidth="1"/>
    <col min="8451" max="8701" width="9.140625" style="123"/>
    <col min="8702" max="8702" width="8.140625" style="123" customWidth="1"/>
    <col min="8703" max="8703" width="91.140625" style="123" customWidth="1"/>
    <col min="8704" max="8704" width="9.140625" style="123" hidden="1" customWidth="1"/>
    <col min="8705" max="8705" width="20.7109375" style="123" customWidth="1"/>
    <col min="8706" max="8706" width="18.28515625" style="123" customWidth="1"/>
    <col min="8707" max="8957" width="9.140625" style="123"/>
    <col min="8958" max="8958" width="8.140625" style="123" customWidth="1"/>
    <col min="8959" max="8959" width="91.140625" style="123" customWidth="1"/>
    <col min="8960" max="8960" width="9.140625" style="123" hidden="1" customWidth="1"/>
    <col min="8961" max="8961" width="20.7109375" style="123" customWidth="1"/>
    <col min="8962" max="8962" width="18.28515625" style="123" customWidth="1"/>
    <col min="8963" max="9213" width="9.140625" style="123"/>
    <col min="9214" max="9214" width="8.140625" style="123" customWidth="1"/>
    <col min="9215" max="9215" width="91.140625" style="123" customWidth="1"/>
    <col min="9216" max="9216" width="9.140625" style="123" hidden="1" customWidth="1"/>
    <col min="9217" max="9217" width="20.7109375" style="123" customWidth="1"/>
    <col min="9218" max="9218" width="18.28515625" style="123" customWidth="1"/>
    <col min="9219" max="9469" width="9.140625" style="123"/>
    <col min="9470" max="9470" width="8.140625" style="123" customWidth="1"/>
    <col min="9471" max="9471" width="91.140625" style="123" customWidth="1"/>
    <col min="9472" max="9472" width="9.140625" style="123" hidden="1" customWidth="1"/>
    <col min="9473" max="9473" width="20.7109375" style="123" customWidth="1"/>
    <col min="9474" max="9474" width="18.28515625" style="123" customWidth="1"/>
    <col min="9475" max="9725" width="9.140625" style="123"/>
    <col min="9726" max="9726" width="8.140625" style="123" customWidth="1"/>
    <col min="9727" max="9727" width="91.140625" style="123" customWidth="1"/>
    <col min="9728" max="9728" width="9.140625" style="123" hidden="1" customWidth="1"/>
    <col min="9729" max="9729" width="20.7109375" style="123" customWidth="1"/>
    <col min="9730" max="9730" width="18.28515625" style="123" customWidth="1"/>
    <col min="9731" max="9981" width="9.140625" style="123"/>
    <col min="9982" max="9982" width="8.140625" style="123" customWidth="1"/>
    <col min="9983" max="9983" width="91.140625" style="123" customWidth="1"/>
    <col min="9984" max="9984" width="9.140625" style="123" hidden="1" customWidth="1"/>
    <col min="9985" max="9985" width="20.7109375" style="123" customWidth="1"/>
    <col min="9986" max="9986" width="18.28515625" style="123" customWidth="1"/>
    <col min="9987" max="10237" width="9.140625" style="123"/>
    <col min="10238" max="10238" width="8.140625" style="123" customWidth="1"/>
    <col min="10239" max="10239" width="91.140625" style="123" customWidth="1"/>
    <col min="10240" max="10240" width="9.140625" style="123" hidden="1" customWidth="1"/>
    <col min="10241" max="10241" width="20.7109375" style="123" customWidth="1"/>
    <col min="10242" max="10242" width="18.28515625" style="123" customWidth="1"/>
    <col min="10243" max="10493" width="9.140625" style="123"/>
    <col min="10494" max="10494" width="8.140625" style="123" customWidth="1"/>
    <col min="10495" max="10495" width="91.140625" style="123" customWidth="1"/>
    <col min="10496" max="10496" width="9.140625" style="123" hidden="1" customWidth="1"/>
    <col min="10497" max="10497" width="20.7109375" style="123" customWidth="1"/>
    <col min="10498" max="10498" width="18.28515625" style="123" customWidth="1"/>
    <col min="10499" max="10749" width="9.140625" style="123"/>
    <col min="10750" max="10750" width="8.140625" style="123" customWidth="1"/>
    <col min="10751" max="10751" width="91.140625" style="123" customWidth="1"/>
    <col min="10752" max="10752" width="9.140625" style="123" hidden="1" customWidth="1"/>
    <col min="10753" max="10753" width="20.7109375" style="123" customWidth="1"/>
    <col min="10754" max="10754" width="18.28515625" style="123" customWidth="1"/>
    <col min="10755" max="11005" width="9.140625" style="123"/>
    <col min="11006" max="11006" width="8.140625" style="123" customWidth="1"/>
    <col min="11007" max="11007" width="91.140625" style="123" customWidth="1"/>
    <col min="11008" max="11008" width="9.140625" style="123" hidden="1" customWidth="1"/>
    <col min="11009" max="11009" width="20.7109375" style="123" customWidth="1"/>
    <col min="11010" max="11010" width="18.28515625" style="123" customWidth="1"/>
    <col min="11011" max="11261" width="9.140625" style="123"/>
    <col min="11262" max="11262" width="8.140625" style="123" customWidth="1"/>
    <col min="11263" max="11263" width="91.140625" style="123" customWidth="1"/>
    <col min="11264" max="11264" width="9.140625" style="123" hidden="1" customWidth="1"/>
    <col min="11265" max="11265" width="20.7109375" style="123" customWidth="1"/>
    <col min="11266" max="11266" width="18.28515625" style="123" customWidth="1"/>
    <col min="11267" max="11517" width="9.140625" style="123"/>
    <col min="11518" max="11518" width="8.140625" style="123" customWidth="1"/>
    <col min="11519" max="11519" width="91.140625" style="123" customWidth="1"/>
    <col min="11520" max="11520" width="9.140625" style="123" hidden="1" customWidth="1"/>
    <col min="11521" max="11521" width="20.7109375" style="123" customWidth="1"/>
    <col min="11522" max="11522" width="18.28515625" style="123" customWidth="1"/>
    <col min="11523" max="11773" width="9.140625" style="123"/>
    <col min="11774" max="11774" width="8.140625" style="123" customWidth="1"/>
    <col min="11775" max="11775" width="91.140625" style="123" customWidth="1"/>
    <col min="11776" max="11776" width="9.140625" style="123" hidden="1" customWidth="1"/>
    <col min="11777" max="11777" width="20.7109375" style="123" customWidth="1"/>
    <col min="11778" max="11778" width="18.28515625" style="123" customWidth="1"/>
    <col min="11779" max="12029" width="9.140625" style="123"/>
    <col min="12030" max="12030" width="8.140625" style="123" customWidth="1"/>
    <col min="12031" max="12031" width="91.140625" style="123" customWidth="1"/>
    <col min="12032" max="12032" width="9.140625" style="123" hidden="1" customWidth="1"/>
    <col min="12033" max="12033" width="20.7109375" style="123" customWidth="1"/>
    <col min="12034" max="12034" width="18.28515625" style="123" customWidth="1"/>
    <col min="12035" max="12285" width="9.140625" style="123"/>
    <col min="12286" max="12286" width="8.140625" style="123" customWidth="1"/>
    <col min="12287" max="12287" width="91.140625" style="123" customWidth="1"/>
    <col min="12288" max="12288" width="9.140625" style="123" hidden="1" customWidth="1"/>
    <col min="12289" max="12289" width="20.7109375" style="123" customWidth="1"/>
    <col min="12290" max="12290" width="18.28515625" style="123" customWidth="1"/>
    <col min="12291" max="12541" width="9.140625" style="123"/>
    <col min="12542" max="12542" width="8.140625" style="123" customWidth="1"/>
    <col min="12543" max="12543" width="91.140625" style="123" customWidth="1"/>
    <col min="12544" max="12544" width="9.140625" style="123" hidden="1" customWidth="1"/>
    <col min="12545" max="12545" width="20.7109375" style="123" customWidth="1"/>
    <col min="12546" max="12546" width="18.28515625" style="123" customWidth="1"/>
    <col min="12547" max="12797" width="9.140625" style="123"/>
    <col min="12798" max="12798" width="8.140625" style="123" customWidth="1"/>
    <col min="12799" max="12799" width="91.140625" style="123" customWidth="1"/>
    <col min="12800" max="12800" width="9.140625" style="123" hidden="1" customWidth="1"/>
    <col min="12801" max="12801" width="20.7109375" style="123" customWidth="1"/>
    <col min="12802" max="12802" width="18.28515625" style="123" customWidth="1"/>
    <col min="12803" max="13053" width="9.140625" style="123"/>
    <col min="13054" max="13054" width="8.140625" style="123" customWidth="1"/>
    <col min="13055" max="13055" width="91.140625" style="123" customWidth="1"/>
    <col min="13056" max="13056" width="9.140625" style="123" hidden="1" customWidth="1"/>
    <col min="13057" max="13057" width="20.7109375" style="123" customWidth="1"/>
    <col min="13058" max="13058" width="18.28515625" style="123" customWidth="1"/>
    <col min="13059" max="13309" width="9.140625" style="123"/>
    <col min="13310" max="13310" width="8.140625" style="123" customWidth="1"/>
    <col min="13311" max="13311" width="91.140625" style="123" customWidth="1"/>
    <col min="13312" max="13312" width="9.140625" style="123" hidden="1" customWidth="1"/>
    <col min="13313" max="13313" width="20.7109375" style="123" customWidth="1"/>
    <col min="13314" max="13314" width="18.28515625" style="123" customWidth="1"/>
    <col min="13315" max="13565" width="9.140625" style="123"/>
    <col min="13566" max="13566" width="8.140625" style="123" customWidth="1"/>
    <col min="13567" max="13567" width="91.140625" style="123" customWidth="1"/>
    <col min="13568" max="13568" width="9.140625" style="123" hidden="1" customWidth="1"/>
    <col min="13569" max="13569" width="20.7109375" style="123" customWidth="1"/>
    <col min="13570" max="13570" width="18.28515625" style="123" customWidth="1"/>
    <col min="13571" max="13821" width="9.140625" style="123"/>
    <col min="13822" max="13822" width="8.140625" style="123" customWidth="1"/>
    <col min="13823" max="13823" width="91.140625" style="123" customWidth="1"/>
    <col min="13824" max="13824" width="9.140625" style="123" hidden="1" customWidth="1"/>
    <col min="13825" max="13825" width="20.7109375" style="123" customWidth="1"/>
    <col min="13826" max="13826" width="18.28515625" style="123" customWidth="1"/>
    <col min="13827" max="14077" width="9.140625" style="123"/>
    <col min="14078" max="14078" width="8.140625" style="123" customWidth="1"/>
    <col min="14079" max="14079" width="91.140625" style="123" customWidth="1"/>
    <col min="14080" max="14080" width="9.140625" style="123" hidden="1" customWidth="1"/>
    <col min="14081" max="14081" width="20.7109375" style="123" customWidth="1"/>
    <col min="14082" max="14082" width="18.28515625" style="123" customWidth="1"/>
    <col min="14083" max="14333" width="9.140625" style="123"/>
    <col min="14334" max="14334" width="8.140625" style="123" customWidth="1"/>
    <col min="14335" max="14335" width="91.140625" style="123" customWidth="1"/>
    <col min="14336" max="14336" width="9.140625" style="123" hidden="1" customWidth="1"/>
    <col min="14337" max="14337" width="20.7109375" style="123" customWidth="1"/>
    <col min="14338" max="14338" width="18.28515625" style="123" customWidth="1"/>
    <col min="14339" max="14589" width="9.140625" style="123"/>
    <col min="14590" max="14590" width="8.140625" style="123" customWidth="1"/>
    <col min="14591" max="14591" width="91.140625" style="123" customWidth="1"/>
    <col min="14592" max="14592" width="9.140625" style="123" hidden="1" customWidth="1"/>
    <col min="14593" max="14593" width="20.7109375" style="123" customWidth="1"/>
    <col min="14594" max="14594" width="18.28515625" style="123" customWidth="1"/>
    <col min="14595" max="14845" width="9.140625" style="123"/>
    <col min="14846" max="14846" width="8.140625" style="123" customWidth="1"/>
    <col min="14847" max="14847" width="91.140625" style="123" customWidth="1"/>
    <col min="14848" max="14848" width="9.140625" style="123" hidden="1" customWidth="1"/>
    <col min="14849" max="14849" width="20.7109375" style="123" customWidth="1"/>
    <col min="14850" max="14850" width="18.28515625" style="123" customWidth="1"/>
    <col min="14851" max="15101" width="9.140625" style="123"/>
    <col min="15102" max="15102" width="8.140625" style="123" customWidth="1"/>
    <col min="15103" max="15103" width="91.140625" style="123" customWidth="1"/>
    <col min="15104" max="15104" width="9.140625" style="123" hidden="1" customWidth="1"/>
    <col min="15105" max="15105" width="20.7109375" style="123" customWidth="1"/>
    <col min="15106" max="15106" width="18.28515625" style="123" customWidth="1"/>
    <col min="15107" max="15357" width="9.140625" style="123"/>
    <col min="15358" max="15358" width="8.140625" style="123" customWidth="1"/>
    <col min="15359" max="15359" width="91.140625" style="123" customWidth="1"/>
    <col min="15360" max="15360" width="9.140625" style="123" hidden="1" customWidth="1"/>
    <col min="15361" max="15361" width="20.7109375" style="123" customWidth="1"/>
    <col min="15362" max="15362" width="18.28515625" style="123" customWidth="1"/>
    <col min="15363" max="15613" width="9.140625" style="123"/>
    <col min="15614" max="15614" width="8.140625" style="123" customWidth="1"/>
    <col min="15615" max="15615" width="91.140625" style="123" customWidth="1"/>
    <col min="15616" max="15616" width="9.140625" style="123" hidden="1" customWidth="1"/>
    <col min="15617" max="15617" width="20.7109375" style="123" customWidth="1"/>
    <col min="15618" max="15618" width="18.28515625" style="123" customWidth="1"/>
    <col min="15619" max="15869" width="9.140625" style="123"/>
    <col min="15870" max="15870" width="8.140625" style="123" customWidth="1"/>
    <col min="15871" max="15871" width="91.140625" style="123" customWidth="1"/>
    <col min="15872" max="15872" width="9.140625" style="123" hidden="1" customWidth="1"/>
    <col min="15873" max="15873" width="20.7109375" style="123" customWidth="1"/>
    <col min="15874" max="15874" width="18.28515625" style="123" customWidth="1"/>
    <col min="15875" max="16125" width="9.140625" style="123"/>
    <col min="16126" max="16126" width="8.140625" style="123" customWidth="1"/>
    <col min="16127" max="16127" width="91.140625" style="123" customWidth="1"/>
    <col min="16128" max="16128" width="9.140625" style="123" hidden="1" customWidth="1"/>
    <col min="16129" max="16129" width="20.7109375" style="123" customWidth="1"/>
    <col min="16130" max="16130" width="18.28515625" style="123" customWidth="1"/>
    <col min="16131" max="16383" width="9.140625" style="123"/>
    <col min="16384" max="16384" width="9.140625" style="123" customWidth="1"/>
  </cols>
  <sheetData>
    <row r="1" spans="1:83" ht="14.25" customHeight="1" x14ac:dyDescent="0.25">
      <c r="A1" s="296" t="s">
        <v>128</v>
      </c>
      <c r="B1" s="296"/>
      <c r="C1" s="296"/>
      <c r="D1" s="296"/>
      <c r="E1" s="296"/>
      <c r="F1" s="296"/>
    </row>
    <row r="2" spans="1:83" ht="23.25" customHeight="1" x14ac:dyDescent="0.25">
      <c r="A2" s="282"/>
      <c r="B2" s="282"/>
      <c r="C2" s="282"/>
      <c r="D2" s="282"/>
      <c r="E2" s="282"/>
      <c r="F2" s="283"/>
      <c r="G2" s="282"/>
      <c r="H2" s="282"/>
      <c r="I2" s="282"/>
    </row>
    <row r="3" spans="1:83" ht="42" customHeight="1" x14ac:dyDescent="0.25">
      <c r="A3" s="296" t="s">
        <v>129</v>
      </c>
      <c r="B3" s="296"/>
      <c r="C3" s="296"/>
      <c r="D3" s="296"/>
      <c r="E3" s="296"/>
      <c r="F3" s="296"/>
    </row>
    <row r="4" spans="1:83" s="1" customFormat="1" ht="14.25" customHeight="1" x14ac:dyDescent="0.25">
      <c r="A4" s="304" t="s">
        <v>253</v>
      </c>
      <c r="B4" s="304"/>
      <c r="C4" s="304"/>
      <c r="D4" s="304"/>
      <c r="E4" s="304"/>
      <c r="F4" s="304"/>
      <c r="G4" s="304"/>
      <c r="H4" s="304"/>
      <c r="I4" s="30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</row>
    <row r="5" spans="1:83" s="1" customFormat="1" ht="32.25" customHeight="1" x14ac:dyDescent="0.25">
      <c r="A5" s="305" t="s">
        <v>254</v>
      </c>
      <c r="B5" s="305"/>
      <c r="C5" s="305"/>
      <c r="D5" s="305"/>
      <c r="E5" s="305"/>
      <c r="F5" s="305"/>
      <c r="G5" s="305"/>
      <c r="H5" s="305"/>
      <c r="I5" s="305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</row>
    <row r="6" spans="1:83" ht="16.5" customHeight="1" x14ac:dyDescent="0.25">
      <c r="A6" s="297" t="s">
        <v>130</v>
      </c>
      <c r="B6" s="297" t="s">
        <v>131</v>
      </c>
      <c r="C6" s="299" t="s">
        <v>132</v>
      </c>
      <c r="D6" s="301" t="s">
        <v>0</v>
      </c>
      <c r="E6" s="302"/>
      <c r="F6" s="303"/>
    </row>
    <row r="7" spans="1:83" ht="57" customHeight="1" x14ac:dyDescent="0.25">
      <c r="A7" s="298"/>
      <c r="B7" s="298"/>
      <c r="C7" s="300"/>
      <c r="D7" s="124" t="s">
        <v>133</v>
      </c>
      <c r="E7" s="124" t="s">
        <v>134</v>
      </c>
      <c r="F7" s="124" t="s">
        <v>135</v>
      </c>
    </row>
    <row r="8" spans="1:83" ht="34.5" customHeight="1" x14ac:dyDescent="0.25">
      <c r="A8" s="125"/>
      <c r="B8" s="125" t="s">
        <v>59</v>
      </c>
      <c r="C8" s="126">
        <f>C10+C23</f>
        <v>297005.58499999996</v>
      </c>
      <c r="D8" s="126">
        <f>D10+D23</f>
        <v>291126.685</v>
      </c>
      <c r="E8" s="126">
        <f>E10+E23</f>
        <v>979.90000000000009</v>
      </c>
      <c r="F8" s="127">
        <f>F10+F23</f>
        <v>4899</v>
      </c>
    </row>
    <row r="9" spans="1:83" ht="17.25" customHeight="1" x14ac:dyDescent="0.25">
      <c r="A9" s="125"/>
      <c r="B9" s="125" t="s">
        <v>136</v>
      </c>
      <c r="C9" s="128"/>
      <c r="D9" s="129"/>
      <c r="E9" s="130"/>
      <c r="F9" s="129"/>
    </row>
    <row r="10" spans="1:83" ht="17.25" customHeight="1" x14ac:dyDescent="0.25">
      <c r="A10" s="131">
        <v>1</v>
      </c>
      <c r="B10" s="132" t="s">
        <v>137</v>
      </c>
      <c r="C10" s="133">
        <f>C12</f>
        <v>189813.42099999997</v>
      </c>
      <c r="D10" s="133">
        <f>D12</f>
        <v>185754.62099999998</v>
      </c>
      <c r="E10" s="133">
        <f>E12</f>
        <v>676.6</v>
      </c>
      <c r="F10" s="127">
        <f>F12</f>
        <v>3382.2</v>
      </c>
    </row>
    <row r="11" spans="1:83" ht="17.25" customHeight="1" x14ac:dyDescent="0.25">
      <c r="A11" s="129"/>
      <c r="B11" s="134" t="s">
        <v>138</v>
      </c>
      <c r="C11" s="130"/>
      <c r="D11" s="129"/>
      <c r="E11" s="130"/>
      <c r="F11" s="129"/>
    </row>
    <row r="12" spans="1:83" ht="17.25" customHeight="1" x14ac:dyDescent="0.25">
      <c r="A12" s="135">
        <v>1</v>
      </c>
      <c r="B12" s="136" t="s">
        <v>139</v>
      </c>
      <c r="C12" s="137">
        <f>SUM(C13:C20)</f>
        <v>189813.42099999997</v>
      </c>
      <c r="D12" s="137">
        <f>SUM(D13:D20)</f>
        <v>185754.62099999998</v>
      </c>
      <c r="E12" s="137">
        <f>SUM(E13:E20)</f>
        <v>676.6</v>
      </c>
      <c r="F12" s="138">
        <f>SUM(F13:F20)</f>
        <v>3382.2</v>
      </c>
    </row>
    <row r="13" spans="1:83" ht="17.25" customHeight="1" x14ac:dyDescent="0.25">
      <c r="A13" s="139" t="s">
        <v>140</v>
      </c>
      <c r="B13" s="140" t="s">
        <v>141</v>
      </c>
      <c r="C13" s="141">
        <f t="shared" ref="C13:C20" si="0">SUM(D13:F13)</f>
        <v>23464.87</v>
      </c>
      <c r="D13" s="141">
        <v>22982.67</v>
      </c>
      <c r="E13" s="141">
        <v>80.400000000000006</v>
      </c>
      <c r="F13" s="142">
        <v>401.8</v>
      </c>
    </row>
    <row r="14" spans="1:83" ht="17.25" customHeight="1" x14ac:dyDescent="0.25">
      <c r="A14" s="139" t="s">
        <v>142</v>
      </c>
      <c r="B14" s="140" t="s">
        <v>143</v>
      </c>
      <c r="C14" s="141">
        <f t="shared" si="0"/>
        <v>24535.040000000001</v>
      </c>
      <c r="D14" s="141">
        <v>24025.14</v>
      </c>
      <c r="E14" s="141">
        <v>85</v>
      </c>
      <c r="F14" s="142">
        <v>424.9</v>
      </c>
    </row>
    <row r="15" spans="1:83" ht="17.25" customHeight="1" x14ac:dyDescent="0.25">
      <c r="A15" s="139" t="s">
        <v>144</v>
      </c>
      <c r="B15" s="140" t="s">
        <v>145</v>
      </c>
      <c r="C15" s="141">
        <f t="shared" si="0"/>
        <v>19150.024000000001</v>
      </c>
      <c r="D15" s="141">
        <v>18662.923999999999</v>
      </c>
      <c r="E15" s="141">
        <v>81.2</v>
      </c>
      <c r="F15" s="142">
        <v>405.9</v>
      </c>
    </row>
    <row r="16" spans="1:83" ht="17.25" customHeight="1" x14ac:dyDescent="0.25">
      <c r="A16" s="139" t="s">
        <v>146</v>
      </c>
      <c r="B16" s="140" t="s">
        <v>147</v>
      </c>
      <c r="C16" s="141">
        <f t="shared" si="0"/>
        <v>22531.969999999998</v>
      </c>
      <c r="D16" s="141">
        <v>22047.37</v>
      </c>
      <c r="E16" s="141">
        <v>80.8</v>
      </c>
      <c r="F16" s="142">
        <v>403.8</v>
      </c>
    </row>
    <row r="17" spans="1:6" ht="17.25" customHeight="1" x14ac:dyDescent="0.25">
      <c r="A17" s="139" t="s">
        <v>148</v>
      </c>
      <c r="B17" s="140" t="s">
        <v>149</v>
      </c>
      <c r="C17" s="141">
        <f t="shared" si="0"/>
        <v>23823.999999999996</v>
      </c>
      <c r="D17" s="141">
        <v>23391.599999999999</v>
      </c>
      <c r="E17" s="141">
        <v>72.099999999999994</v>
      </c>
      <c r="F17" s="142">
        <v>360.3</v>
      </c>
    </row>
    <row r="18" spans="1:6" ht="17.25" customHeight="1" x14ac:dyDescent="0.25">
      <c r="A18" s="139" t="s">
        <v>150</v>
      </c>
      <c r="B18" s="140" t="s">
        <v>151</v>
      </c>
      <c r="C18" s="141">
        <f t="shared" si="0"/>
        <v>21780.417000000001</v>
      </c>
      <c r="D18" s="141">
        <v>21279.417000000001</v>
      </c>
      <c r="E18" s="141">
        <v>83.5</v>
      </c>
      <c r="F18" s="142">
        <v>417.5</v>
      </c>
    </row>
    <row r="19" spans="1:6" ht="17.25" customHeight="1" x14ac:dyDescent="0.25">
      <c r="A19" s="139" t="s">
        <v>152</v>
      </c>
      <c r="B19" s="140" t="s">
        <v>153</v>
      </c>
      <c r="C19" s="141">
        <f t="shared" si="0"/>
        <v>27481.460000000003</v>
      </c>
      <c r="D19" s="141">
        <v>26895.06</v>
      </c>
      <c r="E19" s="141">
        <v>97.7</v>
      </c>
      <c r="F19" s="142">
        <v>488.7</v>
      </c>
    </row>
    <row r="20" spans="1:6" ht="17.25" customHeight="1" x14ac:dyDescent="0.25">
      <c r="A20" s="139" t="s">
        <v>154</v>
      </c>
      <c r="B20" s="140" t="s">
        <v>155</v>
      </c>
      <c r="C20" s="141">
        <f t="shared" si="0"/>
        <v>27045.64</v>
      </c>
      <c r="D20" s="141">
        <v>26470.44</v>
      </c>
      <c r="E20" s="141">
        <v>95.9</v>
      </c>
      <c r="F20" s="142">
        <v>479.3</v>
      </c>
    </row>
    <row r="21" spans="1:6" ht="17.25" customHeight="1" x14ac:dyDescent="0.25">
      <c r="A21" s="139"/>
      <c r="B21" s="132" t="s">
        <v>156</v>
      </c>
      <c r="C21" s="143">
        <f>C23</f>
        <v>107192.164</v>
      </c>
      <c r="D21" s="143">
        <f>D23</f>
        <v>105372.064</v>
      </c>
      <c r="E21" s="143">
        <f>E23</f>
        <v>303.3</v>
      </c>
      <c r="F21" s="144">
        <f>F23</f>
        <v>1516.8</v>
      </c>
    </row>
    <row r="22" spans="1:6" ht="17.25" customHeight="1" x14ac:dyDescent="0.25">
      <c r="A22" s="129"/>
      <c r="B22" s="134" t="s">
        <v>138</v>
      </c>
      <c r="C22" s="130"/>
      <c r="D22" s="129"/>
      <c r="E22" s="130"/>
      <c r="F22" s="129"/>
    </row>
    <row r="23" spans="1:6" ht="17.25" customHeight="1" x14ac:dyDescent="0.25">
      <c r="A23" s="135">
        <v>2</v>
      </c>
      <c r="B23" s="136" t="s">
        <v>157</v>
      </c>
      <c r="C23" s="145">
        <f>SUM(C24:C31)</f>
        <v>107192.164</v>
      </c>
      <c r="D23" s="145">
        <f>SUM(D24:D31)</f>
        <v>105372.064</v>
      </c>
      <c r="E23" s="145">
        <f>SUM(E24:E31)</f>
        <v>303.3</v>
      </c>
      <c r="F23" s="146">
        <f>SUM(F24:F31)</f>
        <v>1516.8</v>
      </c>
    </row>
    <row r="24" spans="1:6" ht="17.25" customHeight="1" x14ac:dyDescent="0.25">
      <c r="A24" s="147" t="s">
        <v>158</v>
      </c>
      <c r="B24" s="140" t="s">
        <v>143</v>
      </c>
      <c r="C24" s="141">
        <f t="shared" ref="C24:C31" si="1">SUM(D24:F24)</f>
        <v>17265.126999999997</v>
      </c>
      <c r="D24" s="141">
        <v>16961.526999999998</v>
      </c>
      <c r="E24" s="141">
        <v>50.6</v>
      </c>
      <c r="F24" s="142">
        <v>253</v>
      </c>
    </row>
    <row r="25" spans="1:6" ht="17.25" customHeight="1" x14ac:dyDescent="0.25">
      <c r="A25" s="147" t="s">
        <v>159</v>
      </c>
      <c r="B25" s="140" t="s">
        <v>145</v>
      </c>
      <c r="C25" s="141">
        <f t="shared" si="1"/>
        <v>17374.321</v>
      </c>
      <c r="D25" s="141">
        <v>17068.120999999999</v>
      </c>
      <c r="E25" s="141">
        <v>51</v>
      </c>
      <c r="F25" s="142">
        <v>255.2</v>
      </c>
    </row>
    <row r="26" spans="1:6" ht="17.25" customHeight="1" x14ac:dyDescent="0.25">
      <c r="A26" s="147" t="s">
        <v>160</v>
      </c>
      <c r="B26" s="140" t="s">
        <v>161</v>
      </c>
      <c r="C26" s="141">
        <f t="shared" si="1"/>
        <v>10898.105999999998</v>
      </c>
      <c r="D26" s="141">
        <v>10740.505999999999</v>
      </c>
      <c r="E26" s="141">
        <v>26.3</v>
      </c>
      <c r="F26" s="142">
        <v>131.30000000000001</v>
      </c>
    </row>
    <row r="27" spans="1:6" ht="17.25" customHeight="1" x14ac:dyDescent="0.25">
      <c r="A27" s="147" t="s">
        <v>162</v>
      </c>
      <c r="B27" s="140" t="s">
        <v>149</v>
      </c>
      <c r="C27" s="141">
        <f t="shared" si="1"/>
        <v>12853.54</v>
      </c>
      <c r="D27" s="141">
        <v>12609.94</v>
      </c>
      <c r="E27" s="141">
        <v>40.6</v>
      </c>
      <c r="F27" s="142">
        <v>203</v>
      </c>
    </row>
    <row r="28" spans="1:6" ht="17.25" customHeight="1" x14ac:dyDescent="0.25">
      <c r="A28" s="147" t="s">
        <v>163</v>
      </c>
      <c r="B28" s="140" t="s">
        <v>164</v>
      </c>
      <c r="C28" s="141">
        <f t="shared" si="1"/>
        <v>13472.8</v>
      </c>
      <c r="D28" s="141">
        <v>13281.9</v>
      </c>
      <c r="E28" s="141">
        <v>31.8</v>
      </c>
      <c r="F28" s="142">
        <v>159.1</v>
      </c>
    </row>
    <row r="29" spans="1:6" ht="17.25" customHeight="1" x14ac:dyDescent="0.25">
      <c r="A29" s="147" t="s">
        <v>165</v>
      </c>
      <c r="B29" s="140" t="s">
        <v>166</v>
      </c>
      <c r="C29" s="141">
        <f t="shared" si="1"/>
        <v>12791.000000000002</v>
      </c>
      <c r="D29" s="141">
        <v>12610.2</v>
      </c>
      <c r="E29" s="141">
        <v>30.1</v>
      </c>
      <c r="F29" s="142">
        <v>150.69999999999999</v>
      </c>
    </row>
    <row r="30" spans="1:6" ht="17.25" customHeight="1" x14ac:dyDescent="0.25">
      <c r="A30" s="147" t="s">
        <v>167</v>
      </c>
      <c r="B30" s="140" t="s">
        <v>168</v>
      </c>
      <c r="C30" s="141">
        <f t="shared" si="1"/>
        <v>9839.67</v>
      </c>
      <c r="D30" s="141">
        <v>9699.8700000000008</v>
      </c>
      <c r="E30" s="141">
        <v>23.3</v>
      </c>
      <c r="F30" s="142">
        <v>116.5</v>
      </c>
    </row>
    <row r="31" spans="1:6" ht="17.25" customHeight="1" x14ac:dyDescent="0.25">
      <c r="A31" s="147" t="s">
        <v>169</v>
      </c>
      <c r="B31" s="140" t="s">
        <v>170</v>
      </c>
      <c r="C31" s="141">
        <f t="shared" si="1"/>
        <v>12697.6</v>
      </c>
      <c r="D31" s="141">
        <v>12400</v>
      </c>
      <c r="E31" s="141">
        <v>49.6</v>
      </c>
      <c r="F31" s="142">
        <v>248</v>
      </c>
    </row>
  </sheetData>
  <mergeCells count="8">
    <mergeCell ref="A1:F1"/>
    <mergeCell ref="A3:F3"/>
    <mergeCell ref="A6:A7"/>
    <mergeCell ref="B6:B7"/>
    <mergeCell ref="C6:C7"/>
    <mergeCell ref="D6:F6"/>
    <mergeCell ref="A4:I4"/>
    <mergeCell ref="A5:I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10" workbookViewId="0">
      <selection activeCell="D8" sqref="D8:D9"/>
    </sheetView>
  </sheetViews>
  <sheetFormatPr defaultRowHeight="12.75" x14ac:dyDescent="0.25"/>
  <cols>
    <col min="1" max="1" width="7.7109375" customWidth="1"/>
    <col min="2" max="2" width="5.7109375" customWidth="1"/>
    <col min="3" max="3" width="76.28515625" customWidth="1"/>
    <col min="4" max="4" width="27.85546875" customWidth="1"/>
  </cols>
  <sheetData>
    <row r="1" spans="1:10" ht="14.25" customHeight="1" x14ac:dyDescent="0.25">
      <c r="C1" s="309" t="s">
        <v>175</v>
      </c>
      <c r="D1" s="309"/>
      <c r="F1" s="3"/>
      <c r="G1" s="3"/>
    </row>
    <row r="2" spans="1:10" ht="14.25" customHeight="1" x14ac:dyDescent="0.25">
      <c r="C2" s="105"/>
      <c r="D2" s="105" t="s">
        <v>122</v>
      </c>
      <c r="F2" s="3"/>
      <c r="G2" s="3"/>
    </row>
    <row r="3" spans="1:10" s="5" customFormat="1" ht="16.5" customHeight="1" x14ac:dyDescent="0.25">
      <c r="A3" s="310" t="s">
        <v>1</v>
      </c>
      <c r="B3" s="310"/>
      <c r="C3" s="310"/>
      <c r="D3" s="310"/>
      <c r="E3" s="6"/>
      <c r="F3" s="6"/>
      <c r="G3" s="6"/>
      <c r="H3" s="6"/>
      <c r="I3" s="6"/>
      <c r="J3" s="6"/>
    </row>
    <row r="4" spans="1:10" s="5" customFormat="1" ht="16.5" customHeight="1" x14ac:dyDescent="0.25">
      <c r="A4" s="310" t="s">
        <v>2</v>
      </c>
      <c r="B4" s="310"/>
      <c r="C4" s="310"/>
      <c r="D4" s="310"/>
      <c r="E4" s="6"/>
      <c r="F4" s="6"/>
      <c r="G4" s="6"/>
      <c r="H4" s="6"/>
      <c r="I4" s="6"/>
      <c r="J4" s="6"/>
    </row>
    <row r="5" spans="1:10" s="5" customFormat="1" ht="16.5" customHeight="1" x14ac:dyDescent="0.25">
      <c r="A5" s="106"/>
      <c r="B5" s="106"/>
      <c r="C5" s="106"/>
      <c r="D5" s="106"/>
      <c r="E5" s="6"/>
      <c r="F5" s="6"/>
      <c r="G5" s="6"/>
      <c r="H5" s="6"/>
      <c r="I5" s="6"/>
      <c r="J5" s="6"/>
    </row>
    <row r="6" spans="1:10" s="5" customFormat="1" ht="78" customHeight="1" x14ac:dyDescent="0.25">
      <c r="A6" s="311" t="s">
        <v>106</v>
      </c>
      <c r="B6" s="311"/>
      <c r="C6" s="311"/>
      <c r="D6" s="311"/>
      <c r="E6" s="8"/>
      <c r="F6" s="8"/>
      <c r="G6" s="8"/>
      <c r="H6" s="8"/>
      <c r="I6" s="8"/>
      <c r="J6" s="8"/>
    </row>
    <row r="7" spans="1:10" x14ac:dyDescent="0.25">
      <c r="D7" s="107" t="s">
        <v>107</v>
      </c>
    </row>
    <row r="8" spans="1:10" ht="63.75" customHeight="1" x14ac:dyDescent="0.25">
      <c r="A8" s="312" t="s">
        <v>24</v>
      </c>
      <c r="B8" s="313"/>
      <c r="C8" s="316" t="s">
        <v>108</v>
      </c>
      <c r="D8" s="318" t="s">
        <v>109</v>
      </c>
    </row>
    <row r="9" spans="1:10" ht="38.25" customHeight="1" x14ac:dyDescent="0.25">
      <c r="A9" s="314"/>
      <c r="B9" s="315"/>
      <c r="C9" s="317"/>
      <c r="D9" s="319"/>
    </row>
    <row r="10" spans="1:10" s="110" customFormat="1" ht="27" customHeight="1" x14ac:dyDescent="0.25">
      <c r="A10" s="108"/>
      <c r="B10" s="108"/>
      <c r="C10" s="108" t="s">
        <v>110</v>
      </c>
      <c r="D10" s="109">
        <f>D11+D39+D32</f>
        <v>0</v>
      </c>
    </row>
    <row r="11" spans="1:10" s="36" customFormat="1" x14ac:dyDescent="0.25">
      <c r="A11" s="111"/>
      <c r="B11" s="111"/>
      <c r="C11" s="112" t="s">
        <v>111</v>
      </c>
      <c r="D11" s="113">
        <f>D12</f>
        <v>297005.59999999998</v>
      </c>
    </row>
    <row r="12" spans="1:10" s="36" customFormat="1" x14ac:dyDescent="0.25">
      <c r="A12" s="114" t="s">
        <v>39</v>
      </c>
      <c r="B12" s="111"/>
      <c r="C12" s="115" t="s">
        <v>112</v>
      </c>
      <c r="D12" s="116">
        <f>D19</f>
        <v>297005.59999999998</v>
      </c>
    </row>
    <row r="13" spans="1:10" s="36" customFormat="1" x14ac:dyDescent="0.25">
      <c r="A13" s="111"/>
      <c r="B13" s="111"/>
      <c r="C13" s="114" t="s">
        <v>40</v>
      </c>
      <c r="D13" s="114"/>
    </row>
    <row r="14" spans="1:10" s="36" customFormat="1" x14ac:dyDescent="0.25">
      <c r="A14" s="111"/>
      <c r="B14" s="111"/>
      <c r="C14" s="115" t="s">
        <v>113</v>
      </c>
      <c r="D14" s="114"/>
    </row>
    <row r="15" spans="1:10" s="36" customFormat="1" x14ac:dyDescent="0.25">
      <c r="A15" s="111"/>
      <c r="B15" s="111"/>
      <c r="C15" s="114" t="s">
        <v>114</v>
      </c>
      <c r="D15" s="114"/>
    </row>
    <row r="16" spans="1:10" s="36" customFormat="1" x14ac:dyDescent="0.25">
      <c r="A16" s="111"/>
      <c r="B16" s="111"/>
      <c r="C16" s="115" t="s">
        <v>115</v>
      </c>
      <c r="D16" s="114"/>
    </row>
    <row r="17" spans="1:10" s="36" customFormat="1" ht="25.5" x14ac:dyDescent="0.25">
      <c r="A17" s="111"/>
      <c r="B17" s="111"/>
      <c r="C17" s="114" t="s">
        <v>116</v>
      </c>
      <c r="D17" s="114"/>
    </row>
    <row r="18" spans="1:10" s="36" customFormat="1" x14ac:dyDescent="0.25">
      <c r="A18" s="306" t="s">
        <v>117</v>
      </c>
      <c r="B18" s="307"/>
      <c r="C18" s="307"/>
      <c r="D18" s="308"/>
    </row>
    <row r="19" spans="1:10" s="36" customFormat="1" x14ac:dyDescent="0.25">
      <c r="A19" s="111"/>
      <c r="B19" s="114">
        <v>31002</v>
      </c>
      <c r="C19" s="115" t="s">
        <v>118</v>
      </c>
      <c r="D19" s="116">
        <v>297005.59999999998</v>
      </c>
    </row>
    <row r="20" spans="1:10" s="36" customFormat="1" x14ac:dyDescent="0.25">
      <c r="A20" s="111"/>
      <c r="B20" s="111"/>
      <c r="C20" s="120" t="s">
        <v>42</v>
      </c>
      <c r="D20" s="114"/>
    </row>
    <row r="21" spans="1:10" s="36" customFormat="1" x14ac:dyDescent="0.25">
      <c r="A21" s="111"/>
      <c r="B21" s="111"/>
      <c r="C21" s="115" t="s">
        <v>119</v>
      </c>
      <c r="D21" s="114"/>
    </row>
    <row r="22" spans="1:10" s="36" customFormat="1" x14ac:dyDescent="0.25">
      <c r="A22" s="111"/>
      <c r="B22" s="111"/>
      <c r="C22" s="120" t="s">
        <v>42</v>
      </c>
      <c r="D22" s="114"/>
    </row>
    <row r="23" spans="1:10" s="36" customFormat="1" x14ac:dyDescent="0.25">
      <c r="A23" s="111"/>
      <c r="B23" s="111"/>
      <c r="C23" s="115" t="s">
        <v>120</v>
      </c>
      <c r="D23" s="114"/>
    </row>
    <row r="24" spans="1:10" s="36" customFormat="1" ht="25.5" x14ac:dyDescent="0.25">
      <c r="A24" s="111"/>
      <c r="B24" s="111"/>
      <c r="C24" s="120" t="s">
        <v>121</v>
      </c>
      <c r="D24" s="114"/>
    </row>
    <row r="25" spans="1:10" s="151" customFormat="1" ht="13.5" x14ac:dyDescent="0.25">
      <c r="A25" s="114">
        <v>1072</v>
      </c>
      <c r="B25" s="111"/>
      <c r="C25" s="115" t="s">
        <v>176</v>
      </c>
      <c r="D25" s="116">
        <f>+D32</f>
        <v>-158908</v>
      </c>
      <c r="F25" s="152"/>
      <c r="G25" s="153"/>
      <c r="H25" s="153"/>
      <c r="I25" s="153"/>
      <c r="J25" s="153"/>
    </row>
    <row r="26" spans="1:10" s="151" customFormat="1" ht="17.25" x14ac:dyDescent="0.3">
      <c r="A26" s="154"/>
      <c r="B26" s="155"/>
      <c r="C26" s="120" t="s">
        <v>177</v>
      </c>
      <c r="D26" s="156"/>
      <c r="F26" s="152"/>
      <c r="G26" s="153"/>
      <c r="H26" s="153"/>
      <c r="I26" s="153"/>
      <c r="J26" s="153"/>
    </row>
    <row r="27" spans="1:10" s="151" customFormat="1" ht="17.25" x14ac:dyDescent="0.3">
      <c r="A27" s="154"/>
      <c r="B27" s="155"/>
      <c r="C27" s="115" t="s">
        <v>178</v>
      </c>
      <c r="D27" s="156"/>
      <c r="F27" s="152"/>
      <c r="G27" s="153"/>
      <c r="H27" s="153"/>
      <c r="I27" s="153"/>
      <c r="J27" s="153"/>
    </row>
    <row r="28" spans="1:10" s="151" customFormat="1" ht="17.25" x14ac:dyDescent="0.3">
      <c r="A28" s="154"/>
      <c r="B28" s="155"/>
      <c r="C28" s="120" t="s">
        <v>179</v>
      </c>
      <c r="D28" s="156"/>
      <c r="F28" s="152"/>
      <c r="G28" s="153"/>
      <c r="H28" s="153"/>
      <c r="I28" s="153"/>
      <c r="J28" s="153"/>
    </row>
    <row r="29" spans="1:10" s="151" customFormat="1" ht="17.25" x14ac:dyDescent="0.3">
      <c r="A29" s="154"/>
      <c r="B29" s="155"/>
      <c r="C29" s="115" t="s">
        <v>180</v>
      </c>
      <c r="D29" s="156"/>
      <c r="F29" s="152"/>
      <c r="G29" s="153"/>
      <c r="H29" s="153"/>
      <c r="I29" s="153"/>
      <c r="J29" s="153"/>
    </row>
    <row r="30" spans="1:10" s="151" customFormat="1" ht="17.25" x14ac:dyDescent="0.3">
      <c r="A30" s="154"/>
      <c r="B30" s="155"/>
      <c r="C30" s="121" t="s">
        <v>181</v>
      </c>
      <c r="D30" s="156"/>
      <c r="F30" s="152"/>
      <c r="G30" s="153"/>
      <c r="H30" s="153"/>
      <c r="I30" s="153"/>
      <c r="J30" s="153"/>
    </row>
    <row r="31" spans="1:10" s="151" customFormat="1" ht="30" customHeight="1" x14ac:dyDescent="0.25">
      <c r="A31" s="306" t="s">
        <v>182</v>
      </c>
      <c r="B31" s="307"/>
      <c r="C31" s="307"/>
      <c r="D31" s="308"/>
      <c r="F31" s="152"/>
      <c r="G31" s="153"/>
      <c r="H31" s="153"/>
      <c r="I31" s="153"/>
      <c r="J31" s="153"/>
    </row>
    <row r="32" spans="1:10" s="169" customFormat="1" ht="17.25" x14ac:dyDescent="0.25">
      <c r="A32" s="167"/>
      <c r="B32" s="168">
        <v>31001</v>
      </c>
      <c r="C32" s="115" t="s">
        <v>183</v>
      </c>
      <c r="D32" s="116">
        <v>-158908</v>
      </c>
      <c r="F32" s="170"/>
      <c r="G32" s="171"/>
      <c r="H32" s="171"/>
      <c r="I32" s="171"/>
      <c r="J32" s="171"/>
    </row>
    <row r="33" spans="1:4" s="160" customFormat="1" ht="38.25" x14ac:dyDescent="0.3">
      <c r="A33" s="157"/>
      <c r="B33" s="158"/>
      <c r="C33" s="120" t="s">
        <v>184</v>
      </c>
      <c r="D33" s="159"/>
    </row>
    <row r="34" spans="1:4" s="164" customFormat="1" ht="16.5" x14ac:dyDescent="0.3">
      <c r="A34" s="161"/>
      <c r="B34" s="162"/>
      <c r="C34" s="115" t="s">
        <v>185</v>
      </c>
      <c r="D34" s="163"/>
    </row>
    <row r="35" spans="1:4" s="164" customFormat="1" ht="25.5" x14ac:dyDescent="0.3">
      <c r="A35" s="161"/>
      <c r="B35" s="162"/>
      <c r="C35" s="120" t="s">
        <v>186</v>
      </c>
      <c r="D35" s="163"/>
    </row>
    <row r="36" spans="1:4" s="164" customFormat="1" ht="16.5" x14ac:dyDescent="0.3">
      <c r="A36" s="161"/>
      <c r="B36" s="162"/>
      <c r="C36" s="115" t="s">
        <v>187</v>
      </c>
      <c r="D36" s="163"/>
    </row>
    <row r="37" spans="1:4" s="151" customFormat="1" ht="16.5" x14ac:dyDescent="0.25">
      <c r="A37" s="165"/>
      <c r="B37" s="166"/>
      <c r="C37" s="121" t="s">
        <v>188</v>
      </c>
      <c r="D37" s="163"/>
    </row>
    <row r="38" spans="1:4" s="36" customFormat="1" x14ac:dyDescent="0.25">
      <c r="A38" s="111"/>
      <c r="B38" s="111"/>
      <c r="C38" s="120"/>
      <c r="D38" s="114"/>
    </row>
    <row r="39" spans="1:4" x14ac:dyDescent="0.25">
      <c r="A39" s="117"/>
      <c r="B39" s="117"/>
      <c r="C39" s="118" t="s">
        <v>44</v>
      </c>
      <c r="D39" s="119">
        <f>D40</f>
        <v>-138097.60000000001</v>
      </c>
    </row>
    <row r="40" spans="1:4" s="36" customFormat="1" x14ac:dyDescent="0.25">
      <c r="A40" s="114" t="s">
        <v>39</v>
      </c>
      <c r="B40" s="111"/>
      <c r="C40" s="115" t="s">
        <v>112</v>
      </c>
      <c r="D40" s="116">
        <f>D47</f>
        <v>-138097.60000000001</v>
      </c>
    </row>
    <row r="41" spans="1:4" s="36" customFormat="1" x14ac:dyDescent="0.25">
      <c r="A41" s="111"/>
      <c r="B41" s="111"/>
      <c r="C41" s="114" t="s">
        <v>40</v>
      </c>
      <c r="D41" s="114"/>
    </row>
    <row r="42" spans="1:4" s="36" customFormat="1" x14ac:dyDescent="0.25">
      <c r="A42" s="111"/>
      <c r="B42" s="111"/>
      <c r="C42" s="115" t="s">
        <v>113</v>
      </c>
      <c r="D42" s="114"/>
    </row>
    <row r="43" spans="1:4" s="36" customFormat="1" x14ac:dyDescent="0.25">
      <c r="A43" s="111"/>
      <c r="B43" s="111"/>
      <c r="C43" s="114" t="s">
        <v>114</v>
      </c>
      <c r="D43" s="114"/>
    </row>
    <row r="44" spans="1:4" s="36" customFormat="1" x14ac:dyDescent="0.25">
      <c r="A44" s="111"/>
      <c r="B44" s="111"/>
      <c r="C44" s="115" t="s">
        <v>115</v>
      </c>
      <c r="D44" s="114"/>
    </row>
    <row r="45" spans="1:4" s="36" customFormat="1" ht="25.5" x14ac:dyDescent="0.25">
      <c r="A45" s="111"/>
      <c r="B45" s="111"/>
      <c r="C45" s="114" t="s">
        <v>116</v>
      </c>
      <c r="D45" s="114"/>
    </row>
    <row r="46" spans="1:4" s="36" customFormat="1" x14ac:dyDescent="0.25">
      <c r="A46" s="306" t="s">
        <v>117</v>
      </c>
      <c r="B46" s="307"/>
      <c r="C46" s="307"/>
      <c r="D46" s="308"/>
    </row>
    <row r="47" spans="1:4" s="36" customFormat="1" x14ac:dyDescent="0.25">
      <c r="A47" s="111"/>
      <c r="B47" s="114">
        <v>31002</v>
      </c>
      <c r="C47" s="115" t="s">
        <v>118</v>
      </c>
      <c r="D47" s="116">
        <v>-138097.60000000001</v>
      </c>
    </row>
    <row r="48" spans="1:4" s="36" customFormat="1" x14ac:dyDescent="0.25">
      <c r="A48" s="111"/>
      <c r="B48" s="111"/>
      <c r="C48" s="120" t="s">
        <v>42</v>
      </c>
      <c r="D48" s="114"/>
    </row>
    <row r="49" spans="1:4" s="36" customFormat="1" x14ac:dyDescent="0.25">
      <c r="A49" s="111"/>
      <c r="B49" s="111"/>
      <c r="C49" s="115" t="s">
        <v>119</v>
      </c>
      <c r="D49" s="114"/>
    </row>
    <row r="50" spans="1:4" s="36" customFormat="1" x14ac:dyDescent="0.25">
      <c r="A50" s="111"/>
      <c r="B50" s="111"/>
      <c r="C50" s="120" t="s">
        <v>42</v>
      </c>
      <c r="D50" s="114"/>
    </row>
    <row r="51" spans="1:4" s="36" customFormat="1" x14ac:dyDescent="0.25">
      <c r="A51" s="111"/>
      <c r="B51" s="111"/>
      <c r="C51" s="115" t="s">
        <v>120</v>
      </c>
      <c r="D51" s="114"/>
    </row>
    <row r="52" spans="1:4" s="36" customFormat="1" ht="25.5" x14ac:dyDescent="0.25">
      <c r="A52" s="111"/>
      <c r="B52" s="111"/>
      <c r="C52" s="121" t="s">
        <v>121</v>
      </c>
      <c r="D52" s="114"/>
    </row>
  </sheetData>
  <mergeCells count="10">
    <mergeCell ref="A31:D31"/>
    <mergeCell ref="A18:D18"/>
    <mergeCell ref="A46:D46"/>
    <mergeCell ref="C1:D1"/>
    <mergeCell ref="A3:D3"/>
    <mergeCell ref="A4:D4"/>
    <mergeCell ref="A6:D6"/>
    <mergeCell ref="A8:B9"/>
    <mergeCell ref="C8:C9"/>
    <mergeCell ref="D8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8" workbookViewId="0">
      <selection activeCell="F15" sqref="F15"/>
    </sheetView>
  </sheetViews>
  <sheetFormatPr defaultRowHeight="12.75" x14ac:dyDescent="0.25"/>
  <cols>
    <col min="1" max="1" width="7.85546875" customWidth="1"/>
    <col min="2" max="2" width="11.28515625" customWidth="1"/>
    <col min="3" max="3" width="53.28515625" customWidth="1"/>
    <col min="4" max="4" width="20.28515625" customWidth="1"/>
    <col min="5" max="5" width="19.85546875" customWidth="1"/>
    <col min="6" max="6" width="20.140625" customWidth="1"/>
    <col min="7" max="7" width="17" customWidth="1"/>
    <col min="8" max="8" width="15" bestFit="1" customWidth="1"/>
  </cols>
  <sheetData>
    <row r="1" spans="1:10" ht="14.25" customHeight="1" x14ac:dyDescent="0.25">
      <c r="A1" s="309" t="s">
        <v>21</v>
      </c>
      <c r="B1" s="309"/>
      <c r="C1" s="309"/>
      <c r="D1" s="309"/>
      <c r="E1" s="309"/>
      <c r="F1" s="309"/>
      <c r="G1" s="309"/>
      <c r="H1" s="309"/>
    </row>
    <row r="2" spans="1:10" ht="14.25" customHeight="1" x14ac:dyDescent="0.25">
      <c r="F2" s="3"/>
      <c r="G2" s="3"/>
      <c r="H2" s="105" t="s">
        <v>123</v>
      </c>
      <c r="I2" s="3"/>
      <c r="J2" s="3"/>
    </row>
    <row r="3" spans="1:10" s="5" customFormat="1" ht="16.5" customHeight="1" x14ac:dyDescent="0.25">
      <c r="A3" s="310" t="s">
        <v>1</v>
      </c>
      <c r="B3" s="310"/>
      <c r="C3" s="310"/>
      <c r="D3" s="310"/>
      <c r="E3" s="310"/>
      <c r="F3" s="310"/>
      <c r="G3" s="310"/>
      <c r="H3" s="310"/>
      <c r="I3" s="6"/>
      <c r="J3" s="6"/>
    </row>
    <row r="4" spans="1:10" s="5" customFormat="1" ht="16.5" customHeight="1" x14ac:dyDescent="0.25">
      <c r="A4" s="310" t="s">
        <v>2</v>
      </c>
      <c r="B4" s="310"/>
      <c r="C4" s="310"/>
      <c r="D4" s="310"/>
      <c r="E4" s="310"/>
      <c r="F4" s="310"/>
      <c r="G4" s="310"/>
      <c r="H4" s="310"/>
      <c r="I4" s="6"/>
      <c r="J4" s="6"/>
    </row>
    <row r="5" spans="1:10" s="5" customFormat="1" ht="52.5" customHeight="1" x14ac:dyDescent="0.25">
      <c r="A5" s="311" t="s">
        <v>3</v>
      </c>
      <c r="B5" s="311"/>
      <c r="C5" s="311"/>
      <c r="D5" s="311"/>
      <c r="E5" s="311"/>
      <c r="F5" s="311"/>
      <c r="G5" s="311"/>
      <c r="H5" s="311"/>
      <c r="I5" s="8"/>
      <c r="J5" s="8"/>
    </row>
    <row r="6" spans="1:10" s="9" customFormat="1" ht="17.25" customHeight="1" x14ac:dyDescent="0.25">
      <c r="A6" s="10"/>
      <c r="B6" s="10"/>
      <c r="C6" s="7"/>
      <c r="D6" s="11"/>
      <c r="E6" s="11"/>
      <c r="F6" s="11"/>
      <c r="G6" s="320" t="s">
        <v>4</v>
      </c>
      <c r="H6" s="320"/>
    </row>
    <row r="7" spans="1:10" s="9" customFormat="1" ht="32.25" customHeight="1" x14ac:dyDescent="0.25">
      <c r="A7" s="321" t="s">
        <v>5</v>
      </c>
      <c r="B7" s="322"/>
      <c r="C7" s="325" t="s">
        <v>6</v>
      </c>
      <c r="D7" s="328" t="s">
        <v>7</v>
      </c>
      <c r="E7" s="329"/>
      <c r="F7" s="329"/>
      <c r="G7" s="329"/>
      <c r="H7" s="330"/>
    </row>
    <row r="8" spans="1:10" s="12" customFormat="1" ht="31.5" customHeight="1" x14ac:dyDescent="0.25">
      <c r="A8" s="323"/>
      <c r="B8" s="324"/>
      <c r="C8" s="326"/>
      <c r="D8" s="331" t="s">
        <v>8</v>
      </c>
      <c r="E8" s="333" t="s">
        <v>9</v>
      </c>
      <c r="F8" s="334"/>
      <c r="G8" s="334"/>
      <c r="H8" s="335"/>
    </row>
    <row r="9" spans="1:10" s="12" customFormat="1" ht="96" customHeight="1" x14ac:dyDescent="0.25">
      <c r="A9" s="14" t="s">
        <v>10</v>
      </c>
      <c r="B9" s="14" t="s">
        <v>11</v>
      </c>
      <c r="C9" s="327"/>
      <c r="D9" s="332"/>
      <c r="E9" s="13" t="s">
        <v>12</v>
      </c>
      <c r="F9" s="13" t="s">
        <v>13</v>
      </c>
      <c r="G9" s="13" t="s">
        <v>14</v>
      </c>
      <c r="H9" s="13" t="s">
        <v>15</v>
      </c>
    </row>
    <row r="10" spans="1:10" s="15" customFormat="1" ht="30.75" customHeight="1" x14ac:dyDescent="0.25">
      <c r="A10" s="16"/>
      <c r="B10" s="16"/>
      <c r="C10" s="17" t="s">
        <v>16</v>
      </c>
      <c r="D10" s="18">
        <f>SUM(E10:H10)</f>
        <v>158908</v>
      </c>
      <c r="E10" s="18">
        <f>E12</f>
        <v>189813.4</v>
      </c>
      <c r="F10" s="18">
        <f>F12</f>
        <v>-30905.4</v>
      </c>
      <c r="G10" s="18">
        <f>G12</f>
        <v>0</v>
      </c>
      <c r="H10" s="18">
        <f>H12</f>
        <v>0</v>
      </c>
    </row>
    <row r="11" spans="1:10" s="9" customFormat="1" ht="17.25" customHeight="1" x14ac:dyDescent="0.25">
      <c r="A11" s="16"/>
      <c r="B11" s="16"/>
      <c r="C11" s="17" t="s">
        <v>17</v>
      </c>
      <c r="D11" s="18"/>
      <c r="E11" s="18"/>
      <c r="F11" s="18"/>
      <c r="G11" s="18"/>
      <c r="H11" s="18"/>
    </row>
    <row r="12" spans="1:10" s="19" customFormat="1" ht="51.75" customHeight="1" x14ac:dyDescent="0.25">
      <c r="A12" s="20"/>
      <c r="B12" s="21"/>
      <c r="C12" s="21" t="s">
        <v>18</v>
      </c>
      <c r="D12" s="22">
        <f>D14</f>
        <v>0</v>
      </c>
      <c r="E12" s="22">
        <f>E14</f>
        <v>189813.4</v>
      </c>
      <c r="F12" s="22">
        <f>F14</f>
        <v>-30905.4</v>
      </c>
      <c r="G12" s="22">
        <f>G14</f>
        <v>0</v>
      </c>
      <c r="H12" s="22">
        <f>H14</f>
        <v>0</v>
      </c>
    </row>
    <row r="13" spans="1:10" s="19" customFormat="1" ht="17.25" customHeight="1" x14ac:dyDescent="0.25">
      <c r="A13" s="20"/>
      <c r="B13" s="20"/>
      <c r="C13" s="20" t="s">
        <v>19</v>
      </c>
      <c r="D13" s="23"/>
      <c r="E13" s="23"/>
      <c r="F13" s="23"/>
      <c r="G13" s="23"/>
      <c r="H13" s="23"/>
    </row>
    <row r="14" spans="1:10" s="24" customFormat="1" ht="24" customHeight="1" x14ac:dyDescent="0.25">
      <c r="A14" s="25">
        <v>1004</v>
      </c>
      <c r="B14" s="25">
        <v>31002</v>
      </c>
      <c r="C14" s="26" t="s">
        <v>20</v>
      </c>
      <c r="D14" s="27"/>
      <c r="E14" s="27">
        <v>189813.4</v>
      </c>
      <c r="F14" s="27">
        <v>-30905.4</v>
      </c>
      <c r="G14" s="27"/>
      <c r="H14" s="27"/>
    </row>
    <row r="15" spans="1:10" s="28" customFormat="1" ht="17.25" customHeight="1" x14ac:dyDescent="0.25">
      <c r="A15" s="20"/>
      <c r="B15" s="20"/>
      <c r="C15" s="20" t="s">
        <v>19</v>
      </c>
      <c r="D15" s="23"/>
      <c r="E15" s="23"/>
      <c r="F15" s="23"/>
      <c r="G15" s="23"/>
      <c r="H15" s="23"/>
    </row>
  </sheetData>
  <mergeCells count="10">
    <mergeCell ref="A7:B8"/>
    <mergeCell ref="C7:C9"/>
    <mergeCell ref="D7:H7"/>
    <mergeCell ref="D8:D9"/>
    <mergeCell ref="E8:H8"/>
    <mergeCell ref="A1:H1"/>
    <mergeCell ref="A3:H3"/>
    <mergeCell ref="A4:H4"/>
    <mergeCell ref="A5:H5"/>
    <mergeCell ref="G6:H6"/>
  </mergeCells>
  <pageMargins left="0.16" right="0.16" top="0.74803149606299213" bottom="0.74803149606299213" header="0.31496062992125984" footer="0.31496062992125984"/>
  <pageSetup orientation="landscape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opLeftCell="A9" workbookViewId="0">
      <selection activeCell="G11" sqref="G11"/>
    </sheetView>
  </sheetViews>
  <sheetFormatPr defaultRowHeight="12.75" x14ac:dyDescent="0.25"/>
  <cols>
    <col min="1" max="5" width="7.42578125" customWidth="1"/>
    <col min="6" max="6" width="76.140625" style="3" customWidth="1"/>
    <col min="7" max="7" width="21.7109375" style="3" customWidth="1"/>
  </cols>
  <sheetData>
    <row r="1" spans="1:7" ht="14.25" customHeight="1" x14ac:dyDescent="0.25">
      <c r="G1" s="4" t="s">
        <v>51</v>
      </c>
    </row>
    <row r="2" spans="1:7" ht="14.25" customHeight="1" x14ac:dyDescent="0.25"/>
    <row r="3" spans="1:7" s="5" customFormat="1" ht="16.5" customHeight="1" x14ac:dyDescent="0.25">
      <c r="A3" s="310" t="s">
        <v>1</v>
      </c>
      <c r="B3" s="310"/>
      <c r="C3" s="310"/>
      <c r="D3" s="310"/>
      <c r="E3" s="310"/>
      <c r="F3" s="310"/>
      <c r="G3" s="310"/>
    </row>
    <row r="4" spans="1:7" s="5" customFormat="1" ht="16.5" customHeight="1" x14ac:dyDescent="0.25">
      <c r="A4" s="310" t="s">
        <v>2</v>
      </c>
      <c r="B4" s="310"/>
      <c r="C4" s="310"/>
      <c r="D4" s="310"/>
      <c r="E4" s="310"/>
      <c r="F4" s="310"/>
      <c r="G4" s="310"/>
    </row>
    <row r="5" spans="1:7" s="5" customFormat="1" ht="52.5" customHeight="1" x14ac:dyDescent="0.25">
      <c r="A5" s="311" t="s">
        <v>124</v>
      </c>
      <c r="B5" s="311"/>
      <c r="C5" s="311"/>
      <c r="D5" s="311"/>
      <c r="E5" s="311"/>
      <c r="F5" s="311"/>
      <c r="G5" s="311"/>
    </row>
    <row r="7" spans="1:7" ht="11.25" customHeight="1" x14ac:dyDescent="0.25">
      <c r="G7" s="29" t="s">
        <v>22</v>
      </c>
    </row>
    <row r="8" spans="1:7" ht="38.25" customHeight="1" x14ac:dyDescent="0.25">
      <c r="A8" s="336" t="s">
        <v>23</v>
      </c>
      <c r="B8" s="337"/>
      <c r="C8" s="338"/>
      <c r="D8" s="336" t="s">
        <v>24</v>
      </c>
      <c r="E8" s="338"/>
      <c r="F8" s="337" t="s">
        <v>25</v>
      </c>
      <c r="G8" s="100" t="s">
        <v>7</v>
      </c>
    </row>
    <row r="9" spans="1:7" ht="30" customHeight="1" x14ac:dyDescent="0.25">
      <c r="A9" s="339"/>
      <c r="B9" s="340"/>
      <c r="C9" s="341"/>
      <c r="D9" s="339"/>
      <c r="E9" s="341"/>
      <c r="F9" s="342"/>
      <c r="G9" s="343" t="s">
        <v>26</v>
      </c>
    </row>
    <row r="10" spans="1:7" ht="27.75" customHeight="1" x14ac:dyDescent="0.25">
      <c r="A10" s="30" t="s">
        <v>27</v>
      </c>
      <c r="B10" s="30" t="s">
        <v>28</v>
      </c>
      <c r="C10" s="30" t="s">
        <v>29</v>
      </c>
      <c r="D10" s="30" t="s">
        <v>30</v>
      </c>
      <c r="E10" s="30" t="s">
        <v>31</v>
      </c>
      <c r="F10" s="340"/>
      <c r="G10" s="344"/>
    </row>
    <row r="11" spans="1:7" x14ac:dyDescent="0.25">
      <c r="A11" s="31"/>
      <c r="B11" s="31"/>
      <c r="C11" s="31"/>
      <c r="D11" s="31"/>
      <c r="E11" s="31"/>
      <c r="F11" s="32" t="s">
        <v>32</v>
      </c>
      <c r="G11" s="33">
        <f>G13+G37</f>
        <v>0</v>
      </c>
    </row>
    <row r="12" spans="1:7" x14ac:dyDescent="0.25">
      <c r="A12" s="31"/>
      <c r="B12" s="31"/>
      <c r="C12" s="31"/>
      <c r="D12" s="31"/>
      <c r="E12" s="31"/>
      <c r="F12" s="34" t="s">
        <v>33</v>
      </c>
      <c r="G12" s="34"/>
    </row>
    <row r="13" spans="1:7" x14ac:dyDescent="0.25">
      <c r="A13" s="32" t="s">
        <v>34</v>
      </c>
      <c r="B13" s="31"/>
      <c r="C13" s="31"/>
      <c r="D13" s="31"/>
      <c r="E13" s="31"/>
      <c r="F13" s="32" t="s">
        <v>35</v>
      </c>
      <c r="G13" s="33">
        <f>G15</f>
        <v>158907.99999999997</v>
      </c>
    </row>
    <row r="14" spans="1:7" x14ac:dyDescent="0.25">
      <c r="A14" s="31"/>
      <c r="B14" s="31"/>
      <c r="C14" s="31"/>
      <c r="D14" s="31"/>
      <c r="E14" s="31"/>
      <c r="F14" s="34" t="s">
        <v>33</v>
      </c>
      <c r="G14" s="34"/>
    </row>
    <row r="15" spans="1:7" x14ac:dyDescent="0.25">
      <c r="A15" s="31"/>
      <c r="B15" s="32" t="s">
        <v>36</v>
      </c>
      <c r="C15" s="31"/>
      <c r="D15" s="31"/>
      <c r="E15" s="31"/>
      <c r="F15" s="32" t="s">
        <v>37</v>
      </c>
      <c r="G15" s="33">
        <f>G17</f>
        <v>158907.99999999997</v>
      </c>
    </row>
    <row r="16" spans="1:7" x14ac:dyDescent="0.25">
      <c r="A16" s="31"/>
      <c r="B16" s="31"/>
      <c r="C16" s="31"/>
      <c r="D16" s="31"/>
      <c r="E16" s="31"/>
      <c r="F16" s="34" t="s">
        <v>33</v>
      </c>
      <c r="G16" s="34"/>
    </row>
    <row r="17" spans="1:7" s="36" customFormat="1" x14ac:dyDescent="0.25">
      <c r="A17" s="37"/>
      <c r="B17" s="37"/>
      <c r="C17" s="38" t="s">
        <v>34</v>
      </c>
      <c r="D17" s="37"/>
      <c r="E17" s="37"/>
      <c r="F17" s="38" t="s">
        <v>38</v>
      </c>
      <c r="G17" s="39">
        <f>G19</f>
        <v>158907.99999999997</v>
      </c>
    </row>
    <row r="18" spans="1:7" s="36" customFormat="1" x14ac:dyDescent="0.25">
      <c r="A18" s="37"/>
      <c r="B18" s="37"/>
      <c r="C18" s="37"/>
      <c r="D18" s="37"/>
      <c r="E18" s="37"/>
      <c r="F18" s="40" t="s">
        <v>33</v>
      </c>
      <c r="G18" s="40"/>
    </row>
    <row r="19" spans="1:7" s="36" customFormat="1" x14ac:dyDescent="0.25">
      <c r="A19" s="37"/>
      <c r="B19" s="37"/>
      <c r="C19" s="37"/>
      <c r="D19" s="40" t="s">
        <v>39</v>
      </c>
      <c r="E19" s="37"/>
      <c r="F19" s="40" t="s">
        <v>40</v>
      </c>
      <c r="G19" s="41">
        <f>G21</f>
        <v>158907.99999999997</v>
      </c>
    </row>
    <row r="20" spans="1:7" s="36" customFormat="1" x14ac:dyDescent="0.25">
      <c r="A20" s="37"/>
      <c r="B20" s="37"/>
      <c r="C20" s="37"/>
      <c r="D20" s="42"/>
      <c r="E20" s="42"/>
      <c r="F20" s="43" t="s">
        <v>33</v>
      </c>
      <c r="G20" s="43"/>
    </row>
    <row r="21" spans="1:7" s="36" customFormat="1" x14ac:dyDescent="0.25">
      <c r="A21" s="37"/>
      <c r="B21" s="37"/>
      <c r="C21" s="37"/>
      <c r="D21" s="37"/>
      <c r="E21" s="40" t="s">
        <v>41</v>
      </c>
      <c r="F21" s="40" t="s">
        <v>42</v>
      </c>
      <c r="G21" s="41">
        <f>G23+G30</f>
        <v>158907.99999999997</v>
      </c>
    </row>
    <row r="22" spans="1:7" s="36" customFormat="1" x14ac:dyDescent="0.25">
      <c r="A22" s="37"/>
      <c r="B22" s="37"/>
      <c r="C22" s="37"/>
      <c r="D22" s="37"/>
      <c r="E22" s="37"/>
      <c r="F22" s="43" t="s">
        <v>43</v>
      </c>
      <c r="G22" s="43"/>
    </row>
    <row r="23" spans="1:7" s="36" customFormat="1" x14ac:dyDescent="0.25">
      <c r="A23" s="37"/>
      <c r="B23" s="37"/>
      <c r="C23" s="37"/>
      <c r="D23" s="37"/>
      <c r="E23" s="44"/>
      <c r="F23" s="45" t="s">
        <v>44</v>
      </c>
      <c r="G23" s="41">
        <f>G25</f>
        <v>-138097.60000000001</v>
      </c>
    </row>
    <row r="24" spans="1:7" s="36" customFormat="1" x14ac:dyDescent="0.25">
      <c r="A24" s="37"/>
      <c r="B24" s="37"/>
      <c r="C24" s="37"/>
      <c r="D24" s="37"/>
      <c r="E24" s="44"/>
      <c r="F24" s="40" t="s">
        <v>45</v>
      </c>
      <c r="G24" s="41"/>
    </row>
    <row r="25" spans="1:7" s="36" customFormat="1" x14ac:dyDescent="0.25">
      <c r="A25" s="37"/>
      <c r="B25" s="37"/>
      <c r="C25" s="37"/>
      <c r="D25" s="37"/>
      <c r="E25" s="44"/>
      <c r="F25" s="40" t="s">
        <v>32</v>
      </c>
      <c r="G25" s="41">
        <f>G26</f>
        <v>-138097.60000000001</v>
      </c>
    </row>
    <row r="26" spans="1:7" s="36" customFormat="1" x14ac:dyDescent="0.25">
      <c r="A26" s="42"/>
      <c r="B26" s="42"/>
      <c r="C26" s="42"/>
      <c r="D26" s="42"/>
      <c r="E26" s="46"/>
      <c r="F26" s="40" t="s">
        <v>46</v>
      </c>
      <c r="G26" s="41">
        <f>G27</f>
        <v>-138097.60000000001</v>
      </c>
    </row>
    <row r="27" spans="1:7" x14ac:dyDescent="0.25">
      <c r="A27" s="31"/>
      <c r="B27" s="31"/>
      <c r="C27" s="31"/>
      <c r="D27" s="31"/>
      <c r="E27" s="47"/>
      <c r="F27" s="40" t="s">
        <v>47</v>
      </c>
      <c r="G27" s="41">
        <f>G28</f>
        <v>-138097.60000000001</v>
      </c>
    </row>
    <row r="28" spans="1:7" x14ac:dyDescent="0.25">
      <c r="A28" s="31"/>
      <c r="B28" s="31"/>
      <c r="C28" s="31"/>
      <c r="D28" s="31"/>
      <c r="E28" s="47"/>
      <c r="F28" s="40" t="s">
        <v>48</v>
      </c>
      <c r="G28" s="41">
        <f>G29</f>
        <v>-138097.60000000001</v>
      </c>
    </row>
    <row r="29" spans="1:7" x14ac:dyDescent="0.25">
      <c r="A29" s="31"/>
      <c r="B29" s="31"/>
      <c r="C29" s="31"/>
      <c r="D29" s="31"/>
      <c r="E29" s="47"/>
      <c r="F29" s="40" t="s">
        <v>49</v>
      </c>
      <c r="G29" s="41">
        <v>-138097.60000000001</v>
      </c>
    </row>
    <row r="30" spans="1:7" s="36" customFormat="1" x14ac:dyDescent="0.25">
      <c r="A30" s="37"/>
      <c r="B30" s="37"/>
      <c r="C30" s="37"/>
      <c r="D30" s="37"/>
      <c r="E30" s="44"/>
      <c r="F30" s="45" t="s">
        <v>50</v>
      </c>
      <c r="G30" s="149">
        <f>G32</f>
        <v>297005.59999999998</v>
      </c>
    </row>
    <row r="31" spans="1:7" s="36" customFormat="1" x14ac:dyDescent="0.25">
      <c r="A31" s="37"/>
      <c r="B31" s="37"/>
      <c r="C31" s="37"/>
      <c r="D31" s="37"/>
      <c r="E31" s="44"/>
      <c r="F31" s="40" t="s">
        <v>45</v>
      </c>
      <c r="G31" s="41"/>
    </row>
    <row r="32" spans="1:7" s="48" customFormat="1" x14ac:dyDescent="0.25">
      <c r="A32" s="49"/>
      <c r="B32" s="49"/>
      <c r="C32" s="49"/>
      <c r="D32" s="49"/>
      <c r="E32" s="50"/>
      <c r="F32" s="51" t="s">
        <v>46</v>
      </c>
      <c r="G32" s="41">
        <f>G33</f>
        <v>297005.59999999998</v>
      </c>
    </row>
    <row r="33" spans="1:13" s="52" customFormat="1" x14ac:dyDescent="0.25">
      <c r="A33" s="53"/>
      <c r="B33" s="53"/>
      <c r="C33" s="53"/>
      <c r="D33" s="53"/>
      <c r="E33" s="54"/>
      <c r="F33" s="40" t="s">
        <v>47</v>
      </c>
      <c r="G33" s="41">
        <f>G34</f>
        <v>297005.59999999998</v>
      </c>
    </row>
    <row r="34" spans="1:13" s="52" customFormat="1" x14ac:dyDescent="0.25">
      <c r="A34" s="53"/>
      <c r="B34" s="53"/>
      <c r="C34" s="53"/>
      <c r="D34" s="53"/>
      <c r="E34" s="54"/>
      <c r="F34" s="40" t="s">
        <v>48</v>
      </c>
      <c r="G34" s="41">
        <f>G35+G36</f>
        <v>297005.59999999998</v>
      </c>
    </row>
    <row r="35" spans="1:13" s="36" customFormat="1" x14ac:dyDescent="0.25">
      <c r="A35" s="111"/>
      <c r="B35" s="111"/>
      <c r="C35" s="111"/>
      <c r="D35" s="111"/>
      <c r="E35" s="111"/>
      <c r="F35" s="148" t="s">
        <v>171</v>
      </c>
      <c r="G35" s="116">
        <v>189813.4</v>
      </c>
    </row>
    <row r="36" spans="1:13" s="36" customFormat="1" x14ac:dyDescent="0.25">
      <c r="A36" s="111"/>
      <c r="B36" s="111"/>
      <c r="C36" s="111"/>
      <c r="D36" s="111"/>
      <c r="E36" s="111"/>
      <c r="F36" s="114" t="s">
        <v>49</v>
      </c>
      <c r="G36" s="116">
        <v>107192.2</v>
      </c>
    </row>
    <row r="37" spans="1:13" s="186" customFormat="1" ht="16.5" x14ac:dyDescent="0.25">
      <c r="A37" s="183" t="s">
        <v>189</v>
      </c>
      <c r="B37" s="184"/>
      <c r="C37" s="185"/>
      <c r="D37" s="185"/>
      <c r="E37" s="185"/>
      <c r="F37" s="32" t="s">
        <v>190</v>
      </c>
      <c r="G37" s="33">
        <f>G39</f>
        <v>-158908</v>
      </c>
      <c r="I37" s="187"/>
      <c r="J37" s="188"/>
      <c r="K37" s="188"/>
      <c r="L37" s="189"/>
      <c r="M37" s="189"/>
    </row>
    <row r="38" spans="1:13" s="164" customFormat="1" ht="16.5" x14ac:dyDescent="0.3">
      <c r="A38" s="172"/>
      <c r="B38" s="173"/>
      <c r="C38" s="173"/>
      <c r="D38" s="173"/>
      <c r="E38" s="173"/>
      <c r="F38" s="174" t="s">
        <v>19</v>
      </c>
      <c r="G38" s="175"/>
    </row>
    <row r="39" spans="1:13" s="164" customFormat="1" ht="16.5" x14ac:dyDescent="0.3">
      <c r="A39" s="172"/>
      <c r="B39" s="173" t="s">
        <v>191</v>
      </c>
      <c r="C39" s="173"/>
      <c r="D39" s="173"/>
      <c r="E39" s="173"/>
      <c r="F39" s="32" t="s">
        <v>192</v>
      </c>
      <c r="G39" s="41">
        <f>+G41</f>
        <v>-158908</v>
      </c>
    </row>
    <row r="40" spans="1:13" s="164" customFormat="1" ht="16.5" x14ac:dyDescent="0.3">
      <c r="A40" s="172"/>
      <c r="B40" s="173"/>
      <c r="C40" s="173"/>
      <c r="D40" s="173"/>
      <c r="E40" s="173"/>
      <c r="F40" s="174" t="s">
        <v>19</v>
      </c>
      <c r="G40" s="175"/>
    </row>
    <row r="41" spans="1:13" s="164" customFormat="1" ht="16.5" x14ac:dyDescent="0.3">
      <c r="A41" s="172"/>
      <c r="B41" s="173"/>
      <c r="C41" s="173" t="s">
        <v>193</v>
      </c>
      <c r="D41" s="173"/>
      <c r="E41" s="173"/>
      <c r="F41" s="38" t="s">
        <v>192</v>
      </c>
      <c r="G41" s="41">
        <f>+G43</f>
        <v>-158908</v>
      </c>
    </row>
    <row r="42" spans="1:13" s="164" customFormat="1" ht="16.5" x14ac:dyDescent="0.3">
      <c r="A42" s="172"/>
      <c r="B42" s="173"/>
      <c r="C42" s="162"/>
      <c r="D42" s="162"/>
      <c r="E42" s="162"/>
      <c r="F42" s="174" t="s">
        <v>19</v>
      </c>
      <c r="G42" s="176"/>
    </row>
    <row r="43" spans="1:13" s="169" customFormat="1" ht="21.75" customHeight="1" x14ac:dyDescent="0.25">
      <c r="A43" s="190"/>
      <c r="B43" s="191"/>
      <c r="C43" s="192"/>
      <c r="D43" s="40">
        <v>1072</v>
      </c>
      <c r="E43" s="40"/>
      <c r="F43" s="40" t="s">
        <v>177</v>
      </c>
      <c r="G43" s="41">
        <f>+G45</f>
        <v>-158908</v>
      </c>
      <c r="J43" s="171"/>
      <c r="K43" s="171"/>
      <c r="L43" s="171"/>
      <c r="M43" s="171"/>
    </row>
    <row r="44" spans="1:13" s="164" customFormat="1" ht="28.5" customHeight="1" x14ac:dyDescent="0.3">
      <c r="A44" s="172"/>
      <c r="B44" s="173"/>
      <c r="C44" s="162"/>
      <c r="D44" s="158"/>
      <c r="E44" s="162"/>
      <c r="F44" s="174" t="s">
        <v>19</v>
      </c>
      <c r="G44" s="176"/>
    </row>
    <row r="45" spans="1:13" s="160" customFormat="1" ht="38.25" x14ac:dyDescent="0.3">
      <c r="A45" s="177"/>
      <c r="B45" s="178"/>
      <c r="C45" s="178"/>
      <c r="D45" s="158"/>
      <c r="E45" s="158">
        <v>31001</v>
      </c>
      <c r="F45" s="40" t="s">
        <v>184</v>
      </c>
      <c r="G45" s="41">
        <f>+G46</f>
        <v>-158908</v>
      </c>
    </row>
    <row r="46" spans="1:13" s="164" customFormat="1" ht="25.5" x14ac:dyDescent="0.3">
      <c r="A46" s="172"/>
      <c r="B46" s="162"/>
      <c r="C46" s="162"/>
      <c r="D46" s="162"/>
      <c r="E46" s="162"/>
      <c r="F46" s="40" t="s">
        <v>256</v>
      </c>
      <c r="G46" s="41">
        <f>+G48</f>
        <v>-158908</v>
      </c>
    </row>
    <row r="47" spans="1:13" s="164" customFormat="1" ht="16.5" x14ac:dyDescent="0.3">
      <c r="A47" s="172"/>
      <c r="B47" s="162"/>
      <c r="C47" s="162"/>
      <c r="D47" s="162"/>
      <c r="E47" s="162"/>
      <c r="F47" s="179" t="s">
        <v>138</v>
      </c>
      <c r="G47" s="176"/>
    </row>
    <row r="48" spans="1:13" s="151" customFormat="1" ht="17.25" thickBot="1" x14ac:dyDescent="0.3">
      <c r="A48" s="180"/>
      <c r="B48" s="181"/>
      <c r="C48" s="182"/>
      <c r="D48" s="182"/>
      <c r="E48" s="182"/>
      <c r="F48" s="114" t="s">
        <v>194</v>
      </c>
      <c r="G48" s="41">
        <v>-158908</v>
      </c>
    </row>
  </sheetData>
  <mergeCells count="7">
    <mergeCell ref="A3:G3"/>
    <mergeCell ref="A4:G4"/>
    <mergeCell ref="A5:G5"/>
    <mergeCell ref="A8:C9"/>
    <mergeCell ref="D8:E9"/>
    <mergeCell ref="F8:F10"/>
    <mergeCell ref="G9:G10"/>
  </mergeCells>
  <pageMargins left="0.74803149606299213" right="0.74803149606299213" top="0.98425196850393704" bottom="0.98425196850393704" header="0.51181102362204722" footer="0.51181102362204722"/>
  <pageSetup paperSize="9" scale="80" orientation="landscape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10" workbookViewId="0">
      <selection activeCell="C21" sqref="C21"/>
    </sheetView>
  </sheetViews>
  <sheetFormatPr defaultColWidth="9.42578125" defaultRowHeight="13.5" x14ac:dyDescent="0.25"/>
  <cols>
    <col min="1" max="1" width="7.85546875" style="194" customWidth="1"/>
    <col min="2" max="2" width="7" style="194" customWidth="1"/>
    <col min="3" max="3" width="81.28515625" style="194" customWidth="1"/>
    <col min="4" max="4" width="19.140625" style="194" customWidth="1"/>
    <col min="5" max="5" width="17.28515625" style="194" customWidth="1"/>
    <col min="6" max="6" width="20.140625" style="194" customWidth="1"/>
    <col min="7" max="8" width="18.42578125" style="194" hidden="1" customWidth="1"/>
    <col min="9" max="9" width="16.7109375" style="194" hidden="1" customWidth="1"/>
    <col min="10" max="10" width="12.42578125" style="194" hidden="1" customWidth="1"/>
    <col min="11" max="11" width="12.140625" style="194" hidden="1" customWidth="1"/>
    <col min="12" max="12" width="11.42578125" style="194" hidden="1" customWidth="1"/>
    <col min="13" max="13" width="14.42578125" style="194" customWidth="1"/>
    <col min="14" max="14" width="13.42578125" style="194" customWidth="1"/>
    <col min="15" max="16384" width="9.42578125" style="194"/>
  </cols>
  <sheetData>
    <row r="1" spans="1:8" s="193" customFormat="1" x14ac:dyDescent="0.25">
      <c r="D1" s="194"/>
      <c r="F1" s="195" t="s">
        <v>212</v>
      </c>
      <c r="G1" s="194"/>
    </row>
    <row r="2" spans="1:8" s="193" customFormat="1" x14ac:dyDescent="0.25">
      <c r="C2" s="196"/>
      <c r="D2" s="196"/>
      <c r="F2" s="197" t="s">
        <v>195</v>
      </c>
      <c r="G2" s="194"/>
    </row>
    <row r="3" spans="1:8" s="193" customFormat="1" x14ac:dyDescent="0.25">
      <c r="C3" s="196"/>
      <c r="D3" s="196"/>
      <c r="F3" s="198" t="s">
        <v>196</v>
      </c>
      <c r="G3" s="194"/>
    </row>
    <row r="4" spans="1:8" s="193" customFormat="1" x14ac:dyDescent="0.25">
      <c r="C4" s="196"/>
      <c r="D4" s="196"/>
      <c r="E4" s="199"/>
      <c r="F4" s="199"/>
      <c r="G4" s="194"/>
    </row>
    <row r="5" spans="1:8" s="193" customFormat="1" ht="64.5" customHeight="1" x14ac:dyDescent="0.25">
      <c r="A5" s="351" t="s">
        <v>255</v>
      </c>
      <c r="B5" s="351"/>
      <c r="C5" s="351"/>
      <c r="D5" s="351"/>
      <c r="E5" s="351"/>
      <c r="F5" s="351"/>
      <c r="G5" s="194"/>
    </row>
    <row r="6" spans="1:8" s="193" customFormat="1" ht="17.25" x14ac:dyDescent="0.25">
      <c r="A6" s="200"/>
      <c r="B6" s="200"/>
      <c r="C6" s="200"/>
      <c r="D6" s="200"/>
      <c r="E6" s="200"/>
      <c r="F6" s="200"/>
      <c r="G6" s="194"/>
    </row>
    <row r="7" spans="1:8" ht="18" thickBot="1" x14ac:dyDescent="0.35">
      <c r="A7" s="201"/>
      <c r="B7" s="201"/>
      <c r="C7" s="202"/>
      <c r="D7" s="203"/>
      <c r="E7" s="203"/>
      <c r="F7" s="204" t="s">
        <v>197</v>
      </c>
    </row>
    <row r="8" spans="1:8" x14ac:dyDescent="0.25">
      <c r="A8" s="352" t="s">
        <v>58</v>
      </c>
      <c r="B8" s="353"/>
      <c r="C8" s="358" t="s">
        <v>198</v>
      </c>
      <c r="D8" s="361"/>
      <c r="E8" s="362"/>
      <c r="F8" s="363"/>
    </row>
    <row r="9" spans="1:8" x14ac:dyDescent="0.25">
      <c r="A9" s="354"/>
      <c r="B9" s="355"/>
      <c r="C9" s="359"/>
      <c r="D9" s="364"/>
      <c r="E9" s="365"/>
      <c r="F9" s="366"/>
    </row>
    <row r="10" spans="1:8" ht="17.25" x14ac:dyDescent="0.25">
      <c r="A10" s="356"/>
      <c r="B10" s="357"/>
      <c r="C10" s="359"/>
      <c r="D10" s="367" t="s">
        <v>199</v>
      </c>
      <c r="E10" s="368"/>
      <c r="F10" s="369"/>
    </row>
    <row r="11" spans="1:8" s="205" customFormat="1" ht="14.25" x14ac:dyDescent="0.25">
      <c r="A11" s="370" t="s">
        <v>200</v>
      </c>
      <c r="B11" s="372" t="s">
        <v>201</v>
      </c>
      <c r="C11" s="360"/>
      <c r="D11" s="374" t="s">
        <v>202</v>
      </c>
      <c r="E11" s="375" t="s">
        <v>136</v>
      </c>
      <c r="F11" s="376"/>
    </row>
    <row r="12" spans="1:8" s="205" customFormat="1" ht="28.5" x14ac:dyDescent="0.25">
      <c r="A12" s="371"/>
      <c r="B12" s="373"/>
      <c r="C12" s="360"/>
      <c r="D12" s="374"/>
      <c r="E12" s="206" t="s">
        <v>203</v>
      </c>
      <c r="F12" s="207" t="s">
        <v>204</v>
      </c>
    </row>
    <row r="13" spans="1:8" ht="27" x14ac:dyDescent="0.25">
      <c r="A13" s="208"/>
      <c r="B13" s="209"/>
      <c r="C13" s="210" t="s">
        <v>205</v>
      </c>
      <c r="D13" s="211">
        <f>E13+F13</f>
        <v>-158908</v>
      </c>
      <c r="E13" s="212">
        <f>E14+E15</f>
        <v>0</v>
      </c>
      <c r="F13" s="213">
        <f>F14+F15</f>
        <v>-158908</v>
      </c>
      <c r="H13" s="214"/>
    </row>
    <row r="14" spans="1:8" ht="14.25" x14ac:dyDescent="0.25">
      <c r="A14" s="208"/>
      <c r="B14" s="209"/>
      <c r="C14" s="215" t="s">
        <v>206</v>
      </c>
      <c r="D14" s="211">
        <f>+E14+F14</f>
        <v>0</v>
      </c>
      <c r="E14" s="212">
        <v>0</v>
      </c>
      <c r="F14" s="213">
        <v>0</v>
      </c>
    </row>
    <row r="15" spans="1:8" ht="14.25" x14ac:dyDescent="0.25">
      <c r="A15" s="208"/>
      <c r="B15" s="209"/>
      <c r="C15" s="215" t="s">
        <v>207</v>
      </c>
      <c r="D15" s="216">
        <f>E15+F15</f>
        <v>-158908</v>
      </c>
      <c r="E15" s="212">
        <f>+E23</f>
        <v>0</v>
      </c>
      <c r="F15" s="213">
        <f>+F23</f>
        <v>-158908</v>
      </c>
    </row>
    <row r="16" spans="1:8" ht="27" x14ac:dyDescent="0.25">
      <c r="A16" s="208"/>
      <c r="B16" s="209"/>
      <c r="C16" s="215" t="s">
        <v>208</v>
      </c>
      <c r="D16" s="217">
        <f>+D17</f>
        <v>-158908</v>
      </c>
      <c r="E16" s="218">
        <f>+E17</f>
        <v>0</v>
      </c>
      <c r="F16" s="219">
        <f>+F17</f>
        <v>-158908</v>
      </c>
    </row>
    <row r="17" spans="1:14" ht="25.5" customHeight="1" x14ac:dyDescent="0.25">
      <c r="A17" s="220">
        <v>1072</v>
      </c>
      <c r="B17" s="221"/>
      <c r="C17" s="222" t="s">
        <v>177</v>
      </c>
      <c r="D17" s="223">
        <f>D19</f>
        <v>-158908</v>
      </c>
      <c r="E17" s="224">
        <f>+E19</f>
        <v>0</v>
      </c>
      <c r="F17" s="225">
        <f>F19</f>
        <v>-158908</v>
      </c>
    </row>
    <row r="18" spans="1:14" ht="15" customHeight="1" x14ac:dyDescent="0.25">
      <c r="A18" s="226"/>
      <c r="B18" s="209"/>
      <c r="C18" s="227" t="s">
        <v>9</v>
      </c>
      <c r="D18" s="228"/>
      <c r="E18" s="229"/>
      <c r="F18" s="230"/>
    </row>
    <row r="19" spans="1:14" ht="59.25" customHeight="1" x14ac:dyDescent="0.25">
      <c r="A19" s="231"/>
      <c r="B19" s="232">
        <v>31001</v>
      </c>
      <c r="C19" s="233" t="s">
        <v>184</v>
      </c>
      <c r="D19" s="234">
        <f>+E19+F19</f>
        <v>-158908</v>
      </c>
      <c r="E19" s="235">
        <f>+E23</f>
        <v>0</v>
      </c>
      <c r="F19" s="236">
        <f>+F23</f>
        <v>-158908</v>
      </c>
    </row>
    <row r="20" spans="1:14" ht="15.75" customHeight="1" x14ac:dyDescent="0.25">
      <c r="A20" s="345"/>
      <c r="B20" s="348"/>
      <c r="C20" s="237" t="s">
        <v>54</v>
      </c>
      <c r="D20" s="238"/>
      <c r="E20" s="239"/>
      <c r="F20" s="240"/>
    </row>
    <row r="21" spans="1:14" ht="22.5" customHeight="1" x14ac:dyDescent="0.25">
      <c r="A21" s="346"/>
      <c r="B21" s="349"/>
      <c r="C21" s="241" t="s">
        <v>56</v>
      </c>
      <c r="D21" s="211">
        <f>E21+F21</f>
        <v>-158908</v>
      </c>
      <c r="E21" s="212">
        <f>E19</f>
        <v>0</v>
      </c>
      <c r="F21" s="213">
        <f>F19</f>
        <v>-158908</v>
      </c>
    </row>
    <row r="22" spans="1:14" ht="21" customHeight="1" x14ac:dyDescent="0.25">
      <c r="A22" s="346"/>
      <c r="B22" s="349"/>
      <c r="C22" s="242" t="s">
        <v>209</v>
      </c>
      <c r="D22" s="243"/>
      <c r="E22" s="212"/>
      <c r="F22" s="213"/>
    </row>
    <row r="23" spans="1:14" ht="21.75" customHeight="1" x14ac:dyDescent="0.25">
      <c r="A23" s="346"/>
      <c r="B23" s="349"/>
      <c r="C23" s="244" t="s">
        <v>210</v>
      </c>
      <c r="D23" s="243">
        <f>E23+F23</f>
        <v>-158908</v>
      </c>
      <c r="E23" s="245">
        <f>+E24</f>
        <v>0</v>
      </c>
      <c r="F23" s="246">
        <f>+F24</f>
        <v>-158908</v>
      </c>
      <c r="G23" s="194">
        <v>84981.799999999988</v>
      </c>
      <c r="H23" s="194">
        <v>67985.399999999994</v>
      </c>
      <c r="I23" s="194">
        <v>16996.400000000001</v>
      </c>
    </row>
    <row r="24" spans="1:14" ht="21" customHeight="1" thickBot="1" x14ac:dyDescent="0.3">
      <c r="A24" s="347"/>
      <c r="B24" s="350"/>
      <c r="C24" s="247" t="s">
        <v>211</v>
      </c>
      <c r="D24" s="248">
        <f>E24+F24</f>
        <v>-158908</v>
      </c>
      <c r="E24" s="249">
        <v>0</v>
      </c>
      <c r="F24" s="250">
        <v>-158908</v>
      </c>
      <c r="G24" s="194" t="e">
        <f>+#REF!</f>
        <v>#REF!</v>
      </c>
      <c r="H24" s="194" t="e">
        <f>+#REF!</f>
        <v>#REF!</v>
      </c>
      <c r="I24" s="194" t="e">
        <f>+#REF!</f>
        <v>#REF!</v>
      </c>
      <c r="J24" s="251" t="e">
        <f>+D24+G24</f>
        <v>#REF!</v>
      </c>
      <c r="K24" s="251" t="e">
        <f>+E24+H24</f>
        <v>#REF!</v>
      </c>
      <c r="L24" s="251" t="e">
        <f>+F24+I24</f>
        <v>#REF!</v>
      </c>
      <c r="N24" s="194" t="e">
        <f>+K24/486.55*1000</f>
        <v>#REF!</v>
      </c>
    </row>
    <row r="25" spans="1:14" x14ac:dyDescent="0.25">
      <c r="F25" s="194">
        <v>0</v>
      </c>
    </row>
    <row r="26" spans="1:14" hidden="1" x14ac:dyDescent="0.25">
      <c r="D26" s="194" t="e">
        <f>+#REF!+#REF!+#REF!+#REF!+#REF!+#REF!+#REF!+#REF!+#REF!+D19+#REF!+#REF!</f>
        <v>#REF!</v>
      </c>
      <c r="E26" s="194" t="e">
        <f>+#REF!+#REF!+#REF!+#REF!+#REF!+#REF!+#REF!+#REF!+#REF!+E19+#REF!+#REF!</f>
        <v>#REF!</v>
      </c>
      <c r="F26" s="194" t="e">
        <f>+#REF!+#REF!+#REF!+#REF!+#REF!+#REF!+#REF!+#REF!+#REF!+F19+#REF!+#REF!</f>
        <v>#REF!</v>
      </c>
    </row>
    <row r="27" spans="1:14" hidden="1" x14ac:dyDescent="0.25">
      <c r="D27" s="194" t="e">
        <f>+D13-D26</f>
        <v>#REF!</v>
      </c>
      <c r="E27" s="194" t="e">
        <f>+E13-E26</f>
        <v>#REF!</v>
      </c>
      <c r="F27" s="194" t="e">
        <f>+F13-F26</f>
        <v>#REF!</v>
      </c>
    </row>
    <row r="28" spans="1:14" hidden="1" x14ac:dyDescent="0.25"/>
    <row r="29" spans="1:14" hidden="1" x14ac:dyDescent="0.25"/>
    <row r="30" spans="1:14" hidden="1" x14ac:dyDescent="0.25"/>
    <row r="31" spans="1:14" hidden="1" x14ac:dyDescent="0.25"/>
    <row r="32" spans="1:14" hidden="1" x14ac:dyDescent="0.25"/>
    <row r="48" spans="4:5" ht="14.25" x14ac:dyDescent="0.25">
      <c r="D48" s="252"/>
      <c r="E48" s="252"/>
    </row>
    <row r="52" spans="4:4" ht="14.25" x14ac:dyDescent="0.25">
      <c r="D52" s="252"/>
    </row>
  </sheetData>
  <mergeCells count="11">
    <mergeCell ref="A20:A24"/>
    <mergeCell ref="B20:B24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7" workbookViewId="0">
      <selection activeCell="D17" sqref="D17"/>
    </sheetView>
  </sheetViews>
  <sheetFormatPr defaultColWidth="9.140625" defaultRowHeight="17.25" customHeight="1" x14ac:dyDescent="0.25"/>
  <cols>
    <col min="1" max="1" width="7.42578125" style="15" customWidth="1"/>
    <col min="2" max="2" width="8.7109375" style="15" customWidth="1"/>
    <col min="3" max="3" width="65.28515625" style="9" customWidth="1"/>
    <col min="4" max="4" width="30.28515625" style="55" customWidth="1"/>
    <col min="5" max="5" width="9.42578125" style="9" customWidth="1"/>
    <col min="6" max="6" width="16.42578125" style="56" bestFit="1" customWidth="1"/>
    <col min="7" max="8" width="18.28515625" style="56" bestFit="1" customWidth="1"/>
    <col min="9" max="9" width="18.42578125" style="56" bestFit="1" customWidth="1"/>
    <col min="10" max="10" width="16.42578125" style="9" customWidth="1"/>
    <col min="11" max="16384" width="9.140625" style="9"/>
  </cols>
  <sheetData>
    <row r="1" spans="1:9" ht="17.25" customHeight="1" x14ac:dyDescent="0.25">
      <c r="A1" s="381" t="s">
        <v>60</v>
      </c>
      <c r="B1" s="381"/>
      <c r="C1" s="381"/>
      <c r="D1" s="381"/>
    </row>
    <row r="2" spans="1:9" ht="17.25" customHeight="1" x14ac:dyDescent="0.25">
      <c r="A2" s="381"/>
      <c r="B2" s="381"/>
      <c r="C2" s="381"/>
      <c r="D2" s="381"/>
    </row>
    <row r="3" spans="1:9" s="5" customFormat="1" ht="16.5" customHeight="1" x14ac:dyDescent="0.25">
      <c r="A3" s="310" t="s">
        <v>1</v>
      </c>
      <c r="B3" s="310"/>
      <c r="C3" s="310"/>
      <c r="D3" s="310"/>
      <c r="E3" s="6"/>
      <c r="F3" s="6"/>
      <c r="G3" s="6"/>
      <c r="H3" s="57"/>
      <c r="I3" s="57"/>
    </row>
    <row r="4" spans="1:9" s="5" customFormat="1" ht="16.5" customHeight="1" x14ac:dyDescent="0.25">
      <c r="A4" s="310" t="s">
        <v>2</v>
      </c>
      <c r="B4" s="310"/>
      <c r="C4" s="310"/>
      <c r="D4" s="310"/>
      <c r="E4" s="6"/>
      <c r="F4" s="6"/>
      <c r="G4" s="6"/>
      <c r="H4" s="57"/>
      <c r="I4" s="57"/>
    </row>
    <row r="5" spans="1:9" s="5" customFormat="1" ht="52.5" customHeight="1" x14ac:dyDescent="0.25">
      <c r="A5" s="382" t="s">
        <v>125</v>
      </c>
      <c r="B5" s="382"/>
      <c r="C5" s="382"/>
      <c r="D5" s="382"/>
      <c r="E5" s="8"/>
      <c r="F5" s="8"/>
      <c r="G5" s="8"/>
      <c r="H5" s="57"/>
      <c r="I5" s="57"/>
    </row>
    <row r="6" spans="1:9" ht="17.25" customHeight="1" x14ac:dyDescent="0.25">
      <c r="A6" s="10"/>
      <c r="B6" s="10"/>
      <c r="C6" s="7"/>
      <c r="D6" s="102"/>
    </row>
    <row r="7" spans="1:9" ht="78.75" customHeight="1" x14ac:dyDescent="0.25">
      <c r="A7" s="377" t="s">
        <v>5</v>
      </c>
      <c r="B7" s="377"/>
      <c r="C7" s="378" t="s">
        <v>52</v>
      </c>
      <c r="D7" s="101" t="s">
        <v>7</v>
      </c>
    </row>
    <row r="8" spans="1:9" s="12" customFormat="1" ht="17.25" customHeight="1" x14ac:dyDescent="0.25">
      <c r="A8" s="377"/>
      <c r="B8" s="377"/>
      <c r="C8" s="378"/>
      <c r="D8" s="379" t="s">
        <v>53</v>
      </c>
      <c r="F8" s="58"/>
      <c r="G8" s="58"/>
      <c r="H8" s="58"/>
      <c r="I8" s="58"/>
    </row>
    <row r="9" spans="1:9" s="12" customFormat="1" ht="38.25" customHeight="1" x14ac:dyDescent="0.25">
      <c r="A9" s="14" t="s">
        <v>10</v>
      </c>
      <c r="B9" s="14" t="s">
        <v>11</v>
      </c>
      <c r="C9" s="378"/>
      <c r="D9" s="380"/>
      <c r="F9" s="58"/>
      <c r="G9" s="58"/>
      <c r="H9" s="58"/>
      <c r="I9" s="58"/>
    </row>
    <row r="10" spans="1:9" s="15" customFormat="1" ht="17.25" customHeight="1" x14ac:dyDescent="0.25">
      <c r="A10" s="16"/>
      <c r="B10" s="16"/>
      <c r="C10" s="17" t="s">
        <v>16</v>
      </c>
      <c r="D10" s="22">
        <f>D12</f>
        <v>158907.98499999996</v>
      </c>
      <c r="F10" s="59"/>
      <c r="G10" s="59"/>
      <c r="H10" s="59"/>
      <c r="I10" s="59"/>
    </row>
    <row r="11" spans="1:9" ht="17.25" customHeight="1" x14ac:dyDescent="0.25">
      <c r="A11" s="16"/>
      <c r="B11" s="16"/>
      <c r="C11" s="17" t="s">
        <v>17</v>
      </c>
      <c r="D11" s="60"/>
    </row>
    <row r="12" spans="1:9" s="19" customFormat="1" ht="34.5" x14ac:dyDescent="0.25">
      <c r="A12" s="20"/>
      <c r="B12" s="21"/>
      <c r="C12" s="21" t="s">
        <v>18</v>
      </c>
      <c r="D12" s="22">
        <f>D14</f>
        <v>158907.98499999996</v>
      </c>
      <c r="F12" s="61"/>
      <c r="G12" s="61"/>
      <c r="H12" s="61"/>
      <c r="I12" s="61"/>
    </row>
    <row r="13" spans="1:9" s="19" customFormat="1" ht="17.25" customHeight="1" x14ac:dyDescent="0.25">
      <c r="A13" s="20"/>
      <c r="B13" s="20"/>
      <c r="C13" s="20" t="s">
        <v>19</v>
      </c>
      <c r="D13" s="23"/>
      <c r="F13" s="61"/>
      <c r="G13" s="61"/>
      <c r="H13" s="61"/>
      <c r="I13" s="61"/>
    </row>
    <row r="14" spans="1:9" s="24" customFormat="1" ht="34.5" customHeight="1" x14ac:dyDescent="0.25">
      <c r="A14" s="25">
        <v>1004</v>
      </c>
      <c r="B14" s="25">
        <v>31002</v>
      </c>
      <c r="C14" s="26" t="s">
        <v>20</v>
      </c>
      <c r="D14" s="27">
        <f>D16+D17</f>
        <v>158907.98499999996</v>
      </c>
      <c r="F14" s="62"/>
      <c r="G14" s="62"/>
      <c r="H14" s="62"/>
      <c r="I14" s="62"/>
    </row>
    <row r="15" spans="1:9" s="24" customFormat="1" ht="17.25" customHeight="1" x14ac:dyDescent="0.25">
      <c r="A15" s="25"/>
      <c r="B15" s="25"/>
      <c r="C15" s="20" t="s">
        <v>54</v>
      </c>
      <c r="D15" s="27"/>
      <c r="F15" s="62"/>
      <c r="G15" s="62"/>
      <c r="H15" s="62"/>
      <c r="I15" s="62"/>
    </row>
    <row r="16" spans="1:9" s="63" customFormat="1" ht="21" customHeight="1" x14ac:dyDescent="0.25">
      <c r="A16" s="65"/>
      <c r="B16" s="65"/>
      <c r="C16" s="66" t="s">
        <v>55</v>
      </c>
      <c r="D16" s="67">
        <v>-138097.60000000001</v>
      </c>
      <c r="F16" s="64"/>
      <c r="G16" s="64"/>
      <c r="H16" s="64"/>
      <c r="I16" s="64"/>
    </row>
    <row r="17" spans="1:9" s="63" customFormat="1" ht="48" customHeight="1" x14ac:dyDescent="0.25">
      <c r="A17" s="65"/>
      <c r="B17" s="65"/>
      <c r="C17" s="66" t="s">
        <v>56</v>
      </c>
      <c r="D17" s="67">
        <f>D19+D28</f>
        <v>297005.58499999996</v>
      </c>
      <c r="F17" s="64"/>
      <c r="G17" s="64"/>
      <c r="H17" s="64"/>
      <c r="I17" s="64"/>
    </row>
    <row r="18" spans="1:9" s="28" customFormat="1" ht="17.25" customHeight="1" x14ac:dyDescent="0.25">
      <c r="A18" s="20"/>
      <c r="B18" s="20"/>
      <c r="C18" s="69" t="s">
        <v>57</v>
      </c>
      <c r="D18" s="70"/>
      <c r="F18" s="68"/>
      <c r="G18" s="68"/>
      <c r="H18" s="68"/>
      <c r="I18" s="68"/>
    </row>
    <row r="19" spans="1:9" ht="23.25" customHeight="1" x14ac:dyDescent="0.25">
      <c r="A19" s="285"/>
      <c r="B19" s="285"/>
      <c r="C19" s="286" t="s">
        <v>139</v>
      </c>
      <c r="D19" s="293">
        <f>SUM(D20:D27)</f>
        <v>189813.42099999997</v>
      </c>
      <c r="E19" s="71"/>
      <c r="F19" s="72"/>
    </row>
    <row r="20" spans="1:9" s="290" customFormat="1" ht="17.25" customHeight="1" x14ac:dyDescent="0.25">
      <c r="A20" s="287"/>
      <c r="B20" s="287"/>
      <c r="C20" s="288" t="s">
        <v>141</v>
      </c>
      <c r="D20" s="289">
        <v>23464.87</v>
      </c>
      <c r="F20" s="291"/>
      <c r="G20" s="291"/>
      <c r="H20" s="291"/>
      <c r="I20" s="291"/>
    </row>
    <row r="21" spans="1:9" s="290" customFormat="1" ht="17.25" customHeight="1" x14ac:dyDescent="0.25">
      <c r="A21" s="287"/>
      <c r="B21" s="287"/>
      <c r="C21" s="288" t="s">
        <v>143</v>
      </c>
      <c r="D21" s="289">
        <v>24535.040000000001</v>
      </c>
      <c r="F21" s="291"/>
      <c r="G21" s="291"/>
      <c r="H21" s="291"/>
      <c r="I21" s="291"/>
    </row>
    <row r="22" spans="1:9" s="290" customFormat="1" ht="17.25" customHeight="1" x14ac:dyDescent="0.25">
      <c r="A22" s="287"/>
      <c r="B22" s="287"/>
      <c r="C22" s="288" t="s">
        <v>145</v>
      </c>
      <c r="D22" s="289">
        <v>19150.024000000001</v>
      </c>
      <c r="F22" s="291"/>
      <c r="G22" s="291"/>
      <c r="H22" s="291"/>
      <c r="I22" s="291"/>
    </row>
    <row r="23" spans="1:9" s="290" customFormat="1" ht="17.25" customHeight="1" x14ac:dyDescent="0.25">
      <c r="A23" s="287"/>
      <c r="B23" s="287"/>
      <c r="C23" s="288" t="s">
        <v>147</v>
      </c>
      <c r="D23" s="289">
        <v>22531.969999999998</v>
      </c>
      <c r="F23" s="291"/>
      <c r="G23" s="291"/>
      <c r="H23" s="291"/>
      <c r="I23" s="291"/>
    </row>
    <row r="24" spans="1:9" s="290" customFormat="1" ht="17.25" customHeight="1" x14ac:dyDescent="0.25">
      <c r="A24" s="287"/>
      <c r="B24" s="287"/>
      <c r="C24" s="288" t="s">
        <v>149</v>
      </c>
      <c r="D24" s="289">
        <v>23823.999999999996</v>
      </c>
      <c r="F24" s="291"/>
      <c r="G24" s="291"/>
      <c r="H24" s="291"/>
      <c r="I24" s="291"/>
    </row>
    <row r="25" spans="1:9" s="290" customFormat="1" ht="17.25" customHeight="1" x14ac:dyDescent="0.25">
      <c r="A25" s="287"/>
      <c r="B25" s="287"/>
      <c r="C25" s="288" t="s">
        <v>151</v>
      </c>
      <c r="D25" s="289">
        <v>21780.417000000001</v>
      </c>
      <c r="F25" s="291"/>
      <c r="G25" s="291"/>
      <c r="H25" s="291"/>
      <c r="I25" s="291"/>
    </row>
    <row r="26" spans="1:9" s="290" customFormat="1" ht="17.25" customHeight="1" x14ac:dyDescent="0.25">
      <c r="A26" s="287"/>
      <c r="B26" s="287"/>
      <c r="C26" s="288" t="s">
        <v>153</v>
      </c>
      <c r="D26" s="289">
        <v>27481.460000000003</v>
      </c>
      <c r="F26" s="291"/>
      <c r="G26" s="291"/>
      <c r="H26" s="291"/>
      <c r="I26" s="291"/>
    </row>
    <row r="27" spans="1:9" s="290" customFormat="1" ht="17.25" customHeight="1" x14ac:dyDescent="0.25">
      <c r="A27" s="287"/>
      <c r="B27" s="287"/>
      <c r="C27" s="288" t="s">
        <v>155</v>
      </c>
      <c r="D27" s="289">
        <v>27045.64</v>
      </c>
      <c r="F27" s="291"/>
      <c r="G27" s="291"/>
      <c r="H27" s="291"/>
      <c r="I27" s="291"/>
    </row>
    <row r="28" spans="1:9" s="290" customFormat="1" ht="17.25" customHeight="1" x14ac:dyDescent="0.25">
      <c r="A28" s="287"/>
      <c r="B28" s="287"/>
      <c r="C28" s="292" t="s">
        <v>157</v>
      </c>
      <c r="D28" s="294">
        <f>SUM(D29:D36)</f>
        <v>107192.164</v>
      </c>
      <c r="F28" s="291"/>
      <c r="G28" s="291"/>
      <c r="H28" s="291"/>
      <c r="I28" s="291"/>
    </row>
    <row r="29" spans="1:9" s="290" customFormat="1" ht="17.25" customHeight="1" x14ac:dyDescent="0.25">
      <c r="A29" s="287"/>
      <c r="B29" s="287"/>
      <c r="C29" s="288" t="s">
        <v>143</v>
      </c>
      <c r="D29" s="289">
        <v>17265.126999999997</v>
      </c>
      <c r="F29" s="291"/>
      <c r="G29" s="291"/>
      <c r="H29" s="291"/>
      <c r="I29" s="291"/>
    </row>
    <row r="30" spans="1:9" s="290" customFormat="1" ht="17.25" customHeight="1" x14ac:dyDescent="0.25">
      <c r="A30" s="287"/>
      <c r="B30" s="287"/>
      <c r="C30" s="288" t="s">
        <v>145</v>
      </c>
      <c r="D30" s="289">
        <v>17374.321</v>
      </c>
      <c r="F30" s="291"/>
      <c r="G30" s="291"/>
      <c r="H30" s="291"/>
      <c r="I30" s="291"/>
    </row>
    <row r="31" spans="1:9" s="290" customFormat="1" ht="17.25" customHeight="1" x14ac:dyDescent="0.25">
      <c r="A31" s="287"/>
      <c r="B31" s="287"/>
      <c r="C31" s="288" t="s">
        <v>161</v>
      </c>
      <c r="D31" s="289">
        <v>10898.105999999998</v>
      </c>
      <c r="F31" s="291"/>
      <c r="G31" s="291"/>
      <c r="H31" s="291"/>
      <c r="I31" s="291"/>
    </row>
    <row r="32" spans="1:9" s="290" customFormat="1" ht="17.25" customHeight="1" x14ac:dyDescent="0.25">
      <c r="A32" s="287"/>
      <c r="B32" s="287"/>
      <c r="C32" s="288" t="s">
        <v>149</v>
      </c>
      <c r="D32" s="289">
        <v>12853.54</v>
      </c>
      <c r="F32" s="291"/>
      <c r="G32" s="291"/>
      <c r="H32" s="291"/>
      <c r="I32" s="291"/>
    </row>
    <row r="33" spans="1:9" s="290" customFormat="1" ht="17.25" customHeight="1" x14ac:dyDescent="0.25">
      <c r="A33" s="287"/>
      <c r="B33" s="287"/>
      <c r="C33" s="288" t="s">
        <v>164</v>
      </c>
      <c r="D33" s="289">
        <v>13472.8</v>
      </c>
      <c r="F33" s="291"/>
      <c r="G33" s="291"/>
      <c r="H33" s="291"/>
      <c r="I33" s="291"/>
    </row>
    <row r="34" spans="1:9" s="290" customFormat="1" ht="17.25" customHeight="1" x14ac:dyDescent="0.25">
      <c r="A34" s="287"/>
      <c r="B34" s="287"/>
      <c r="C34" s="288" t="s">
        <v>166</v>
      </c>
      <c r="D34" s="289">
        <v>12791.000000000002</v>
      </c>
      <c r="F34" s="291"/>
      <c r="G34" s="291"/>
      <c r="H34" s="291"/>
      <c r="I34" s="291"/>
    </row>
    <row r="35" spans="1:9" s="290" customFormat="1" ht="17.25" customHeight="1" x14ac:dyDescent="0.25">
      <c r="A35" s="287"/>
      <c r="B35" s="287"/>
      <c r="C35" s="288" t="s">
        <v>168</v>
      </c>
      <c r="D35" s="289">
        <v>9839.67</v>
      </c>
      <c r="F35" s="291"/>
      <c r="G35" s="291"/>
      <c r="H35" s="291"/>
      <c r="I35" s="291"/>
    </row>
    <row r="36" spans="1:9" s="290" customFormat="1" ht="17.25" customHeight="1" x14ac:dyDescent="0.25">
      <c r="A36" s="287"/>
      <c r="B36" s="287"/>
      <c r="C36" s="288" t="s">
        <v>170</v>
      </c>
      <c r="D36" s="289">
        <v>12697.6</v>
      </c>
      <c r="F36" s="291"/>
      <c r="G36" s="291"/>
      <c r="H36" s="291"/>
      <c r="I36" s="291"/>
    </row>
  </sheetData>
  <mergeCells count="8">
    <mergeCell ref="A7:B8"/>
    <mergeCell ref="C7:C9"/>
    <mergeCell ref="D8:D9"/>
    <mergeCell ref="A1:D1"/>
    <mergeCell ref="A2:D2"/>
    <mergeCell ref="A3:D3"/>
    <mergeCell ref="A4:D4"/>
    <mergeCell ref="A5:D5"/>
  </mergeCells>
  <pageMargins left="0.27" right="0.16" top="0.74803149606299213" bottom="0.74803149606299213" header="0.31496062992125984" footer="0.31496062992125984"/>
  <pageSetup orientation="landscape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I44"/>
  <sheetViews>
    <sheetView topLeftCell="A10" workbookViewId="0">
      <selection activeCell="C27" sqref="C27"/>
    </sheetView>
  </sheetViews>
  <sheetFormatPr defaultRowHeight="12.75" x14ac:dyDescent="0.25"/>
  <cols>
    <col min="1" max="1" width="28.42578125" customWidth="1"/>
    <col min="2" max="2" width="51" customWidth="1"/>
    <col min="3" max="3" width="28.7109375" style="3" customWidth="1"/>
  </cols>
  <sheetData>
    <row r="1" spans="1:9" s="9" customFormat="1" ht="17.25" customHeight="1" x14ac:dyDescent="0.25">
      <c r="A1" s="410" t="s">
        <v>213</v>
      </c>
      <c r="B1" s="410"/>
      <c r="C1" s="410"/>
      <c r="D1" s="74"/>
      <c r="F1" s="56"/>
      <c r="G1" s="56"/>
      <c r="H1" s="56"/>
      <c r="I1" s="56"/>
    </row>
    <row r="2" spans="1:9" s="5" customFormat="1" ht="16.5" customHeight="1" x14ac:dyDescent="0.25">
      <c r="A2" s="410" t="s">
        <v>1</v>
      </c>
      <c r="B2" s="410"/>
      <c r="C2" s="410"/>
      <c r="D2" s="73"/>
      <c r="E2" s="6"/>
      <c r="F2" s="6"/>
      <c r="G2" s="6"/>
    </row>
    <row r="3" spans="1:9" s="5" customFormat="1" ht="16.5" customHeight="1" x14ac:dyDescent="0.25">
      <c r="A3" s="410" t="s">
        <v>2</v>
      </c>
      <c r="B3" s="410"/>
      <c r="C3" s="410"/>
      <c r="D3" s="73"/>
      <c r="E3" s="6"/>
      <c r="F3" s="6"/>
      <c r="G3" s="6"/>
    </row>
    <row r="4" spans="1:9" s="5" customFormat="1" ht="45.75" customHeight="1" x14ac:dyDescent="0.25">
      <c r="A4" s="382" t="s">
        <v>126</v>
      </c>
      <c r="B4" s="382"/>
      <c r="C4" s="382"/>
      <c r="D4" s="75"/>
      <c r="E4" s="8"/>
      <c r="F4" s="8"/>
      <c r="G4" s="8"/>
    </row>
    <row r="7" spans="1:9" s="36" customFormat="1" ht="20.25" customHeight="1" x14ac:dyDescent="0.25">
      <c r="A7" s="411" t="s">
        <v>61</v>
      </c>
      <c r="B7" s="411"/>
      <c r="C7" s="411"/>
    </row>
    <row r="8" spans="1:9" s="36" customFormat="1" x14ac:dyDescent="0.25">
      <c r="A8" s="409" t="s">
        <v>62</v>
      </c>
      <c r="B8" s="409"/>
      <c r="C8" s="409"/>
    </row>
    <row r="9" spans="1:9" s="36" customFormat="1" x14ac:dyDescent="0.25">
      <c r="C9" s="35"/>
    </row>
    <row r="10" spans="1:9" s="36" customFormat="1" x14ac:dyDescent="0.25">
      <c r="A10" s="38" t="s">
        <v>63</v>
      </c>
      <c r="B10" s="392" t="s">
        <v>64</v>
      </c>
      <c r="C10" s="394"/>
    </row>
    <row r="11" spans="1:9" s="36" customFormat="1" x14ac:dyDescent="0.25">
      <c r="A11" s="45" t="s">
        <v>65</v>
      </c>
      <c r="B11" s="397" t="s">
        <v>66</v>
      </c>
      <c r="C11" s="398"/>
    </row>
    <row r="12" spans="1:9" s="36" customFormat="1" x14ac:dyDescent="0.25">
      <c r="A12" s="412"/>
      <c r="B12" s="413"/>
      <c r="C12" s="414"/>
    </row>
    <row r="13" spans="1:9" s="36" customFormat="1" x14ac:dyDescent="0.25">
      <c r="A13" s="392" t="s">
        <v>67</v>
      </c>
      <c r="B13" s="393"/>
      <c r="C13" s="394"/>
    </row>
    <row r="14" spans="1:9" s="36" customFormat="1" x14ac:dyDescent="0.25">
      <c r="A14" s="415" t="s">
        <v>68</v>
      </c>
      <c r="B14" s="417" t="s">
        <v>65</v>
      </c>
      <c r="C14" s="99"/>
    </row>
    <row r="15" spans="1:9" s="36" customFormat="1" ht="39" customHeight="1" x14ac:dyDescent="0.25">
      <c r="A15" s="416"/>
      <c r="B15" s="418"/>
      <c r="C15" s="104" t="s">
        <v>69</v>
      </c>
    </row>
    <row r="16" spans="1:9" s="36" customFormat="1" x14ac:dyDescent="0.25">
      <c r="A16" s="40" t="s">
        <v>70</v>
      </c>
      <c r="B16" s="45" t="s">
        <v>71</v>
      </c>
      <c r="C16" s="383" t="s">
        <v>72</v>
      </c>
    </row>
    <row r="17" spans="1:5" s="36" customFormat="1" x14ac:dyDescent="0.25">
      <c r="A17" s="40" t="s">
        <v>73</v>
      </c>
      <c r="B17" s="45" t="s">
        <v>74</v>
      </c>
      <c r="C17" s="384"/>
    </row>
    <row r="18" spans="1:5" s="36" customFormat="1" x14ac:dyDescent="0.25">
      <c r="A18" s="40" t="s">
        <v>75</v>
      </c>
      <c r="B18" s="45" t="s">
        <v>74</v>
      </c>
      <c r="C18" s="384"/>
    </row>
    <row r="19" spans="1:5" s="36" customFormat="1" ht="25.5" customHeight="1" x14ac:dyDescent="0.25">
      <c r="A19" s="40" t="s">
        <v>76</v>
      </c>
      <c r="B19" s="45" t="s">
        <v>77</v>
      </c>
      <c r="C19" s="384"/>
    </row>
    <row r="20" spans="1:5" s="36" customFormat="1" ht="38.25" customHeight="1" x14ac:dyDescent="0.25">
      <c r="A20" s="40" t="s">
        <v>78</v>
      </c>
      <c r="B20" s="45" t="s">
        <v>258</v>
      </c>
      <c r="C20" s="385"/>
    </row>
    <row r="21" spans="1:5" s="36" customFormat="1" x14ac:dyDescent="0.25">
      <c r="A21" s="386" t="s">
        <v>79</v>
      </c>
      <c r="B21" s="387"/>
      <c r="C21" s="43"/>
    </row>
    <row r="22" spans="1:5" s="36" customFormat="1" x14ac:dyDescent="0.25">
      <c r="A22" s="397" t="s">
        <v>81</v>
      </c>
      <c r="B22" s="398"/>
      <c r="C22" s="77">
        <v>8</v>
      </c>
    </row>
    <row r="23" spans="1:5" s="36" customFormat="1" x14ac:dyDescent="0.25">
      <c r="A23" s="399" t="s">
        <v>172</v>
      </c>
      <c r="B23" s="400"/>
      <c r="C23" s="150">
        <v>8</v>
      </c>
    </row>
    <row r="24" spans="1:5" s="36" customFormat="1" x14ac:dyDescent="0.25">
      <c r="A24" s="399" t="s">
        <v>173</v>
      </c>
      <c r="B24" s="400"/>
      <c r="C24" s="150">
        <v>199</v>
      </c>
    </row>
    <row r="25" spans="1:5" s="36" customFormat="1" x14ac:dyDescent="0.25">
      <c r="A25" s="399" t="s">
        <v>174</v>
      </c>
      <c r="B25" s="400"/>
      <c r="C25" s="150">
        <v>338</v>
      </c>
    </row>
    <row r="26" spans="1:5" s="36" customFormat="1" x14ac:dyDescent="0.25">
      <c r="A26" s="395" t="s">
        <v>82</v>
      </c>
      <c r="B26" s="396"/>
      <c r="C26" s="78">
        <v>158908</v>
      </c>
    </row>
    <row r="28" spans="1:5" s="151" customFormat="1" ht="27" customHeight="1" x14ac:dyDescent="0.25">
      <c r="A28" s="112" t="s">
        <v>216</v>
      </c>
      <c r="B28" s="388" t="s">
        <v>176</v>
      </c>
      <c r="C28" s="389"/>
      <c r="D28" s="254"/>
      <c r="E28" s="254"/>
    </row>
    <row r="29" spans="1:5" s="151" customFormat="1" ht="27" customHeight="1" x14ac:dyDescent="0.25">
      <c r="A29" s="295">
        <v>1072</v>
      </c>
      <c r="B29" s="390" t="s">
        <v>177</v>
      </c>
      <c r="C29" s="391"/>
      <c r="D29" s="254"/>
      <c r="E29" s="254"/>
    </row>
    <row r="30" spans="1:5" s="151" customFormat="1" ht="27" customHeight="1" x14ac:dyDescent="0.25">
      <c r="A30" s="255"/>
      <c r="B30" s="256"/>
      <c r="C30" s="253"/>
      <c r="D30" s="254"/>
      <c r="E30" s="254"/>
    </row>
    <row r="31" spans="1:5" s="151" customFormat="1" ht="16.5" x14ac:dyDescent="0.25">
      <c r="A31" s="392" t="s">
        <v>67</v>
      </c>
      <c r="B31" s="393"/>
      <c r="C31" s="394"/>
      <c r="D31" s="254"/>
      <c r="E31" s="254"/>
    </row>
    <row r="32" spans="1:5" s="151" customFormat="1" ht="27" customHeight="1" thickBot="1" x14ac:dyDescent="0.3"/>
    <row r="33" spans="1:8" s="259" customFormat="1" ht="27" customHeight="1" x14ac:dyDescent="0.25">
      <c r="A33" s="405" t="s">
        <v>68</v>
      </c>
      <c r="B33" s="407" t="s">
        <v>217</v>
      </c>
      <c r="C33" s="257" t="s">
        <v>218</v>
      </c>
      <c r="D33" s="258"/>
    </row>
    <row r="34" spans="1:8" s="259" customFormat="1" ht="27" customHeight="1" x14ac:dyDescent="0.25">
      <c r="A34" s="406"/>
      <c r="B34" s="408"/>
      <c r="C34" s="260" t="s">
        <v>219</v>
      </c>
      <c r="D34" s="258"/>
    </row>
    <row r="35" spans="1:8" s="259" customFormat="1" ht="27" customHeight="1" x14ac:dyDescent="0.25">
      <c r="A35" s="261" t="s">
        <v>70</v>
      </c>
      <c r="B35" s="262" t="s">
        <v>220</v>
      </c>
      <c r="C35" s="263" t="s">
        <v>221</v>
      </c>
      <c r="D35" s="258"/>
    </row>
    <row r="36" spans="1:8" s="259" customFormat="1" ht="27" customHeight="1" x14ac:dyDescent="0.25">
      <c r="A36" s="261" t="s">
        <v>73</v>
      </c>
      <c r="B36" s="262" t="s">
        <v>222</v>
      </c>
      <c r="C36" s="264"/>
    </row>
    <row r="37" spans="1:8" s="259" customFormat="1" ht="27" customHeight="1" x14ac:dyDescent="0.25">
      <c r="A37" s="261" t="s">
        <v>75</v>
      </c>
      <c r="B37" s="262" t="s">
        <v>223</v>
      </c>
      <c r="C37" s="264"/>
    </row>
    <row r="38" spans="1:8" s="259" customFormat="1" ht="27" customHeight="1" x14ac:dyDescent="0.25">
      <c r="A38" s="261" t="s">
        <v>76</v>
      </c>
      <c r="B38" s="262" t="s">
        <v>77</v>
      </c>
      <c r="C38" s="264"/>
    </row>
    <row r="39" spans="1:8" s="259" customFormat="1" ht="27" customHeight="1" x14ac:dyDescent="0.25">
      <c r="A39" s="265" t="s">
        <v>224</v>
      </c>
      <c r="B39" s="262" t="s">
        <v>225</v>
      </c>
      <c r="C39" s="264"/>
    </row>
    <row r="40" spans="1:8" s="259" customFormat="1" ht="27" customHeight="1" x14ac:dyDescent="0.25">
      <c r="A40" s="401" t="s">
        <v>79</v>
      </c>
      <c r="B40" s="402"/>
      <c r="C40" s="264"/>
      <c r="D40" s="258"/>
      <c r="E40" s="258"/>
      <c r="F40" s="258"/>
      <c r="G40" s="258"/>
      <c r="H40" s="258"/>
    </row>
    <row r="41" spans="1:8" s="259" customFormat="1" ht="27" customHeight="1" x14ac:dyDescent="0.25">
      <c r="A41" s="403" t="s">
        <v>226</v>
      </c>
      <c r="B41" s="404"/>
      <c r="C41" s="266">
        <v>-45</v>
      </c>
    </row>
    <row r="42" spans="1:8" s="259" customFormat="1" ht="27" customHeight="1" x14ac:dyDescent="0.25">
      <c r="A42" s="403" t="s">
        <v>227</v>
      </c>
      <c r="B42" s="404"/>
      <c r="C42" s="266">
        <v>-4</v>
      </c>
    </row>
    <row r="43" spans="1:8" s="259" customFormat="1" ht="27" customHeight="1" x14ac:dyDescent="0.25">
      <c r="A43" s="403" t="s">
        <v>228</v>
      </c>
      <c r="B43" s="404"/>
      <c r="C43" s="266">
        <v>-3305</v>
      </c>
    </row>
    <row r="44" spans="1:8" x14ac:dyDescent="0.25">
      <c r="A44" s="395" t="s">
        <v>82</v>
      </c>
      <c r="B44" s="396"/>
      <c r="C44" s="81">
        <v>-158908</v>
      </c>
    </row>
  </sheetData>
  <mergeCells count="29">
    <mergeCell ref="B10:C10"/>
    <mergeCell ref="B11:C11"/>
    <mergeCell ref="A12:C12"/>
    <mergeCell ref="A13:C13"/>
    <mergeCell ref="A14:A15"/>
    <mergeCell ref="B14:B15"/>
    <mergeCell ref="A8:C8"/>
    <mergeCell ref="A1:C1"/>
    <mergeCell ref="A2:C2"/>
    <mergeCell ref="A3:C3"/>
    <mergeCell ref="A4:C4"/>
    <mergeCell ref="A7:C7"/>
    <mergeCell ref="A44:B44"/>
    <mergeCell ref="A26:B26"/>
    <mergeCell ref="A22:B22"/>
    <mergeCell ref="A23:B23"/>
    <mergeCell ref="A24:B24"/>
    <mergeCell ref="A40:B40"/>
    <mergeCell ref="A41:B41"/>
    <mergeCell ref="A42:B42"/>
    <mergeCell ref="A25:B25"/>
    <mergeCell ref="A43:B43"/>
    <mergeCell ref="A33:A34"/>
    <mergeCell ref="B33:B34"/>
    <mergeCell ref="C16:C20"/>
    <mergeCell ref="A21:B21"/>
    <mergeCell ref="B28:C28"/>
    <mergeCell ref="B29:C29"/>
    <mergeCell ref="A31:C31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opLeftCell="A46" workbookViewId="0">
      <selection activeCell="C64" sqref="C64"/>
    </sheetView>
  </sheetViews>
  <sheetFormatPr defaultRowHeight="12.75" x14ac:dyDescent="0.25"/>
  <cols>
    <col min="1" max="1" width="28.42578125" customWidth="1"/>
    <col min="2" max="2" width="47.42578125" customWidth="1"/>
    <col min="3" max="3" width="25.42578125" style="3" customWidth="1"/>
  </cols>
  <sheetData>
    <row r="1" spans="1:9" s="9" customFormat="1" ht="17.25" customHeight="1" x14ac:dyDescent="0.25">
      <c r="A1" s="410" t="s">
        <v>214</v>
      </c>
      <c r="B1" s="410"/>
      <c r="C1" s="410"/>
      <c r="D1" s="74"/>
      <c r="F1" s="56"/>
      <c r="G1" s="56"/>
      <c r="H1" s="56"/>
      <c r="I1" s="56"/>
    </row>
    <row r="2" spans="1:9" s="5" customFormat="1" ht="16.5" customHeight="1" x14ac:dyDescent="0.25">
      <c r="A2" s="410" t="s">
        <v>1</v>
      </c>
      <c r="B2" s="410"/>
      <c r="C2" s="410"/>
      <c r="D2" s="73"/>
      <c r="E2" s="6"/>
      <c r="F2" s="6"/>
      <c r="G2" s="6"/>
    </row>
    <row r="3" spans="1:9" s="5" customFormat="1" ht="16.5" customHeight="1" x14ac:dyDescent="0.25">
      <c r="A3" s="410" t="s">
        <v>2</v>
      </c>
      <c r="B3" s="410"/>
      <c r="C3" s="410"/>
      <c r="D3" s="73"/>
      <c r="E3" s="6"/>
      <c r="F3" s="6"/>
      <c r="G3" s="6"/>
    </row>
    <row r="4" spans="1:9" s="5" customFormat="1" ht="56.25" customHeight="1" x14ac:dyDescent="0.25">
      <c r="A4" s="382" t="s">
        <v>257</v>
      </c>
      <c r="B4" s="382"/>
      <c r="C4" s="382"/>
      <c r="D4" s="75"/>
      <c r="E4" s="8"/>
      <c r="F4" s="8"/>
      <c r="G4" s="8"/>
    </row>
    <row r="7" spans="1:9" x14ac:dyDescent="0.25">
      <c r="C7" s="35" t="s">
        <v>83</v>
      </c>
    </row>
    <row r="8" spans="1:9" s="36" customFormat="1" ht="45.75" customHeight="1" x14ac:dyDescent="0.25">
      <c r="A8" s="425" t="s">
        <v>84</v>
      </c>
      <c r="B8" s="425"/>
      <c r="C8" s="425"/>
    </row>
    <row r="9" spans="1:9" s="36" customFormat="1" x14ac:dyDescent="0.25">
      <c r="A9" s="392" t="s">
        <v>85</v>
      </c>
      <c r="B9" s="393"/>
      <c r="C9" s="394"/>
    </row>
    <row r="10" spans="1:9" s="36" customFormat="1" x14ac:dyDescent="0.25">
      <c r="A10" s="38" t="s">
        <v>63</v>
      </c>
      <c r="B10" s="392" t="s">
        <v>64</v>
      </c>
      <c r="C10" s="394"/>
    </row>
    <row r="11" spans="1:9" s="36" customFormat="1" x14ac:dyDescent="0.25">
      <c r="A11" s="45" t="s">
        <v>65</v>
      </c>
      <c r="B11" s="397" t="s">
        <v>66</v>
      </c>
      <c r="C11" s="398"/>
    </row>
    <row r="12" spans="1:9" s="36" customFormat="1" x14ac:dyDescent="0.25">
      <c r="A12" s="412"/>
      <c r="B12" s="413"/>
      <c r="C12" s="414"/>
    </row>
    <row r="13" spans="1:9" s="36" customFormat="1" x14ac:dyDescent="0.25">
      <c r="A13" s="392" t="s">
        <v>67</v>
      </c>
      <c r="B13" s="393"/>
      <c r="C13" s="394"/>
    </row>
    <row r="14" spans="1:9" s="36" customFormat="1" x14ac:dyDescent="0.25">
      <c r="A14" s="412"/>
      <c r="B14" s="413"/>
      <c r="C14" s="414"/>
    </row>
    <row r="15" spans="1:9" s="36" customFormat="1" x14ac:dyDescent="0.25">
      <c r="A15" s="38" t="s">
        <v>63</v>
      </c>
      <c r="B15" s="392" t="s">
        <v>64</v>
      </c>
      <c r="C15" s="394"/>
    </row>
    <row r="16" spans="1:9" s="36" customFormat="1" x14ac:dyDescent="0.25">
      <c r="A16" s="45" t="s">
        <v>65</v>
      </c>
      <c r="B16" s="397" t="s">
        <v>66</v>
      </c>
      <c r="C16" s="398"/>
    </row>
    <row r="17" spans="1:3" s="36" customFormat="1" x14ac:dyDescent="0.25">
      <c r="A17" s="412"/>
      <c r="B17" s="413"/>
      <c r="C17" s="414"/>
    </row>
    <row r="18" spans="1:3" s="36" customFormat="1" x14ac:dyDescent="0.25">
      <c r="A18" s="392" t="s">
        <v>67</v>
      </c>
      <c r="B18" s="393"/>
      <c r="C18" s="394"/>
    </row>
    <row r="19" spans="1:3" s="36" customFormat="1" x14ac:dyDescent="0.25">
      <c r="A19" s="415" t="s">
        <v>68</v>
      </c>
      <c r="B19" s="417" t="s">
        <v>65</v>
      </c>
      <c r="C19" s="99"/>
    </row>
    <row r="20" spans="1:3" s="36" customFormat="1" ht="42.75" customHeight="1" x14ac:dyDescent="0.25">
      <c r="A20" s="416"/>
      <c r="B20" s="418"/>
      <c r="C20" s="103" t="s">
        <v>69</v>
      </c>
    </row>
    <row r="21" spans="1:3" s="36" customFormat="1" x14ac:dyDescent="0.25">
      <c r="A21" s="40" t="s">
        <v>70</v>
      </c>
      <c r="B21" s="45" t="s">
        <v>71</v>
      </c>
      <c r="C21" s="383" t="s">
        <v>72</v>
      </c>
    </row>
    <row r="22" spans="1:3" s="36" customFormat="1" x14ac:dyDescent="0.25">
      <c r="A22" s="40" t="s">
        <v>73</v>
      </c>
      <c r="B22" s="45" t="s">
        <v>74</v>
      </c>
      <c r="C22" s="384"/>
    </row>
    <row r="23" spans="1:3" s="36" customFormat="1" x14ac:dyDescent="0.25">
      <c r="A23" s="40" t="s">
        <v>75</v>
      </c>
      <c r="B23" s="45" t="s">
        <v>74</v>
      </c>
      <c r="C23" s="384"/>
    </row>
    <row r="24" spans="1:3" s="36" customFormat="1" ht="25.5" customHeight="1" x14ac:dyDescent="0.25">
      <c r="A24" s="40" t="s">
        <v>76</v>
      </c>
      <c r="B24" s="45" t="s">
        <v>77</v>
      </c>
      <c r="C24" s="384"/>
    </row>
    <row r="25" spans="1:3" s="36" customFormat="1" ht="38.25" customHeight="1" x14ac:dyDescent="0.25">
      <c r="A25" s="40" t="s">
        <v>78</v>
      </c>
      <c r="B25" s="45" t="s">
        <v>259</v>
      </c>
      <c r="C25" s="385"/>
    </row>
    <row r="26" spans="1:3" s="36" customFormat="1" x14ac:dyDescent="0.25">
      <c r="A26" s="386" t="s">
        <v>79</v>
      </c>
      <c r="B26" s="387"/>
      <c r="C26" s="43"/>
    </row>
    <row r="27" spans="1:3" s="36" customFormat="1" ht="12.75" customHeight="1" x14ac:dyDescent="0.25">
      <c r="A27" s="397" t="s">
        <v>81</v>
      </c>
      <c r="B27" s="398"/>
      <c r="C27" s="77">
        <v>8</v>
      </c>
    </row>
    <row r="28" spans="1:3" s="36" customFormat="1" x14ac:dyDescent="0.25">
      <c r="A28" s="399" t="s">
        <v>260</v>
      </c>
      <c r="B28" s="400"/>
      <c r="C28" s="150">
        <v>8</v>
      </c>
    </row>
    <row r="29" spans="1:3" s="36" customFormat="1" x14ac:dyDescent="0.25">
      <c r="A29" s="399" t="s">
        <v>173</v>
      </c>
      <c r="B29" s="400"/>
      <c r="C29" s="150">
        <v>199</v>
      </c>
    </row>
    <row r="30" spans="1:3" s="36" customFormat="1" x14ac:dyDescent="0.25">
      <c r="A30" s="399" t="s">
        <v>174</v>
      </c>
      <c r="B30" s="400"/>
      <c r="C30" s="150">
        <v>338</v>
      </c>
    </row>
    <row r="31" spans="1:3" s="36" customFormat="1" x14ac:dyDescent="0.25">
      <c r="A31" s="395" t="s">
        <v>82</v>
      </c>
      <c r="B31" s="396"/>
      <c r="C31" s="79">
        <v>297005.59999999998</v>
      </c>
    </row>
    <row r="32" spans="1:3" ht="13.5" thickBot="1" x14ac:dyDescent="0.3"/>
    <row r="33" spans="1:8" s="259" customFormat="1" ht="27.75" customHeight="1" x14ac:dyDescent="0.25">
      <c r="A33" s="405" t="s">
        <v>68</v>
      </c>
      <c r="B33" s="407" t="s">
        <v>217</v>
      </c>
      <c r="C33" s="257" t="s">
        <v>218</v>
      </c>
      <c r="D33" s="258"/>
    </row>
    <row r="34" spans="1:8" s="259" customFormat="1" ht="27.75" customHeight="1" x14ac:dyDescent="0.25">
      <c r="A34" s="406"/>
      <c r="B34" s="408"/>
      <c r="C34" s="260" t="s">
        <v>219</v>
      </c>
      <c r="D34" s="258"/>
    </row>
    <row r="35" spans="1:8" s="259" customFormat="1" ht="27.75" customHeight="1" x14ac:dyDescent="0.25">
      <c r="A35" s="261" t="s">
        <v>70</v>
      </c>
      <c r="B35" s="284" t="s">
        <v>220</v>
      </c>
      <c r="C35" s="263" t="s">
        <v>221</v>
      </c>
      <c r="D35" s="258"/>
    </row>
    <row r="36" spans="1:8" s="259" customFormat="1" ht="63.75" x14ac:dyDescent="0.25">
      <c r="A36" s="261" t="s">
        <v>73</v>
      </c>
      <c r="B36" s="284" t="s">
        <v>222</v>
      </c>
      <c r="C36" s="264"/>
    </row>
    <row r="37" spans="1:8" s="259" customFormat="1" ht="51" x14ac:dyDescent="0.25">
      <c r="A37" s="261" t="s">
        <v>75</v>
      </c>
      <c r="B37" s="284" t="s">
        <v>223</v>
      </c>
      <c r="C37" s="264"/>
    </row>
    <row r="38" spans="1:8" s="259" customFormat="1" ht="25.5" x14ac:dyDescent="0.25">
      <c r="A38" s="261" t="s">
        <v>76</v>
      </c>
      <c r="B38" s="284" t="s">
        <v>77</v>
      </c>
      <c r="C38" s="264"/>
    </row>
    <row r="39" spans="1:8" s="259" customFormat="1" ht="27.75" customHeight="1" x14ac:dyDescent="0.25">
      <c r="A39" s="265" t="s">
        <v>224</v>
      </c>
      <c r="B39" s="284" t="s">
        <v>225</v>
      </c>
      <c r="C39" s="264"/>
    </row>
    <row r="40" spans="1:8" s="259" customFormat="1" ht="14.25" x14ac:dyDescent="0.25">
      <c r="A40" s="401" t="s">
        <v>79</v>
      </c>
      <c r="B40" s="402"/>
      <c r="C40" s="264"/>
      <c r="D40" s="258"/>
      <c r="E40" s="258"/>
      <c r="F40" s="258"/>
      <c r="G40" s="258"/>
      <c r="H40" s="258"/>
    </row>
    <row r="41" spans="1:8" s="259" customFormat="1" ht="13.5" x14ac:dyDescent="0.25">
      <c r="A41" s="403" t="s">
        <v>226</v>
      </c>
      <c r="B41" s="404"/>
      <c r="C41" s="266">
        <v>-45</v>
      </c>
    </row>
    <row r="42" spans="1:8" s="259" customFormat="1" ht="13.5" x14ac:dyDescent="0.25">
      <c r="A42" s="403" t="s">
        <v>227</v>
      </c>
      <c r="B42" s="404"/>
      <c r="C42" s="266">
        <v>-4</v>
      </c>
    </row>
    <row r="43" spans="1:8" s="259" customFormat="1" ht="13.5" x14ac:dyDescent="0.25">
      <c r="A43" s="403" t="s">
        <v>228</v>
      </c>
      <c r="B43" s="404"/>
      <c r="C43" s="266">
        <v>-3305</v>
      </c>
    </row>
    <row r="44" spans="1:8" x14ac:dyDescent="0.25">
      <c r="A44" s="395" t="s">
        <v>82</v>
      </c>
      <c r="B44" s="396"/>
      <c r="C44" s="81">
        <v>-158908</v>
      </c>
    </row>
    <row r="45" spans="1:8" s="36" customFormat="1" x14ac:dyDescent="0.25">
      <c r="C45" s="35" t="s">
        <v>86</v>
      </c>
    </row>
    <row r="46" spans="1:8" s="36" customFormat="1" ht="20.25" customHeight="1" x14ac:dyDescent="0.25">
      <c r="A46" s="411" t="s">
        <v>87</v>
      </c>
      <c r="B46" s="411"/>
      <c r="C46" s="411"/>
    </row>
    <row r="47" spans="1:8" s="36" customFormat="1" x14ac:dyDescent="0.25">
      <c r="A47" s="392" t="s">
        <v>85</v>
      </c>
      <c r="B47" s="393"/>
      <c r="C47" s="394"/>
    </row>
    <row r="48" spans="1:8" s="36" customFormat="1" x14ac:dyDescent="0.25">
      <c r="A48" s="412"/>
      <c r="B48" s="413"/>
      <c r="C48" s="414"/>
    </row>
    <row r="49" spans="1:3" s="36" customFormat="1" x14ac:dyDescent="0.25">
      <c r="A49" s="38" t="s">
        <v>63</v>
      </c>
      <c r="B49" s="392" t="s">
        <v>64</v>
      </c>
      <c r="C49" s="394"/>
    </row>
    <row r="50" spans="1:3" s="36" customFormat="1" x14ac:dyDescent="0.25">
      <c r="A50" s="45" t="s">
        <v>65</v>
      </c>
      <c r="B50" s="397" t="s">
        <v>66</v>
      </c>
      <c r="C50" s="398"/>
    </row>
    <row r="51" spans="1:3" s="36" customFormat="1" x14ac:dyDescent="0.25">
      <c r="A51" s="412"/>
      <c r="B51" s="413"/>
      <c r="C51" s="414"/>
    </row>
    <row r="52" spans="1:3" s="36" customFormat="1" x14ac:dyDescent="0.25">
      <c r="A52" s="392" t="s">
        <v>67</v>
      </c>
      <c r="B52" s="393"/>
      <c r="C52" s="394"/>
    </row>
    <row r="53" spans="1:3" s="36" customFormat="1" x14ac:dyDescent="0.25">
      <c r="A53" s="419" t="s">
        <v>68</v>
      </c>
      <c r="B53" s="421" t="s">
        <v>65</v>
      </c>
      <c r="C53" s="99"/>
    </row>
    <row r="54" spans="1:3" s="36" customFormat="1" ht="47.25" customHeight="1" x14ac:dyDescent="0.25">
      <c r="A54" s="420"/>
      <c r="B54" s="422"/>
      <c r="C54" s="103" t="s">
        <v>69</v>
      </c>
    </row>
    <row r="55" spans="1:3" s="36" customFormat="1" x14ac:dyDescent="0.25">
      <c r="A55" s="40" t="s">
        <v>70</v>
      </c>
      <c r="B55" s="45" t="s">
        <v>71</v>
      </c>
      <c r="C55" s="76" t="s">
        <v>72</v>
      </c>
    </row>
    <row r="56" spans="1:3" s="36" customFormat="1" x14ac:dyDescent="0.25">
      <c r="A56" s="40" t="s">
        <v>73</v>
      </c>
      <c r="B56" s="45" t="s">
        <v>74</v>
      </c>
      <c r="C56" s="40"/>
    </row>
    <row r="57" spans="1:3" s="36" customFormat="1" x14ac:dyDescent="0.25">
      <c r="A57" s="40" t="s">
        <v>75</v>
      </c>
      <c r="B57" s="45" t="s">
        <v>74</v>
      </c>
      <c r="C57" s="40"/>
    </row>
    <row r="58" spans="1:3" s="36" customFormat="1" ht="25.5" customHeight="1" x14ac:dyDescent="0.25">
      <c r="A58" s="40" t="s">
        <v>76</v>
      </c>
      <c r="B58" s="45" t="s">
        <v>77</v>
      </c>
      <c r="C58" s="40"/>
    </row>
    <row r="59" spans="1:3" s="36" customFormat="1" ht="38.25" customHeight="1" x14ac:dyDescent="0.25">
      <c r="A59" s="40" t="s">
        <v>78</v>
      </c>
      <c r="B59" s="45" t="s">
        <v>88</v>
      </c>
      <c r="C59" s="40"/>
    </row>
    <row r="60" spans="1:3" s="36" customFormat="1" x14ac:dyDescent="0.25">
      <c r="A60" s="423" t="s">
        <v>79</v>
      </c>
      <c r="B60" s="424"/>
      <c r="C60" s="40"/>
    </row>
    <row r="61" spans="1:3" s="36" customFormat="1" x14ac:dyDescent="0.25">
      <c r="A61" s="397" t="s">
        <v>89</v>
      </c>
      <c r="B61" s="398"/>
      <c r="C61" s="122"/>
    </row>
    <row r="62" spans="1:3" s="36" customFormat="1" x14ac:dyDescent="0.25">
      <c r="A62" s="397" t="s">
        <v>80</v>
      </c>
      <c r="B62" s="398"/>
      <c r="C62" s="122"/>
    </row>
    <row r="63" spans="1:3" s="36" customFormat="1" x14ac:dyDescent="0.25">
      <c r="A63" s="397" t="s">
        <v>90</v>
      </c>
      <c r="B63" s="398"/>
      <c r="C63" s="80"/>
    </row>
    <row r="64" spans="1:3" s="36" customFormat="1" ht="12.75" customHeight="1" x14ac:dyDescent="0.25">
      <c r="A64" s="397" t="s">
        <v>91</v>
      </c>
      <c r="B64" s="398"/>
      <c r="C64" s="80"/>
    </row>
    <row r="65" spans="1:3" s="36" customFormat="1" x14ac:dyDescent="0.25">
      <c r="A65" s="395" t="s">
        <v>82</v>
      </c>
      <c r="B65" s="396"/>
      <c r="C65" s="81">
        <v>-138097.60000000001</v>
      </c>
    </row>
  </sheetData>
  <mergeCells count="46">
    <mergeCell ref="B15:C15"/>
    <mergeCell ref="A1:C1"/>
    <mergeCell ref="A2:C2"/>
    <mergeCell ref="A3:C3"/>
    <mergeCell ref="A4:C4"/>
    <mergeCell ref="A8:C8"/>
    <mergeCell ref="A9:C9"/>
    <mergeCell ref="B10:C10"/>
    <mergeCell ref="B11:C11"/>
    <mergeCell ref="A12:C12"/>
    <mergeCell ref="A13:C13"/>
    <mergeCell ref="A14:C14"/>
    <mergeCell ref="B16:C16"/>
    <mergeCell ref="A17:C17"/>
    <mergeCell ref="A29:B29"/>
    <mergeCell ref="A18:C18"/>
    <mergeCell ref="A19:A20"/>
    <mergeCell ref="B19:B20"/>
    <mergeCell ref="C21:C25"/>
    <mergeCell ref="A26:B26"/>
    <mergeCell ref="B33:B34"/>
    <mergeCell ref="A40:B40"/>
    <mergeCell ref="A28:B28"/>
    <mergeCell ref="B50:C50"/>
    <mergeCell ref="A27:B27"/>
    <mergeCell ref="A31:B31"/>
    <mergeCell ref="A46:C46"/>
    <mergeCell ref="A47:C47"/>
    <mergeCell ref="A48:C48"/>
    <mergeCell ref="B49:C49"/>
    <mergeCell ref="A41:B41"/>
    <mergeCell ref="A42:B42"/>
    <mergeCell ref="A30:B30"/>
    <mergeCell ref="A43:B43"/>
    <mergeCell ref="A44:B44"/>
    <mergeCell ref="A33:A34"/>
    <mergeCell ref="A65:B65"/>
    <mergeCell ref="A51:C51"/>
    <mergeCell ref="A52:C52"/>
    <mergeCell ref="A53:A54"/>
    <mergeCell ref="B53:B54"/>
    <mergeCell ref="A60:B60"/>
    <mergeCell ref="A61:B61"/>
    <mergeCell ref="A62:B62"/>
    <mergeCell ref="A63:B63"/>
    <mergeCell ref="A64:B64"/>
  </mergeCells>
  <pageMargins left="0.70866141732283472" right="0.16" top="0.74803149606299213" bottom="0.74803149606299213" header="0.31496062992125984" footer="0.31496062992125984"/>
  <pageSetup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3"/>
  <sheetViews>
    <sheetView tabSelected="1" workbookViewId="0">
      <selection activeCell="J19" sqref="J19"/>
    </sheetView>
  </sheetViews>
  <sheetFormatPr defaultRowHeight="12.75" x14ac:dyDescent="0.25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42578125" customWidth="1"/>
    <col min="7" max="7" width="18.42578125" customWidth="1"/>
  </cols>
  <sheetData>
    <row r="3" spans="1:7" ht="17.25" customHeight="1" x14ac:dyDescent="0.25">
      <c r="A3" s="432" t="s">
        <v>215</v>
      </c>
      <c r="B3" s="432"/>
      <c r="C3" s="432"/>
      <c r="D3" s="432"/>
      <c r="E3" s="432"/>
      <c r="F3" s="432"/>
      <c r="G3" s="432"/>
    </row>
    <row r="4" spans="1:7" ht="17.25" customHeight="1" x14ac:dyDescent="0.25">
      <c r="A4" s="432" t="s">
        <v>1</v>
      </c>
      <c r="B4" s="432"/>
      <c r="C4" s="432"/>
      <c r="D4" s="432"/>
      <c r="E4" s="432"/>
      <c r="F4" s="432"/>
      <c r="G4" s="432"/>
    </row>
    <row r="5" spans="1:7" ht="17.25" customHeight="1" x14ac:dyDescent="0.25">
      <c r="A5" s="432" t="s">
        <v>92</v>
      </c>
      <c r="B5" s="432"/>
      <c r="C5" s="432"/>
      <c r="D5" s="432"/>
      <c r="E5" s="432"/>
      <c r="F5" s="432"/>
      <c r="G5" s="432"/>
    </row>
    <row r="6" spans="1:7" ht="17.25" customHeight="1" x14ac:dyDescent="0.25">
      <c r="A6" s="82"/>
      <c r="B6" s="83"/>
      <c r="C6" s="84"/>
      <c r="D6" s="84"/>
      <c r="E6" s="84"/>
      <c r="F6" s="84"/>
      <c r="G6" s="83"/>
    </row>
    <row r="7" spans="1:7" ht="36.75" customHeight="1" x14ac:dyDescent="0.25">
      <c r="A7" s="433" t="s">
        <v>127</v>
      </c>
      <c r="B7" s="433"/>
      <c r="C7" s="433"/>
      <c r="D7" s="433"/>
      <c r="E7" s="433"/>
      <c r="F7" s="433"/>
      <c r="G7" s="433"/>
    </row>
    <row r="8" spans="1:7" ht="15.75" customHeight="1" x14ac:dyDescent="0.25">
      <c r="A8" s="85"/>
      <c r="B8" s="85"/>
      <c r="C8" s="86"/>
      <c r="D8" s="86"/>
      <c r="E8" s="86"/>
      <c r="F8" s="86"/>
      <c r="G8" s="87"/>
    </row>
    <row r="9" spans="1:7" s="85" customFormat="1" ht="81.75" customHeight="1" x14ac:dyDescent="0.25">
      <c r="A9" s="434" t="s">
        <v>93</v>
      </c>
      <c r="B9" s="436" t="s">
        <v>94</v>
      </c>
      <c r="C9" s="438" t="s">
        <v>95</v>
      </c>
      <c r="D9" s="438" t="s">
        <v>96</v>
      </c>
      <c r="E9" s="436" t="s">
        <v>97</v>
      </c>
      <c r="F9" s="440" t="s">
        <v>98</v>
      </c>
      <c r="G9" s="441"/>
    </row>
    <row r="10" spans="1:7" s="85" customFormat="1" ht="47.25" customHeight="1" x14ac:dyDescent="0.25">
      <c r="A10" s="435"/>
      <c r="B10" s="437"/>
      <c r="C10" s="439"/>
      <c r="D10" s="439"/>
      <c r="E10" s="437"/>
      <c r="F10" s="88" t="s">
        <v>99</v>
      </c>
      <c r="G10" s="89" t="s">
        <v>100</v>
      </c>
    </row>
    <row r="11" spans="1:7" s="90" customFormat="1" ht="42" customHeight="1" x14ac:dyDescent="0.25">
      <c r="A11" s="426" t="s">
        <v>101</v>
      </c>
      <c r="B11" s="427"/>
      <c r="C11" s="427"/>
      <c r="D11" s="427"/>
      <c r="E11" s="427"/>
      <c r="F11" s="428"/>
      <c r="G11" s="91">
        <f>G12+G30</f>
        <v>297005.58499999996</v>
      </c>
    </row>
    <row r="12" spans="1:7" s="85" customFormat="1" ht="60" customHeight="1" x14ac:dyDescent="0.25">
      <c r="A12" s="429" t="s">
        <v>102</v>
      </c>
      <c r="B12" s="430"/>
      <c r="C12" s="430"/>
      <c r="D12" s="430"/>
      <c r="E12" s="430"/>
      <c r="F12" s="431"/>
      <c r="G12" s="92">
        <f>G13</f>
        <v>291126.68499999994</v>
      </c>
    </row>
    <row r="13" spans="1:7" s="85" customFormat="1" ht="17.25" customHeight="1" x14ac:dyDescent="0.3">
      <c r="A13" s="93"/>
      <c r="B13" s="94" t="s">
        <v>103</v>
      </c>
      <c r="C13" s="95"/>
      <c r="D13" s="95"/>
      <c r="E13" s="96"/>
      <c r="F13" s="88"/>
      <c r="G13" s="97">
        <f>SUM(G14:G29)</f>
        <v>291126.68499999994</v>
      </c>
    </row>
    <row r="14" spans="1:7" s="85" customFormat="1" ht="36.75" customHeight="1" x14ac:dyDescent="0.25">
      <c r="A14" s="268" t="s">
        <v>229</v>
      </c>
      <c r="B14" s="98" t="s">
        <v>230</v>
      </c>
      <c r="C14" s="269" t="s">
        <v>104</v>
      </c>
      <c r="D14" s="270" t="s">
        <v>105</v>
      </c>
      <c r="E14" s="271">
        <v>22982670</v>
      </c>
      <c r="F14" s="272">
        <v>1</v>
      </c>
      <c r="G14" s="273">
        <f t="shared" ref="G14:G29" si="0">F14*E14/1000</f>
        <v>22982.67</v>
      </c>
    </row>
    <row r="15" spans="1:7" s="85" customFormat="1" ht="33" customHeight="1" x14ac:dyDescent="0.25">
      <c r="A15" s="268" t="s">
        <v>231</v>
      </c>
      <c r="B15" s="98" t="s">
        <v>230</v>
      </c>
      <c r="C15" s="269" t="s">
        <v>104</v>
      </c>
      <c r="D15" s="270" t="s">
        <v>105</v>
      </c>
      <c r="E15" s="271">
        <v>24025140</v>
      </c>
      <c r="F15" s="272">
        <v>1</v>
      </c>
      <c r="G15" s="273">
        <f t="shared" si="0"/>
        <v>24025.14</v>
      </c>
    </row>
    <row r="16" spans="1:7" s="85" customFormat="1" ht="33" customHeight="1" x14ac:dyDescent="0.25">
      <c r="A16" s="268" t="s">
        <v>232</v>
      </c>
      <c r="B16" s="98" t="s">
        <v>230</v>
      </c>
      <c r="C16" s="269" t="s">
        <v>104</v>
      </c>
      <c r="D16" s="270" t="s">
        <v>105</v>
      </c>
      <c r="E16" s="271">
        <v>18662924</v>
      </c>
      <c r="F16" s="272">
        <v>1</v>
      </c>
      <c r="G16" s="273">
        <f t="shared" si="0"/>
        <v>18662.923999999999</v>
      </c>
    </row>
    <row r="17" spans="1:7" s="85" customFormat="1" ht="33" customHeight="1" x14ac:dyDescent="0.25">
      <c r="A17" s="268" t="s">
        <v>233</v>
      </c>
      <c r="B17" s="98" t="s">
        <v>230</v>
      </c>
      <c r="C17" s="269" t="s">
        <v>104</v>
      </c>
      <c r="D17" s="270" t="s">
        <v>105</v>
      </c>
      <c r="E17" s="271">
        <v>22047370</v>
      </c>
      <c r="F17" s="272">
        <v>1</v>
      </c>
      <c r="G17" s="273">
        <f t="shared" si="0"/>
        <v>22047.37</v>
      </c>
    </row>
    <row r="18" spans="1:7" s="85" customFormat="1" ht="33" customHeight="1" x14ac:dyDescent="0.25">
      <c r="A18" s="268" t="s">
        <v>234</v>
      </c>
      <c r="B18" s="98" t="s">
        <v>230</v>
      </c>
      <c r="C18" s="269" t="s">
        <v>104</v>
      </c>
      <c r="D18" s="270" t="s">
        <v>105</v>
      </c>
      <c r="E18" s="271">
        <v>23391600</v>
      </c>
      <c r="F18" s="272">
        <v>1</v>
      </c>
      <c r="G18" s="273">
        <f t="shared" si="0"/>
        <v>23391.599999999999</v>
      </c>
    </row>
    <row r="19" spans="1:7" s="85" customFormat="1" ht="33" customHeight="1" x14ac:dyDescent="0.25">
      <c r="A19" s="268" t="s">
        <v>235</v>
      </c>
      <c r="B19" s="98" t="s">
        <v>230</v>
      </c>
      <c r="C19" s="269" t="s">
        <v>104</v>
      </c>
      <c r="D19" s="270" t="s">
        <v>105</v>
      </c>
      <c r="E19" s="271">
        <v>21279417</v>
      </c>
      <c r="F19" s="272">
        <v>1</v>
      </c>
      <c r="G19" s="273">
        <f t="shared" si="0"/>
        <v>21279.417000000001</v>
      </c>
    </row>
    <row r="20" spans="1:7" s="85" customFormat="1" ht="33" customHeight="1" x14ac:dyDescent="0.25">
      <c r="A20" s="268" t="s">
        <v>236</v>
      </c>
      <c r="B20" s="98" t="s">
        <v>230</v>
      </c>
      <c r="C20" s="269" t="s">
        <v>104</v>
      </c>
      <c r="D20" s="270" t="s">
        <v>105</v>
      </c>
      <c r="E20" s="271">
        <v>26895060</v>
      </c>
      <c r="F20" s="272">
        <v>1</v>
      </c>
      <c r="G20" s="273">
        <f t="shared" si="0"/>
        <v>26895.06</v>
      </c>
    </row>
    <row r="21" spans="1:7" s="85" customFormat="1" ht="33" customHeight="1" x14ac:dyDescent="0.25">
      <c r="A21" s="268" t="s">
        <v>237</v>
      </c>
      <c r="B21" s="98" t="s">
        <v>230</v>
      </c>
      <c r="C21" s="269" t="s">
        <v>104</v>
      </c>
      <c r="D21" s="270" t="s">
        <v>105</v>
      </c>
      <c r="E21" s="271">
        <v>26470440</v>
      </c>
      <c r="F21" s="272">
        <v>1</v>
      </c>
      <c r="G21" s="273">
        <f t="shared" si="0"/>
        <v>26470.44</v>
      </c>
    </row>
    <row r="22" spans="1:7" s="85" customFormat="1" ht="33" customHeight="1" x14ac:dyDescent="0.25">
      <c r="A22" s="268" t="s">
        <v>238</v>
      </c>
      <c r="B22" s="98" t="s">
        <v>230</v>
      </c>
      <c r="C22" s="269" t="s">
        <v>104</v>
      </c>
      <c r="D22" s="270" t="s">
        <v>105</v>
      </c>
      <c r="E22" s="271">
        <v>16961527</v>
      </c>
      <c r="F22" s="272">
        <v>1</v>
      </c>
      <c r="G22" s="273">
        <f t="shared" si="0"/>
        <v>16961.526999999998</v>
      </c>
    </row>
    <row r="23" spans="1:7" s="85" customFormat="1" ht="33" customHeight="1" x14ac:dyDescent="0.25">
      <c r="A23" s="268" t="s">
        <v>239</v>
      </c>
      <c r="B23" s="98" t="s">
        <v>230</v>
      </c>
      <c r="C23" s="269" t="s">
        <v>104</v>
      </c>
      <c r="D23" s="270" t="s">
        <v>105</v>
      </c>
      <c r="E23" s="271">
        <v>17068121</v>
      </c>
      <c r="F23" s="272">
        <v>1</v>
      </c>
      <c r="G23" s="273">
        <f t="shared" si="0"/>
        <v>17068.120999999999</v>
      </c>
    </row>
    <row r="24" spans="1:7" s="85" customFormat="1" ht="33" customHeight="1" x14ac:dyDescent="0.25">
      <c r="A24" s="268" t="s">
        <v>240</v>
      </c>
      <c r="B24" s="98" t="s">
        <v>230</v>
      </c>
      <c r="C24" s="269" t="s">
        <v>104</v>
      </c>
      <c r="D24" s="270" t="s">
        <v>105</v>
      </c>
      <c r="E24" s="271">
        <v>10740506</v>
      </c>
      <c r="F24" s="272">
        <v>1</v>
      </c>
      <c r="G24" s="273">
        <f t="shared" si="0"/>
        <v>10740.505999999999</v>
      </c>
    </row>
    <row r="25" spans="1:7" s="85" customFormat="1" ht="33" customHeight="1" x14ac:dyDescent="0.25">
      <c r="A25" s="268" t="s">
        <v>241</v>
      </c>
      <c r="B25" s="98" t="s">
        <v>230</v>
      </c>
      <c r="C25" s="269" t="s">
        <v>104</v>
      </c>
      <c r="D25" s="270" t="s">
        <v>105</v>
      </c>
      <c r="E25" s="271">
        <v>12609940</v>
      </c>
      <c r="F25" s="272">
        <v>1</v>
      </c>
      <c r="G25" s="273">
        <f t="shared" si="0"/>
        <v>12609.94</v>
      </c>
    </row>
    <row r="26" spans="1:7" s="85" customFormat="1" ht="33" customHeight="1" x14ac:dyDescent="0.25">
      <c r="A26" s="268" t="s">
        <v>242</v>
      </c>
      <c r="B26" s="98" t="s">
        <v>230</v>
      </c>
      <c r="C26" s="269" t="s">
        <v>104</v>
      </c>
      <c r="D26" s="270" t="s">
        <v>105</v>
      </c>
      <c r="E26" s="271">
        <v>13281900</v>
      </c>
      <c r="F26" s="272">
        <v>1</v>
      </c>
      <c r="G26" s="273">
        <f t="shared" si="0"/>
        <v>13281.9</v>
      </c>
    </row>
    <row r="27" spans="1:7" s="85" customFormat="1" ht="33" customHeight="1" x14ac:dyDescent="0.25">
      <c r="A27" s="268" t="s">
        <v>243</v>
      </c>
      <c r="B27" s="98" t="s">
        <v>230</v>
      </c>
      <c r="C27" s="269" t="s">
        <v>104</v>
      </c>
      <c r="D27" s="270" t="s">
        <v>105</v>
      </c>
      <c r="E27" s="271">
        <v>12610200</v>
      </c>
      <c r="F27" s="272">
        <v>1</v>
      </c>
      <c r="G27" s="273">
        <f t="shared" si="0"/>
        <v>12610.2</v>
      </c>
    </row>
    <row r="28" spans="1:7" s="85" customFormat="1" ht="33" customHeight="1" x14ac:dyDescent="0.25">
      <c r="A28" s="268" t="s">
        <v>244</v>
      </c>
      <c r="B28" s="98" t="s">
        <v>230</v>
      </c>
      <c r="C28" s="269" t="s">
        <v>104</v>
      </c>
      <c r="D28" s="270" t="s">
        <v>105</v>
      </c>
      <c r="E28" s="271">
        <v>9699870</v>
      </c>
      <c r="F28" s="272">
        <v>1</v>
      </c>
      <c r="G28" s="273">
        <f t="shared" si="0"/>
        <v>9699.8700000000008</v>
      </c>
    </row>
    <row r="29" spans="1:7" s="85" customFormat="1" ht="33" customHeight="1" x14ac:dyDescent="0.25">
      <c r="A29" s="268" t="s">
        <v>245</v>
      </c>
      <c r="B29" s="98" t="s">
        <v>230</v>
      </c>
      <c r="C29" s="269" t="s">
        <v>104</v>
      </c>
      <c r="D29" s="270" t="s">
        <v>105</v>
      </c>
      <c r="E29" s="271">
        <v>12400000</v>
      </c>
      <c r="F29" s="272">
        <v>1</v>
      </c>
      <c r="G29" s="273">
        <f t="shared" si="0"/>
        <v>12400</v>
      </c>
    </row>
    <row r="30" spans="1:7" s="85" customFormat="1" ht="17.25" customHeight="1" x14ac:dyDescent="0.3">
      <c r="A30" s="274"/>
      <c r="B30" s="267" t="s">
        <v>246</v>
      </c>
      <c r="C30" s="275"/>
      <c r="D30" s="275"/>
      <c r="E30" s="276"/>
      <c r="F30" s="277"/>
      <c r="G30" s="278">
        <f>G31+G32+G33</f>
        <v>5878.9</v>
      </c>
    </row>
    <row r="31" spans="1:7" s="85" customFormat="1" ht="33" customHeight="1" x14ac:dyDescent="0.25">
      <c r="A31" s="279" t="s">
        <v>247</v>
      </c>
      <c r="B31" s="98" t="s">
        <v>248</v>
      </c>
      <c r="C31" s="269" t="s">
        <v>104</v>
      </c>
      <c r="D31" s="270" t="s">
        <v>105</v>
      </c>
      <c r="E31" s="280">
        <v>3382200</v>
      </c>
      <c r="F31" s="281">
        <v>1</v>
      </c>
      <c r="G31" s="273">
        <f>E31*F31/1000</f>
        <v>3382.2</v>
      </c>
    </row>
    <row r="32" spans="1:7" s="85" customFormat="1" ht="33" customHeight="1" x14ac:dyDescent="0.25">
      <c r="A32" s="279" t="s">
        <v>249</v>
      </c>
      <c r="B32" s="98" t="s">
        <v>248</v>
      </c>
      <c r="C32" s="269" t="s">
        <v>104</v>
      </c>
      <c r="D32" s="270" t="s">
        <v>105</v>
      </c>
      <c r="E32" s="280">
        <v>1516800</v>
      </c>
      <c r="F32" s="281">
        <v>1</v>
      </c>
      <c r="G32" s="273">
        <f>E32*F32/1000</f>
        <v>1516.8</v>
      </c>
    </row>
    <row r="33" spans="1:7" s="85" customFormat="1" ht="33" customHeight="1" x14ac:dyDescent="0.25">
      <c r="A33" s="279" t="s">
        <v>250</v>
      </c>
      <c r="B33" s="98" t="s">
        <v>251</v>
      </c>
      <c r="C33" s="269" t="s">
        <v>252</v>
      </c>
      <c r="D33" s="270" t="s">
        <v>105</v>
      </c>
      <c r="E33" s="280">
        <v>979900</v>
      </c>
      <c r="F33" s="281">
        <v>1</v>
      </c>
      <c r="G33" s="273">
        <f>E33*F33/1000</f>
        <v>979.9</v>
      </c>
    </row>
  </sheetData>
  <mergeCells count="12">
    <mergeCell ref="A11:F11"/>
    <mergeCell ref="A12:F12"/>
    <mergeCell ref="A3:G3"/>
    <mergeCell ref="A4:G4"/>
    <mergeCell ref="A5:G5"/>
    <mergeCell ref="A7:G7"/>
    <mergeCell ref="A9:A10"/>
    <mergeCell ref="B9:B10"/>
    <mergeCell ref="C9:C10"/>
    <mergeCell ref="D9:D10"/>
    <mergeCell ref="E9:E10"/>
    <mergeCell ref="F9:G9"/>
  </mergeCells>
  <pageMargins left="0.16" right="0.16" top="0.74803149606299213" bottom="0.74803149606299213" header="0.31496062992125984" footer="0.31496062992125984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</vt:lpstr>
      <vt:lpstr>2-1</vt:lpstr>
      <vt:lpstr>2-2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Vahan Hayrapetyan</dc:creator>
  <cp:lastModifiedBy>Armenak Khachatryan</cp:lastModifiedBy>
  <cp:lastPrinted>2019-10-30T15:19:02Z</cp:lastPrinted>
  <dcterms:created xsi:type="dcterms:W3CDTF">2019-10-15T06:41:53Z</dcterms:created>
  <dcterms:modified xsi:type="dcterms:W3CDTF">2019-10-31T05:36:03Z</dcterms:modified>
  <cp:keywords>https://mul2.gov.am/tasks/145481/oneclick/havelvacner-himnanorog-xorqayin horer 30.10.19.xlsx?token=17b39a5297d68c322ca6698dd837b978</cp:keywords>
</cp:coreProperties>
</file>