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104)\f76d88f1f2ff507e7ea09740d6a0ef88efd4fae1eba6ddaa6785136af15295ff (4)\Նախագիծ\Նախագիծ\"/>
    </mc:Choice>
  </mc:AlternateContent>
  <xr:revisionPtr revIDLastSave="0" documentId="13_ncr:1_{D0887AF5-CB22-4B48-A02D-6E95A4C2091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." sheetId="30" r:id="rId1"/>
    <sheet name="2." sheetId="2" r:id="rId2"/>
    <sheet name="3." sheetId="9" r:id="rId3"/>
    <sheet name="4." sheetId="10" r:id="rId4"/>
    <sheet name="5." sheetId="7" r:id="rId5"/>
    <sheet name="6." sheetId="8" r:id="rId6"/>
    <sheet name="7" sheetId="29" r:id="rId7"/>
  </sheets>
  <definedNames>
    <definedName name="_xlnm.Print_Area" localSheetId="1">'2.'!$B$1:$I$80</definedName>
    <definedName name="_xlnm.Print_Area" localSheetId="2">'3.'!$A$1:$I$96</definedName>
    <definedName name="_xlnm.Print_Area" localSheetId="3">'4.'!$A$1:$F$97</definedName>
    <definedName name="_xlnm.Print_Area" localSheetId="4">'5.'!$A$1:$L$31</definedName>
    <definedName name="_xlnm.Print_Area" localSheetId="5">'6.'!$A$1:$L$54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2" i="2" l="1"/>
  <c r="H42" i="2"/>
  <c r="I44" i="2"/>
  <c r="H44" i="2"/>
  <c r="H46" i="2"/>
  <c r="H47" i="2"/>
  <c r="H48" i="2"/>
  <c r="H12" i="2"/>
  <c r="K9" i="8"/>
  <c r="L17" i="8"/>
  <c r="E19" i="10"/>
  <c r="E32" i="10"/>
  <c r="E25" i="10" s="1"/>
  <c r="E29" i="9"/>
  <c r="G16" i="9"/>
  <c r="E16" i="9" s="1"/>
  <c r="H170" i="29"/>
  <c r="H169" i="29"/>
  <c r="H168" i="29"/>
  <c r="H167" i="29"/>
  <c r="H166" i="29"/>
  <c r="H165" i="29"/>
  <c r="H164" i="29"/>
  <c r="H163" i="29"/>
  <c r="H162" i="29"/>
  <c r="H161" i="29"/>
  <c r="H160" i="29"/>
  <c r="H159" i="29"/>
  <c r="H158" i="29"/>
  <c r="H157" i="29"/>
  <c r="H155" i="29"/>
  <c r="H154" i="29"/>
  <c r="H153" i="29"/>
  <c r="H152" i="29"/>
  <c r="H151" i="29" s="1"/>
  <c r="H149" i="29"/>
  <c r="H148" i="29"/>
  <c r="H147" i="29"/>
  <c r="H146" i="29"/>
  <c r="H145" i="29"/>
  <c r="H144" i="29"/>
  <c r="H143" i="29"/>
  <c r="H142" i="29"/>
  <c r="H141" i="29"/>
  <c r="H140" i="29"/>
  <c r="H139" i="29"/>
  <c r="H138" i="29"/>
  <c r="H137" i="29"/>
  <c r="H136" i="29"/>
  <c r="H135" i="29"/>
  <c r="H134" i="29"/>
  <c r="H133" i="29"/>
  <c r="H132" i="29"/>
  <c r="H131" i="29"/>
  <c r="H130" i="29"/>
  <c r="H129" i="29"/>
  <c r="H128" i="29"/>
  <c r="H127" i="29"/>
  <c r="H126" i="29"/>
  <c r="H125" i="29"/>
  <c r="H124" i="29"/>
  <c r="H123" i="29"/>
  <c r="H122" i="29"/>
  <c r="H121" i="29"/>
  <c r="H120" i="29"/>
  <c r="H119" i="29"/>
  <c r="H118" i="29"/>
  <c r="H117" i="29"/>
  <c r="H116" i="29"/>
  <c r="H115" i="29"/>
  <c r="H114" i="29"/>
  <c r="H113" i="29"/>
  <c r="H112" i="29"/>
  <c r="H111" i="29"/>
  <c r="H110" i="29"/>
  <c r="H109" i="29"/>
  <c r="H108" i="29"/>
  <c r="H107" i="29"/>
  <c r="H106" i="29"/>
  <c r="H105" i="29"/>
  <c r="H104" i="29"/>
  <c r="H103" i="29"/>
  <c r="H102" i="29"/>
  <c r="H101" i="29"/>
  <c r="H100" i="29"/>
  <c r="H99" i="29"/>
  <c r="H98" i="29"/>
  <c r="H97" i="29"/>
  <c r="H96" i="29"/>
  <c r="H95" i="29"/>
  <c r="H94" i="29"/>
  <c r="H93" i="29"/>
  <c r="H92" i="29"/>
  <c r="H91" i="29"/>
  <c r="H90" i="29"/>
  <c r="H89" i="29"/>
  <c r="H88" i="29"/>
  <c r="H87" i="29"/>
  <c r="H86" i="29"/>
  <c r="H85" i="29"/>
  <c r="H84" i="29"/>
  <c r="H83" i="29"/>
  <c r="H82" i="29"/>
  <c r="H81" i="29"/>
  <c r="H80" i="29"/>
  <c r="H79" i="29"/>
  <c r="H78" i="29"/>
  <c r="H77" i="29"/>
  <c r="H76" i="29"/>
  <c r="H75" i="29"/>
  <c r="H74" i="29"/>
  <c r="H73" i="29"/>
  <c r="H72" i="29"/>
  <c r="H71" i="29"/>
  <c r="H70" i="29"/>
  <c r="H69" i="29"/>
  <c r="H68" i="29"/>
  <c r="H67" i="29"/>
  <c r="H65" i="29"/>
  <c r="H64" i="29"/>
  <c r="H63" i="29"/>
  <c r="H62" i="29"/>
  <c r="H61" i="29"/>
  <c r="H60" i="29"/>
  <c r="H59" i="29"/>
  <c r="H58" i="29"/>
  <c r="H57" i="29"/>
  <c r="H56" i="29"/>
  <c r="H55" i="29"/>
  <c r="H54" i="29"/>
  <c r="H53" i="29"/>
  <c r="H52" i="29"/>
  <c r="H51" i="29"/>
  <c r="H50" i="29"/>
  <c r="H49" i="29"/>
  <c r="H48" i="29"/>
  <c r="H47" i="29"/>
  <c r="H46" i="29"/>
  <c r="H45" i="29"/>
  <c r="H44" i="29"/>
  <c r="H43" i="29"/>
  <c r="H42" i="29"/>
  <c r="H41" i="29"/>
  <c r="H40" i="29"/>
  <c r="H39" i="29"/>
  <c r="H38" i="29"/>
  <c r="H37" i="29"/>
  <c r="H36" i="29"/>
  <c r="H35" i="29"/>
  <c r="H34" i="29"/>
  <c r="H33" i="29"/>
  <c r="H31" i="29"/>
  <c r="H30" i="29"/>
  <c r="H29" i="29"/>
  <c r="H28" i="29"/>
  <c r="H27" i="29"/>
  <c r="H26" i="29"/>
  <c r="H25" i="29"/>
  <c r="H24" i="29"/>
  <c r="H23" i="29"/>
  <c r="H22" i="29"/>
  <c r="H21" i="29"/>
  <c r="H20" i="29"/>
  <c r="H19" i="29"/>
  <c r="H18" i="29"/>
  <c r="H17" i="29"/>
  <c r="H16" i="29"/>
  <c r="H15" i="29"/>
  <c r="H14" i="29"/>
  <c r="H13" i="29"/>
  <c r="F32" i="10" l="1"/>
  <c r="F25" i="10" s="1"/>
  <c r="H156" i="29"/>
  <c r="H150" i="29" s="1"/>
  <c r="H12" i="29"/>
  <c r="H32" i="29"/>
  <c r="H11" i="29" s="1"/>
  <c r="H10" i="29" s="1"/>
  <c r="H9" i="29" s="1"/>
  <c r="K23" i="7" l="1"/>
  <c r="L42" i="8" l="1"/>
  <c r="K42" i="8"/>
  <c r="L26" i="8"/>
  <c r="K26" i="8"/>
  <c r="L22" i="8"/>
  <c r="L38" i="8"/>
  <c r="F14" i="9"/>
  <c r="G82" i="9"/>
  <c r="H82" i="9"/>
  <c r="I82" i="9"/>
  <c r="F82" i="9"/>
  <c r="F35" i="10"/>
  <c r="E35" i="10"/>
  <c r="E17" i="10" s="1"/>
  <c r="H22" i="9"/>
  <c r="H14" i="9" s="1"/>
  <c r="H12" i="9" s="1"/>
  <c r="I22" i="9"/>
  <c r="I14" i="9" s="1"/>
  <c r="G25" i="9"/>
  <c r="E25" i="9" l="1"/>
  <c r="G22" i="9"/>
  <c r="H10" i="9"/>
  <c r="I12" i="9"/>
  <c r="I10" i="9" s="1"/>
  <c r="F12" i="9"/>
  <c r="F10" i="9" s="1"/>
  <c r="F17" i="10"/>
  <c r="H59" i="2"/>
  <c r="H58" i="2" s="1"/>
  <c r="H57" i="2" s="1"/>
  <c r="H56" i="2" s="1"/>
  <c r="H55" i="2" s="1"/>
  <c r="H53" i="2" s="1"/>
  <c r="L31" i="8"/>
  <c r="E22" i="9" l="1"/>
  <c r="K34" i="8"/>
  <c r="K33" i="8" s="1"/>
  <c r="K32" i="8" s="1"/>
  <c r="I59" i="2" l="1"/>
  <c r="I58" i="2" s="1"/>
  <c r="I57" i="2" s="1"/>
  <c r="I56" i="2" s="1"/>
  <c r="I55" i="2" s="1"/>
  <c r="I53" i="2" s="1"/>
  <c r="F14" i="10"/>
  <c r="G81" i="9"/>
  <c r="E81" i="9" l="1"/>
  <c r="G14" i="9"/>
  <c r="L34" i="8"/>
  <c r="L33" i="8" s="1"/>
  <c r="L32" i="8" s="1"/>
  <c r="L22" i="7"/>
  <c r="G12" i="9" l="1"/>
  <c r="E14" i="9"/>
  <c r="F12" i="10"/>
  <c r="F10" i="10" s="1"/>
  <c r="E14" i="10"/>
  <c r="E12" i="10" s="1"/>
  <c r="E10" i="10" s="1"/>
  <c r="E12" i="9" l="1"/>
  <c r="G10" i="9"/>
  <c r="E10" i="9" s="1"/>
  <c r="I49" i="2"/>
  <c r="I48" i="2" s="1"/>
  <c r="I47" i="2" s="1"/>
  <c r="I46" i="2" s="1"/>
  <c r="H49" i="2"/>
  <c r="I15" i="30" l="1"/>
  <c r="I14" i="30" s="1"/>
  <c r="L16" i="8"/>
  <c r="K18" i="7" l="1"/>
  <c r="K17" i="7" s="1"/>
  <c r="K17" i="8"/>
  <c r="K16" i="8" s="1"/>
  <c r="L18" i="7"/>
  <c r="L17" i="7" s="1"/>
  <c r="I40" i="2"/>
  <c r="I38" i="2" s="1"/>
  <c r="I36" i="2" s="1"/>
  <c r="I34" i="2" s="1"/>
  <c r="I32" i="2" s="1"/>
  <c r="H15" i="30" l="1"/>
  <c r="H14" i="30" s="1"/>
  <c r="H40" i="2"/>
  <c r="H38" i="2" s="1"/>
  <c r="H36" i="2" s="1"/>
  <c r="H34" i="2" s="1"/>
  <c r="H32" i="2" s="1"/>
  <c r="I31" i="2"/>
  <c r="H31" i="2"/>
  <c r="H30" i="2" s="1"/>
  <c r="I30" i="2" l="1"/>
  <c r="I28" i="2" s="1"/>
  <c r="H29" i="2"/>
  <c r="H26" i="2" s="1"/>
  <c r="H24" i="2" s="1"/>
  <c r="H28" i="2"/>
  <c r="I29" i="2" l="1"/>
  <c r="I26" i="2" s="1"/>
  <c r="I24" i="2" s="1"/>
  <c r="I22" i="2" s="1"/>
  <c r="I20" i="2" s="1"/>
  <c r="I18" i="2" s="1"/>
  <c r="I16" i="2" s="1"/>
  <c r="I14" i="2" s="1"/>
  <c r="I12" i="2" s="1"/>
  <c r="I10" i="2" s="1"/>
  <c r="L13" i="7"/>
  <c r="L12" i="7" s="1"/>
  <c r="L11" i="7" s="1"/>
  <c r="L10" i="7" s="1"/>
  <c r="L12" i="8"/>
  <c r="L11" i="8" s="1"/>
  <c r="K13" i="7"/>
  <c r="K12" i="7" s="1"/>
  <c r="H22" i="2"/>
  <c r="H13" i="30" s="1"/>
  <c r="H12" i="30" s="1"/>
  <c r="H11" i="30" s="1"/>
  <c r="H10" i="30" s="1"/>
  <c r="K12" i="8"/>
  <c r="K11" i="8" s="1"/>
  <c r="I13" i="30" l="1"/>
  <c r="I12" i="30" s="1"/>
  <c r="I11" i="30" s="1"/>
  <c r="I10" i="30" s="1"/>
  <c r="K11" i="7"/>
  <c r="K10" i="7" s="1"/>
  <c r="L10" i="8"/>
  <c r="L9" i="8" s="1"/>
  <c r="K10" i="8"/>
  <c r="H18" i="2"/>
  <c r="H16" i="2" s="1"/>
  <c r="H14" i="2" s="1"/>
  <c r="H10" i="2" s="1"/>
  <c r="H20" i="2"/>
</calcChain>
</file>

<file path=xl/sharedStrings.xml><?xml version="1.0" encoding="utf-8"?>
<sst xmlns="http://schemas.openxmlformats.org/spreadsheetml/2006/main" count="1093" uniqueCount="386">
  <si>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</si>
  <si>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</si>
  <si>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</si>
  <si>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</si>
  <si>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</si>
  <si>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</si>
  <si>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</si>
  <si>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</si>
  <si>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</si>
  <si>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</si>
  <si>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</si>
  <si>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</si>
  <si>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</si>
  <si>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</si>
  <si>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</si>
  <si>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</si>
  <si>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</si>
  <si>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</si>
  <si>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</si>
  <si>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</si>
  <si>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</si>
  <si>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</si>
  <si>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</si>
  <si>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</si>
  <si>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</si>
  <si>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</si>
  <si>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</si>
  <si>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</si>
  <si>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</si>
  <si>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</si>
  <si>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</si>
  <si>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</si>
  <si>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</si>
  <si>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</si>
  <si>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</si>
  <si>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</si>
  <si>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</si>
  <si>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</si>
  <si>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</si>
  <si>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</si>
  <si>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</si>
  <si>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</si>
  <si>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</si>
  <si>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</si>
  <si>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</si>
  <si>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</si>
  <si>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</si>
  <si>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</si>
  <si>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</si>
  <si>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</si>
  <si>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</si>
  <si>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</si>
  <si>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</si>
  <si>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</si>
  <si>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</si>
  <si>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</si>
  <si>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</si>
  <si>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</si>
  <si>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</si>
  <si>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</si>
  <si>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</si>
  <si>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</si>
  <si>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 xml:space="preserve"> 21001</t>
  </si>
  <si>
    <t xml:space="preserve"> Պետական նշանակության ավտոճանապարհների հիմնանորոգում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</si>
  <si>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</si>
  <si>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</si>
  <si>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</si>
  <si>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</si>
  <si>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</si>
  <si>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</si>
  <si>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</si>
  <si>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</si>
  <si>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</si>
  <si>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</si>
  <si>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</si>
  <si>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</si>
  <si>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</si>
  <si>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</si>
  <si>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</si>
  <si>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</si>
  <si>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</si>
  <si>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</si>
  <si>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</si>
  <si>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</si>
  <si>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</si>
  <si>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</si>
  <si>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ՀՀ կառավարության 2026 թվականի</t>
  </si>
  <si>
    <t xml:space="preserve"> Ինն ամիս</t>
  </si>
  <si>
    <t xml:space="preserve"> ԱՅԼ ՀԻՄՆԱԿԱՆ ՄԻՋՈՑՆԵՐ</t>
  </si>
  <si>
    <t xml:space="preserve"> - Նախագծահետազոտական ծախսեր</t>
  </si>
  <si>
    <t>1</t>
  </si>
  <si>
    <t>Միջպետական նշանակության ավտոճանապարհներ,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</si>
  <si>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</si>
  <si>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</si>
  <si>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</si>
  <si>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>21002</t>
  </si>
  <si>
    <t>Տրանսպորտային օբյեկտների հիմնանորոգում</t>
  </si>
  <si>
    <t xml:space="preserve"> 1049</t>
  </si>
  <si>
    <t xml:space="preserve"> 1049 - 21002 </t>
  </si>
  <si>
    <t xml:space="preserve"> Ավտոմոբիլային ճանապարհների վրա գտնվող կամուրջների հիմնանորոգում 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</si>
  <si>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</si>
  <si>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Նախագծանախահաշվային փաստաթղթերի քանակ, հատ</t>
  </si>
  <si>
    <t>Տ-4-11,/Հ-39/ (Գավառ) - Նորատուս - Սևանալիճ տեղական նշանակության ավտոճանապարհի կմ0+000-կմ+2+400 հատվածի հիմնանորոգում</t>
  </si>
  <si>
    <t xml:space="preserve"> - Շենքերի և շինությունների շինարարություն</t>
  </si>
  <si>
    <t/>
  </si>
  <si>
    <t>Պետական նշանակության ավտոճանապարհներ, կիլոմետր</t>
  </si>
  <si>
    <t>Միջպետական նշանակության ավտոճանապարհներ, կիլոմետր</t>
  </si>
  <si>
    <t>Հանրապետական նշանակության ավտոճանապարհներ, կիլոմետր</t>
  </si>
  <si>
    <t>Մարզային նշանակության ավտոճանապարհներ, կիլոմետր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</si>
  <si>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</si>
  <si>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</si>
  <si>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</si>
  <si>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</si>
  <si>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</si>
  <si>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</si>
  <si>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</si>
  <si>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</si>
  <si>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</si>
  <si>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</si>
  <si>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</si>
  <si>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</si>
  <si>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ՀԱՅԱՍՏԱՆԻ ՀԱՆՐԱՊԵՏՈՒԹՅԱՆ ԿԱՌԱՎԱՐՈՒԹՅԱՆ 2025 ԹՎԱԿԱՆԻ ԴԵԿՏԵՄԲԵՐԻ 25-Ի N 1910-Ն ՈՐՈՇՄԱՆ N 10 ՀԱՎԵԼՎԱԾՈՒՄ ԿԱՏԱՐՎՈՂ ԼՐԱՑՈՒՄՆԵՐԸ</t>
  </si>
  <si>
    <t>Մ-2, Երևան-Երասխ-Նորավան- Տաթև-Կապան-Մեղրի-ՀՀ սահման (նախկին՝ Մ-2 ,Երևան-Երասխ-Գորիս-Մեղրի-ՀՀ սահման) միջպետական նշանակության ավտոճանապարհի կմ108+400 - կմ126+100 հատվածի հիմնանորոգում</t>
  </si>
  <si>
    <t>Մ-3,ՀՀ սահման – Մարգարա – Վանաձոր – Տաշիր - ՀՀ սահման միջպետական նշանակության ավտոճանապարհի կմ72+000-կմ75+500 հատվածի հիմնանորոգում</t>
  </si>
  <si>
    <t>Մ-3, ՀՀ սահման(Մարգարա) – Վանաձոր – Տաշիր – ՀՀ սահման միջպետական նշանակության ավտոճանապարհի Ռյա Թազա բնակավայրով անցնող հատվածում ջրահեռացման կարգավորում</t>
  </si>
  <si>
    <t>Մ-5, Երևան-Արմավիր-ՀՀ սահման միջպետական նշանակության ավտոճանապարհի կմ44+600 – կմ47+000 հատվածում մայթերի կառուցում</t>
  </si>
  <si>
    <t>Մ-10, Սևան-Մարտունի-Վարդենիս-ՀՀ սահման միջպետական նշանակության ավտոճանապարհի կմ95+200-կմ104+200 հատվածի (նախկին՝ Մ-11, Մարտունի - Վարդենիս - ՀՀ սահման միջպետական նշանակության ավտոճանապարհի կմ29+200-կմ38+200 հատվածի) հիմնանորոգում</t>
  </si>
  <si>
    <t>Հ-1, Վ. Պտղնու տրանսպորտային հանգույց -Աբովյան - Ֆանտան -Ալափարս-Հ-5 հանրապետական նշանակության ավտոճանապարհի կմ5+023 - կմ20+810 հատվածի հիմնանորոգում</t>
  </si>
  <si>
    <t>Հ-2, /Հ-1/(Աբովյան) -Արզնի -/Հ-6/Նոր Գեղի հանրապետական նշանակության ավտոճանապարհի կմ1+400 -կմ8+088 հատվածի հիմնանորոգում</t>
  </si>
  <si>
    <t>Հ-26, /Մ-4/ - Ենոքավան-Կարմիրգյուղ (գյուղատեղի) - /Հ-58/ (նախկին՝ Հ-26, /Մ-4/ - Ենոքավան – Կարմիրգյուղ (գյուղատեղի) - /Մ-16/) հանրապետական նշանակության ավտոճանապարհի կմ 0+000-կմ6+300 հատվածի հիմնանորոգում</t>
  </si>
  <si>
    <t>Հ-36, /Մ-4/(Իջևան) - Նավուր - Բերդ - Այգեպար - Հ-37 (նախկին՝ Հ-36, /Մ-4/ (Իջևան) - Նավուր - Բերդ - Այգեպար) հանրապետական նշանակության ավտոճանապարհի կմ 42+100(40+606)-կմ 51+900 հատվածի հիմնանորոգում</t>
  </si>
  <si>
    <t>Հ-36, /Մ-4/(Իջևան) - Նավուր - Բերդ - Այգեպար - Հ-37 (նախկին՝ Հ-36, /Մ-4/ (Իջևան) - Նավուր - Բերդ - Այգեպար) հանրապետական նշանակության ավտոճանապարհի կմ 51+900 -կմ 56+460 հատվածի հիմնանորոգում</t>
  </si>
  <si>
    <t>Հ-67, /Հ-32/ (Ամասիա) -Բերդաշեն- /Հ-66/ հանրապետական նշանակության ավտոճանապարհի Բերդաշեն բնակավայրով անցնող 1.5 կմ երկարությամբ տարանցիկ հատվածի հիմնանորոգում</t>
  </si>
  <si>
    <t>Հ-70, /Մ-6/ - Աթան – Հ-26 հանրապետական նշանակության ավտոճանապարհի Աթան – Հ-26 հատվածի կառուցում</t>
  </si>
  <si>
    <t>Տ-1-43, /Մ-3/ - Նիգավան տեղական նշանակության ավտոճանապարհի կմ 0+000-կմ1+320 հատվածի հիմնանորոգում</t>
  </si>
  <si>
    <t>Տ-1-45, /Մ-3/ (Ապարան)-Վարդենիս-Թթուջուր-Ձորագլուխ տեղական նշանակության ավտոճանապարհի կմ 0+000-կմ0+820 հատվածի հիմնանորոգում</t>
  </si>
  <si>
    <t xml:space="preserve">Տ-1-46, /Մ-3/ (Քուչակ)-Արագած-Շենավան- /Մ-3/ տեղական նշանակության ավտոճանապարհի կմ0+000-կմ8+500 հատվածի  հիմնանորոգում </t>
  </si>
  <si>
    <t>Տ-1-60, /Մ-1/ -Կաքավաձոր-Օթևան տեղական նշանակության ավտոճանապարհի կմ 0+000-կմ 6+300 հատվածի հիմնանորոգում</t>
  </si>
  <si>
    <t>Թալին համայնքի Կաքավաձոր բնակավայրում համայնքային նշանակության 1-ին փողոցի մոտ 900մ ասֆալտապատում հիմնանորոգում</t>
  </si>
  <si>
    <t>Տ-2-13,  Արգավանդ – Հայանիստ – Հովտաշատ - Արմավիրի մարզի սահման տեղական նշանակության ավտոճանապարհի կմ 0+000-կմ 5+300 հատվածի հիմնանորոգում</t>
  </si>
  <si>
    <t>Տ-2-16,  Տ-2-15 /Գետափնյա/– Երևան /Շիրակի փողոց/   տեղական նշանակության ավտոճանապարհի կմ 0+000-կմ 0+300 հատվածի հիմնանորոգում</t>
  </si>
  <si>
    <t>Տ-2-46, /Հ-8/ - Գինեվետ -Նոր Ուղի – /Հ-10/ տեղական նշանակության ավտոճանապարհի կմ 0+000-կմ 10+500 հատվածի հիմնանորոգում</t>
  </si>
  <si>
    <t>Տ-2-48,  /Հ-8/ - Արալեզ-Սիսավան-/Հ-10/ տեղական նշանակության ավտոճանապարհի կմ 3+500-կմ 4+300 հատվածի հիմնանորոգում</t>
  </si>
  <si>
    <t>Տ-2-49, Արալեզ - /Հ-10/ տեղական նշանակության ավտոճանապարհի կմ 0+300-կմ 0+900 հատվածի հիմնանորոգում</t>
  </si>
  <si>
    <t>Տ-3-8, /Մ-5/ - Մայիսյան /Տ-3-47/ տեղական նշանակության ավտոճանապարհի կմ3+400 - կմ4+900 հատվածի հիմնանորոգում</t>
  </si>
  <si>
    <t>Տ-3-42, /Մ-3/ Ջրարբի – Գայ- /Մ-3/  տեղական նշանակության ավտոճանապարհի կմ 2+700-կմ 5+700 հատվածի հիմնանորոգում</t>
  </si>
  <si>
    <t>Տ-3-47,/Հ-17/-Լուկաշին-Նորավան-Արմավիր  տեղական նշանակության ավտոճանապարհի կմ3+140-կմ7+300 հատվածի հիմնանորոգում</t>
  </si>
  <si>
    <t>Տ-3-54, /Տ-3-18/ -Արտաշար- /Տ-3-53/ տեղական նշանակության ավտոճանապարհի կմ0+000-կմ3+300 հատվածի հիմնանորոգում</t>
  </si>
  <si>
    <t>Տ-3-63,/Հ-17/ - Հացիկ - /Հ-17/ տեղական նշանակության ավտոճանապարհի կմ 0+000- կմ 3+500 հատվածի հիմնանորոգում</t>
  </si>
  <si>
    <t>Արմավիր խոշորացված համայնքի Արմավիր քաղաքի Մեսրոպ Մաշտոցի փողոցի հիմնանորոգում</t>
  </si>
  <si>
    <t>Տ-4-13,/Հ-39/ (Գավառ) – Գանձակ – Սարուխան – Գեղարքունիք ավտոճանապարհի կմ0+000-կմ12+900 հատվածի հիմնանորոգում</t>
  </si>
  <si>
    <t xml:space="preserve">Տ-5-14, /Մ-6/ -Ախթալա- Շամլուղ տեղական  նշանակության ճանապարհի կմ0+000 - կմ9+600 հատվածի հիմնանորոգում    </t>
  </si>
  <si>
    <t xml:space="preserve">Տ-5-36, /Մ-3/ (Սպիտակ) - Նոր Լեռնանցք - Լեռնանցք տեղական  նշանակության ճանապարհի կմ0+000 - կմ4+500 հատվածի հիմնանորոգում    </t>
  </si>
  <si>
    <t>ՀՀ Լոռու մարզի Փամբակ համայնքի Բազում բնակավայրի Մ3 131 կմ-ից դեպի զորամաս տանող ավտոճանապարհի ասֆալտապատում</t>
  </si>
  <si>
    <t xml:space="preserve">Տ-5-48, /Մ-6/ - Շնող-Թեղուտ տեղական նշանակության ավտոճանապարհի կմ0+000 - կմ3+200 հատվածի հիմնանորոգում </t>
  </si>
  <si>
    <t xml:space="preserve">Տ-5-54, /Մ-3/ (Տաշիր) - /Հ-34/ (Պրիվոլնոյե) տեղական  նշանակության ճանապարհի կմ0+000 - կմ2+000 հատվածի հիմնանորոգում    </t>
  </si>
  <si>
    <t>ՀՀ Լոռու մարզի Ստեփանավան խոշորացված համայնքի Ստեփանավան քաղաքի Րաֆֆու փողոցի հիմնանորոգում</t>
  </si>
  <si>
    <t xml:space="preserve">Տ-5-81, Լերմոնտովո (Տ-5-10) - Անտառաշեն տեղական  նշանակության ճանապարհի կմ0+000 - կմ1+700 հատվածի հիմնանորոգում    </t>
  </si>
  <si>
    <t>Տ-6-6, Գեղաշեն (Տ-6-37) - Զառ (Տ-6-38) տեղական նշանակության ավտոճանապարհի կմ0+000 - կմ5+400  հատվածի հիմնանորոգում</t>
  </si>
  <si>
    <t>Տ-6-17,  /Տ-6-57/ - Հրազդան - /Հ-55 / տեղական նշանակության ավտոճանապարհի կմ0+000 - կմ1+100  հատվածի հիմնանորոգում</t>
  </si>
  <si>
    <t>Տ-6-28, /Հ-55/ (Հրազդան)-Ջրառատ տեղական նշանակության ավտոճանապարհի կմ0+000 - կմ4+200  հատվածի հիմնանորոգում</t>
  </si>
  <si>
    <t>Տ-6-37,  /Հ-1/ -Մայակովսկի-Արամուս-Կամարիս-Զովք-Ձորաղբյուր(Տ-6-42) տեղական նշանակության ավտոճանապարհի կմ9+300 - կմ17+900  հատվածի հիմնանորոգում</t>
  </si>
  <si>
    <t>Տ-6-40, /Մ-4/ - Գետամեջ - /Հ-6/ տեղական նշանակության ավտոճանապարհի կմ0+000 - կմ5+400  հատվածի հիմնանորոգում</t>
  </si>
  <si>
    <t>Տ-6-43, /Տ-6-57/ (Հրազդան)-Լեռնանիստ տեղական նշանակության ավտոճանապարհի կմ0+000 - կմ2+500  հատվածի հիմնանորոգում</t>
  </si>
  <si>
    <t>Կոտայքի մարզի Հրազդան քաղաքի Միկրոշրջան թաղամասի 3-րդ փողոցի 1020գծմ հատվածի հիմնանորոգում</t>
  </si>
  <si>
    <t>Տ-6-57, /Հ-1/(Ֆանտան)-Քախսի -Հրազդանի քրեակատարողական հիմնարկ տեղական նշանակության ավտոճանապարհի կմ9+000 - կմ10+200 և կմ 14+400-կմ 16+600  հատվածների հիմնանորոգում</t>
  </si>
  <si>
    <t>Երևան քաղաքի Թևոսյան փողոցը Տ-6-29,Երևան (Բագրևանդի փող.) – Ձորաղբյուր (Տ-6-42) ավտոճանապարհի կմ 0+800-ին միացնող հատվածի հիմնանորոգում</t>
  </si>
  <si>
    <t>Տ-7-2, Բյուրակն(Տ-7-37)-Մեղրաշատ-Ողջի(Տ-7-37) տեղական նշանակության ավտոճանապարհի կմ0+000 - կմ9+900  հատվածի հիմնանորոգում</t>
  </si>
  <si>
    <t>Տ-7-10, /Մ-1/ - Ղազանչի ավտոմոբիլային տեղական նշանակության ավտոճանապարհի կմ0+000 - կմ1+200 հատվածի հիմնանորոգում</t>
  </si>
  <si>
    <t>Տ-7-13, /Մ-7/ -Ջաջուռ-Կամո-Կառնուտ-/Տ-7-58/ տեղական նշանակության ավտոճանապարհի կմ0+000 - կմ0+800 հատվածի հիմնանորոգում</t>
  </si>
  <si>
    <t>Տ-7-29, /Հ-75/ - Ջրափի տեղական նշանակության ավտոճանապարհի կմ0+000 - կմ1+600 հատվածի հիմնանորոգում</t>
  </si>
  <si>
    <t>Տ-7-30,/Հ-75/ - Հայկաձոր տեղական նշանակության ավտոճանապարհի կմ1+500 - կմ3+400 հատվածի հիմնանորոգում</t>
  </si>
  <si>
    <t>Տ-7-38, /Հ-32/-Արեգնադեմ տեղական նշանակության ավտոճանապարհի կմ0+000 - կմ1+200 հատվածի հիմնանորոգում</t>
  </si>
  <si>
    <t>Տ-7-55, /Տ-7-53/ (Փանիկ) – Մեղրաշեն տեղական նշանակության ավտոճանապարհի կմ0+000 - կմ1+500 հատվածի հիմնանորոգում</t>
  </si>
  <si>
    <t>Տ-7-68, /Մ-1/- (Բավրա) - Սարագյուղ տեղական նշանակության ավտոճանապարհի կմ0+000 - կմ3+400 հատվածի հիմնանորոգում</t>
  </si>
  <si>
    <t>Տ-7-81, Հայկավան (Տ-7-17) - /Տ-7-57/տեղական նշանակության ավտոճանապարհի կմ0+000 - կմ6+900 հատվածի հիմնանորոգում</t>
  </si>
  <si>
    <t>Տ-10-27,  /Մ-4/- Ակնաղբյուր- /Մ-4/ տեղական նշանակության ավտոճանապարհի կմ2+100– կմ4+000 հատվածի հիմնանորոգում</t>
  </si>
  <si>
    <t>Տ-8-47, Շաղատ (Տ-8-51) - Բալաք տեղական նշանակության ավտոճանապարհի կմ0+000-կմ2+300 հատվածի հիմնանորոգում</t>
  </si>
  <si>
    <t>Տ-8-51, /Մ-2/ -Անգեղակոթ- (Շաղատ) - Մուցք տեղական նշանակության ավտոճանապարհի կմ8+000 - կմ13+700 հատվածի հիմնանորոգում</t>
  </si>
  <si>
    <t>Մ-4, Երևան-Սևան-Իջևան-ՀՀ սահման միջպետական նշանակության ավտոճանապարհի կմ34+500 հատվածում փլուզված կամրջի վերակառուցում</t>
  </si>
  <si>
    <t>Մ-5,Երևան-Արմավիր-ՀՀ սահման միջպետական նշանակության ավտոճանապարհի Մեծամոր քաղաքով անցնող հատվածում թվով 2 վերգետնյա հետիոտնային անցումների կառուցում</t>
  </si>
  <si>
    <t>Մ-6 – Այրում կայարան ա/ճ-ի վրա Դեբետ գետի հետ հատման հատվածում քանդված կամրջի ապամոնտաժում և նոր կամրջի կառուցում</t>
  </si>
  <si>
    <t>Հ-1,Վ․Պտղնու տրանսպորտային հանգույց-Աբովյան-Ֆանտան-Ալափարս-Հ-5 հանրապետական նշանակության ավտոճանապարհի կմ 31+220-կմ 31+270 հատվածում փլուզված հենապատի վերակառուցում</t>
  </si>
  <si>
    <t>Մ-6 ավտոճանապարհը Ախթալա բնակավայրի հետ կապող պողպատե ֆերմաներով կառուցված 2-րդ կամրջին կից նույն թռիչքային կառուցվածքով կամրջի կառուցում</t>
  </si>
  <si>
    <t>Տ-10-26, /Մ-4/ - Խաշթառակ - Լուսահովիտ ավտոճանապարհի 1-ին կմ-ում գտվող վթարային վիճակում գտնվող կամրջի փոխարեն 2 հատ միմյանց կից պողպատե ֆերմաներով կամուրջների կառուցում</t>
  </si>
  <si>
    <t>Հ-36, /Մ-4/ (Իջևան) - Նավուր - Բերդ - Այգեպար - Հ-37 հանրապետական նշանակության ավտոճանապարհի 34-րդ կմ-ում (Հախում գետի վրա) պողպատե ֆերմաներով կամրջի կառուցում</t>
  </si>
  <si>
    <t xml:space="preserve"> ՄԱՍ II.  ԱՇԽԱՏԱՆՔՆԵՐ</t>
  </si>
  <si>
    <t>45231177/514</t>
  </si>
  <si>
    <t>ճանապարհների վերանորոգման աշխատանքներ</t>
  </si>
  <si>
    <t>ՀԲՄ</t>
  </si>
  <si>
    <t>դրամ</t>
  </si>
  <si>
    <t>45231177/530</t>
  </si>
  <si>
    <t>45231177/536</t>
  </si>
  <si>
    <t>45231177/503</t>
  </si>
  <si>
    <t>45231177/531</t>
  </si>
  <si>
    <t>45231177/532</t>
  </si>
  <si>
    <t>45231177/519</t>
  </si>
  <si>
    <t>45231177/543</t>
  </si>
  <si>
    <t>45231177/521</t>
  </si>
  <si>
    <t>45231177/535</t>
  </si>
  <si>
    <t>45231177/537</t>
  </si>
  <si>
    <t>45231177/517</t>
  </si>
  <si>
    <t>45231162/524</t>
  </si>
  <si>
    <t>ճանապարհների կառուցման աշխատանքներ</t>
  </si>
  <si>
    <t>45231177/523</t>
  </si>
  <si>
    <t>45231177/520</t>
  </si>
  <si>
    <t>45231177/518</t>
  </si>
  <si>
    <t>45231177/539</t>
  </si>
  <si>
    <t>45231177/538</t>
  </si>
  <si>
    <t xml:space="preserve"> ՄԱՍ III. ԾԱՌԱՅՈՒԹՅՈՒՆՆԵՐ</t>
  </si>
  <si>
    <t>71351540/510</t>
  </si>
  <si>
    <t>տեխնիկական հսկողության ծառայություններ</t>
  </si>
  <si>
    <t>71351540/523</t>
  </si>
  <si>
    <t>71351540/529</t>
  </si>
  <si>
    <t>71351540/503</t>
  </si>
  <si>
    <t>71351540/524</t>
  </si>
  <si>
    <t>71351540/525</t>
  </si>
  <si>
    <t>71351540/515</t>
  </si>
  <si>
    <t>71351540/533</t>
  </si>
  <si>
    <t>71351540/517</t>
  </si>
  <si>
    <t>71351540/526</t>
  </si>
  <si>
    <t>71351540/530</t>
  </si>
  <si>
    <t>71351540/513</t>
  </si>
  <si>
    <t>71351540/520</t>
  </si>
  <si>
    <t>71351540/519</t>
  </si>
  <si>
    <t>71351540/516</t>
  </si>
  <si>
    <t>71351540/514</t>
  </si>
  <si>
    <t>71351540/532</t>
  </si>
  <si>
    <t>71351540/531</t>
  </si>
  <si>
    <t>98111140/</t>
  </si>
  <si>
    <t>հեղինակային հսկողության ծառայություններ</t>
  </si>
  <si>
    <t>ՄԱ</t>
  </si>
  <si>
    <t>71241200/612</t>
  </si>
  <si>
    <t>նախագծերի պատրաստում, ծախսերի գնահատում</t>
  </si>
  <si>
    <t>71241200/627</t>
  </si>
  <si>
    <t>71241200/629</t>
  </si>
  <si>
    <t>71241200/618</t>
  </si>
  <si>
    <t>71241200/613</t>
  </si>
  <si>
    <t>71241200/620</t>
  </si>
  <si>
    <t>71241200/621</t>
  </si>
  <si>
    <t>71241200/622</t>
  </si>
  <si>
    <t>71241200/560</t>
  </si>
  <si>
    <t>71241200/561</t>
  </si>
  <si>
    <t>71241200/580</t>
  </si>
  <si>
    <t>71241200/581</t>
  </si>
  <si>
    <t>71241200/582</t>
  </si>
  <si>
    <t>71241200/525</t>
  </si>
  <si>
    <t>71241200/641</t>
  </si>
  <si>
    <t>71241200/590</t>
  </si>
  <si>
    <t>71241200/584</t>
  </si>
  <si>
    <t>71241200/589</t>
  </si>
  <si>
    <t>71241200/585</t>
  </si>
  <si>
    <t>71241200/586</t>
  </si>
  <si>
    <t>71241200/591</t>
  </si>
  <si>
    <t>71241200/594</t>
  </si>
  <si>
    <t>71241200/595</t>
  </si>
  <si>
    <t>71241200/592</t>
  </si>
  <si>
    <t>71241200/593</t>
  </si>
  <si>
    <t>71241200/596</t>
  </si>
  <si>
    <t>71241200/587</t>
  </si>
  <si>
    <t>71241200/630</t>
  </si>
  <si>
    <t>71241200/619</t>
  </si>
  <si>
    <t>71241200/631</t>
  </si>
  <si>
    <t>71241200/632</t>
  </si>
  <si>
    <t>71241200/636</t>
  </si>
  <si>
    <t>71241200/637</t>
  </si>
  <si>
    <t>71241200/638</t>
  </si>
  <si>
    <t>71241200/633</t>
  </si>
  <si>
    <t>71241200/634</t>
  </si>
  <si>
    <t>71241200/639</t>
  </si>
  <si>
    <t>71241200/588</t>
  </si>
  <si>
    <t>50531140/613</t>
  </si>
  <si>
    <t>փորձաքննության ծառայություններ</t>
  </si>
  <si>
    <t>ԳՀ</t>
  </si>
  <si>
    <t>50531140/625</t>
  </si>
  <si>
    <t>50531140/623</t>
  </si>
  <si>
    <t>50531140/616</t>
  </si>
  <si>
    <t>50531140/614</t>
  </si>
  <si>
    <t>50531140/618</t>
  </si>
  <si>
    <t>50531140/619</t>
  </si>
  <si>
    <t>50531140/620</t>
  </si>
  <si>
    <t>50531140/548</t>
  </si>
  <si>
    <t>50531140/649</t>
  </si>
  <si>
    <t>50531140/553</t>
  </si>
  <si>
    <t>50531140/570</t>
  </si>
  <si>
    <t>50531140/571</t>
  </si>
  <si>
    <t>50531140/525</t>
  </si>
  <si>
    <t>50531140/645</t>
  </si>
  <si>
    <t>50531140/592</t>
  </si>
  <si>
    <t>50531140/586</t>
  </si>
  <si>
    <t>50531140/591</t>
  </si>
  <si>
    <t>50531140/587</t>
  </si>
  <si>
    <t>50531140/588</t>
  </si>
  <si>
    <t>50531140/593</t>
  </si>
  <si>
    <t>50531140/596</t>
  </si>
  <si>
    <t>50531140/597</t>
  </si>
  <si>
    <t>50531140/594</t>
  </si>
  <si>
    <t>50531140/595</t>
  </si>
  <si>
    <t>50531140/598</t>
  </si>
  <si>
    <t>50531140/589</t>
  </si>
  <si>
    <t>50531140/624</t>
  </si>
  <si>
    <t>50531140/617</t>
  </si>
  <si>
    <t>50531140/626</t>
  </si>
  <si>
    <t>50531140/627</t>
  </si>
  <si>
    <t>50531140/632</t>
  </si>
  <si>
    <t>50531140/633</t>
  </si>
  <si>
    <t>50531140/634</t>
  </si>
  <si>
    <t>50531140/628</t>
  </si>
  <si>
    <t>50531140/629</t>
  </si>
  <si>
    <t>50531140/637</t>
  </si>
  <si>
    <t>50531140/590</t>
  </si>
  <si>
    <t>1049   21002</t>
  </si>
  <si>
    <t xml:space="preserve"> ՄԱՍ II  ԱՇԽԱՏԱՆՔՆԵՐ</t>
  </si>
  <si>
    <t>45451810/501</t>
  </si>
  <si>
    <t>փլուզված հողային պաստառի շեպի և/կամ փլուզված հենապատի վերականգնման աշխատանքներ</t>
  </si>
  <si>
    <t>45221100/</t>
  </si>
  <si>
    <t>կամուրջների կառուցման աշխատանքներ</t>
  </si>
  <si>
    <t>ՀՄԱ</t>
  </si>
  <si>
    <t xml:space="preserve"> ՄԱՍ III.  ԾԱՌԱՅՈՒԹՅՈՒՆՆԵՐ</t>
  </si>
  <si>
    <t>71351540/528</t>
  </si>
  <si>
    <t>71351540/</t>
  </si>
  <si>
    <t>71241200/</t>
  </si>
  <si>
    <t>71241200/524</t>
  </si>
  <si>
    <t>71241200/583</t>
  </si>
  <si>
    <t>50531140/</t>
  </si>
  <si>
    <t>50531140/524</t>
  </si>
  <si>
    <t>50531140/585</t>
  </si>
  <si>
    <t>Հիմնանորոգվող տրանսպորտային օբյեկտների թիվը, այդ թվում</t>
  </si>
  <si>
    <t>Հ-4, Երևան -Եղվարդ -Արագյուղ -Հարթավան - /Մ-3/ հանրապետական նշանակության ավտոճանապարհի կմ 15+600-կմ28+000 հատվածի հիմնանորոգում</t>
  </si>
  <si>
    <t xml:space="preserve">                                                              Հավելված N 1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</si>
  <si>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</si>
  <si>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հազար դրամներով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</si>
  <si>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</si>
  <si>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</si>
  <si>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</si>
  <si>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</si>
  <si>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</si>
  <si>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</si>
  <si>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Ինն ամիս 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</si>
  <si>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</si>
  <si>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</si>
  <si>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</si>
  <si>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</si>
  <si>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</si>
  <si>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1049 - 21001</t>
  </si>
  <si>
    <t>Միջպետական, հանրապետական և մարզային նշանակության ավտոճոնապարհների քայքայված ծածկի վերանորոգում, մաշված ծածկի փոխարինում</t>
  </si>
  <si>
    <t>Հանրության կողմից անմիջականորեն օգտագործվող ակտիվների հետ կապված միջոցառումներ</t>
  </si>
  <si>
    <t xml:space="preserve">    ՀԱՅԱՍՏԱՆԻ ՀԱՆՐԱՊԵՏՈՒԹՅԱՆ   ՎԱՐՉԱՊԵՏԻ ԱՇԽԱՏԱԿԱԶՄԻ    ՂԵԿԱՎԱՐ՝</t>
  </si>
  <si>
    <t>1001</t>
  </si>
  <si>
    <t>Տարածքային կառավարման ոլորտում քաղաքականության մշակում, ծրագրերի համակարգում և մոնիտորինգի իրականացում</t>
  </si>
  <si>
    <t>Տարածքային կառավարման բնագավառում պետական արդյունավետ քաղաքականության մշակման և իրականացման ապահովում</t>
  </si>
  <si>
    <t>Տարածքային կառավարման քաղաքականության իրագործմանն ուղղված ծրագրերի  ազդեցության և արդյունավետության բարելավում</t>
  </si>
  <si>
    <t>1001 - 11001</t>
  </si>
  <si>
    <t>Տարածքային կառավարման և ենթակառուցվածքների քաղաքականության մշակում և ծառայությունների մատուցում</t>
  </si>
  <si>
    <t>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</si>
  <si>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Ծառայությունների մատուցում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</si>
  <si>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</si>
  <si>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</si>
  <si>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</si>
  <si>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</si>
  <si>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</si>
  <si>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Տարածքային կառավարման և ենթակառուցվածքների քաղաքականության մշակում և ծառայությունների մատուցում</t>
  </si>
  <si>
    <t xml:space="preserve"> ԸՆԹԱՑԻԿ ԾԱԽՍԵՐ</t>
  </si>
  <si>
    <t>ԱՅԼ ԾԱԽՍԵՐ</t>
  </si>
  <si>
    <t xml:space="preserve"> Հարկեր, պարտադիր վճարներ և տույժեր, որոնք կառավարման տարբեր
մակարդակների կողմից կիրառվում են միմյանց նկատմամբ </t>
  </si>
  <si>
    <t>Հավելված N7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</si>
  <si>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</si>
  <si>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</si>
  <si>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1001 - 11001 </t>
  </si>
  <si>
    <t xml:space="preserve"> Տարածքային կառավարման և ենթակառուցվածքների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</si>
  <si>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Ծառայությունների մատուցում </t>
  </si>
  <si>
    <t xml:space="preserve"> Ծառայությունը մատուցողի անվանումը` ՀՀ տարածքային կառավարման և ենթակառուցվածքների նախարարություն </t>
  </si>
  <si>
    <t>Հավելված N 4</t>
  </si>
  <si>
    <t>Հավելված  N5</t>
  </si>
  <si>
    <t>Հավելված  N 6</t>
  </si>
  <si>
    <t>45231177/552</t>
  </si>
  <si>
    <t>71351540/540</t>
  </si>
  <si>
    <t>98111140/57</t>
  </si>
  <si>
    <t>98111140/58</t>
  </si>
  <si>
    <t>Տ-1-6, /Հ-14/ - Ուջան - /Հ-14/ (նախկինում՝ Տ-1-6, /Մ-1/ Ուջան - /Մ-1/) տեղական նշանակության ավտոճանապարհի կմ0+650 - կմ3+700 հատվածի հիմնանորագում</t>
  </si>
  <si>
    <t>Տ-3-26, Վաղարշապատ- Արտիմետ-Խորոնք-Առատաշեն-Տարոնիկ-/Հ-76/ տեղական նշանակության ավտոճանապարհի կմ7+700-կմ9+600 հատվածի հիմնանորոգում</t>
  </si>
  <si>
    <t>Հ-58, /Մ-4/ -Ոսկեպար-Նոյեմբերյան- /Մ-6/ հանրապետական նշանակության ավտոճանապարհի (նախկին՝ Մ-16, Մ-4-Ոսկեպար-Նոյեմբերյան-Մ-6 միջպետական նշանակության ավտոճանապարհի) կմ41+900-կմ46+400 հատվածի հիմնանորոգում</t>
  </si>
  <si>
    <t>Լ․ՄԱԿՈՒՆՑ</t>
  </si>
  <si>
    <t xml:space="preserve">                 ՂԵԿԱՎԱՐ ՝   Լ․ՄԱԿՈՒՆՑ</t>
  </si>
  <si>
    <t xml:space="preserve">                 ՂԵԿԱՎԱՐ ՝            Լ․ՄԱԿՈՒՆՑ</t>
  </si>
  <si>
    <t xml:space="preserve">                 ՂԵԿԱՎԱՐ ՝                                                Լ․ՄԱԿՈՒՆՑ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</si>
</sst>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  <numFmt numFmtId="174" formatCode="_-* #,##0.0\ _₽_-;\-* #,##0.0\ _₽_-;_-* &quot;-&quot;?\ _₽_-;_-@_-"/>
    <numFmt numFmtId="175" formatCode="_-* #,##0.00\ _֏_-;\-* #,##0.00\ _֏_-;_-* &quot;-&quot;??\ _֏_-;_-@_-"/>
    <numFmt numFmtId="176" formatCode="#,##0\ _֏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i/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7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28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5" xfId="4" applyNumberFormat="1" applyFont="1" applyFill="1" applyBorder="1" applyAlignment="1">
      <alignment horizontal="right" vertical="center"/>
    </xf>
    <xf numFmtId="168" fontId="7" fillId="0" borderId="1" xfId="4" applyNumberFormat="1" applyFont="1" applyFill="1" applyBorder="1" applyAlignment="1">
      <alignment horizontal="center" vertical="center" wrapText="1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8" fontId="7" fillId="0" borderId="1" xfId="9" applyNumberFormat="1" applyFont="1" applyFill="1" applyBorder="1" applyAlignment="1">
      <alignment vertical="center" wrapText="1"/>
    </xf>
    <xf numFmtId="168" fontId="8" fillId="0" borderId="1" xfId="0" applyNumberFormat="1" applyFont="1" applyBorder="1" applyAlignment="1">
      <alignment horizontal="left" vertical="top" wrapText="1"/>
    </xf>
    <xf numFmtId="167" fontId="6" fillId="0" borderId="1" xfId="2" applyFont="1" applyFill="1" applyBorder="1">
      <alignment horizontal="right" vertical="top"/>
    </xf>
    <xf numFmtId="167" fontId="8" fillId="0" borderId="1" xfId="44" applyFont="1" applyFill="1" applyBorder="1">
      <alignment horizontal="right" vertical="top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7" fontId="8" fillId="0" borderId="1" xfId="2" applyFont="1" applyFill="1" applyBorder="1">
      <alignment horizontal="right" vertical="top"/>
    </xf>
    <xf numFmtId="0" fontId="14" fillId="0" borderId="1" xfId="0" applyFont="1" applyBorder="1" applyAlignment="1">
      <alignment horizontal="left" vertical="top" wrapText="1"/>
    </xf>
    <xf numFmtId="43" fontId="7" fillId="0" borderId="0" xfId="4" applyFont="1" applyFill="1"/>
    <xf numFmtId="167" fontId="7" fillId="0" borderId="1" xfId="2" applyFont="1" applyFill="1" applyBorder="1">
      <alignment horizontal="right" vertical="top"/>
    </xf>
    <xf numFmtId="167" fontId="7" fillId="0" borderId="1" xfId="44" applyFont="1" applyFill="1" applyBorder="1">
      <alignment horizontal="right" vertical="top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0" fontId="8" fillId="0" borderId="1" xfId="5" applyFont="1" applyBorder="1">
      <alignment horizontal="left" vertical="top" wrapText="1"/>
    </xf>
    <xf numFmtId="0" fontId="6" fillId="0" borderId="1" xfId="0" applyFont="1" applyBorder="1"/>
    <xf numFmtId="49" fontId="8" fillId="0" borderId="1" xfId="8" applyNumberFormat="1" applyFont="1" applyBorder="1" applyAlignment="1">
      <alignment vertical="top" wrapText="1"/>
    </xf>
    <xf numFmtId="0" fontId="8" fillId="0" borderId="1" xfId="8" applyFont="1" applyBorder="1" applyAlignment="1">
      <alignment vertical="top" wrapText="1"/>
    </xf>
    <xf numFmtId="49" fontId="8" fillId="0" borderId="6" xfId="8" applyNumberFormat="1" applyFont="1" applyBorder="1" applyAlignment="1">
      <alignment vertical="top" wrapText="1"/>
    </xf>
    <xf numFmtId="0" fontId="8" fillId="0" borderId="6" xfId="8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/>
    </xf>
    <xf numFmtId="0" fontId="8" fillId="0" borderId="1" xfId="5" applyFont="1" applyBorder="1" applyAlignment="1">
      <alignment horizontal="left" vertical="top"/>
    </xf>
    <xf numFmtId="168" fontId="6" fillId="0" borderId="1" xfId="0" applyNumberFormat="1" applyFont="1" applyBorder="1" applyAlignment="1">
      <alignment horizontal="right"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8" fontId="6" fillId="0" borderId="1" xfId="0" applyNumberFormat="1" applyFont="1" applyBorder="1" applyAlignment="1">
      <alignment horizontal="left" vertical="top" wrapText="1"/>
    </xf>
    <xf numFmtId="168" fontId="6" fillId="0" borderId="1" xfId="4" applyNumberFormat="1" applyFont="1" applyFill="1" applyBorder="1" applyAlignment="1">
      <alignment horizontal="left" vertical="top" wrapText="1"/>
    </xf>
    <xf numFmtId="167" fontId="6" fillId="0" borderId="1" xfId="44" applyFont="1" applyFill="1" applyBorder="1">
      <alignment horizontal="right" vertical="top"/>
    </xf>
    <xf numFmtId="168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7" fontId="8" fillId="0" borderId="1" xfId="0" applyNumberFormat="1" applyFont="1" applyBorder="1" applyAlignment="1">
      <alignment horizontal="right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vertical="top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8" fillId="0" borderId="0" xfId="0" applyFont="1" applyAlignment="1">
      <alignment horizontal="left" vertical="top" wrapText="1"/>
    </xf>
    <xf numFmtId="168" fontId="8" fillId="0" borderId="1" xfId="4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43" fontId="8" fillId="0" borderId="1" xfId="4" applyFont="1" applyBorder="1" applyAlignment="1">
      <alignment horizontal="right" vertical="center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8" fontId="6" fillId="4" borderId="0" xfId="15" applyNumberFormat="1" applyFont="1" applyFill="1" applyAlignment="1">
      <alignment vertical="center" wrapText="1"/>
    </xf>
    <xf numFmtId="168" fontId="8" fillId="4" borderId="1" xfId="9" applyNumberFormat="1" applyFont="1" applyFill="1" applyBorder="1" applyAlignment="1">
      <alignment horizontal="center" vertical="center" wrapText="1"/>
    </xf>
    <xf numFmtId="168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vertical="center" wrapText="1"/>
    </xf>
    <xf numFmtId="174" fontId="6" fillId="0" borderId="0" xfId="0" applyNumberFormat="1" applyFont="1"/>
    <xf numFmtId="173" fontId="6" fillId="4" borderId="0" xfId="15" applyNumberFormat="1" applyFont="1" applyFill="1" applyAlignment="1">
      <alignment vertical="center" wrapText="1"/>
    </xf>
    <xf numFmtId="174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8" fontId="8" fillId="4" borderId="1" xfId="15" applyNumberFormat="1" applyFont="1" applyFill="1" applyBorder="1" applyAlignment="1">
      <alignment horizontal="center" vertical="center" wrapText="1"/>
    </xf>
    <xf numFmtId="168" fontId="7" fillId="0" borderId="0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Border="1" applyAlignment="1">
      <alignment horizontal="center" vertical="center"/>
    </xf>
    <xf numFmtId="0" fontId="8" fillId="4" borderId="0" xfId="14" applyFont="1" applyFill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73" fontId="6" fillId="4" borderId="1" xfId="9" applyNumberFormat="1" applyFont="1" applyFill="1" applyBorder="1" applyAlignment="1">
      <alignment horizontal="center" vertical="center"/>
    </xf>
    <xf numFmtId="43" fontId="6" fillId="4" borderId="1" xfId="9" applyFont="1" applyFill="1" applyBorder="1" applyAlignment="1">
      <alignment vertical="center" wrapText="1"/>
    </xf>
    <xf numFmtId="0" fontId="8" fillId="4" borderId="0" xfId="14" applyFont="1" applyFill="1" applyAlignment="1">
      <alignment vertical="center" wrapText="1"/>
    </xf>
    <xf numFmtId="0" fontId="6" fillId="4" borderId="1" xfId="47" applyFont="1" applyFill="1" applyBorder="1" applyAlignment="1">
      <alignment horizontal="center" vertical="center"/>
    </xf>
    <xf numFmtId="168" fontId="6" fillId="4" borderId="1" xfId="9" applyNumberFormat="1" applyFont="1" applyFill="1" applyBorder="1" applyAlignment="1">
      <alignment vertical="center" wrapText="1"/>
    </xf>
    <xf numFmtId="0" fontId="6" fillId="0" borderId="1" xfId="47" applyFont="1" applyFill="1" applyBorder="1" applyAlignment="1">
      <alignment horizontal="center" vertical="center"/>
    </xf>
    <xf numFmtId="173" fontId="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168" fontId="8" fillId="4" borderId="1" xfId="9" applyNumberFormat="1" applyFont="1" applyFill="1" applyBorder="1" applyAlignment="1">
      <alignment vertical="center" wrapText="1"/>
    </xf>
    <xf numFmtId="175" fontId="6" fillId="4" borderId="0" xfId="14" applyNumberFormat="1" applyFont="1" applyFill="1" applyAlignment="1">
      <alignment vertical="center" wrapText="1"/>
    </xf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0" xfId="7" applyFont="1" applyAlignment="1">
      <alignment horizontal="center" vertical="center" wrapText="1"/>
    </xf>
    <xf numFmtId="0" fontId="5" fillId="0" borderId="0" xfId="7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1" xfId="4" applyNumberFormat="1" applyFont="1" applyFill="1" applyBorder="1" applyAlignment="1">
      <alignment horizontal="right" vertical="top" wrapText="1"/>
    </xf>
    <xf numFmtId="0" fontId="8" fillId="0" borderId="0" xfId="0" applyFont="1" applyAlignment="1">
      <alignment horizontal="left" vertical="center" wrapText="1"/>
    </xf>
    <xf numFmtId="173" fontId="6" fillId="0" borderId="1" xfId="4" applyNumberFormat="1" applyFont="1" applyFill="1" applyBorder="1" applyAlignment="1">
      <alignment horizontal="right" vertical="top" wrapText="1"/>
    </xf>
    <xf numFmtId="43" fontId="6" fillId="0" borderId="1" xfId="9" applyFont="1" applyFill="1" applyBorder="1" applyAlignment="1">
      <alignment vertical="center" wrapText="1"/>
    </xf>
    <xf numFmtId="168" fontId="8" fillId="0" borderId="1" xfId="15" applyNumberFormat="1" applyFont="1" applyFill="1" applyBorder="1" applyAlignment="1">
      <alignment vertical="center" wrapText="1"/>
    </xf>
    <xf numFmtId="43" fontId="6" fillId="0" borderId="0" xfId="4" applyFont="1"/>
    <xf numFmtId="0" fontId="8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0" fontId="23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168" fontId="7" fillId="0" borderId="1" xfId="7" applyNumberFormat="1" applyFont="1" applyBorder="1" applyAlignment="1">
      <alignment horizontal="left" vertical="top" wrapText="1"/>
    </xf>
    <xf numFmtId="0" fontId="24" fillId="0" borderId="1" xfId="7" applyFont="1" applyBorder="1" applyAlignment="1">
      <alignment vertical="center" wrapText="1"/>
    </xf>
    <xf numFmtId="0" fontId="5" fillId="0" borderId="1" xfId="7" applyFont="1" applyBorder="1" applyAlignment="1">
      <alignment vertical="center" wrapText="1"/>
    </xf>
    <xf numFmtId="0" fontId="7" fillId="0" borderId="1" xfId="7" applyFont="1" applyBorder="1" applyAlignment="1">
      <alignment vertical="center" wrapText="1"/>
    </xf>
    <xf numFmtId="164" fontId="7" fillId="0" borderId="1" xfId="7" applyNumberFormat="1" applyFont="1" applyBorder="1" applyAlignment="1">
      <alignment horizontal="right" vertical="top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7" fontId="5" fillId="0" borderId="1" xfId="0" applyNumberFormat="1" applyFont="1" applyBorder="1" applyAlignment="1">
      <alignment horizontal="left" vertical="top" wrapText="1"/>
    </xf>
    <xf numFmtId="1" fontId="7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68" fontId="6" fillId="0" borderId="0" xfId="4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7" fontId="8" fillId="0" borderId="1" xfId="3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/>
    </xf>
    <xf numFmtId="167" fontId="8" fillId="0" borderId="0" xfId="3" applyFont="1" applyFill="1" applyBorder="1">
      <alignment horizontal="right" vertical="top"/>
    </xf>
    <xf numFmtId="0" fontId="8" fillId="0" borderId="4" xfId="0" applyFont="1" applyBorder="1" applyAlignment="1">
      <alignment horizontal="left" vertical="top"/>
    </xf>
    <xf numFmtId="49" fontId="6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6" fillId="0" borderId="3" xfId="0" applyFont="1" applyBorder="1" applyAlignment="1">
      <alignment horizontal="left" vertical="top" wrapText="1"/>
    </xf>
    <xf numFmtId="0" fontId="6" fillId="0" borderId="1" xfId="5" applyFont="1" applyBorder="1">
      <alignment horizontal="left" vertical="top" wrapText="1"/>
    </xf>
    <xf numFmtId="0" fontId="28" fillId="0" borderId="1" xfId="5" applyFont="1" applyBorder="1">
      <alignment horizontal="left" vertical="top" wrapText="1"/>
    </xf>
    <xf numFmtId="0" fontId="5" fillId="0" borderId="1" xfId="0" applyFont="1" applyBorder="1" applyAlignment="1">
      <alignment vertical="top" wrapText="1"/>
    </xf>
    <xf numFmtId="43" fontId="6" fillId="0" borderId="1" xfId="4" applyFont="1" applyBorder="1" applyAlignment="1">
      <alignment horizontal="left" vertical="top" wrapText="1"/>
    </xf>
    <xf numFmtId="43" fontId="6" fillId="0" borderId="1" xfId="4" applyFont="1" applyFill="1" applyBorder="1" applyAlignment="1">
      <alignment horizontal="center" vertical="center"/>
    </xf>
    <xf numFmtId="167" fontId="6" fillId="0" borderId="0" xfId="0" applyNumberFormat="1" applyFont="1"/>
    <xf numFmtId="49" fontId="8" fillId="0" borderId="1" xfId="0" applyNumberFormat="1" applyFont="1" applyBorder="1" applyAlignment="1">
      <alignment vertical="top" wrapText="1"/>
    </xf>
    <xf numFmtId="0" fontId="14" fillId="0" borderId="1" xfId="5" applyFont="1" applyBorder="1">
      <alignment horizontal="left" vertical="top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176" fontId="6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3" xfId="0" applyNumberFormat="1" applyFont="1" applyBorder="1"/>
    <xf numFmtId="0" fontId="8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7" applyFont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34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0" fontId="5" fillId="0" borderId="1" xfId="45" applyNumberFormat="1" applyFont="1" applyFill="1" applyBorder="1" applyAlignment="1">
      <alignment horizontal="left" vertical="center" wrapText="1"/>
    </xf>
    <xf numFmtId="0" fontId="5" fillId="0" borderId="1" xfId="46" applyNumberFormat="1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45" applyFont="1" applyFill="1" applyBorder="1" applyAlignment="1">
      <alignment horizontal="left" vertical="center" wrapText="1"/>
    </xf>
    <xf numFmtId="0" fontId="5" fillId="0" borderId="1" xfId="45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3" fontId="7" fillId="0" borderId="0" xfId="0" applyNumberFormat="1" applyFont="1"/>
    <xf numFmtId="168" fontId="8" fillId="0" borderId="1" xfId="4" applyNumberFormat="1" applyFont="1" applyBorder="1" applyAlignment="1">
      <alignment horizontal="right" vertical="center" wrapText="1"/>
    </xf>
    <xf numFmtId="168" fontId="6" fillId="0" borderId="1" xfId="4" applyNumberFormat="1" applyFont="1" applyBorder="1" applyAlignment="1">
      <alignment horizontal="right" vertical="center" wrapText="1"/>
    </xf>
    <xf numFmtId="167" fontId="8" fillId="0" borderId="1" xfId="3" applyFont="1" applyBorder="1">
      <alignment horizontal="right" vertical="top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8" fontId="7" fillId="0" borderId="1" xfId="4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168" fontId="6" fillId="0" borderId="0" xfId="4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8" fillId="0" borderId="1" xfId="0" applyFont="1" applyBorder="1" applyAlignment="1">
      <alignment horizontal="center" vertical="center" wrapText="1"/>
    </xf>
    <xf numFmtId="166" fontId="8" fillId="0" borderId="1" xfId="7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4" borderId="1" xfId="0" applyFont="1" applyFill="1" applyBorder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168" fontId="8" fillId="4" borderId="1" xfId="15" applyNumberFormat="1" applyFont="1" applyFill="1" applyBorder="1" applyAlignment="1">
      <alignment horizontal="center" vertical="center" wrapText="1"/>
    </xf>
    <xf numFmtId="0" fontId="8" fillId="0" borderId="4" xfId="47" applyFont="1" applyFill="1" applyBorder="1" applyAlignment="1">
      <alignment horizontal="center" vertical="center"/>
    </xf>
    <xf numFmtId="0" fontId="8" fillId="0" borderId="2" xfId="47" applyFont="1" applyFill="1" applyBorder="1" applyAlignment="1">
      <alignment horizontal="center" vertical="center"/>
    </xf>
    <xf numFmtId="0" fontId="8" fillId="0" borderId="3" xfId="47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47" applyFont="1" applyFill="1" applyBorder="1" applyAlignment="1">
      <alignment horizontal="center" vertical="center"/>
    </xf>
    <xf numFmtId="0" fontId="8" fillId="4" borderId="2" xfId="47" applyFont="1" applyFill="1" applyBorder="1" applyAlignment="1">
      <alignment horizontal="center" vertical="center"/>
    </xf>
    <xf numFmtId="0" fontId="8" fillId="4" borderId="3" xfId="47" applyFont="1" applyFill="1" applyBorder="1" applyAlignment="1">
      <alignment horizontal="center" vertical="center"/>
    </xf>
  </cellXfs>
  <cellStyles count="48">
    <cellStyle name="Bad 3" xfId="11" xr:uid="{00000000-0005-0000-0000-000000000000}"/>
    <cellStyle name="Comma" xfId="4" builtinId="3"/>
    <cellStyle name="Comma 11" xfId="26" xr:uid="{00000000-0005-0000-0000-000002000000}"/>
    <cellStyle name="Comma 15" xfId="24" xr:uid="{00000000-0005-0000-0000-000003000000}"/>
    <cellStyle name="Comma 2" xfId="16" xr:uid="{00000000-0005-0000-0000-000004000000}"/>
    <cellStyle name="Comma 2 2" xfId="32" xr:uid="{00000000-0005-0000-0000-000005000000}"/>
    <cellStyle name="Comma 3" xfId="1" xr:uid="{00000000-0005-0000-0000-000006000000}"/>
    <cellStyle name="Comma 4" xfId="37" xr:uid="{00000000-0005-0000-0000-000007000000}"/>
    <cellStyle name="Comma 4 2" xfId="29" xr:uid="{00000000-0005-0000-0000-000008000000}"/>
    <cellStyle name="Comma 4 2 2" xfId="31" xr:uid="{00000000-0005-0000-0000-000009000000}"/>
    <cellStyle name="Comma 9" xfId="9" xr:uid="{00000000-0005-0000-0000-00000A000000}"/>
    <cellStyle name="Hyperlink" xfId="47" builtinId="8"/>
    <cellStyle name="Neutral" xfId="45" builtinId="28"/>
    <cellStyle name="Neutral 2" xfId="46" xr:uid="{00000000-0005-0000-0000-00000D000000}"/>
    <cellStyle name="Neutral 2 2" xfId="33" xr:uid="{00000000-0005-0000-0000-00000E000000}"/>
    <cellStyle name="Normal" xfId="0" builtinId="0"/>
    <cellStyle name="Normal 11" xfId="41" xr:uid="{00000000-0005-0000-0000-000010000000}"/>
    <cellStyle name="Normal 11 2" xfId="28" xr:uid="{00000000-0005-0000-0000-000011000000}"/>
    <cellStyle name="Normal 12" xfId="5" xr:uid="{00000000-0005-0000-0000-000012000000}"/>
    <cellStyle name="Normal 12 2 2" xfId="36" xr:uid="{00000000-0005-0000-0000-000013000000}"/>
    <cellStyle name="Normal 12 3" xfId="30" xr:uid="{00000000-0005-0000-0000-000014000000}"/>
    <cellStyle name="Normal 13" xfId="39" xr:uid="{00000000-0005-0000-0000-000015000000}"/>
    <cellStyle name="Normal 14" xfId="40" xr:uid="{00000000-0005-0000-0000-000016000000}"/>
    <cellStyle name="Normal 19 3" xfId="10" xr:uid="{00000000-0005-0000-0000-000017000000}"/>
    <cellStyle name="Normal 2" xfId="13" xr:uid="{00000000-0005-0000-0000-000018000000}"/>
    <cellStyle name="Normal 2 2 2 3" xfId="23" xr:uid="{00000000-0005-0000-0000-000019000000}"/>
    <cellStyle name="Normal 2 4" xfId="18" xr:uid="{00000000-0005-0000-0000-00001A000000}"/>
    <cellStyle name="Normal 4 7 4" xfId="43" xr:uid="{00000000-0005-0000-0000-00001B000000}"/>
    <cellStyle name="Normal 5" xfId="27" xr:uid="{00000000-0005-0000-0000-00001C000000}"/>
    <cellStyle name="Normal 5 10" xfId="35" xr:uid="{00000000-0005-0000-0000-00001D000000}"/>
    <cellStyle name="Normal 5 2" xfId="6" xr:uid="{00000000-0005-0000-0000-00001E000000}"/>
    <cellStyle name="Normal 5 2 3" xfId="21" xr:uid="{00000000-0005-0000-0000-00001F000000}"/>
    <cellStyle name="Normal 5 3" xfId="7" xr:uid="{00000000-0005-0000-0000-000020000000}"/>
    <cellStyle name="Normal 5 3 7" xfId="34" xr:uid="{00000000-0005-0000-0000-000021000000}"/>
    <cellStyle name="Normal 6" xfId="19" xr:uid="{00000000-0005-0000-0000-000022000000}"/>
    <cellStyle name="Normal 8" xfId="8" xr:uid="{00000000-0005-0000-0000-000023000000}"/>
    <cellStyle name="Normal 8 2 3 3" xfId="25" xr:uid="{00000000-0005-0000-0000-000024000000}"/>
    <cellStyle name="Normal 8 3" xfId="12" xr:uid="{00000000-0005-0000-0000-000025000000}"/>
    <cellStyle name="Normal 8 3 3" xfId="42" xr:uid="{00000000-0005-0000-0000-000026000000}"/>
    <cellStyle name="SN_241" xfId="2" xr:uid="{00000000-0005-0000-0000-000027000000}"/>
    <cellStyle name="SN_b" xfId="3" xr:uid="{00000000-0005-0000-0000-000028000000}"/>
    <cellStyle name="SN_it" xfId="44" xr:uid="{00000000-0005-0000-0000-000029000000}"/>
    <cellStyle name="Нейтральный 5" xfId="17" xr:uid="{00000000-0005-0000-0000-00002A000000}"/>
    <cellStyle name="Обычный 2" xfId="38" xr:uid="{00000000-0005-0000-0000-00002B000000}"/>
    <cellStyle name="Обычный 2 2 4" xfId="14" xr:uid="{00000000-0005-0000-0000-00002C000000}"/>
    <cellStyle name="Обычный 3" xfId="20" xr:uid="{00000000-0005-0000-0000-00002D000000}"/>
    <cellStyle name="Обычный 3 3 3" xfId="22" xr:uid="{00000000-0005-0000-0000-00002E000000}"/>
    <cellStyle name="Финансовый 4" xfId="15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0"/>
  <sheetViews>
    <sheetView topLeftCell="A13" workbookViewId="0">
      <selection activeCell="F22" sqref="F22"/>
    </sheetView>
  </sheetViews>
  <sheetFormatPr defaultRowHeight="17.25" x14ac:dyDescent="0.25"/>
  <cols>
    <col min="1" max="1" width="9.140625" style="77"/>
    <col min="2" max="2" width="7" style="77" customWidth="1"/>
    <col min="3" max="3" width="10.7109375" style="77" customWidth="1"/>
    <col min="4" max="4" width="16.85546875" style="77" customWidth="1"/>
    <col min="5" max="5" width="48.85546875" style="77" customWidth="1"/>
    <col min="6" max="6" width="54.85546875" style="77" customWidth="1"/>
    <col min="7" max="7" width="40.85546875" style="77" customWidth="1"/>
    <col min="8" max="8" width="16.28515625" style="77" customWidth="1"/>
    <col min="9" max="9" width="15" style="77" customWidth="1"/>
    <col min="10" max="10" width="9.140625" style="77"/>
    <col min="11" max="11" width="15.28515625" style="77" bestFit="1" customWidth="1"/>
    <col min="12" max="15" width="15.28515625" style="77" customWidth="1"/>
    <col min="16" max="16384" width="9.140625" style="77"/>
  </cols>
  <sheetData>
    <row r="1" spans="2:10" s="157" customFormat="1" x14ac:dyDescent="0.25">
      <c r="H1" s="244" t="s">
        <v>329</v>
      </c>
      <c r="I1" s="244"/>
      <c r="J1" s="159"/>
    </row>
    <row r="2" spans="2:10" s="157" customFormat="1" x14ac:dyDescent="0.25">
      <c r="H2" s="159"/>
      <c r="I2" s="158" t="s">
        <v>82</v>
      </c>
      <c r="J2" s="159"/>
    </row>
    <row r="3" spans="2:10" s="157" customFormat="1" x14ac:dyDescent="0.25">
      <c r="H3" s="159"/>
      <c r="I3" s="158" t="s">
        <v>44</v>
      </c>
      <c r="J3" s="159"/>
    </row>
    <row r="4" spans="2:10" s="157" customFormat="1" x14ac:dyDescent="0.25"/>
    <row r="5" spans="2:10" s="157" customFormat="1" x14ac:dyDescent="0.25">
      <c r="B5" s="245" t="s">
        <v>330</v>
      </c>
      <c r="C5" s="245"/>
      <c r="D5" s="245"/>
      <c r="E5" s="245"/>
      <c r="F5" s="245"/>
      <c r="G5" s="245"/>
      <c r="H5" s="245"/>
      <c r="I5" s="245"/>
    </row>
    <row r="6" spans="2:10" s="157" customFormat="1" x14ac:dyDescent="0.25">
      <c r="C6" s="16"/>
      <c r="D6" s="16"/>
      <c r="E6" s="16"/>
      <c r="F6" s="16"/>
      <c r="G6" s="16"/>
      <c r="H6" s="246" t="s">
        <v>331</v>
      </c>
      <c r="I6" s="246"/>
    </row>
    <row r="7" spans="2:10" s="157" customFormat="1" ht="82.5" customHeight="1" x14ac:dyDescent="0.25">
      <c r="B7" s="247" t="s">
        <v>332</v>
      </c>
      <c r="C7" s="247" t="s">
        <v>333</v>
      </c>
      <c r="D7" s="247"/>
      <c r="E7" s="247" t="s">
        <v>334</v>
      </c>
      <c r="F7" s="247" t="s">
        <v>335</v>
      </c>
      <c r="G7" s="247" t="s">
        <v>336</v>
      </c>
      <c r="H7" s="247" t="s">
        <v>337</v>
      </c>
      <c r="I7" s="247"/>
    </row>
    <row r="8" spans="2:10" x14ac:dyDescent="0.25">
      <c r="B8" s="247"/>
      <c r="C8" s="247"/>
      <c r="D8" s="247"/>
      <c r="E8" s="247"/>
      <c r="F8" s="247"/>
      <c r="G8" s="247"/>
      <c r="H8" s="248" t="s">
        <v>338</v>
      </c>
      <c r="I8" s="247" t="s">
        <v>7</v>
      </c>
    </row>
    <row r="9" spans="2:10" x14ac:dyDescent="0.25">
      <c r="B9" s="247"/>
      <c r="C9" s="7" t="s">
        <v>19</v>
      </c>
      <c r="D9" s="7" t="s">
        <v>20</v>
      </c>
      <c r="E9" s="247"/>
      <c r="F9" s="247"/>
      <c r="G9" s="247"/>
      <c r="H9" s="248"/>
      <c r="I9" s="247"/>
    </row>
    <row r="10" spans="2:10" s="129" customFormat="1" x14ac:dyDescent="0.25">
      <c r="B10" s="242" t="s">
        <v>339</v>
      </c>
      <c r="C10" s="242"/>
      <c r="D10" s="242"/>
      <c r="E10" s="242"/>
      <c r="F10" s="242"/>
      <c r="G10" s="242"/>
      <c r="H10" s="160">
        <f>H11</f>
        <v>0</v>
      </c>
      <c r="I10" s="160">
        <f>I11</f>
        <v>0</v>
      </c>
    </row>
    <row r="11" spans="2:10" s="129" customFormat="1" x14ac:dyDescent="0.25">
      <c r="B11" s="242" t="s">
        <v>6</v>
      </c>
      <c r="C11" s="242"/>
      <c r="D11" s="242"/>
      <c r="E11" s="242"/>
      <c r="F11" s="242"/>
      <c r="G11" s="242"/>
      <c r="H11" s="160">
        <f>H12+H14</f>
        <v>0</v>
      </c>
      <c r="I11" s="160">
        <f>I12+I14</f>
        <v>0</v>
      </c>
    </row>
    <row r="12" spans="2:10" s="129" customFormat="1" ht="74.25" customHeight="1" x14ac:dyDescent="0.25">
      <c r="B12" s="127"/>
      <c r="C12" s="161" t="s">
        <v>348</v>
      </c>
      <c r="D12" s="14"/>
      <c r="E12" s="4" t="s">
        <v>349</v>
      </c>
      <c r="F12" s="4" t="s">
        <v>350</v>
      </c>
      <c r="G12" s="4" t="s">
        <v>351</v>
      </c>
      <c r="H12" s="160">
        <f>H13</f>
        <v>6386.7999999988824</v>
      </c>
      <c r="I12" s="160">
        <f>I13</f>
        <v>6386.8000000007451</v>
      </c>
    </row>
    <row r="13" spans="2:10" s="129" customFormat="1" ht="120.75" x14ac:dyDescent="0.25">
      <c r="B13" s="127"/>
      <c r="C13" s="4"/>
      <c r="D13" s="161" t="s">
        <v>352</v>
      </c>
      <c r="E13" s="4" t="s">
        <v>353</v>
      </c>
      <c r="F13" s="127" t="s">
        <v>354</v>
      </c>
      <c r="G13" s="4" t="s">
        <v>355</v>
      </c>
      <c r="H13" s="160">
        <f>'2.'!H22</f>
        <v>6386.7999999988824</v>
      </c>
      <c r="I13" s="160">
        <f>'2.'!I22</f>
        <v>6386.8000000007451</v>
      </c>
    </row>
    <row r="14" spans="2:10" s="129" customFormat="1" ht="103.5" x14ac:dyDescent="0.25">
      <c r="B14" s="127"/>
      <c r="C14" s="161" t="s">
        <v>340</v>
      </c>
      <c r="D14" s="14"/>
      <c r="E14" s="4" t="s">
        <v>341</v>
      </c>
      <c r="F14" s="4" t="s">
        <v>342</v>
      </c>
      <c r="G14" s="4" t="s">
        <v>343</v>
      </c>
      <c r="H14" s="160">
        <f>H15</f>
        <v>-6386.7999999988824</v>
      </c>
      <c r="I14" s="160">
        <f>I15</f>
        <v>-6386.8000000007451</v>
      </c>
    </row>
    <row r="15" spans="2:10" ht="69" x14ac:dyDescent="0.25">
      <c r="B15" s="162"/>
      <c r="C15" s="161"/>
      <c r="D15" s="161" t="s">
        <v>344</v>
      </c>
      <c r="E15" s="4" t="s">
        <v>40</v>
      </c>
      <c r="F15" s="4" t="s">
        <v>345</v>
      </c>
      <c r="G15" s="4" t="s">
        <v>346</v>
      </c>
      <c r="H15" s="74">
        <f>'2.'!H42</f>
        <v>-6386.7999999988824</v>
      </c>
      <c r="I15" s="74">
        <f>'2.'!I42</f>
        <v>-6386.8000000007451</v>
      </c>
    </row>
    <row r="16" spans="2:10" x14ac:dyDescent="0.25">
      <c r="C16" s="134"/>
      <c r="D16" s="134"/>
      <c r="H16" s="163"/>
      <c r="I16" s="163"/>
    </row>
    <row r="17" spans="2:9" x14ac:dyDescent="0.25">
      <c r="C17" s="134"/>
      <c r="D17" s="134"/>
      <c r="H17" s="163"/>
      <c r="I17" s="163"/>
    </row>
    <row r="18" spans="2:9" x14ac:dyDescent="0.25">
      <c r="C18" s="134"/>
    </row>
    <row r="19" spans="2:9" x14ac:dyDescent="0.25">
      <c r="C19" s="134"/>
    </row>
    <row r="20" spans="2:9" ht="39" customHeight="1" x14ac:dyDescent="0.3">
      <c r="B20" s="3"/>
      <c r="C20" s="3"/>
      <c r="D20" s="241" t="s">
        <v>347</v>
      </c>
      <c r="E20" s="241"/>
      <c r="F20" s="243" t="s">
        <v>382</v>
      </c>
      <c r="G20" s="243"/>
    </row>
  </sheetData>
  <mergeCells count="15">
    <mergeCell ref="B10:G10"/>
    <mergeCell ref="B11:G11"/>
    <mergeCell ref="D20:E20"/>
    <mergeCell ref="F20:G20"/>
    <mergeCell ref="H1:I1"/>
    <mergeCell ref="B5:I5"/>
    <mergeCell ref="H6:I6"/>
    <mergeCell ref="B7:B9"/>
    <mergeCell ref="C7:D8"/>
    <mergeCell ref="E7:E9"/>
    <mergeCell ref="F7:F9"/>
    <mergeCell ref="G7:G9"/>
    <mergeCell ref="H7:I7"/>
    <mergeCell ref="H8:H9"/>
    <mergeCell ref="I8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82"/>
  <sheetViews>
    <sheetView topLeftCell="B1" zoomScaleNormal="100" workbookViewId="0">
      <selection activeCell="I43" sqref="I43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9" customWidth="1"/>
    <col min="7" max="7" width="64.42578125" style="1" customWidth="1"/>
    <col min="8" max="8" width="16.140625" style="1" customWidth="1"/>
    <col min="9" max="9" width="19.7109375" style="1" customWidth="1"/>
    <col min="10" max="10" width="19.5703125" style="1" bestFit="1" customWidth="1"/>
    <col min="11" max="11" width="23.140625" style="1" customWidth="1"/>
    <col min="12" max="12" width="23.42578125" style="1" customWidth="1"/>
    <col min="13" max="13" width="22.140625" style="1" customWidth="1"/>
    <col min="14" max="14" width="14.42578125" style="1" customWidth="1"/>
    <col min="15" max="15" width="10.5703125" style="1" customWidth="1"/>
    <col min="16" max="16" width="10.7109375" style="1" customWidth="1"/>
    <col min="17" max="17" width="10" style="1" customWidth="1"/>
    <col min="18" max="16384" width="9.140625" style="1"/>
  </cols>
  <sheetData>
    <row r="1" spans="2:10" x14ac:dyDescent="0.3">
      <c r="I1" s="38" t="s">
        <v>74</v>
      </c>
    </row>
    <row r="2" spans="2:10" x14ac:dyDescent="0.3">
      <c r="I2" s="12" t="s">
        <v>82</v>
      </c>
    </row>
    <row r="3" spans="2:10" x14ac:dyDescent="0.3">
      <c r="I3" s="12" t="s">
        <v>44</v>
      </c>
    </row>
    <row r="4" spans="2:10" x14ac:dyDescent="0.3">
      <c r="I4" s="38"/>
    </row>
    <row r="5" spans="2:10" ht="45" customHeight="1" x14ac:dyDescent="0.3">
      <c r="B5" s="245" t="s">
        <v>83</v>
      </c>
      <c r="C5" s="245"/>
      <c r="D5" s="245"/>
      <c r="E5" s="245"/>
      <c r="F5" s="245"/>
      <c r="G5" s="245"/>
      <c r="H5" s="245"/>
      <c r="I5" s="245"/>
    </row>
    <row r="6" spans="2:10" x14ac:dyDescent="0.3">
      <c r="I6" s="2"/>
    </row>
    <row r="7" spans="2:10" x14ac:dyDescent="0.3">
      <c r="I7" s="39" t="s">
        <v>23</v>
      </c>
    </row>
    <row r="8" spans="2:10" ht="69.75" customHeight="1" x14ac:dyDescent="0.3">
      <c r="B8" s="250" t="s">
        <v>28</v>
      </c>
      <c r="C8" s="251"/>
      <c r="D8" s="252"/>
      <c r="E8" s="250" t="s">
        <v>29</v>
      </c>
      <c r="F8" s="252"/>
      <c r="G8" s="253" t="s">
        <v>1</v>
      </c>
      <c r="H8" s="255" t="s">
        <v>75</v>
      </c>
      <c r="I8" s="256"/>
      <c r="J8" s="40"/>
    </row>
    <row r="9" spans="2:10" s="42" customFormat="1" ht="28.5" customHeight="1" x14ac:dyDescent="0.3">
      <c r="B9" s="41" t="s">
        <v>30</v>
      </c>
      <c r="C9" s="41" t="s">
        <v>31</v>
      </c>
      <c r="D9" s="41" t="s">
        <v>32</v>
      </c>
      <c r="E9" s="7" t="s">
        <v>19</v>
      </c>
      <c r="F9" s="7" t="s">
        <v>20</v>
      </c>
      <c r="G9" s="254"/>
      <c r="H9" s="7" t="s">
        <v>87</v>
      </c>
      <c r="I9" s="7" t="s">
        <v>7</v>
      </c>
    </row>
    <row r="10" spans="2:10" s="11" customFormat="1" x14ac:dyDescent="0.3">
      <c r="B10" s="43"/>
      <c r="C10" s="43"/>
      <c r="D10" s="43"/>
      <c r="E10" s="31"/>
      <c r="F10" s="41"/>
      <c r="G10" s="31" t="s">
        <v>27</v>
      </c>
      <c r="H10" s="80">
        <f>H12</f>
        <v>0</v>
      </c>
      <c r="I10" s="80">
        <f>I12</f>
        <v>0</v>
      </c>
    </row>
    <row r="11" spans="2:10" x14ac:dyDescent="0.3">
      <c r="B11" s="32"/>
      <c r="C11" s="32"/>
      <c r="D11" s="32"/>
      <c r="E11" s="32"/>
      <c r="F11" s="41"/>
      <c r="G11" s="32" t="s">
        <v>2</v>
      </c>
      <c r="H11" s="80"/>
      <c r="I11" s="80"/>
    </row>
    <row r="12" spans="2:10" s="11" customFormat="1" ht="34.5" x14ac:dyDescent="0.3">
      <c r="B12" s="31"/>
      <c r="C12" s="31"/>
      <c r="D12" s="31"/>
      <c r="E12" s="31"/>
      <c r="F12" s="41"/>
      <c r="G12" s="31" t="s">
        <v>0</v>
      </c>
      <c r="H12" s="80">
        <f>H32+H14</f>
        <v>0</v>
      </c>
      <c r="I12" s="80">
        <f>I32+I14</f>
        <v>0</v>
      </c>
    </row>
    <row r="13" spans="2:10" s="11" customFormat="1" x14ac:dyDescent="0.3">
      <c r="B13" s="31"/>
      <c r="C13" s="31"/>
      <c r="D13" s="31"/>
      <c r="E13" s="31"/>
      <c r="F13" s="41"/>
      <c r="G13" s="32" t="s">
        <v>2</v>
      </c>
      <c r="H13" s="80"/>
      <c r="I13" s="80"/>
    </row>
    <row r="14" spans="2:10" s="11" customFormat="1" ht="34.5" x14ac:dyDescent="0.3">
      <c r="B14" s="4" t="s">
        <v>356</v>
      </c>
      <c r="C14" s="14"/>
      <c r="D14" s="14"/>
      <c r="E14" s="14"/>
      <c r="F14" s="14"/>
      <c r="G14" s="4" t="s">
        <v>357</v>
      </c>
      <c r="H14" s="208">
        <f>H16</f>
        <v>6386.7999999988824</v>
      </c>
      <c r="I14" s="208">
        <f>I16</f>
        <v>6386.8000000007451</v>
      </c>
    </row>
    <row r="15" spans="2:10" s="11" customFormat="1" x14ac:dyDescent="0.3">
      <c r="B15" s="14"/>
      <c r="C15" s="14"/>
      <c r="D15" s="14"/>
      <c r="E15" s="14"/>
      <c r="F15" s="14"/>
      <c r="G15" s="14" t="s">
        <v>2</v>
      </c>
      <c r="H15" s="208"/>
      <c r="I15" s="208"/>
    </row>
    <row r="16" spans="2:10" s="11" customFormat="1" ht="51.75" x14ac:dyDescent="0.3">
      <c r="B16" s="14"/>
      <c r="C16" s="4" t="s">
        <v>356</v>
      </c>
      <c r="D16" s="14"/>
      <c r="E16" s="14"/>
      <c r="F16" s="14"/>
      <c r="G16" s="4" t="s">
        <v>358</v>
      </c>
      <c r="H16" s="208">
        <f>H18</f>
        <v>6386.7999999988824</v>
      </c>
      <c r="I16" s="208">
        <f>I18</f>
        <v>6386.8000000007451</v>
      </c>
    </row>
    <row r="17" spans="2:9" s="11" customFormat="1" x14ac:dyDescent="0.3">
      <c r="B17" s="14"/>
      <c r="C17" s="14"/>
      <c r="D17" s="14"/>
      <c r="E17" s="14"/>
      <c r="F17" s="14"/>
      <c r="G17" s="14" t="s">
        <v>2</v>
      </c>
      <c r="H17" s="208"/>
      <c r="I17" s="208"/>
    </row>
    <row r="18" spans="2:9" s="11" customFormat="1" ht="34.5" x14ac:dyDescent="0.3">
      <c r="B18" s="4"/>
      <c r="C18" s="4"/>
      <c r="D18" s="4" t="s">
        <v>356</v>
      </c>
      <c r="E18" s="4"/>
      <c r="F18" s="4"/>
      <c r="G18" s="4" t="s">
        <v>359</v>
      </c>
      <c r="H18" s="208">
        <f>H22</f>
        <v>6386.7999999988824</v>
      </c>
      <c r="I18" s="208">
        <f>I20</f>
        <v>6386.8000000007451</v>
      </c>
    </row>
    <row r="19" spans="2:9" s="11" customFormat="1" x14ac:dyDescent="0.3">
      <c r="B19" s="165"/>
      <c r="C19" s="165"/>
      <c r="D19" s="165"/>
      <c r="E19" s="166"/>
      <c r="F19" s="167"/>
      <c r="G19" s="168" t="s">
        <v>2</v>
      </c>
      <c r="H19" s="208"/>
      <c r="I19" s="208"/>
    </row>
    <row r="20" spans="2:9" s="11" customFormat="1" ht="34.5" x14ac:dyDescent="0.3">
      <c r="B20" s="175"/>
      <c r="C20" s="175"/>
      <c r="D20" s="175"/>
      <c r="E20" s="177"/>
      <c r="F20" s="178"/>
      <c r="G20" s="176" t="s">
        <v>9</v>
      </c>
      <c r="H20" s="208">
        <f>H22</f>
        <v>6386.7999999988824</v>
      </c>
      <c r="I20" s="208">
        <f>I22</f>
        <v>6386.8000000007451</v>
      </c>
    </row>
    <row r="21" spans="2:9" s="11" customFormat="1" x14ac:dyDescent="0.3">
      <c r="B21" s="165"/>
      <c r="C21" s="165"/>
      <c r="D21" s="165"/>
      <c r="E21" s="166"/>
      <c r="F21" s="167"/>
      <c r="G21" s="170" t="s">
        <v>2</v>
      </c>
      <c r="H21" s="208"/>
      <c r="I21" s="208"/>
    </row>
    <row r="22" spans="2:9" s="11" customFormat="1" ht="51.75" x14ac:dyDescent="0.3">
      <c r="B22" s="175"/>
      <c r="C22" s="175"/>
      <c r="D22" s="175"/>
      <c r="E22" s="47">
        <v>1001</v>
      </c>
      <c r="F22" s="47"/>
      <c r="G22" s="47" t="s">
        <v>360</v>
      </c>
      <c r="H22" s="208">
        <f>H24</f>
        <v>6386.7999999988824</v>
      </c>
      <c r="I22" s="208">
        <f>I24</f>
        <v>6386.8000000007451</v>
      </c>
    </row>
    <row r="23" spans="2:9" s="11" customFormat="1" x14ac:dyDescent="0.3">
      <c r="B23" s="165"/>
      <c r="C23" s="165"/>
      <c r="D23" s="165"/>
      <c r="E23" s="47"/>
      <c r="F23" s="47"/>
      <c r="G23" s="170" t="s">
        <v>2</v>
      </c>
      <c r="H23" s="208"/>
      <c r="I23" s="208"/>
    </row>
    <row r="24" spans="2:9" s="11" customFormat="1" ht="51.75" x14ac:dyDescent="0.3">
      <c r="B24" s="175"/>
      <c r="C24" s="175"/>
      <c r="D24" s="175"/>
      <c r="E24" s="47"/>
      <c r="F24" s="47">
        <v>11001</v>
      </c>
      <c r="G24" s="47" t="s">
        <v>361</v>
      </c>
      <c r="H24" s="208">
        <f>H26</f>
        <v>6386.7999999988824</v>
      </c>
      <c r="I24" s="208">
        <f>I26</f>
        <v>6386.8000000007451</v>
      </c>
    </row>
    <row r="25" spans="2:9" s="11" customFormat="1" x14ac:dyDescent="0.3">
      <c r="B25" s="165"/>
      <c r="C25" s="165"/>
      <c r="D25" s="165"/>
      <c r="E25" s="169"/>
      <c r="F25" s="169"/>
      <c r="G25" s="169" t="s">
        <v>94</v>
      </c>
      <c r="H25" s="80"/>
      <c r="I25" s="80"/>
    </row>
    <row r="26" spans="2:9" s="11" customFormat="1" ht="34.5" x14ac:dyDescent="0.3">
      <c r="B26" s="175"/>
      <c r="C26" s="175"/>
      <c r="D26" s="175"/>
      <c r="E26" s="47"/>
      <c r="F26" s="47"/>
      <c r="G26" s="176" t="s">
        <v>9</v>
      </c>
      <c r="H26" s="208">
        <f>H29</f>
        <v>6386.7999999988824</v>
      </c>
      <c r="I26" s="208">
        <f>I29</f>
        <v>6386.8000000007451</v>
      </c>
    </row>
    <row r="27" spans="2:9" s="11" customFormat="1" ht="34.5" x14ac:dyDescent="0.3">
      <c r="B27" s="165"/>
      <c r="C27" s="165"/>
      <c r="D27" s="165"/>
      <c r="E27" s="169"/>
      <c r="F27" s="169"/>
      <c r="G27" s="169" t="s">
        <v>80</v>
      </c>
      <c r="H27" s="208"/>
      <c r="I27" s="208"/>
    </row>
    <row r="28" spans="2:9" s="11" customFormat="1" x14ac:dyDescent="0.3">
      <c r="B28" s="165"/>
      <c r="C28" s="165"/>
      <c r="D28" s="165"/>
      <c r="E28" s="171"/>
      <c r="F28" s="171"/>
      <c r="G28" s="14" t="s">
        <v>64</v>
      </c>
      <c r="H28" s="209">
        <f>H30</f>
        <v>6386.7999999988824</v>
      </c>
      <c r="I28" s="209">
        <f>I30</f>
        <v>6386.8000000007451</v>
      </c>
    </row>
    <row r="29" spans="2:9" s="11" customFormat="1" x14ac:dyDescent="0.3">
      <c r="B29" s="165"/>
      <c r="C29" s="165"/>
      <c r="D29" s="165"/>
      <c r="E29" s="171"/>
      <c r="F29" s="171"/>
      <c r="G29" s="14" t="s">
        <v>362</v>
      </c>
      <c r="H29" s="209">
        <f>H30</f>
        <v>6386.7999999988824</v>
      </c>
      <c r="I29" s="209">
        <f>I30</f>
        <v>6386.8000000007451</v>
      </c>
    </row>
    <row r="30" spans="2:9" s="11" customFormat="1" x14ac:dyDescent="0.3">
      <c r="B30" s="165"/>
      <c r="C30" s="165"/>
      <c r="D30" s="165"/>
      <c r="E30" s="171"/>
      <c r="F30" s="171"/>
      <c r="G30" s="14" t="s">
        <v>363</v>
      </c>
      <c r="H30" s="209">
        <f>H31</f>
        <v>6386.7999999988824</v>
      </c>
      <c r="I30" s="209">
        <f>I31</f>
        <v>6386.8000000007451</v>
      </c>
    </row>
    <row r="31" spans="2:9" s="11" customFormat="1" ht="69" x14ac:dyDescent="0.3">
      <c r="B31" s="165"/>
      <c r="C31" s="165"/>
      <c r="D31" s="165"/>
      <c r="E31" s="171"/>
      <c r="F31" s="171"/>
      <c r="G31" s="14" t="s">
        <v>364</v>
      </c>
      <c r="H31" s="209">
        <f>-H32</f>
        <v>6386.7999999988824</v>
      </c>
      <c r="I31" s="209">
        <f>-I32</f>
        <v>6386.8000000007451</v>
      </c>
    </row>
    <row r="32" spans="2:9" s="11" customFormat="1" ht="19.5" customHeight="1" x14ac:dyDescent="0.3">
      <c r="B32" s="7" t="s">
        <v>76</v>
      </c>
      <c r="C32" s="44"/>
      <c r="D32" s="44"/>
      <c r="E32" s="44"/>
      <c r="F32" s="7"/>
      <c r="G32" s="4" t="s">
        <v>77</v>
      </c>
      <c r="H32" s="208">
        <f>H34</f>
        <v>-6386.7999999988824</v>
      </c>
      <c r="I32" s="208">
        <f>I34</f>
        <v>-6386.8000000007451</v>
      </c>
    </row>
    <row r="33" spans="2:11" x14ac:dyDescent="0.3">
      <c r="B33" s="44"/>
      <c r="C33" s="44"/>
      <c r="D33" s="44"/>
      <c r="E33" s="44"/>
      <c r="F33" s="7"/>
      <c r="G33" s="14" t="s">
        <v>2</v>
      </c>
      <c r="H33" s="208"/>
      <c r="I33" s="208"/>
    </row>
    <row r="34" spans="2:11" s="11" customFormat="1" x14ac:dyDescent="0.3">
      <c r="B34" s="45"/>
      <c r="C34" s="45" t="s">
        <v>3</v>
      </c>
      <c r="D34" s="45"/>
      <c r="E34" s="31"/>
      <c r="F34" s="41"/>
      <c r="G34" s="31" t="s">
        <v>4</v>
      </c>
      <c r="H34" s="208">
        <f>H36</f>
        <v>-6386.7999999988824</v>
      </c>
      <c r="I34" s="208">
        <f>I36</f>
        <v>-6386.8000000007451</v>
      </c>
    </row>
    <row r="35" spans="2:11" x14ac:dyDescent="0.3">
      <c r="B35" s="45"/>
      <c r="C35" s="45"/>
      <c r="D35" s="45"/>
      <c r="E35" s="32"/>
      <c r="F35" s="41"/>
      <c r="G35" s="32" t="s">
        <v>2</v>
      </c>
      <c r="H35" s="208"/>
      <c r="I35" s="208"/>
    </row>
    <row r="36" spans="2:11" s="11" customFormat="1" x14ac:dyDescent="0.3">
      <c r="B36" s="45"/>
      <c r="C36" s="45"/>
      <c r="D36" s="45" t="s">
        <v>10</v>
      </c>
      <c r="E36" s="31"/>
      <c r="F36" s="41"/>
      <c r="G36" s="4" t="s">
        <v>21</v>
      </c>
      <c r="H36" s="208">
        <f>H38</f>
        <v>-6386.7999999988824</v>
      </c>
      <c r="I36" s="208">
        <f>I38</f>
        <v>-6386.8000000007451</v>
      </c>
    </row>
    <row r="37" spans="2:11" x14ac:dyDescent="0.3">
      <c r="B37" s="45"/>
      <c r="C37" s="45"/>
      <c r="D37" s="46"/>
      <c r="E37" s="32"/>
      <c r="F37" s="41"/>
      <c r="G37" s="32" t="s">
        <v>2</v>
      </c>
      <c r="H37" s="208"/>
      <c r="I37" s="208"/>
    </row>
    <row r="38" spans="2:11" s="11" customFormat="1" ht="34.5" x14ac:dyDescent="0.3">
      <c r="B38" s="45"/>
      <c r="C38" s="45"/>
      <c r="D38" s="45"/>
      <c r="E38" s="7"/>
      <c r="F38" s="41"/>
      <c r="G38" s="31" t="s">
        <v>0</v>
      </c>
      <c r="H38" s="208">
        <f>H40</f>
        <v>-6386.7999999988824</v>
      </c>
      <c r="I38" s="208">
        <f>I40</f>
        <v>-6386.8000000007451</v>
      </c>
    </row>
    <row r="39" spans="2:11" x14ac:dyDescent="0.3">
      <c r="B39" s="45"/>
      <c r="C39" s="45"/>
      <c r="D39" s="46"/>
      <c r="E39" s="44"/>
      <c r="F39" s="41"/>
      <c r="G39" s="32" t="s">
        <v>2</v>
      </c>
      <c r="H39" s="208"/>
      <c r="I39" s="208"/>
      <c r="J39" s="133"/>
      <c r="K39" s="133"/>
    </row>
    <row r="40" spans="2:11" s="11" customFormat="1" ht="19.5" customHeight="1" x14ac:dyDescent="0.3">
      <c r="B40" s="45"/>
      <c r="C40" s="45"/>
      <c r="D40" s="45"/>
      <c r="E40" s="7">
        <v>1049</v>
      </c>
      <c r="F40" s="41"/>
      <c r="G40" s="4" t="s">
        <v>8</v>
      </c>
      <c r="H40" s="208">
        <f>H42+H60</f>
        <v>-6386.7999999988824</v>
      </c>
      <c r="I40" s="208">
        <f>I42+I60</f>
        <v>-6386.8000000007451</v>
      </c>
    </row>
    <row r="41" spans="2:11" ht="21.75" customHeight="1" x14ac:dyDescent="0.3">
      <c r="B41" s="45"/>
      <c r="C41" s="45"/>
      <c r="D41" s="46"/>
      <c r="E41" s="44"/>
      <c r="F41" s="41"/>
      <c r="G41" s="32" t="s">
        <v>2</v>
      </c>
      <c r="H41" s="209"/>
      <c r="I41" s="209"/>
      <c r="J41" s="174"/>
    </row>
    <row r="42" spans="2:11" s="11" customFormat="1" ht="36" customHeight="1" x14ac:dyDescent="0.3">
      <c r="B42" s="45"/>
      <c r="C42" s="45"/>
      <c r="D42" s="17"/>
      <c r="E42" s="17"/>
      <c r="F42" s="7" t="s">
        <v>62</v>
      </c>
      <c r="G42" s="47" t="s">
        <v>63</v>
      </c>
      <c r="H42" s="208">
        <f>H44+H53</f>
        <v>-6386.7999999988824</v>
      </c>
      <c r="I42" s="208">
        <f>I44+I53</f>
        <v>-6386.8000000007451</v>
      </c>
    </row>
    <row r="43" spans="2:11" ht="21" customHeight="1" x14ac:dyDescent="0.3">
      <c r="B43" s="45"/>
      <c r="C43" s="45"/>
      <c r="D43" s="48"/>
      <c r="E43" s="48"/>
      <c r="F43" s="41"/>
      <c r="G43" s="14" t="s">
        <v>5</v>
      </c>
      <c r="H43" s="172"/>
      <c r="I43" s="173"/>
    </row>
    <row r="44" spans="2:11" s="11" customFormat="1" ht="36.75" customHeight="1" x14ac:dyDescent="0.3">
      <c r="B44" s="45"/>
      <c r="C44" s="45"/>
      <c r="D44" s="17"/>
      <c r="E44" s="17"/>
      <c r="F44" s="41"/>
      <c r="G44" s="34" t="s">
        <v>0</v>
      </c>
      <c r="H44" s="30">
        <f>H46</f>
        <v>7022585.5000000009</v>
      </c>
      <c r="I44" s="30">
        <f>I46</f>
        <v>14332871.5</v>
      </c>
    </row>
    <row r="45" spans="2:11" ht="34.5" x14ac:dyDescent="0.3">
      <c r="B45" s="45"/>
      <c r="C45" s="45"/>
      <c r="D45" s="48"/>
      <c r="E45" s="48"/>
      <c r="F45" s="41"/>
      <c r="G45" s="14" t="s">
        <v>69</v>
      </c>
      <c r="H45" s="30"/>
      <c r="I45" s="30"/>
    </row>
    <row r="46" spans="2:11" x14ac:dyDescent="0.3">
      <c r="B46" s="45"/>
      <c r="C46" s="45"/>
      <c r="D46" s="48"/>
      <c r="E46" s="48"/>
      <c r="F46" s="41"/>
      <c r="G46" s="14" t="s">
        <v>64</v>
      </c>
      <c r="H46" s="64">
        <f>H47</f>
        <v>7022585.5000000009</v>
      </c>
      <c r="I46" s="64">
        <f>I47</f>
        <v>14332871.5</v>
      </c>
    </row>
    <row r="47" spans="2:11" x14ac:dyDescent="0.3">
      <c r="B47" s="45"/>
      <c r="C47" s="45"/>
      <c r="D47" s="48"/>
      <c r="E47" s="48"/>
      <c r="F47" s="41"/>
      <c r="G47" s="14" t="s">
        <v>65</v>
      </c>
      <c r="H47" s="64">
        <f>H48</f>
        <v>7022585.5000000009</v>
      </c>
      <c r="I47" s="64">
        <f>I48</f>
        <v>14332871.5</v>
      </c>
    </row>
    <row r="48" spans="2:11" x14ac:dyDescent="0.3">
      <c r="B48" s="45"/>
      <c r="C48" s="45"/>
      <c r="D48" s="48"/>
      <c r="E48" s="48"/>
      <c r="F48" s="41"/>
      <c r="G48" s="14" t="s">
        <v>66</v>
      </c>
      <c r="H48" s="64">
        <f>H49+H51</f>
        <v>7022585.5000000009</v>
      </c>
      <c r="I48" s="64">
        <f>I49+I51</f>
        <v>14332871.5</v>
      </c>
    </row>
    <row r="49" spans="2:9" x14ac:dyDescent="0.3">
      <c r="B49" s="45"/>
      <c r="C49" s="45"/>
      <c r="D49" s="48"/>
      <c r="E49" s="48"/>
      <c r="F49" s="41"/>
      <c r="G49" s="53" t="s">
        <v>67</v>
      </c>
      <c r="H49" s="64">
        <f>H50</f>
        <v>6989707.6000000006</v>
      </c>
      <c r="I49" s="64">
        <f>I50</f>
        <v>14268177.5</v>
      </c>
    </row>
    <row r="50" spans="2:9" x14ac:dyDescent="0.3">
      <c r="B50" s="45"/>
      <c r="C50" s="45"/>
      <c r="D50" s="48"/>
      <c r="E50" s="48"/>
      <c r="F50" s="41"/>
      <c r="G50" s="14" t="s">
        <v>68</v>
      </c>
      <c r="H50" s="64">
        <v>6989707.6000000006</v>
      </c>
      <c r="I50" s="64">
        <v>14268177.5</v>
      </c>
    </row>
    <row r="51" spans="2:9" x14ac:dyDescent="0.3">
      <c r="B51" s="45"/>
      <c r="C51" s="45"/>
      <c r="D51" s="48"/>
      <c r="E51" s="48"/>
      <c r="F51" s="41"/>
      <c r="G51" s="14" t="s">
        <v>88</v>
      </c>
      <c r="H51" s="64">
        <v>32877.899999999994</v>
      </c>
      <c r="I51" s="64">
        <v>64693.999999999985</v>
      </c>
    </row>
    <row r="52" spans="2:9" ht="18.75" customHeight="1" x14ac:dyDescent="0.3">
      <c r="B52" s="45"/>
      <c r="C52" s="45"/>
      <c r="D52" s="48"/>
      <c r="E52" s="48"/>
      <c r="F52" s="41"/>
      <c r="G52" s="14" t="s">
        <v>89</v>
      </c>
      <c r="H52" s="64">
        <v>32877.899999999994</v>
      </c>
      <c r="I52" s="64">
        <v>64693.999999999985</v>
      </c>
    </row>
    <row r="53" spans="2:9" s="11" customFormat="1" x14ac:dyDescent="0.3">
      <c r="B53" s="49"/>
      <c r="C53" s="50"/>
      <c r="D53" s="50"/>
      <c r="E53" s="49"/>
      <c r="F53" s="50"/>
      <c r="G53" s="34" t="s">
        <v>79</v>
      </c>
      <c r="H53" s="30">
        <f>H55</f>
        <v>-7028972.2999999998</v>
      </c>
      <c r="I53" s="30">
        <f>I55</f>
        <v>-14339258.300000001</v>
      </c>
    </row>
    <row r="54" spans="2:9" ht="34.5" x14ac:dyDescent="0.3">
      <c r="B54" s="49"/>
      <c r="C54" s="50"/>
      <c r="D54" s="50"/>
      <c r="E54" s="49"/>
      <c r="F54" s="50"/>
      <c r="G54" s="14" t="s">
        <v>80</v>
      </c>
      <c r="H54" s="14"/>
      <c r="I54" s="14"/>
    </row>
    <row r="55" spans="2:9" x14ac:dyDescent="0.3">
      <c r="B55" s="49"/>
      <c r="C55" s="50"/>
      <c r="D55" s="50"/>
      <c r="E55" s="49"/>
      <c r="F55" s="50"/>
      <c r="G55" s="14" t="s">
        <v>64</v>
      </c>
      <c r="H55" s="29">
        <f t="shared" ref="H55:I58" si="0">H56</f>
        <v>-7028972.2999999998</v>
      </c>
      <c r="I55" s="29">
        <f t="shared" si="0"/>
        <v>-14339258.300000001</v>
      </c>
    </row>
    <row r="56" spans="2:9" x14ac:dyDescent="0.3">
      <c r="B56" s="49"/>
      <c r="C56" s="50"/>
      <c r="D56" s="50"/>
      <c r="E56" s="49"/>
      <c r="F56" s="50"/>
      <c r="G56" s="14" t="s">
        <v>65</v>
      </c>
      <c r="H56" s="29">
        <f t="shared" si="0"/>
        <v>-7028972.2999999998</v>
      </c>
      <c r="I56" s="29">
        <f t="shared" si="0"/>
        <v>-14339258.300000001</v>
      </c>
    </row>
    <row r="57" spans="2:9" x14ac:dyDescent="0.3">
      <c r="B57" s="49"/>
      <c r="C57" s="50"/>
      <c r="D57" s="50"/>
      <c r="E57" s="49"/>
      <c r="F57" s="50"/>
      <c r="G57" s="14" t="s">
        <v>66</v>
      </c>
      <c r="H57" s="29">
        <f t="shared" si="0"/>
        <v>-7028972.2999999998</v>
      </c>
      <c r="I57" s="29">
        <f t="shared" si="0"/>
        <v>-14339258.300000001</v>
      </c>
    </row>
    <row r="58" spans="2:9" x14ac:dyDescent="0.3">
      <c r="B58" s="51"/>
      <c r="C58" s="52"/>
      <c r="D58" s="52"/>
      <c r="E58" s="51"/>
      <c r="F58" s="52"/>
      <c r="G58" s="53" t="s">
        <v>67</v>
      </c>
      <c r="H58" s="29">
        <f t="shared" si="0"/>
        <v>-7028972.2999999998</v>
      </c>
      <c r="I58" s="29">
        <f t="shared" si="0"/>
        <v>-14339258.300000001</v>
      </c>
    </row>
    <row r="59" spans="2:9" x14ac:dyDescent="0.3">
      <c r="B59" s="49"/>
      <c r="C59" s="50"/>
      <c r="D59" s="50"/>
      <c r="E59" s="49"/>
      <c r="F59" s="50"/>
      <c r="G59" s="14" t="s">
        <v>68</v>
      </c>
      <c r="H59" s="29">
        <f>'4.'!E16</f>
        <v>-7028972.2999999998</v>
      </c>
      <c r="I59" s="29">
        <f>'4.'!F16</f>
        <v>-14339258.300000001</v>
      </c>
    </row>
    <row r="60" spans="2:9" s="11" customFormat="1" x14ac:dyDescent="0.3">
      <c r="B60" s="49"/>
      <c r="C60" s="50"/>
      <c r="D60" s="50"/>
      <c r="E60" s="49"/>
      <c r="F60" s="41" t="s">
        <v>92</v>
      </c>
      <c r="G60" s="54" t="s">
        <v>93</v>
      </c>
      <c r="H60" s="33">
        <v>0</v>
      </c>
      <c r="I60" s="33">
        <v>0</v>
      </c>
    </row>
    <row r="61" spans="2:9" x14ac:dyDescent="0.3">
      <c r="B61" s="49"/>
      <c r="C61" s="50"/>
      <c r="D61" s="50"/>
      <c r="E61" s="49"/>
      <c r="F61" s="41"/>
      <c r="G61" s="14" t="s">
        <v>94</v>
      </c>
      <c r="H61" s="29"/>
      <c r="I61" s="29"/>
    </row>
    <row r="62" spans="2:9" s="11" customFormat="1" ht="34.5" x14ac:dyDescent="0.3">
      <c r="B62" s="49"/>
      <c r="C62" s="50"/>
      <c r="D62" s="50"/>
      <c r="E62" s="49"/>
      <c r="F62" s="41"/>
      <c r="G62" s="34" t="s">
        <v>0</v>
      </c>
      <c r="H62" s="33">
        <v>1241974.6000000001</v>
      </c>
      <c r="I62" s="33">
        <v>1314018.7</v>
      </c>
    </row>
    <row r="63" spans="2:9" ht="34.5" x14ac:dyDescent="0.3">
      <c r="B63" s="49"/>
      <c r="C63" s="50"/>
      <c r="D63" s="50"/>
      <c r="E63" s="49"/>
      <c r="F63" s="41"/>
      <c r="G63" s="14" t="s">
        <v>69</v>
      </c>
      <c r="H63" s="29"/>
      <c r="I63" s="29"/>
    </row>
    <row r="64" spans="2:9" x14ac:dyDescent="0.3">
      <c r="B64" s="49"/>
      <c r="C64" s="50"/>
      <c r="D64" s="50"/>
      <c r="E64" s="49"/>
      <c r="F64" s="41"/>
      <c r="G64" s="14" t="s">
        <v>64</v>
      </c>
      <c r="H64" s="29">
        <v>1241974.6000000001</v>
      </c>
      <c r="I64" s="29">
        <v>1314018.7000000002</v>
      </c>
    </row>
    <row r="65" spans="2:9" x14ac:dyDescent="0.3">
      <c r="B65" s="49"/>
      <c r="C65" s="50"/>
      <c r="D65" s="50"/>
      <c r="E65" s="49"/>
      <c r="F65" s="41"/>
      <c r="G65" s="14" t="s">
        <v>65</v>
      </c>
      <c r="H65" s="29">
        <v>1241974.6000000001</v>
      </c>
      <c r="I65" s="29">
        <v>1314018.7000000002</v>
      </c>
    </row>
    <row r="66" spans="2:9" x14ac:dyDescent="0.3">
      <c r="B66" s="49"/>
      <c r="C66" s="50"/>
      <c r="D66" s="50"/>
      <c r="E66" s="49"/>
      <c r="F66" s="41"/>
      <c r="G66" s="14" t="s">
        <v>66</v>
      </c>
      <c r="H66" s="29">
        <v>1241974.6000000001</v>
      </c>
      <c r="I66" s="29">
        <v>1314018.7000000002</v>
      </c>
    </row>
    <row r="67" spans="2:9" x14ac:dyDescent="0.3">
      <c r="B67" s="49"/>
      <c r="C67" s="50"/>
      <c r="D67" s="50"/>
      <c r="E67" s="49"/>
      <c r="F67" s="41"/>
      <c r="G67" s="14" t="s">
        <v>67</v>
      </c>
      <c r="H67" s="55">
        <v>1237602.1000000001</v>
      </c>
      <c r="I67" s="55">
        <v>1300945.6000000001</v>
      </c>
    </row>
    <row r="68" spans="2:9" x14ac:dyDescent="0.3">
      <c r="B68" s="49"/>
      <c r="C68" s="50"/>
      <c r="D68" s="50"/>
      <c r="E68" s="49"/>
      <c r="F68" s="41"/>
      <c r="G68" s="14" t="s">
        <v>103</v>
      </c>
      <c r="H68" s="55">
        <v>1203526</v>
      </c>
      <c r="I68" s="55">
        <v>1266869.5</v>
      </c>
    </row>
    <row r="69" spans="2:9" x14ac:dyDescent="0.3">
      <c r="B69" s="49"/>
      <c r="C69" s="50"/>
      <c r="D69" s="50"/>
      <c r="E69" s="49"/>
      <c r="F69" s="41"/>
      <c r="G69" s="14" t="s">
        <v>68</v>
      </c>
      <c r="H69" s="56">
        <v>34076.1</v>
      </c>
      <c r="I69" s="56">
        <v>34076.1</v>
      </c>
    </row>
    <row r="70" spans="2:9" x14ac:dyDescent="0.3">
      <c r="B70" s="49"/>
      <c r="C70" s="50"/>
      <c r="D70" s="50"/>
      <c r="E70" s="49"/>
      <c r="F70" s="41"/>
      <c r="G70" s="14" t="s">
        <v>88</v>
      </c>
      <c r="H70" s="56">
        <v>4372.5</v>
      </c>
      <c r="I70" s="56">
        <v>13073.1</v>
      </c>
    </row>
    <row r="71" spans="2:9" x14ac:dyDescent="0.3">
      <c r="B71" s="49"/>
      <c r="C71" s="50"/>
      <c r="D71" s="50"/>
      <c r="E71" s="49"/>
      <c r="F71" s="41"/>
      <c r="G71" s="14" t="s">
        <v>89</v>
      </c>
      <c r="H71" s="56">
        <v>4372.5</v>
      </c>
      <c r="I71" s="56">
        <v>13073.1</v>
      </c>
    </row>
    <row r="72" spans="2:9" x14ac:dyDescent="0.3">
      <c r="B72" s="49"/>
      <c r="C72" s="50"/>
      <c r="D72" s="50"/>
      <c r="E72" s="49"/>
      <c r="F72" s="50"/>
      <c r="G72" s="34" t="s">
        <v>79</v>
      </c>
      <c r="H72" s="28">
        <v>-1241974.6000000001</v>
      </c>
      <c r="I72" s="28">
        <v>-1314018.7000000002</v>
      </c>
    </row>
    <row r="73" spans="2:9" ht="34.5" x14ac:dyDescent="0.3">
      <c r="B73" s="49"/>
      <c r="C73" s="50"/>
      <c r="D73" s="50"/>
      <c r="E73" s="49"/>
      <c r="F73" s="50"/>
      <c r="G73" s="14" t="s">
        <v>80</v>
      </c>
      <c r="H73" s="4"/>
      <c r="I73" s="4"/>
    </row>
    <row r="74" spans="2:9" x14ac:dyDescent="0.3">
      <c r="B74" s="49"/>
      <c r="C74" s="50"/>
      <c r="D74" s="50"/>
      <c r="E74" s="49"/>
      <c r="F74" s="50"/>
      <c r="G74" s="14" t="s">
        <v>64</v>
      </c>
      <c r="H74" s="62">
        <v>-1241974.6000000001</v>
      </c>
      <c r="I74" s="62">
        <v>-1314018.7000000002</v>
      </c>
    </row>
    <row r="75" spans="2:9" x14ac:dyDescent="0.3">
      <c r="B75" s="49"/>
      <c r="C75" s="50"/>
      <c r="D75" s="50"/>
      <c r="E75" s="49"/>
      <c r="F75" s="50"/>
      <c r="G75" s="14" t="s">
        <v>65</v>
      </c>
      <c r="H75" s="62">
        <v>-1241974.6000000001</v>
      </c>
      <c r="I75" s="62">
        <v>-1314018.7000000002</v>
      </c>
    </row>
    <row r="76" spans="2:9" x14ac:dyDescent="0.3">
      <c r="B76" s="49"/>
      <c r="C76" s="50"/>
      <c r="D76" s="50"/>
      <c r="E76" s="49"/>
      <c r="F76" s="50"/>
      <c r="G76" s="14" t="s">
        <v>66</v>
      </c>
      <c r="H76" s="62">
        <v>-1241974.6000000001</v>
      </c>
      <c r="I76" s="62">
        <v>-1314018.7000000002</v>
      </c>
    </row>
    <row r="77" spans="2:9" x14ac:dyDescent="0.3">
      <c r="B77" s="49"/>
      <c r="C77" s="50"/>
      <c r="D77" s="50"/>
      <c r="E77" s="49"/>
      <c r="F77" s="50"/>
      <c r="G77" s="14" t="s">
        <v>67</v>
      </c>
      <c r="H77" s="62">
        <v>-1241974.6000000001</v>
      </c>
      <c r="I77" s="62">
        <v>-1314018.7000000002</v>
      </c>
    </row>
    <row r="78" spans="2:9" x14ac:dyDescent="0.3">
      <c r="B78" s="49"/>
      <c r="C78" s="50"/>
      <c r="D78" s="50"/>
      <c r="E78" s="49"/>
      <c r="F78" s="50"/>
      <c r="G78" s="14" t="s">
        <v>68</v>
      </c>
      <c r="H78" s="63">
        <v>-1241974.6000000001</v>
      </c>
      <c r="I78" s="63">
        <v>-1314018.7000000002</v>
      </c>
    </row>
    <row r="79" spans="2:9" ht="24.75" customHeight="1" x14ac:dyDescent="0.3">
      <c r="B79" s="57"/>
      <c r="C79" s="57"/>
      <c r="F79" s="16"/>
      <c r="G79" s="6"/>
      <c r="H79" s="6"/>
      <c r="I79" s="13"/>
    </row>
    <row r="80" spans="2:9" s="6" customFormat="1" ht="67.5" customHeight="1" x14ac:dyDescent="0.3">
      <c r="D80" s="249" t="s">
        <v>71</v>
      </c>
      <c r="E80" s="249"/>
      <c r="F80" s="249"/>
      <c r="G80" s="15" t="s">
        <v>72</v>
      </c>
      <c r="H80" s="15"/>
    </row>
    <row r="81" spans="2:9" ht="19.5" customHeight="1" x14ac:dyDescent="0.3">
      <c r="B81" s="58"/>
      <c r="C81" s="58"/>
      <c r="D81" s="58"/>
      <c r="E81" s="59"/>
      <c r="F81" s="60"/>
      <c r="G81" s="6"/>
      <c r="H81" s="6"/>
      <c r="I81" s="61"/>
    </row>
    <row r="82" spans="2:9" ht="30.75" customHeight="1" x14ac:dyDescent="0.3">
      <c r="B82" s="58"/>
      <c r="E82" s="2"/>
      <c r="I82" s="61"/>
    </row>
  </sheetData>
  <mergeCells count="6">
    <mergeCell ref="D80:F80"/>
    <mergeCell ref="B5:I5"/>
    <mergeCell ref="B8:D8"/>
    <mergeCell ref="E8:F8"/>
    <mergeCell ref="G8:G9"/>
    <mergeCell ref="H8:I8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99"/>
  <sheetViews>
    <sheetView tabSelected="1" topLeftCell="A85" zoomScaleNormal="100" workbookViewId="0">
      <selection activeCell="F104" sqref="F104"/>
    </sheetView>
  </sheetViews>
  <sheetFormatPr defaultRowHeight="17.25" x14ac:dyDescent="0.25"/>
  <cols>
    <col min="1" max="1" width="9.140625" style="214"/>
    <col min="2" max="2" width="7.42578125" style="126" customWidth="1"/>
    <col min="3" max="3" width="10.7109375" style="126" customWidth="1"/>
    <col min="4" max="4" width="61.5703125" style="234" customWidth="1"/>
    <col min="5" max="5" width="19.5703125" style="233" customWidth="1"/>
    <col min="6" max="6" width="19.140625" style="233" customWidth="1"/>
    <col min="7" max="7" width="21" style="218" customWidth="1"/>
    <col min="8" max="8" width="21" style="233" customWidth="1"/>
    <col min="9" max="9" width="16.85546875" style="233" customWidth="1"/>
    <col min="10" max="10" width="32.5703125" style="214" customWidth="1"/>
    <col min="11" max="11" width="28.85546875" style="214" customWidth="1"/>
    <col min="12" max="12" width="9.85546875" style="214" bestFit="1" customWidth="1"/>
    <col min="13" max="16384" width="9.140625" style="214"/>
  </cols>
  <sheetData>
    <row r="1" spans="2:9" x14ac:dyDescent="0.25">
      <c r="C1" s="211"/>
      <c r="D1" s="212"/>
      <c r="E1" s="211"/>
      <c r="F1" s="211"/>
      <c r="G1" s="213"/>
      <c r="H1" s="211"/>
      <c r="I1" s="115" t="s">
        <v>73</v>
      </c>
    </row>
    <row r="2" spans="2:9" x14ac:dyDescent="0.25">
      <c r="C2" s="211"/>
      <c r="D2" s="212"/>
      <c r="E2" s="211"/>
      <c r="F2" s="211"/>
      <c r="G2" s="213"/>
      <c r="H2" s="211"/>
      <c r="I2" s="115" t="s">
        <v>82</v>
      </c>
    </row>
    <row r="3" spans="2:9" x14ac:dyDescent="0.25">
      <c r="C3" s="211"/>
      <c r="D3" s="212"/>
      <c r="E3" s="211"/>
      <c r="F3" s="211"/>
      <c r="G3" s="213"/>
      <c r="H3" s="211"/>
      <c r="I3" s="115" t="s">
        <v>44</v>
      </c>
    </row>
    <row r="4" spans="2:9" x14ac:dyDescent="0.25">
      <c r="C4" s="211"/>
      <c r="D4" s="212"/>
      <c r="E4" s="211"/>
      <c r="F4" s="211"/>
      <c r="G4" s="213"/>
      <c r="H4" s="211"/>
      <c r="I4" s="115"/>
    </row>
    <row r="5" spans="2:9" ht="38.25" customHeight="1" x14ac:dyDescent="0.25">
      <c r="B5" s="258" t="s">
        <v>81</v>
      </c>
      <c r="C5" s="258"/>
      <c r="D5" s="258"/>
      <c r="E5" s="258"/>
      <c r="F5" s="258"/>
      <c r="G5" s="258"/>
      <c r="H5" s="258"/>
      <c r="I5" s="258"/>
    </row>
    <row r="6" spans="2:9" x14ac:dyDescent="0.3">
      <c r="B6" s="215"/>
      <c r="C6" s="215"/>
      <c r="D6" s="216"/>
      <c r="E6" s="217"/>
      <c r="F6" s="217"/>
      <c r="H6" s="259" t="s">
        <v>23</v>
      </c>
      <c r="I6" s="259"/>
    </row>
    <row r="7" spans="2:9" s="126" customFormat="1" ht="60" customHeight="1" x14ac:dyDescent="0.25">
      <c r="B7" s="260" t="s">
        <v>45</v>
      </c>
      <c r="C7" s="260"/>
      <c r="D7" s="261" t="s">
        <v>46</v>
      </c>
      <c r="E7" s="262" t="s">
        <v>26</v>
      </c>
      <c r="F7" s="262"/>
      <c r="G7" s="262"/>
      <c r="H7" s="262"/>
      <c r="I7" s="262"/>
    </row>
    <row r="8" spans="2:9" s="126" customFormat="1" ht="15.75" customHeight="1" x14ac:dyDescent="0.25">
      <c r="B8" s="260"/>
      <c r="C8" s="260"/>
      <c r="D8" s="261"/>
      <c r="E8" s="262" t="s">
        <v>47</v>
      </c>
      <c r="F8" s="262" t="s">
        <v>48</v>
      </c>
      <c r="G8" s="262"/>
      <c r="H8" s="262"/>
      <c r="I8" s="262"/>
    </row>
    <row r="9" spans="2:9" s="126" customFormat="1" ht="101.25" customHeight="1" x14ac:dyDescent="0.25">
      <c r="B9" s="118" t="s">
        <v>19</v>
      </c>
      <c r="C9" s="118" t="s">
        <v>20</v>
      </c>
      <c r="D9" s="261"/>
      <c r="E9" s="262"/>
      <c r="F9" s="220" t="s">
        <v>49</v>
      </c>
      <c r="G9" s="220" t="s">
        <v>50</v>
      </c>
      <c r="H9" s="117" t="s">
        <v>70</v>
      </c>
      <c r="I9" s="220" t="s">
        <v>51</v>
      </c>
    </row>
    <row r="10" spans="2:9" s="125" customFormat="1" ht="24" customHeight="1" x14ac:dyDescent="0.25">
      <c r="B10" s="118"/>
      <c r="C10" s="118"/>
      <c r="D10" s="120" t="s">
        <v>52</v>
      </c>
      <c r="E10" s="20">
        <f>F10+G10+H10+I10</f>
        <v>-6386.8000000008469</v>
      </c>
      <c r="F10" s="20">
        <f>F12</f>
        <v>1266869.5</v>
      </c>
      <c r="G10" s="20">
        <f t="shared" ref="G10:I10" si="0">G12</f>
        <v>-1351023.4000000008</v>
      </c>
      <c r="H10" s="20">
        <f t="shared" si="0"/>
        <v>77767.099999999991</v>
      </c>
      <c r="I10" s="20">
        <f t="shared" si="0"/>
        <v>0</v>
      </c>
    </row>
    <row r="11" spans="2:9" x14ac:dyDescent="0.25">
      <c r="B11" s="119"/>
      <c r="C11" s="119"/>
      <c r="D11" s="221" t="s">
        <v>53</v>
      </c>
      <c r="E11" s="20"/>
      <c r="F11" s="222"/>
      <c r="G11" s="222"/>
      <c r="H11" s="223"/>
      <c r="I11" s="224"/>
    </row>
    <row r="12" spans="2:9" s="125" customFormat="1" ht="39.75" customHeight="1" x14ac:dyDescent="0.25">
      <c r="B12" s="120"/>
      <c r="C12" s="121"/>
      <c r="D12" s="225" t="s">
        <v>54</v>
      </c>
      <c r="E12" s="20">
        <f>F12+G12+H12+I12</f>
        <v>-6386.8000000008469</v>
      </c>
      <c r="F12" s="20">
        <f>F14+F82</f>
        <v>1266869.5</v>
      </c>
      <c r="G12" s="20">
        <f>G14+G82</f>
        <v>-1351023.4000000008</v>
      </c>
      <c r="H12" s="20">
        <f>H14+H82</f>
        <v>77767.099999999991</v>
      </c>
      <c r="I12" s="20">
        <f>I14+I82</f>
        <v>0</v>
      </c>
    </row>
    <row r="13" spans="2:9" s="126" customFormat="1" x14ac:dyDescent="0.25">
      <c r="B13" s="122"/>
      <c r="C13" s="122"/>
      <c r="D13" s="221" t="s">
        <v>55</v>
      </c>
      <c r="E13" s="20"/>
      <c r="F13" s="226"/>
      <c r="G13" s="226"/>
      <c r="H13" s="227"/>
      <c r="I13" s="224"/>
    </row>
    <row r="14" spans="2:9" s="228" customFormat="1" ht="33.75" customHeight="1" x14ac:dyDescent="0.25">
      <c r="B14" s="120">
        <v>1049</v>
      </c>
      <c r="C14" s="219" t="s">
        <v>56</v>
      </c>
      <c r="D14" s="194" t="s">
        <v>40</v>
      </c>
      <c r="E14" s="20">
        <f>F14+G14+H14+I14</f>
        <v>-6386.8000000007596</v>
      </c>
      <c r="F14" s="20">
        <f>F16+F22+F32</f>
        <v>0</v>
      </c>
      <c r="G14" s="20">
        <f>G16+G22+G32+G81</f>
        <v>-71080.800000000745</v>
      </c>
      <c r="H14" s="20">
        <f>H16+H22+H32+H81</f>
        <v>64693.999999999985</v>
      </c>
      <c r="I14" s="20">
        <f>I16+I22+I32+I81</f>
        <v>0</v>
      </c>
    </row>
    <row r="15" spans="2:9" x14ac:dyDescent="0.25">
      <c r="B15" s="122"/>
      <c r="C15" s="122"/>
      <c r="D15" s="221" t="s">
        <v>55</v>
      </c>
      <c r="E15" s="21"/>
      <c r="F15" s="21"/>
      <c r="G15" s="21"/>
      <c r="H15" s="21"/>
      <c r="I15" s="224"/>
    </row>
    <row r="16" spans="2:9" ht="34.5" x14ac:dyDescent="0.25">
      <c r="B16" s="122"/>
      <c r="C16" s="219" t="s">
        <v>90</v>
      </c>
      <c r="D16" s="117" t="s">
        <v>91</v>
      </c>
      <c r="E16" s="20">
        <f>F16+G16+H16+I16</f>
        <v>1014956.6</v>
      </c>
      <c r="F16" s="20">
        <v>0</v>
      </c>
      <c r="G16" s="20">
        <f>G17+G18+G19+G20+G21</f>
        <v>1012200.6</v>
      </c>
      <c r="H16" s="20">
        <v>2756</v>
      </c>
      <c r="I16" s="20">
        <v>0</v>
      </c>
    </row>
    <row r="17" spans="2:9" ht="86.25" x14ac:dyDescent="0.25">
      <c r="B17" s="122"/>
      <c r="C17" s="219"/>
      <c r="D17" s="166" t="s">
        <v>122</v>
      </c>
      <c r="E17" s="20">
        <v>135966.1</v>
      </c>
      <c r="F17" s="20">
        <v>0</v>
      </c>
      <c r="G17" s="20">
        <v>135966.1</v>
      </c>
      <c r="H17" s="20">
        <v>0</v>
      </c>
      <c r="I17" s="20">
        <v>0</v>
      </c>
    </row>
    <row r="18" spans="2:9" ht="69" x14ac:dyDescent="0.25">
      <c r="B18" s="122"/>
      <c r="C18" s="219"/>
      <c r="D18" s="166" t="s">
        <v>123</v>
      </c>
      <c r="E18" s="20">
        <v>1826</v>
      </c>
      <c r="F18" s="20">
        <v>0</v>
      </c>
      <c r="G18" s="20">
        <v>0</v>
      </c>
      <c r="H18" s="20">
        <v>1826</v>
      </c>
      <c r="I18" s="20">
        <v>0</v>
      </c>
    </row>
    <row r="19" spans="2:9" ht="69" x14ac:dyDescent="0.25">
      <c r="B19" s="122"/>
      <c r="C19" s="219"/>
      <c r="D19" s="195" t="s">
        <v>124</v>
      </c>
      <c r="E19" s="20">
        <v>61658.9</v>
      </c>
      <c r="F19" s="20">
        <v>0</v>
      </c>
      <c r="G19" s="20">
        <v>61658.9</v>
      </c>
      <c r="H19" s="20">
        <v>0</v>
      </c>
      <c r="I19" s="20">
        <v>0</v>
      </c>
    </row>
    <row r="20" spans="2:9" ht="51.75" x14ac:dyDescent="0.25">
      <c r="B20" s="122"/>
      <c r="C20" s="219"/>
      <c r="D20" s="195" t="s">
        <v>125</v>
      </c>
      <c r="E20" s="20">
        <v>930</v>
      </c>
      <c r="F20" s="20">
        <v>0</v>
      </c>
      <c r="G20" s="20">
        <v>0</v>
      </c>
      <c r="H20" s="20">
        <v>930</v>
      </c>
      <c r="I20" s="20">
        <v>0</v>
      </c>
    </row>
    <row r="21" spans="2:9" ht="103.5" x14ac:dyDescent="0.25">
      <c r="B21" s="122"/>
      <c r="C21" s="219"/>
      <c r="D21" s="195" t="s">
        <v>126</v>
      </c>
      <c r="E21" s="20">
        <v>814575.6</v>
      </c>
      <c r="F21" s="20">
        <v>0</v>
      </c>
      <c r="G21" s="20">
        <v>814575.6</v>
      </c>
      <c r="H21" s="20">
        <v>0</v>
      </c>
      <c r="I21" s="20">
        <v>0</v>
      </c>
    </row>
    <row r="22" spans="2:9" ht="39.75" customHeight="1" x14ac:dyDescent="0.25">
      <c r="B22" s="122"/>
      <c r="C22" s="219" t="s">
        <v>57</v>
      </c>
      <c r="D22" s="117" t="s">
        <v>58</v>
      </c>
      <c r="E22" s="20">
        <f>F22+G22+H22+I22</f>
        <v>8396600.6999999993</v>
      </c>
      <c r="F22" s="20">
        <v>0</v>
      </c>
      <c r="G22" s="20">
        <f>SUM(G23:G31)</f>
        <v>8391320.5999999996</v>
      </c>
      <c r="H22" s="20">
        <f>SUM(H23:H31)</f>
        <v>5280.1</v>
      </c>
      <c r="I22" s="20">
        <f>SUM(I23:I31)</f>
        <v>0</v>
      </c>
    </row>
    <row r="23" spans="2:9" ht="51" customHeight="1" x14ac:dyDescent="0.25">
      <c r="B23" s="122"/>
      <c r="C23" s="219"/>
      <c r="D23" s="195" t="s">
        <v>127</v>
      </c>
      <c r="E23" s="20">
        <v>3840</v>
      </c>
      <c r="F23" s="20">
        <v>0</v>
      </c>
      <c r="G23" s="20">
        <v>0</v>
      </c>
      <c r="H23" s="20">
        <v>3840</v>
      </c>
      <c r="I23" s="20">
        <v>0</v>
      </c>
    </row>
    <row r="24" spans="2:9" ht="57.75" customHeight="1" x14ac:dyDescent="0.25">
      <c r="B24" s="122"/>
      <c r="C24" s="219"/>
      <c r="D24" s="195" t="s">
        <v>128</v>
      </c>
      <c r="E24" s="20">
        <v>1686560.2</v>
      </c>
      <c r="F24" s="20">
        <v>0</v>
      </c>
      <c r="G24" s="20">
        <v>1686560.2</v>
      </c>
      <c r="H24" s="20">
        <v>0</v>
      </c>
      <c r="I24" s="20">
        <v>0</v>
      </c>
    </row>
    <row r="25" spans="2:9" ht="50.25" customHeight="1" x14ac:dyDescent="0.25">
      <c r="B25" s="122"/>
      <c r="C25" s="219"/>
      <c r="D25" s="195" t="s">
        <v>328</v>
      </c>
      <c r="E25" s="20">
        <f>F25+G25+H25+I25</f>
        <v>2020796.9</v>
      </c>
      <c r="F25" s="20"/>
      <c r="G25" s="20">
        <f>'4.'!F28</f>
        <v>2020796.9</v>
      </c>
      <c r="H25" s="20"/>
      <c r="I25" s="20"/>
    </row>
    <row r="26" spans="2:9" ht="86.25" x14ac:dyDescent="0.25">
      <c r="B26" s="122"/>
      <c r="C26" s="219"/>
      <c r="D26" s="166" t="s">
        <v>129</v>
      </c>
      <c r="E26" s="20">
        <v>1011389.7</v>
      </c>
      <c r="F26" s="20">
        <v>0</v>
      </c>
      <c r="G26" s="20">
        <v>1011389.7</v>
      </c>
      <c r="H26" s="20">
        <v>0</v>
      </c>
      <c r="I26" s="20">
        <v>0</v>
      </c>
    </row>
    <row r="27" spans="2:9" ht="86.25" x14ac:dyDescent="0.25">
      <c r="B27" s="122"/>
      <c r="C27" s="219"/>
      <c r="D27" s="195" t="s">
        <v>130</v>
      </c>
      <c r="E27" s="20">
        <v>2032693.5</v>
      </c>
      <c r="F27" s="20">
        <v>0</v>
      </c>
      <c r="G27" s="20">
        <v>2032693.5</v>
      </c>
      <c r="H27" s="20">
        <v>0</v>
      </c>
      <c r="I27" s="20">
        <v>0</v>
      </c>
    </row>
    <row r="28" spans="2:9" ht="86.25" x14ac:dyDescent="0.25">
      <c r="B28" s="122"/>
      <c r="C28" s="219"/>
      <c r="D28" s="195" t="s">
        <v>131</v>
      </c>
      <c r="E28" s="20">
        <v>1228220</v>
      </c>
      <c r="F28" s="20">
        <v>0</v>
      </c>
      <c r="G28" s="20">
        <v>1228220</v>
      </c>
      <c r="H28" s="20">
        <v>0</v>
      </c>
      <c r="I28" s="20">
        <v>0</v>
      </c>
    </row>
    <row r="29" spans="2:9" ht="86.25" x14ac:dyDescent="0.3">
      <c r="B29" s="122"/>
      <c r="C29" s="219"/>
      <c r="D29" s="195" t="s">
        <v>381</v>
      </c>
      <c r="E29" s="20">
        <f>F29+G29+H29+I29</f>
        <v>79833.8</v>
      </c>
      <c r="F29" s="20"/>
      <c r="G29" s="18">
        <v>79833.8</v>
      </c>
      <c r="H29" s="20"/>
      <c r="I29" s="20"/>
    </row>
    <row r="30" spans="2:9" ht="69" x14ac:dyDescent="0.25">
      <c r="B30" s="122"/>
      <c r="C30" s="219"/>
      <c r="D30" s="195" t="s">
        <v>132</v>
      </c>
      <c r="E30" s="20">
        <v>331826.5</v>
      </c>
      <c r="F30" s="20">
        <v>0</v>
      </c>
      <c r="G30" s="20">
        <v>331826.5</v>
      </c>
      <c r="H30" s="20">
        <v>0</v>
      </c>
      <c r="I30" s="20">
        <v>0</v>
      </c>
    </row>
    <row r="31" spans="2:9" ht="51.75" x14ac:dyDescent="0.25">
      <c r="B31" s="122"/>
      <c r="C31" s="219"/>
      <c r="D31" s="195" t="s">
        <v>133</v>
      </c>
      <c r="E31" s="20">
        <v>1440.1</v>
      </c>
      <c r="F31" s="20">
        <v>0</v>
      </c>
      <c r="G31" s="20">
        <v>0</v>
      </c>
      <c r="H31" s="20">
        <v>1440.1</v>
      </c>
      <c r="I31" s="20">
        <v>0</v>
      </c>
    </row>
    <row r="32" spans="2:9" s="228" customFormat="1" ht="34.5" x14ac:dyDescent="0.25">
      <c r="B32" s="120"/>
      <c r="C32" s="124">
        <v>3</v>
      </c>
      <c r="D32" s="117" t="s">
        <v>59</v>
      </c>
      <c r="E32" s="20">
        <v>4921314.2</v>
      </c>
      <c r="F32" s="20">
        <v>0</v>
      </c>
      <c r="G32" s="20">
        <v>4864656.3</v>
      </c>
      <c r="H32" s="20">
        <v>56657.899999999987</v>
      </c>
      <c r="I32" s="20">
        <v>0</v>
      </c>
    </row>
    <row r="33" spans="2:9" s="228" customFormat="1" ht="69" x14ac:dyDescent="0.25">
      <c r="B33" s="120"/>
      <c r="C33" s="124"/>
      <c r="D33" s="166" t="s">
        <v>379</v>
      </c>
      <c r="E33" s="20">
        <v>2954.5</v>
      </c>
      <c r="F33" s="20">
        <v>0</v>
      </c>
      <c r="G33" s="20">
        <v>2954.5</v>
      </c>
      <c r="H33" s="20"/>
      <c r="I33" s="20">
        <v>0</v>
      </c>
    </row>
    <row r="34" spans="2:9" s="228" customFormat="1" ht="51.75" x14ac:dyDescent="0.25">
      <c r="B34" s="120"/>
      <c r="C34" s="124"/>
      <c r="D34" s="201" t="s">
        <v>134</v>
      </c>
      <c r="E34" s="20">
        <v>946</v>
      </c>
      <c r="F34" s="20">
        <v>0</v>
      </c>
      <c r="G34" s="20">
        <v>0</v>
      </c>
      <c r="H34" s="20">
        <v>946</v>
      </c>
      <c r="I34" s="20">
        <v>0</v>
      </c>
    </row>
    <row r="35" spans="2:9" s="228" customFormat="1" ht="69" x14ac:dyDescent="0.25">
      <c r="B35" s="120"/>
      <c r="C35" s="124"/>
      <c r="D35" s="201" t="s">
        <v>135</v>
      </c>
      <c r="E35" s="20">
        <v>1072</v>
      </c>
      <c r="F35" s="20">
        <v>0</v>
      </c>
      <c r="G35" s="20">
        <v>0</v>
      </c>
      <c r="H35" s="20">
        <v>1072</v>
      </c>
      <c r="I35" s="20">
        <v>0</v>
      </c>
    </row>
    <row r="36" spans="2:9" s="228" customFormat="1" ht="51.75" x14ac:dyDescent="0.25">
      <c r="B36" s="120"/>
      <c r="C36" s="124"/>
      <c r="D36" s="201" t="s">
        <v>136</v>
      </c>
      <c r="E36" s="20">
        <v>3650</v>
      </c>
      <c r="F36" s="20">
        <v>0</v>
      </c>
      <c r="G36" s="20">
        <v>0</v>
      </c>
      <c r="H36" s="20">
        <v>3650</v>
      </c>
      <c r="I36" s="20">
        <v>0</v>
      </c>
    </row>
    <row r="37" spans="2:9" s="228" customFormat="1" ht="51.75" x14ac:dyDescent="0.25">
      <c r="B37" s="120"/>
      <c r="C37" s="124"/>
      <c r="D37" s="201" t="s">
        <v>137</v>
      </c>
      <c r="E37" s="20">
        <v>1824</v>
      </c>
      <c r="F37" s="20">
        <v>0</v>
      </c>
      <c r="G37" s="20">
        <v>0</v>
      </c>
      <c r="H37" s="20">
        <v>1824</v>
      </c>
      <c r="I37" s="20">
        <v>0</v>
      </c>
    </row>
    <row r="38" spans="2:9" s="228" customFormat="1" ht="51.75" x14ac:dyDescent="0.25">
      <c r="B38" s="120"/>
      <c r="C38" s="124"/>
      <c r="D38" s="201" t="s">
        <v>138</v>
      </c>
      <c r="E38" s="20">
        <v>120753.8</v>
      </c>
      <c r="F38" s="20">
        <v>0</v>
      </c>
      <c r="G38" s="20">
        <v>120753.8</v>
      </c>
      <c r="H38" s="20">
        <v>0</v>
      </c>
      <c r="I38" s="20">
        <v>0</v>
      </c>
    </row>
    <row r="39" spans="2:9" s="228" customFormat="1" ht="69" x14ac:dyDescent="0.25">
      <c r="B39" s="120"/>
      <c r="C39" s="124"/>
      <c r="D39" s="201" t="s">
        <v>139</v>
      </c>
      <c r="E39" s="20">
        <v>950.1</v>
      </c>
      <c r="F39" s="20">
        <v>0</v>
      </c>
      <c r="G39" s="20">
        <v>0</v>
      </c>
      <c r="H39" s="20">
        <v>950.1</v>
      </c>
      <c r="I39" s="20">
        <v>0</v>
      </c>
    </row>
    <row r="40" spans="2:9" s="228" customFormat="1" ht="51.75" x14ac:dyDescent="0.25">
      <c r="B40" s="120"/>
      <c r="C40" s="124"/>
      <c r="D40" s="201" t="s">
        <v>140</v>
      </c>
      <c r="E40" s="20">
        <v>722.3</v>
      </c>
      <c r="F40" s="20">
        <v>0</v>
      </c>
      <c r="G40" s="20">
        <v>0</v>
      </c>
      <c r="H40" s="20">
        <v>722.3</v>
      </c>
      <c r="I40" s="20">
        <v>0</v>
      </c>
    </row>
    <row r="41" spans="2:9" s="228" customFormat="1" ht="51.75" x14ac:dyDescent="0.25">
      <c r="B41" s="120"/>
      <c r="C41" s="124"/>
      <c r="D41" s="202" t="s">
        <v>141</v>
      </c>
      <c r="E41" s="20">
        <v>5994</v>
      </c>
      <c r="F41" s="20">
        <v>0</v>
      </c>
      <c r="G41" s="20">
        <v>0</v>
      </c>
      <c r="H41" s="20">
        <v>5994</v>
      </c>
      <c r="I41" s="20">
        <v>0</v>
      </c>
    </row>
    <row r="42" spans="2:9" s="228" customFormat="1" ht="51.75" x14ac:dyDescent="0.25">
      <c r="B42" s="120"/>
      <c r="C42" s="124"/>
      <c r="D42" s="202" t="s">
        <v>142</v>
      </c>
      <c r="E42" s="20">
        <v>774</v>
      </c>
      <c r="F42" s="20">
        <v>0</v>
      </c>
      <c r="G42" s="20">
        <v>0</v>
      </c>
      <c r="H42" s="20">
        <v>774</v>
      </c>
      <c r="I42" s="20">
        <v>0</v>
      </c>
    </row>
    <row r="43" spans="2:9" s="228" customFormat="1" ht="51.75" x14ac:dyDescent="0.25">
      <c r="B43" s="120"/>
      <c r="C43" s="124"/>
      <c r="D43" s="202" t="s">
        <v>143</v>
      </c>
      <c r="E43" s="20">
        <v>666</v>
      </c>
      <c r="F43" s="20">
        <v>0</v>
      </c>
      <c r="G43" s="20">
        <v>0</v>
      </c>
      <c r="H43" s="20">
        <v>666</v>
      </c>
      <c r="I43" s="20">
        <v>0</v>
      </c>
    </row>
    <row r="44" spans="2:9" s="228" customFormat="1" ht="51.75" x14ac:dyDescent="0.25">
      <c r="B44" s="120"/>
      <c r="C44" s="124"/>
      <c r="D44" s="166" t="s">
        <v>144</v>
      </c>
      <c r="E44" s="20">
        <v>302326.09999999998</v>
      </c>
      <c r="F44" s="20">
        <v>0</v>
      </c>
      <c r="G44" s="20">
        <v>302326.09999999998</v>
      </c>
      <c r="H44" s="20">
        <v>0</v>
      </c>
      <c r="I44" s="20">
        <v>0</v>
      </c>
    </row>
    <row r="45" spans="2:9" s="228" customFormat="1" ht="69" x14ac:dyDescent="0.25">
      <c r="B45" s="120"/>
      <c r="C45" s="124"/>
      <c r="D45" s="166" t="s">
        <v>380</v>
      </c>
      <c r="E45" s="20">
        <v>381833.7</v>
      </c>
      <c r="F45" s="20">
        <v>0</v>
      </c>
      <c r="G45" s="20">
        <v>381833.7</v>
      </c>
      <c r="H45" s="20">
        <v>0</v>
      </c>
      <c r="I45" s="20">
        <v>0</v>
      </c>
    </row>
    <row r="46" spans="2:9" s="228" customFormat="1" ht="51.75" x14ac:dyDescent="0.25">
      <c r="B46" s="120"/>
      <c r="C46" s="124"/>
      <c r="D46" s="195" t="s">
        <v>145</v>
      </c>
      <c r="E46" s="20">
        <v>1908</v>
      </c>
      <c r="F46" s="20">
        <v>0</v>
      </c>
      <c r="G46" s="20">
        <v>0</v>
      </c>
      <c r="H46" s="20">
        <v>1908</v>
      </c>
      <c r="I46" s="20">
        <v>0</v>
      </c>
    </row>
    <row r="47" spans="2:9" s="228" customFormat="1" ht="51.75" x14ac:dyDescent="0.25">
      <c r="B47" s="120"/>
      <c r="C47" s="124"/>
      <c r="D47" s="195" t="s">
        <v>146</v>
      </c>
      <c r="E47" s="20">
        <v>767214.4</v>
      </c>
      <c r="F47" s="20">
        <v>0</v>
      </c>
      <c r="G47" s="20">
        <v>767214.4</v>
      </c>
      <c r="H47" s="20">
        <v>0</v>
      </c>
      <c r="I47" s="20">
        <v>0</v>
      </c>
    </row>
    <row r="48" spans="2:9" s="228" customFormat="1" ht="51.75" x14ac:dyDescent="0.25">
      <c r="B48" s="120"/>
      <c r="C48" s="124"/>
      <c r="D48" s="195" t="s">
        <v>147</v>
      </c>
      <c r="E48" s="20">
        <v>585091.9</v>
      </c>
      <c r="F48" s="20">
        <v>0</v>
      </c>
      <c r="G48" s="20">
        <v>585091.9</v>
      </c>
      <c r="H48" s="20">
        <v>0</v>
      </c>
      <c r="I48" s="20">
        <v>0</v>
      </c>
    </row>
    <row r="49" spans="2:9" s="228" customFormat="1" ht="51.75" x14ac:dyDescent="0.25">
      <c r="B49" s="120"/>
      <c r="C49" s="124"/>
      <c r="D49" s="195" t="s">
        <v>148</v>
      </c>
      <c r="E49" s="20">
        <v>531545.80000000005</v>
      </c>
      <c r="F49" s="20">
        <v>0</v>
      </c>
      <c r="G49" s="20">
        <v>531545.80000000005</v>
      </c>
      <c r="H49" s="20">
        <v>0</v>
      </c>
      <c r="I49" s="20">
        <v>0</v>
      </c>
    </row>
    <row r="50" spans="2:9" s="228" customFormat="1" ht="34.5" x14ac:dyDescent="0.25">
      <c r="B50" s="120"/>
      <c r="C50" s="124"/>
      <c r="D50" s="195" t="s">
        <v>149</v>
      </c>
      <c r="E50" s="20">
        <v>2881</v>
      </c>
      <c r="F50" s="20">
        <v>0</v>
      </c>
      <c r="G50" s="20">
        <v>0</v>
      </c>
      <c r="H50" s="20">
        <v>2881</v>
      </c>
      <c r="I50" s="20">
        <v>0</v>
      </c>
    </row>
    <row r="51" spans="2:9" s="228" customFormat="1" ht="51.75" x14ac:dyDescent="0.25">
      <c r="B51" s="120"/>
      <c r="C51" s="124"/>
      <c r="D51" s="195" t="s">
        <v>102</v>
      </c>
      <c r="E51" s="20">
        <v>-8140.8</v>
      </c>
      <c r="F51" s="20">
        <v>0</v>
      </c>
      <c r="G51" s="20">
        <v>-8140.8</v>
      </c>
      <c r="H51" s="20">
        <v>0</v>
      </c>
      <c r="I51" s="20">
        <v>0</v>
      </c>
    </row>
    <row r="52" spans="2:9" s="228" customFormat="1" ht="51.75" x14ac:dyDescent="0.25">
      <c r="B52" s="120"/>
      <c r="C52" s="124"/>
      <c r="D52" s="195" t="s">
        <v>150</v>
      </c>
      <c r="E52" s="20">
        <v>8140.8</v>
      </c>
      <c r="F52" s="20">
        <v>0</v>
      </c>
      <c r="G52" s="20">
        <v>8140.8</v>
      </c>
      <c r="H52" s="20">
        <v>0</v>
      </c>
      <c r="I52" s="20">
        <v>0</v>
      </c>
    </row>
    <row r="53" spans="2:9" s="228" customFormat="1" ht="51.75" x14ac:dyDescent="0.25">
      <c r="B53" s="120"/>
      <c r="C53" s="124"/>
      <c r="D53" s="195" t="s">
        <v>151</v>
      </c>
      <c r="E53" s="20">
        <v>1180.0999999999999</v>
      </c>
      <c r="F53" s="20">
        <v>0</v>
      </c>
      <c r="G53" s="20">
        <v>0</v>
      </c>
      <c r="H53" s="20">
        <v>1180.0999999999999</v>
      </c>
      <c r="I53" s="20"/>
    </row>
    <row r="54" spans="2:9" s="228" customFormat="1" ht="51.75" x14ac:dyDescent="0.25">
      <c r="B54" s="120"/>
      <c r="C54" s="124"/>
      <c r="D54" s="195" t="s">
        <v>152</v>
      </c>
      <c r="E54" s="20">
        <v>2379</v>
      </c>
      <c r="F54" s="20">
        <v>0</v>
      </c>
      <c r="G54" s="20">
        <v>0</v>
      </c>
      <c r="H54" s="20">
        <v>2379</v>
      </c>
      <c r="I54" s="20"/>
    </row>
    <row r="55" spans="2:9" s="228" customFormat="1" ht="61.5" customHeight="1" x14ac:dyDescent="0.25">
      <c r="B55" s="120"/>
      <c r="C55" s="124"/>
      <c r="D55" s="166" t="s">
        <v>153</v>
      </c>
      <c r="E55" s="20">
        <v>172570.5</v>
      </c>
      <c r="F55" s="20">
        <v>0</v>
      </c>
      <c r="G55" s="20">
        <v>172570.5</v>
      </c>
      <c r="H55" s="20">
        <v>0</v>
      </c>
      <c r="I55" s="20">
        <v>0</v>
      </c>
    </row>
    <row r="56" spans="2:9" s="228" customFormat="1" ht="51.75" x14ac:dyDescent="0.25">
      <c r="B56" s="120"/>
      <c r="C56" s="124"/>
      <c r="D56" s="195" t="s">
        <v>154</v>
      </c>
      <c r="E56" s="20">
        <v>2090</v>
      </c>
      <c r="F56" s="20">
        <v>0</v>
      </c>
      <c r="G56" s="20">
        <v>0</v>
      </c>
      <c r="H56" s="20">
        <v>2090</v>
      </c>
      <c r="I56" s="20">
        <v>0</v>
      </c>
    </row>
    <row r="57" spans="2:9" s="228" customFormat="1" ht="51.75" x14ac:dyDescent="0.25">
      <c r="B57" s="120"/>
      <c r="C57" s="124"/>
      <c r="D57" s="195" t="s">
        <v>155</v>
      </c>
      <c r="E57" s="20">
        <v>1431.6</v>
      </c>
      <c r="F57" s="20">
        <v>0</v>
      </c>
      <c r="G57" s="20">
        <v>0</v>
      </c>
      <c r="H57" s="20">
        <v>1431.6</v>
      </c>
      <c r="I57" s="20">
        <v>0</v>
      </c>
    </row>
    <row r="58" spans="2:9" s="228" customFormat="1" ht="51.75" x14ac:dyDescent="0.25">
      <c r="B58" s="120"/>
      <c r="C58" s="124"/>
      <c r="D58" s="166" t="s">
        <v>156</v>
      </c>
      <c r="E58" s="20">
        <v>317157.5</v>
      </c>
      <c r="F58" s="20">
        <v>0</v>
      </c>
      <c r="G58" s="20">
        <v>317157.5</v>
      </c>
      <c r="H58" s="20">
        <v>0</v>
      </c>
      <c r="I58" s="20">
        <v>0</v>
      </c>
    </row>
    <row r="59" spans="2:9" s="228" customFormat="1" ht="51.75" x14ac:dyDescent="0.25">
      <c r="B59" s="120"/>
      <c r="C59" s="124"/>
      <c r="D59" s="195" t="s">
        <v>157</v>
      </c>
      <c r="E59" s="20">
        <v>1159.5</v>
      </c>
      <c r="F59" s="20">
        <v>0</v>
      </c>
      <c r="G59" s="20">
        <v>0</v>
      </c>
      <c r="H59" s="20">
        <v>1159.5</v>
      </c>
      <c r="I59" s="20">
        <v>0</v>
      </c>
    </row>
    <row r="60" spans="2:9" s="228" customFormat="1" ht="51.75" x14ac:dyDescent="0.25">
      <c r="B60" s="120"/>
      <c r="C60" s="124"/>
      <c r="D60" s="195" t="s">
        <v>158</v>
      </c>
      <c r="E60" s="20">
        <v>700.1</v>
      </c>
      <c r="F60" s="20">
        <v>0</v>
      </c>
      <c r="G60" s="20">
        <v>0</v>
      </c>
      <c r="H60" s="20">
        <v>700.1</v>
      </c>
      <c r="I60" s="20">
        <v>0</v>
      </c>
    </row>
    <row r="61" spans="2:9" s="228" customFormat="1" ht="51.75" x14ac:dyDescent="0.25">
      <c r="B61" s="120"/>
      <c r="C61" s="124"/>
      <c r="D61" s="195" t="s">
        <v>159</v>
      </c>
      <c r="E61" s="20">
        <v>810</v>
      </c>
      <c r="F61" s="20">
        <v>0</v>
      </c>
      <c r="G61" s="20">
        <v>0</v>
      </c>
      <c r="H61" s="20">
        <v>810</v>
      </c>
      <c r="I61" s="20">
        <v>0</v>
      </c>
    </row>
    <row r="62" spans="2:9" s="228" customFormat="1" ht="51.75" x14ac:dyDescent="0.25">
      <c r="B62" s="120"/>
      <c r="C62" s="124"/>
      <c r="D62" s="195" t="s">
        <v>160</v>
      </c>
      <c r="E62" s="20">
        <v>2369</v>
      </c>
      <c r="F62" s="20">
        <v>0</v>
      </c>
      <c r="G62" s="20">
        <v>0</v>
      </c>
      <c r="H62" s="20">
        <v>2369</v>
      </c>
      <c r="I62" s="20">
        <v>0</v>
      </c>
    </row>
    <row r="63" spans="2:9" s="228" customFormat="1" ht="69" x14ac:dyDescent="0.25">
      <c r="B63" s="120"/>
      <c r="C63" s="124"/>
      <c r="D63" s="195" t="s">
        <v>161</v>
      </c>
      <c r="E63" s="20">
        <v>980.1</v>
      </c>
      <c r="F63" s="20">
        <v>0</v>
      </c>
      <c r="G63" s="20">
        <v>0</v>
      </c>
      <c r="H63" s="20">
        <v>980.1</v>
      </c>
      <c r="I63" s="20">
        <v>0</v>
      </c>
    </row>
    <row r="64" spans="2:9" s="228" customFormat="1" ht="51.75" x14ac:dyDescent="0.25">
      <c r="B64" s="120"/>
      <c r="C64" s="124"/>
      <c r="D64" s="195" t="s">
        <v>162</v>
      </c>
      <c r="E64" s="20">
        <v>900.1</v>
      </c>
      <c r="F64" s="20">
        <v>0</v>
      </c>
      <c r="G64" s="20">
        <v>0</v>
      </c>
      <c r="H64" s="20">
        <v>900.1</v>
      </c>
      <c r="I64" s="20">
        <v>0</v>
      </c>
    </row>
    <row r="65" spans="2:9" s="228" customFormat="1" ht="51.75" x14ac:dyDescent="0.25">
      <c r="B65" s="120"/>
      <c r="C65" s="124"/>
      <c r="D65" s="195" t="s">
        <v>163</v>
      </c>
      <c r="E65" s="20">
        <v>1650</v>
      </c>
      <c r="F65" s="20">
        <v>0</v>
      </c>
      <c r="G65" s="20">
        <v>0</v>
      </c>
      <c r="H65" s="20">
        <v>1650</v>
      </c>
      <c r="I65" s="20">
        <v>0</v>
      </c>
    </row>
    <row r="66" spans="2:9" s="228" customFormat="1" ht="51.75" x14ac:dyDescent="0.25">
      <c r="B66" s="120"/>
      <c r="C66" s="124"/>
      <c r="D66" s="195" t="s">
        <v>164</v>
      </c>
      <c r="E66" s="20">
        <v>312852.59999999998</v>
      </c>
      <c r="F66" s="20">
        <v>0</v>
      </c>
      <c r="G66" s="20">
        <v>312852.59999999998</v>
      </c>
      <c r="H66" s="20">
        <v>0</v>
      </c>
      <c r="I66" s="20">
        <v>0</v>
      </c>
    </row>
    <row r="67" spans="2:9" s="228" customFormat="1" ht="86.25" x14ac:dyDescent="0.25">
      <c r="B67" s="120"/>
      <c r="C67" s="124"/>
      <c r="D67" s="201" t="s">
        <v>165</v>
      </c>
      <c r="E67" s="20">
        <v>2199</v>
      </c>
      <c r="F67" s="20">
        <v>0</v>
      </c>
      <c r="G67" s="20">
        <v>0</v>
      </c>
      <c r="H67" s="20">
        <v>2199</v>
      </c>
      <c r="I67" s="20">
        <v>0</v>
      </c>
    </row>
    <row r="68" spans="2:9" s="228" customFormat="1" ht="69" x14ac:dyDescent="0.25">
      <c r="B68" s="120"/>
      <c r="C68" s="124"/>
      <c r="D68" s="203" t="s">
        <v>166</v>
      </c>
      <c r="E68" s="20">
        <v>752</v>
      </c>
      <c r="F68" s="20">
        <v>0</v>
      </c>
      <c r="G68" s="20">
        <v>0</v>
      </c>
      <c r="H68" s="20">
        <v>752</v>
      </c>
      <c r="I68" s="20">
        <v>0</v>
      </c>
    </row>
    <row r="69" spans="2:9" s="228" customFormat="1" ht="51.75" x14ac:dyDescent="0.25">
      <c r="B69" s="120"/>
      <c r="C69" s="124"/>
      <c r="D69" s="204" t="s">
        <v>167</v>
      </c>
      <c r="E69" s="20">
        <v>2350</v>
      </c>
      <c r="F69" s="20">
        <v>0</v>
      </c>
      <c r="G69" s="20">
        <v>0</v>
      </c>
      <c r="H69" s="20">
        <v>2350</v>
      </c>
      <c r="I69" s="20">
        <v>0</v>
      </c>
    </row>
    <row r="70" spans="2:9" s="228" customFormat="1" ht="51.75" x14ac:dyDescent="0.25">
      <c r="B70" s="120"/>
      <c r="C70" s="124"/>
      <c r="D70" s="166" t="s">
        <v>168</v>
      </c>
      <c r="E70" s="20">
        <v>1038</v>
      </c>
      <c r="F70" s="20">
        <v>0</v>
      </c>
      <c r="G70" s="20">
        <v>0</v>
      </c>
      <c r="H70" s="20">
        <v>1038</v>
      </c>
      <c r="I70" s="20">
        <v>0</v>
      </c>
    </row>
    <row r="71" spans="2:9" s="228" customFormat="1" ht="51.75" x14ac:dyDescent="0.25">
      <c r="B71" s="120"/>
      <c r="C71" s="124"/>
      <c r="D71" s="166" t="s">
        <v>169</v>
      </c>
      <c r="E71" s="20">
        <v>658</v>
      </c>
      <c r="F71" s="20">
        <v>0</v>
      </c>
      <c r="G71" s="20">
        <v>0</v>
      </c>
      <c r="H71" s="20">
        <v>658</v>
      </c>
      <c r="I71" s="20">
        <v>0</v>
      </c>
    </row>
    <row r="72" spans="2:9" s="228" customFormat="1" ht="51.75" x14ac:dyDescent="0.25">
      <c r="B72" s="120"/>
      <c r="C72" s="124"/>
      <c r="D72" s="166" t="s">
        <v>170</v>
      </c>
      <c r="E72" s="20">
        <v>1285.2</v>
      </c>
      <c r="F72" s="20">
        <v>0</v>
      </c>
      <c r="G72" s="20">
        <v>0</v>
      </c>
      <c r="H72" s="20">
        <v>1285.2</v>
      </c>
      <c r="I72" s="20">
        <v>0</v>
      </c>
    </row>
    <row r="73" spans="2:9" s="228" customFormat="1" ht="51.75" x14ac:dyDescent="0.25">
      <c r="B73" s="120"/>
      <c r="C73" s="124"/>
      <c r="D73" s="166" t="s">
        <v>171</v>
      </c>
      <c r="E73" s="20">
        <v>1345.2</v>
      </c>
      <c r="F73" s="20">
        <v>0</v>
      </c>
      <c r="G73" s="20">
        <v>0</v>
      </c>
      <c r="H73" s="20">
        <v>1345.2</v>
      </c>
      <c r="I73" s="20">
        <v>0</v>
      </c>
    </row>
    <row r="74" spans="2:9" s="228" customFormat="1" ht="51.75" x14ac:dyDescent="0.25">
      <c r="B74" s="120"/>
      <c r="C74" s="124"/>
      <c r="D74" s="166" t="s">
        <v>172</v>
      </c>
      <c r="E74" s="20">
        <v>1142.4000000000001</v>
      </c>
      <c r="F74" s="20">
        <v>0</v>
      </c>
      <c r="G74" s="20">
        <v>0</v>
      </c>
      <c r="H74" s="20">
        <v>1142.4000000000001</v>
      </c>
      <c r="I74" s="20">
        <v>0</v>
      </c>
    </row>
    <row r="75" spans="2:9" s="228" customFormat="1" ht="51.75" x14ac:dyDescent="0.25">
      <c r="B75" s="120"/>
      <c r="C75" s="124"/>
      <c r="D75" s="195" t="s">
        <v>173</v>
      </c>
      <c r="E75" s="20">
        <v>1149.5999999999999</v>
      </c>
      <c r="F75" s="20">
        <v>0</v>
      </c>
      <c r="G75" s="20">
        <v>0</v>
      </c>
      <c r="H75" s="20">
        <v>1149.5999999999999</v>
      </c>
      <c r="I75" s="20">
        <v>0</v>
      </c>
    </row>
    <row r="76" spans="2:9" s="228" customFormat="1" ht="51.75" x14ac:dyDescent="0.25">
      <c r="B76" s="120"/>
      <c r="C76" s="124"/>
      <c r="D76" s="195" t="s">
        <v>174</v>
      </c>
      <c r="E76" s="20">
        <v>1830</v>
      </c>
      <c r="F76" s="20">
        <v>0</v>
      </c>
      <c r="G76" s="20">
        <v>0</v>
      </c>
      <c r="H76" s="20">
        <v>1830</v>
      </c>
      <c r="I76" s="20">
        <v>0</v>
      </c>
    </row>
    <row r="77" spans="2:9" s="228" customFormat="1" ht="51.75" x14ac:dyDescent="0.25">
      <c r="B77" s="120"/>
      <c r="C77" s="124"/>
      <c r="D77" s="195" t="s">
        <v>175</v>
      </c>
      <c r="E77" s="20">
        <v>4512</v>
      </c>
      <c r="F77" s="20">
        <v>0</v>
      </c>
      <c r="G77" s="20">
        <v>0</v>
      </c>
      <c r="H77" s="20">
        <v>4512</v>
      </c>
      <c r="I77" s="20">
        <v>0</v>
      </c>
    </row>
    <row r="78" spans="2:9" s="228" customFormat="1" ht="51.75" x14ac:dyDescent="0.25">
      <c r="B78" s="120"/>
      <c r="C78" s="124"/>
      <c r="D78" s="201" t="s">
        <v>176</v>
      </c>
      <c r="E78" s="20">
        <v>1359.6</v>
      </c>
      <c r="F78" s="20">
        <v>0</v>
      </c>
      <c r="G78" s="20">
        <v>0</v>
      </c>
      <c r="H78" s="20">
        <v>1359.6</v>
      </c>
      <c r="I78" s="20">
        <v>0</v>
      </c>
    </row>
    <row r="79" spans="2:9" s="228" customFormat="1" ht="51.75" x14ac:dyDescent="0.25">
      <c r="B79" s="120"/>
      <c r="C79" s="124"/>
      <c r="D79" s="166" t="s">
        <v>177</v>
      </c>
      <c r="E79" s="20">
        <v>374211.9</v>
      </c>
      <c r="F79" s="20">
        <v>0</v>
      </c>
      <c r="G79" s="20">
        <v>374211.9</v>
      </c>
      <c r="H79" s="20">
        <v>0</v>
      </c>
      <c r="I79" s="20">
        <v>0</v>
      </c>
    </row>
    <row r="80" spans="2:9" s="228" customFormat="1" ht="51.75" x14ac:dyDescent="0.25">
      <c r="B80" s="120"/>
      <c r="C80" s="124"/>
      <c r="D80" s="195" t="s">
        <v>178</v>
      </c>
      <c r="E80" s="20">
        <v>996143.6</v>
      </c>
      <c r="F80" s="20">
        <v>0</v>
      </c>
      <c r="G80" s="20">
        <v>996143.6</v>
      </c>
      <c r="H80" s="20">
        <v>0</v>
      </c>
      <c r="I80" s="20">
        <v>0</v>
      </c>
    </row>
    <row r="81" spans="2:9" s="228" customFormat="1" ht="26.25" customHeight="1" x14ac:dyDescent="0.25">
      <c r="B81" s="120"/>
      <c r="C81" s="120"/>
      <c r="D81" s="229" t="s">
        <v>79</v>
      </c>
      <c r="E81" s="20">
        <f>F81+G81+H81+I81</f>
        <v>-14339258.300000001</v>
      </c>
      <c r="F81" s="20">
        <v>0</v>
      </c>
      <c r="G81" s="20">
        <f>'4.'!F16</f>
        <v>-14339258.300000001</v>
      </c>
      <c r="H81" s="20">
        <v>0</v>
      </c>
      <c r="I81" s="20">
        <v>0</v>
      </c>
    </row>
    <row r="82" spans="2:9" ht="28.5" customHeight="1" x14ac:dyDescent="0.25">
      <c r="B82" s="120">
        <v>1049</v>
      </c>
      <c r="C82" s="219" t="s">
        <v>95</v>
      </c>
      <c r="D82" s="120" t="s">
        <v>96</v>
      </c>
      <c r="E82" s="20">
        <v>0</v>
      </c>
      <c r="F82" s="20">
        <f>SUM(F84:F90)</f>
        <v>1266869.5</v>
      </c>
      <c r="G82" s="20">
        <f>SUM(G84:G91)</f>
        <v>-1279942.6000000001</v>
      </c>
      <c r="H82" s="20">
        <f t="shared" ref="H82:I82" si="1">SUM(H84:H90)</f>
        <v>13073.1</v>
      </c>
      <c r="I82" s="20">
        <f t="shared" si="1"/>
        <v>0</v>
      </c>
    </row>
    <row r="83" spans="2:9" ht="20.25" customHeight="1" x14ac:dyDescent="0.25">
      <c r="B83" s="122"/>
      <c r="C83" s="122"/>
      <c r="D83" s="221" t="s">
        <v>55</v>
      </c>
      <c r="E83" s="20"/>
      <c r="F83" s="20"/>
      <c r="G83" s="20"/>
      <c r="H83" s="20"/>
      <c r="I83" s="20"/>
    </row>
    <row r="84" spans="2:9" ht="51.75" x14ac:dyDescent="0.25">
      <c r="B84" s="122"/>
      <c r="C84" s="122"/>
      <c r="D84" s="195" t="s">
        <v>179</v>
      </c>
      <c r="E84" s="27">
        <v>8175</v>
      </c>
      <c r="F84" s="20">
        <v>0</v>
      </c>
      <c r="G84" s="20">
        <v>0</v>
      </c>
      <c r="H84" s="20">
        <v>8175</v>
      </c>
      <c r="I84" s="20">
        <v>0</v>
      </c>
    </row>
    <row r="85" spans="2:9" ht="69" x14ac:dyDescent="0.25">
      <c r="B85" s="122"/>
      <c r="C85" s="122"/>
      <c r="D85" s="195" t="s">
        <v>180</v>
      </c>
      <c r="E85" s="27">
        <v>4022</v>
      </c>
      <c r="F85" s="20">
        <v>0</v>
      </c>
      <c r="G85" s="20">
        <v>0</v>
      </c>
      <c r="H85" s="20">
        <v>4022</v>
      </c>
      <c r="I85" s="20">
        <v>0</v>
      </c>
    </row>
    <row r="86" spans="2:9" ht="51.75" x14ac:dyDescent="0.25">
      <c r="B86" s="122"/>
      <c r="C86" s="122"/>
      <c r="D86" s="205" t="s">
        <v>181</v>
      </c>
      <c r="E86" s="27">
        <v>876.1</v>
      </c>
      <c r="F86" s="20">
        <v>0</v>
      </c>
      <c r="G86" s="20">
        <v>0</v>
      </c>
      <c r="H86" s="20">
        <v>876.1</v>
      </c>
      <c r="I86" s="20">
        <v>0</v>
      </c>
    </row>
    <row r="87" spans="2:9" ht="86.25" x14ac:dyDescent="0.25">
      <c r="B87" s="122"/>
      <c r="C87" s="122"/>
      <c r="D87" s="205" t="s">
        <v>182</v>
      </c>
      <c r="E87" s="27">
        <v>34076.1</v>
      </c>
      <c r="F87" s="20">
        <v>0</v>
      </c>
      <c r="G87" s="20">
        <v>34076.1</v>
      </c>
      <c r="H87" s="20">
        <v>0</v>
      </c>
      <c r="I87" s="20">
        <v>0</v>
      </c>
    </row>
    <row r="88" spans="2:9" ht="69" x14ac:dyDescent="0.25">
      <c r="B88" s="122"/>
      <c r="C88" s="122"/>
      <c r="D88" s="195" t="s">
        <v>183</v>
      </c>
      <c r="E88" s="27">
        <v>285581.40000000002</v>
      </c>
      <c r="F88" s="20">
        <v>285581.40000000002</v>
      </c>
      <c r="G88" s="20">
        <v>0</v>
      </c>
      <c r="H88" s="20">
        <v>0</v>
      </c>
      <c r="I88" s="20">
        <v>0</v>
      </c>
    </row>
    <row r="89" spans="2:9" ht="69" x14ac:dyDescent="0.25">
      <c r="B89" s="122"/>
      <c r="C89" s="122"/>
      <c r="D89" s="195" t="s">
        <v>184</v>
      </c>
      <c r="E89" s="27">
        <v>476744</v>
      </c>
      <c r="F89" s="20">
        <v>476744</v>
      </c>
      <c r="G89" s="20">
        <v>0</v>
      </c>
      <c r="H89" s="20">
        <v>0</v>
      </c>
      <c r="I89" s="20">
        <v>0</v>
      </c>
    </row>
    <row r="90" spans="2:9" ht="69" x14ac:dyDescent="0.25">
      <c r="B90" s="122"/>
      <c r="C90" s="122"/>
      <c r="D90" s="195" t="s">
        <v>185</v>
      </c>
      <c r="E90" s="27">
        <v>504544.1</v>
      </c>
      <c r="F90" s="20">
        <v>504544.1</v>
      </c>
      <c r="G90" s="20">
        <v>0</v>
      </c>
      <c r="H90" s="20">
        <v>0</v>
      </c>
      <c r="I90" s="20">
        <v>0</v>
      </c>
    </row>
    <row r="91" spans="2:9" s="228" customFormat="1" x14ac:dyDescent="0.25">
      <c r="B91" s="120"/>
      <c r="C91" s="120"/>
      <c r="D91" s="229" t="s">
        <v>79</v>
      </c>
      <c r="E91" s="27">
        <v>-1314018.7000000002</v>
      </c>
      <c r="F91" s="21">
        <v>0</v>
      </c>
      <c r="G91" s="20">
        <v>-1314018.7000000002</v>
      </c>
      <c r="H91" s="21">
        <v>0</v>
      </c>
      <c r="I91" s="21">
        <v>0</v>
      </c>
    </row>
    <row r="92" spans="2:9" ht="18.75" customHeight="1" x14ac:dyDescent="0.25">
      <c r="D92" s="230"/>
      <c r="E92" s="230"/>
      <c r="F92" s="231"/>
      <c r="G92" s="232"/>
      <c r="H92" s="116"/>
    </row>
    <row r="93" spans="2:9" ht="18.75" customHeight="1" x14ac:dyDescent="0.25">
      <c r="D93" s="230"/>
      <c r="E93" s="230"/>
      <c r="F93" s="231"/>
      <c r="G93" s="232"/>
      <c r="H93" s="116"/>
    </row>
    <row r="94" spans="2:9" ht="56.25" customHeight="1" x14ac:dyDescent="0.3">
      <c r="C94" s="6"/>
      <c r="D94" s="116"/>
      <c r="E94" s="249" t="s">
        <v>71</v>
      </c>
      <c r="F94" s="249"/>
      <c r="G94" s="249"/>
      <c r="H94" s="257" t="s">
        <v>382</v>
      </c>
      <c r="I94" s="257"/>
    </row>
    <row r="95" spans="2:9" ht="18.75" customHeight="1" x14ac:dyDescent="0.25">
      <c r="D95" s="230"/>
      <c r="E95" s="230"/>
      <c r="F95" s="231"/>
      <c r="G95" s="232"/>
      <c r="H95" s="116"/>
    </row>
    <row r="96" spans="2:9" ht="18.75" customHeight="1" x14ac:dyDescent="0.25">
      <c r="D96" s="230"/>
      <c r="E96" s="230"/>
      <c r="F96" s="231"/>
      <c r="G96" s="232"/>
      <c r="H96" s="116"/>
    </row>
    <row r="97" spans="9:9" x14ac:dyDescent="0.25">
      <c r="I97" s="214"/>
    </row>
    <row r="98" spans="9:9" x14ac:dyDescent="0.25">
      <c r="I98" s="214"/>
    </row>
    <row r="99" spans="9:9" x14ac:dyDescent="0.25">
      <c r="I99" s="214"/>
    </row>
  </sheetData>
  <mergeCells count="9">
    <mergeCell ref="E94:G94"/>
    <mergeCell ref="H94:I94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1"/>
  <sheetViews>
    <sheetView topLeftCell="A91" zoomScaleNormal="100" workbookViewId="0">
      <selection activeCell="E97" sqref="E97:F97"/>
    </sheetView>
  </sheetViews>
  <sheetFormatPr defaultRowHeight="17.25" x14ac:dyDescent="0.3"/>
  <cols>
    <col min="1" max="1" width="7.42578125" style="135" customWidth="1"/>
    <col min="2" max="2" width="12" style="135" customWidth="1"/>
    <col min="3" max="3" width="14.7109375" style="135" customWidth="1"/>
    <col min="4" max="4" width="65.140625" style="137" customWidth="1"/>
    <col min="5" max="5" width="17.28515625" style="137" customWidth="1"/>
    <col min="6" max="6" width="19.28515625" style="26" customWidth="1"/>
    <col min="7" max="7" width="18.7109375" style="135" customWidth="1"/>
    <col min="8" max="8" width="22" style="135" customWidth="1"/>
    <col min="9" max="9" width="21.7109375" style="135" customWidth="1"/>
    <col min="10" max="10" width="22.42578125" style="135" customWidth="1"/>
    <col min="11" max="11" width="18.5703125" style="135" customWidth="1"/>
    <col min="12" max="12" width="12.28515625" style="135" customWidth="1"/>
    <col min="13" max="13" width="11.28515625" style="135" customWidth="1"/>
    <col min="14" max="257" width="9.140625" style="135"/>
    <col min="258" max="258" width="7.28515625" style="135" customWidth="1"/>
    <col min="259" max="259" width="12" style="135" customWidth="1"/>
    <col min="260" max="260" width="11.85546875" style="135" customWidth="1"/>
    <col min="261" max="261" width="64.28515625" style="135" customWidth="1"/>
    <col min="262" max="262" width="16.85546875" style="135" customWidth="1"/>
    <col min="263" max="263" width="17.7109375" style="135" customWidth="1"/>
    <col min="264" max="264" width="12.85546875" style="135" customWidth="1"/>
    <col min="265" max="265" width="14.140625" style="135" customWidth="1"/>
    <col min="266" max="266" width="10.7109375" style="135" customWidth="1"/>
    <col min="267" max="513" width="9.140625" style="135"/>
    <col min="514" max="514" width="7.28515625" style="135" customWidth="1"/>
    <col min="515" max="515" width="12" style="135" customWidth="1"/>
    <col min="516" max="516" width="11.85546875" style="135" customWidth="1"/>
    <col min="517" max="517" width="64.28515625" style="135" customWidth="1"/>
    <col min="518" max="518" width="16.85546875" style="135" customWidth="1"/>
    <col min="519" max="519" width="17.7109375" style="135" customWidth="1"/>
    <col min="520" max="520" width="12.85546875" style="135" customWidth="1"/>
    <col min="521" max="521" width="14.140625" style="135" customWidth="1"/>
    <col min="522" max="522" width="10.7109375" style="135" customWidth="1"/>
    <col min="523" max="769" width="9.140625" style="135"/>
    <col min="770" max="770" width="7.28515625" style="135" customWidth="1"/>
    <col min="771" max="771" width="12" style="135" customWidth="1"/>
    <col min="772" max="772" width="11.85546875" style="135" customWidth="1"/>
    <col min="773" max="773" width="64.28515625" style="135" customWidth="1"/>
    <col min="774" max="774" width="16.85546875" style="135" customWidth="1"/>
    <col min="775" max="775" width="17.7109375" style="135" customWidth="1"/>
    <col min="776" max="776" width="12.85546875" style="135" customWidth="1"/>
    <col min="777" max="777" width="14.140625" style="135" customWidth="1"/>
    <col min="778" max="778" width="10.7109375" style="135" customWidth="1"/>
    <col min="779" max="1025" width="9.140625" style="135"/>
    <col min="1026" max="1026" width="7.28515625" style="135" customWidth="1"/>
    <col min="1027" max="1027" width="12" style="135" customWidth="1"/>
    <col min="1028" max="1028" width="11.85546875" style="135" customWidth="1"/>
    <col min="1029" max="1029" width="64.28515625" style="135" customWidth="1"/>
    <col min="1030" max="1030" width="16.85546875" style="135" customWidth="1"/>
    <col min="1031" max="1031" width="17.7109375" style="135" customWidth="1"/>
    <col min="1032" max="1032" width="12.85546875" style="135" customWidth="1"/>
    <col min="1033" max="1033" width="14.140625" style="135" customWidth="1"/>
    <col min="1034" max="1034" width="10.7109375" style="135" customWidth="1"/>
    <col min="1035" max="1281" width="9.140625" style="135"/>
    <col min="1282" max="1282" width="7.28515625" style="135" customWidth="1"/>
    <col min="1283" max="1283" width="12" style="135" customWidth="1"/>
    <col min="1284" max="1284" width="11.85546875" style="135" customWidth="1"/>
    <col min="1285" max="1285" width="64.28515625" style="135" customWidth="1"/>
    <col min="1286" max="1286" width="16.85546875" style="135" customWidth="1"/>
    <col min="1287" max="1287" width="17.7109375" style="135" customWidth="1"/>
    <col min="1288" max="1288" width="12.85546875" style="135" customWidth="1"/>
    <col min="1289" max="1289" width="14.140625" style="135" customWidth="1"/>
    <col min="1290" max="1290" width="10.7109375" style="135" customWidth="1"/>
    <col min="1291" max="1537" width="9.140625" style="135"/>
    <col min="1538" max="1538" width="7.28515625" style="135" customWidth="1"/>
    <col min="1539" max="1539" width="12" style="135" customWidth="1"/>
    <col min="1540" max="1540" width="11.85546875" style="135" customWidth="1"/>
    <col min="1541" max="1541" width="64.28515625" style="135" customWidth="1"/>
    <col min="1542" max="1542" width="16.85546875" style="135" customWidth="1"/>
    <col min="1543" max="1543" width="17.7109375" style="135" customWidth="1"/>
    <col min="1544" max="1544" width="12.85546875" style="135" customWidth="1"/>
    <col min="1545" max="1545" width="14.140625" style="135" customWidth="1"/>
    <col min="1546" max="1546" width="10.7109375" style="135" customWidth="1"/>
    <col min="1547" max="1793" width="9.140625" style="135"/>
    <col min="1794" max="1794" width="7.28515625" style="135" customWidth="1"/>
    <col min="1795" max="1795" width="12" style="135" customWidth="1"/>
    <col min="1796" max="1796" width="11.85546875" style="135" customWidth="1"/>
    <col min="1797" max="1797" width="64.28515625" style="135" customWidth="1"/>
    <col min="1798" max="1798" width="16.85546875" style="135" customWidth="1"/>
    <col min="1799" max="1799" width="17.7109375" style="135" customWidth="1"/>
    <col min="1800" max="1800" width="12.85546875" style="135" customWidth="1"/>
    <col min="1801" max="1801" width="14.140625" style="135" customWidth="1"/>
    <col min="1802" max="1802" width="10.7109375" style="135" customWidth="1"/>
    <col min="1803" max="2049" width="9.140625" style="135"/>
    <col min="2050" max="2050" width="7.28515625" style="135" customWidth="1"/>
    <col min="2051" max="2051" width="12" style="135" customWidth="1"/>
    <col min="2052" max="2052" width="11.85546875" style="135" customWidth="1"/>
    <col min="2053" max="2053" width="64.28515625" style="135" customWidth="1"/>
    <col min="2054" max="2054" width="16.85546875" style="135" customWidth="1"/>
    <col min="2055" max="2055" width="17.7109375" style="135" customWidth="1"/>
    <col min="2056" max="2056" width="12.85546875" style="135" customWidth="1"/>
    <col min="2057" max="2057" width="14.140625" style="135" customWidth="1"/>
    <col min="2058" max="2058" width="10.7109375" style="135" customWidth="1"/>
    <col min="2059" max="2305" width="9.140625" style="135"/>
    <col min="2306" max="2306" width="7.28515625" style="135" customWidth="1"/>
    <col min="2307" max="2307" width="12" style="135" customWidth="1"/>
    <col min="2308" max="2308" width="11.85546875" style="135" customWidth="1"/>
    <col min="2309" max="2309" width="64.28515625" style="135" customWidth="1"/>
    <col min="2310" max="2310" width="16.85546875" style="135" customWidth="1"/>
    <col min="2311" max="2311" width="17.7109375" style="135" customWidth="1"/>
    <col min="2312" max="2312" width="12.85546875" style="135" customWidth="1"/>
    <col min="2313" max="2313" width="14.140625" style="135" customWidth="1"/>
    <col min="2314" max="2314" width="10.7109375" style="135" customWidth="1"/>
    <col min="2315" max="2561" width="9.140625" style="135"/>
    <col min="2562" max="2562" width="7.28515625" style="135" customWidth="1"/>
    <col min="2563" max="2563" width="12" style="135" customWidth="1"/>
    <col min="2564" max="2564" width="11.85546875" style="135" customWidth="1"/>
    <col min="2565" max="2565" width="64.28515625" style="135" customWidth="1"/>
    <col min="2566" max="2566" width="16.85546875" style="135" customWidth="1"/>
    <col min="2567" max="2567" width="17.7109375" style="135" customWidth="1"/>
    <col min="2568" max="2568" width="12.85546875" style="135" customWidth="1"/>
    <col min="2569" max="2569" width="14.140625" style="135" customWidth="1"/>
    <col min="2570" max="2570" width="10.7109375" style="135" customWidth="1"/>
    <col min="2571" max="2817" width="9.140625" style="135"/>
    <col min="2818" max="2818" width="7.28515625" style="135" customWidth="1"/>
    <col min="2819" max="2819" width="12" style="135" customWidth="1"/>
    <col min="2820" max="2820" width="11.85546875" style="135" customWidth="1"/>
    <col min="2821" max="2821" width="64.28515625" style="135" customWidth="1"/>
    <col min="2822" max="2822" width="16.85546875" style="135" customWidth="1"/>
    <col min="2823" max="2823" width="17.7109375" style="135" customWidth="1"/>
    <col min="2824" max="2824" width="12.85546875" style="135" customWidth="1"/>
    <col min="2825" max="2825" width="14.140625" style="135" customWidth="1"/>
    <col min="2826" max="2826" width="10.7109375" style="135" customWidth="1"/>
    <col min="2827" max="3073" width="9.140625" style="135"/>
    <col min="3074" max="3074" width="7.28515625" style="135" customWidth="1"/>
    <col min="3075" max="3075" width="12" style="135" customWidth="1"/>
    <col min="3076" max="3076" width="11.85546875" style="135" customWidth="1"/>
    <col min="3077" max="3077" width="64.28515625" style="135" customWidth="1"/>
    <col min="3078" max="3078" width="16.85546875" style="135" customWidth="1"/>
    <col min="3079" max="3079" width="17.7109375" style="135" customWidth="1"/>
    <col min="3080" max="3080" width="12.85546875" style="135" customWidth="1"/>
    <col min="3081" max="3081" width="14.140625" style="135" customWidth="1"/>
    <col min="3082" max="3082" width="10.7109375" style="135" customWidth="1"/>
    <col min="3083" max="3329" width="9.140625" style="135"/>
    <col min="3330" max="3330" width="7.28515625" style="135" customWidth="1"/>
    <col min="3331" max="3331" width="12" style="135" customWidth="1"/>
    <col min="3332" max="3332" width="11.85546875" style="135" customWidth="1"/>
    <col min="3333" max="3333" width="64.28515625" style="135" customWidth="1"/>
    <col min="3334" max="3334" width="16.85546875" style="135" customWidth="1"/>
    <col min="3335" max="3335" width="17.7109375" style="135" customWidth="1"/>
    <col min="3336" max="3336" width="12.85546875" style="135" customWidth="1"/>
    <col min="3337" max="3337" width="14.140625" style="135" customWidth="1"/>
    <col min="3338" max="3338" width="10.7109375" style="135" customWidth="1"/>
    <col min="3339" max="3585" width="9.140625" style="135"/>
    <col min="3586" max="3586" width="7.28515625" style="135" customWidth="1"/>
    <col min="3587" max="3587" width="12" style="135" customWidth="1"/>
    <col min="3588" max="3588" width="11.85546875" style="135" customWidth="1"/>
    <col min="3589" max="3589" width="64.28515625" style="135" customWidth="1"/>
    <col min="3590" max="3590" width="16.85546875" style="135" customWidth="1"/>
    <col min="3591" max="3591" width="17.7109375" style="135" customWidth="1"/>
    <col min="3592" max="3592" width="12.85546875" style="135" customWidth="1"/>
    <col min="3593" max="3593" width="14.140625" style="135" customWidth="1"/>
    <col min="3594" max="3594" width="10.7109375" style="135" customWidth="1"/>
    <col min="3595" max="3841" width="9.140625" style="135"/>
    <col min="3842" max="3842" width="7.28515625" style="135" customWidth="1"/>
    <col min="3843" max="3843" width="12" style="135" customWidth="1"/>
    <col min="3844" max="3844" width="11.85546875" style="135" customWidth="1"/>
    <col min="3845" max="3845" width="64.28515625" style="135" customWidth="1"/>
    <col min="3846" max="3846" width="16.85546875" style="135" customWidth="1"/>
    <col min="3847" max="3847" width="17.7109375" style="135" customWidth="1"/>
    <col min="3848" max="3848" width="12.85546875" style="135" customWidth="1"/>
    <col min="3849" max="3849" width="14.140625" style="135" customWidth="1"/>
    <col min="3850" max="3850" width="10.7109375" style="135" customWidth="1"/>
    <col min="3851" max="4097" width="9.140625" style="135"/>
    <col min="4098" max="4098" width="7.28515625" style="135" customWidth="1"/>
    <col min="4099" max="4099" width="12" style="135" customWidth="1"/>
    <col min="4100" max="4100" width="11.85546875" style="135" customWidth="1"/>
    <col min="4101" max="4101" width="64.28515625" style="135" customWidth="1"/>
    <col min="4102" max="4102" width="16.85546875" style="135" customWidth="1"/>
    <col min="4103" max="4103" width="17.7109375" style="135" customWidth="1"/>
    <col min="4104" max="4104" width="12.85546875" style="135" customWidth="1"/>
    <col min="4105" max="4105" width="14.140625" style="135" customWidth="1"/>
    <col min="4106" max="4106" width="10.7109375" style="135" customWidth="1"/>
    <col min="4107" max="4353" width="9.140625" style="135"/>
    <col min="4354" max="4354" width="7.28515625" style="135" customWidth="1"/>
    <col min="4355" max="4355" width="12" style="135" customWidth="1"/>
    <col min="4356" max="4356" width="11.85546875" style="135" customWidth="1"/>
    <col min="4357" max="4357" width="64.28515625" style="135" customWidth="1"/>
    <col min="4358" max="4358" width="16.85546875" style="135" customWidth="1"/>
    <col min="4359" max="4359" width="17.7109375" style="135" customWidth="1"/>
    <col min="4360" max="4360" width="12.85546875" style="135" customWidth="1"/>
    <col min="4361" max="4361" width="14.140625" style="135" customWidth="1"/>
    <col min="4362" max="4362" width="10.7109375" style="135" customWidth="1"/>
    <col min="4363" max="4609" width="9.140625" style="135"/>
    <col min="4610" max="4610" width="7.28515625" style="135" customWidth="1"/>
    <col min="4611" max="4611" width="12" style="135" customWidth="1"/>
    <col min="4612" max="4612" width="11.85546875" style="135" customWidth="1"/>
    <col min="4613" max="4613" width="64.28515625" style="135" customWidth="1"/>
    <col min="4614" max="4614" width="16.85546875" style="135" customWidth="1"/>
    <col min="4615" max="4615" width="17.7109375" style="135" customWidth="1"/>
    <col min="4616" max="4616" width="12.85546875" style="135" customWidth="1"/>
    <col min="4617" max="4617" width="14.140625" style="135" customWidth="1"/>
    <col min="4618" max="4618" width="10.7109375" style="135" customWidth="1"/>
    <col min="4619" max="4865" width="9.140625" style="135"/>
    <col min="4866" max="4866" width="7.28515625" style="135" customWidth="1"/>
    <col min="4867" max="4867" width="12" style="135" customWidth="1"/>
    <col min="4868" max="4868" width="11.85546875" style="135" customWidth="1"/>
    <col min="4869" max="4869" width="64.28515625" style="135" customWidth="1"/>
    <col min="4870" max="4870" width="16.85546875" style="135" customWidth="1"/>
    <col min="4871" max="4871" width="17.7109375" style="135" customWidth="1"/>
    <col min="4872" max="4872" width="12.85546875" style="135" customWidth="1"/>
    <col min="4873" max="4873" width="14.140625" style="135" customWidth="1"/>
    <col min="4874" max="4874" width="10.7109375" style="135" customWidth="1"/>
    <col min="4875" max="5121" width="9.140625" style="135"/>
    <col min="5122" max="5122" width="7.28515625" style="135" customWidth="1"/>
    <col min="5123" max="5123" width="12" style="135" customWidth="1"/>
    <col min="5124" max="5124" width="11.85546875" style="135" customWidth="1"/>
    <col min="5125" max="5125" width="64.28515625" style="135" customWidth="1"/>
    <col min="5126" max="5126" width="16.85546875" style="135" customWidth="1"/>
    <col min="5127" max="5127" width="17.7109375" style="135" customWidth="1"/>
    <col min="5128" max="5128" width="12.85546875" style="135" customWidth="1"/>
    <col min="5129" max="5129" width="14.140625" style="135" customWidth="1"/>
    <col min="5130" max="5130" width="10.7109375" style="135" customWidth="1"/>
    <col min="5131" max="5377" width="9.140625" style="135"/>
    <col min="5378" max="5378" width="7.28515625" style="135" customWidth="1"/>
    <col min="5379" max="5379" width="12" style="135" customWidth="1"/>
    <col min="5380" max="5380" width="11.85546875" style="135" customWidth="1"/>
    <col min="5381" max="5381" width="64.28515625" style="135" customWidth="1"/>
    <col min="5382" max="5382" width="16.85546875" style="135" customWidth="1"/>
    <col min="5383" max="5383" width="17.7109375" style="135" customWidth="1"/>
    <col min="5384" max="5384" width="12.85546875" style="135" customWidth="1"/>
    <col min="5385" max="5385" width="14.140625" style="135" customWidth="1"/>
    <col min="5386" max="5386" width="10.7109375" style="135" customWidth="1"/>
    <col min="5387" max="5633" width="9.140625" style="135"/>
    <col min="5634" max="5634" width="7.28515625" style="135" customWidth="1"/>
    <col min="5635" max="5635" width="12" style="135" customWidth="1"/>
    <col min="5636" max="5636" width="11.85546875" style="135" customWidth="1"/>
    <col min="5637" max="5637" width="64.28515625" style="135" customWidth="1"/>
    <col min="5638" max="5638" width="16.85546875" style="135" customWidth="1"/>
    <col min="5639" max="5639" width="17.7109375" style="135" customWidth="1"/>
    <col min="5640" max="5640" width="12.85546875" style="135" customWidth="1"/>
    <col min="5641" max="5641" width="14.140625" style="135" customWidth="1"/>
    <col min="5642" max="5642" width="10.7109375" style="135" customWidth="1"/>
    <col min="5643" max="5889" width="9.140625" style="135"/>
    <col min="5890" max="5890" width="7.28515625" style="135" customWidth="1"/>
    <col min="5891" max="5891" width="12" style="135" customWidth="1"/>
    <col min="5892" max="5892" width="11.85546875" style="135" customWidth="1"/>
    <col min="5893" max="5893" width="64.28515625" style="135" customWidth="1"/>
    <col min="5894" max="5894" width="16.85546875" style="135" customWidth="1"/>
    <col min="5895" max="5895" width="17.7109375" style="135" customWidth="1"/>
    <col min="5896" max="5896" width="12.85546875" style="135" customWidth="1"/>
    <col min="5897" max="5897" width="14.140625" style="135" customWidth="1"/>
    <col min="5898" max="5898" width="10.7109375" style="135" customWidth="1"/>
    <col min="5899" max="6145" width="9.140625" style="135"/>
    <col min="6146" max="6146" width="7.28515625" style="135" customWidth="1"/>
    <col min="6147" max="6147" width="12" style="135" customWidth="1"/>
    <col min="6148" max="6148" width="11.85546875" style="135" customWidth="1"/>
    <col min="6149" max="6149" width="64.28515625" style="135" customWidth="1"/>
    <col min="6150" max="6150" width="16.85546875" style="135" customWidth="1"/>
    <col min="6151" max="6151" width="17.7109375" style="135" customWidth="1"/>
    <col min="6152" max="6152" width="12.85546875" style="135" customWidth="1"/>
    <col min="6153" max="6153" width="14.140625" style="135" customWidth="1"/>
    <col min="6154" max="6154" width="10.7109375" style="135" customWidth="1"/>
    <col min="6155" max="6401" width="9.140625" style="135"/>
    <col min="6402" max="6402" width="7.28515625" style="135" customWidth="1"/>
    <col min="6403" max="6403" width="12" style="135" customWidth="1"/>
    <col min="6404" max="6404" width="11.85546875" style="135" customWidth="1"/>
    <col min="6405" max="6405" width="64.28515625" style="135" customWidth="1"/>
    <col min="6406" max="6406" width="16.85546875" style="135" customWidth="1"/>
    <col min="6407" max="6407" width="17.7109375" style="135" customWidth="1"/>
    <col min="6408" max="6408" width="12.85546875" style="135" customWidth="1"/>
    <col min="6409" max="6409" width="14.140625" style="135" customWidth="1"/>
    <col min="6410" max="6410" width="10.7109375" style="135" customWidth="1"/>
    <col min="6411" max="6657" width="9.140625" style="135"/>
    <col min="6658" max="6658" width="7.28515625" style="135" customWidth="1"/>
    <col min="6659" max="6659" width="12" style="135" customWidth="1"/>
    <col min="6660" max="6660" width="11.85546875" style="135" customWidth="1"/>
    <col min="6661" max="6661" width="64.28515625" style="135" customWidth="1"/>
    <col min="6662" max="6662" width="16.85546875" style="135" customWidth="1"/>
    <col min="6663" max="6663" width="17.7109375" style="135" customWidth="1"/>
    <col min="6664" max="6664" width="12.85546875" style="135" customWidth="1"/>
    <col min="6665" max="6665" width="14.140625" style="135" customWidth="1"/>
    <col min="6666" max="6666" width="10.7109375" style="135" customWidth="1"/>
    <col min="6667" max="6913" width="9.140625" style="135"/>
    <col min="6914" max="6914" width="7.28515625" style="135" customWidth="1"/>
    <col min="6915" max="6915" width="12" style="135" customWidth="1"/>
    <col min="6916" max="6916" width="11.85546875" style="135" customWidth="1"/>
    <col min="6917" max="6917" width="64.28515625" style="135" customWidth="1"/>
    <col min="6918" max="6918" width="16.85546875" style="135" customWidth="1"/>
    <col min="6919" max="6919" width="17.7109375" style="135" customWidth="1"/>
    <col min="6920" max="6920" width="12.85546875" style="135" customWidth="1"/>
    <col min="6921" max="6921" width="14.140625" style="135" customWidth="1"/>
    <col min="6922" max="6922" width="10.7109375" style="135" customWidth="1"/>
    <col min="6923" max="7169" width="9.140625" style="135"/>
    <col min="7170" max="7170" width="7.28515625" style="135" customWidth="1"/>
    <col min="7171" max="7171" width="12" style="135" customWidth="1"/>
    <col min="7172" max="7172" width="11.85546875" style="135" customWidth="1"/>
    <col min="7173" max="7173" width="64.28515625" style="135" customWidth="1"/>
    <col min="7174" max="7174" width="16.85546875" style="135" customWidth="1"/>
    <col min="7175" max="7175" width="17.7109375" style="135" customWidth="1"/>
    <col min="7176" max="7176" width="12.85546875" style="135" customWidth="1"/>
    <col min="7177" max="7177" width="14.140625" style="135" customWidth="1"/>
    <col min="7178" max="7178" width="10.7109375" style="135" customWidth="1"/>
    <col min="7179" max="7425" width="9.140625" style="135"/>
    <col min="7426" max="7426" width="7.28515625" style="135" customWidth="1"/>
    <col min="7427" max="7427" width="12" style="135" customWidth="1"/>
    <col min="7428" max="7428" width="11.85546875" style="135" customWidth="1"/>
    <col min="7429" max="7429" width="64.28515625" style="135" customWidth="1"/>
    <col min="7430" max="7430" width="16.85546875" style="135" customWidth="1"/>
    <col min="7431" max="7431" width="17.7109375" style="135" customWidth="1"/>
    <col min="7432" max="7432" width="12.85546875" style="135" customWidth="1"/>
    <col min="7433" max="7433" width="14.140625" style="135" customWidth="1"/>
    <col min="7434" max="7434" width="10.7109375" style="135" customWidth="1"/>
    <col min="7435" max="7681" width="9.140625" style="135"/>
    <col min="7682" max="7682" width="7.28515625" style="135" customWidth="1"/>
    <col min="7683" max="7683" width="12" style="135" customWidth="1"/>
    <col min="7684" max="7684" width="11.85546875" style="135" customWidth="1"/>
    <col min="7685" max="7685" width="64.28515625" style="135" customWidth="1"/>
    <col min="7686" max="7686" width="16.85546875" style="135" customWidth="1"/>
    <col min="7687" max="7687" width="17.7109375" style="135" customWidth="1"/>
    <col min="7688" max="7688" width="12.85546875" style="135" customWidth="1"/>
    <col min="7689" max="7689" width="14.140625" style="135" customWidth="1"/>
    <col min="7690" max="7690" width="10.7109375" style="135" customWidth="1"/>
    <col min="7691" max="7937" width="9.140625" style="135"/>
    <col min="7938" max="7938" width="7.28515625" style="135" customWidth="1"/>
    <col min="7939" max="7939" width="12" style="135" customWidth="1"/>
    <col min="7940" max="7940" width="11.85546875" style="135" customWidth="1"/>
    <col min="7941" max="7941" width="64.28515625" style="135" customWidth="1"/>
    <col min="7942" max="7942" width="16.85546875" style="135" customWidth="1"/>
    <col min="7943" max="7943" width="17.7109375" style="135" customWidth="1"/>
    <col min="7944" max="7944" width="12.85546875" style="135" customWidth="1"/>
    <col min="7945" max="7945" width="14.140625" style="135" customWidth="1"/>
    <col min="7946" max="7946" width="10.7109375" style="135" customWidth="1"/>
    <col min="7947" max="8193" width="9.140625" style="135"/>
    <col min="8194" max="8194" width="7.28515625" style="135" customWidth="1"/>
    <col min="8195" max="8195" width="12" style="135" customWidth="1"/>
    <col min="8196" max="8196" width="11.85546875" style="135" customWidth="1"/>
    <col min="8197" max="8197" width="64.28515625" style="135" customWidth="1"/>
    <col min="8198" max="8198" width="16.85546875" style="135" customWidth="1"/>
    <col min="8199" max="8199" width="17.7109375" style="135" customWidth="1"/>
    <col min="8200" max="8200" width="12.85546875" style="135" customWidth="1"/>
    <col min="8201" max="8201" width="14.140625" style="135" customWidth="1"/>
    <col min="8202" max="8202" width="10.7109375" style="135" customWidth="1"/>
    <col min="8203" max="8449" width="9.140625" style="135"/>
    <col min="8450" max="8450" width="7.28515625" style="135" customWidth="1"/>
    <col min="8451" max="8451" width="12" style="135" customWidth="1"/>
    <col min="8452" max="8452" width="11.85546875" style="135" customWidth="1"/>
    <col min="8453" max="8453" width="64.28515625" style="135" customWidth="1"/>
    <col min="8454" max="8454" width="16.85546875" style="135" customWidth="1"/>
    <col min="8455" max="8455" width="17.7109375" style="135" customWidth="1"/>
    <col min="8456" max="8456" width="12.85546875" style="135" customWidth="1"/>
    <col min="8457" max="8457" width="14.140625" style="135" customWidth="1"/>
    <col min="8458" max="8458" width="10.7109375" style="135" customWidth="1"/>
    <col min="8459" max="8705" width="9.140625" style="135"/>
    <col min="8706" max="8706" width="7.28515625" style="135" customWidth="1"/>
    <col min="8707" max="8707" width="12" style="135" customWidth="1"/>
    <col min="8708" max="8708" width="11.85546875" style="135" customWidth="1"/>
    <col min="8709" max="8709" width="64.28515625" style="135" customWidth="1"/>
    <col min="8710" max="8710" width="16.85546875" style="135" customWidth="1"/>
    <col min="8711" max="8711" width="17.7109375" style="135" customWidth="1"/>
    <col min="8712" max="8712" width="12.85546875" style="135" customWidth="1"/>
    <col min="8713" max="8713" width="14.140625" style="135" customWidth="1"/>
    <col min="8714" max="8714" width="10.7109375" style="135" customWidth="1"/>
    <col min="8715" max="8961" width="9.140625" style="135"/>
    <col min="8962" max="8962" width="7.28515625" style="135" customWidth="1"/>
    <col min="8963" max="8963" width="12" style="135" customWidth="1"/>
    <col min="8964" max="8964" width="11.85546875" style="135" customWidth="1"/>
    <col min="8965" max="8965" width="64.28515625" style="135" customWidth="1"/>
    <col min="8966" max="8966" width="16.85546875" style="135" customWidth="1"/>
    <col min="8967" max="8967" width="17.7109375" style="135" customWidth="1"/>
    <col min="8968" max="8968" width="12.85546875" style="135" customWidth="1"/>
    <col min="8969" max="8969" width="14.140625" style="135" customWidth="1"/>
    <col min="8970" max="8970" width="10.7109375" style="135" customWidth="1"/>
    <col min="8971" max="9217" width="9.140625" style="135"/>
    <col min="9218" max="9218" width="7.28515625" style="135" customWidth="1"/>
    <col min="9219" max="9219" width="12" style="135" customWidth="1"/>
    <col min="9220" max="9220" width="11.85546875" style="135" customWidth="1"/>
    <col min="9221" max="9221" width="64.28515625" style="135" customWidth="1"/>
    <col min="9222" max="9222" width="16.85546875" style="135" customWidth="1"/>
    <col min="9223" max="9223" width="17.7109375" style="135" customWidth="1"/>
    <col min="9224" max="9224" width="12.85546875" style="135" customWidth="1"/>
    <col min="9225" max="9225" width="14.140625" style="135" customWidth="1"/>
    <col min="9226" max="9226" width="10.7109375" style="135" customWidth="1"/>
    <col min="9227" max="9473" width="9.140625" style="135"/>
    <col min="9474" max="9474" width="7.28515625" style="135" customWidth="1"/>
    <col min="9475" max="9475" width="12" style="135" customWidth="1"/>
    <col min="9476" max="9476" width="11.85546875" style="135" customWidth="1"/>
    <col min="9477" max="9477" width="64.28515625" style="135" customWidth="1"/>
    <col min="9478" max="9478" width="16.85546875" style="135" customWidth="1"/>
    <col min="9479" max="9479" width="17.7109375" style="135" customWidth="1"/>
    <col min="9480" max="9480" width="12.85546875" style="135" customWidth="1"/>
    <col min="9481" max="9481" width="14.140625" style="135" customWidth="1"/>
    <col min="9482" max="9482" width="10.7109375" style="135" customWidth="1"/>
    <col min="9483" max="9729" width="9.140625" style="135"/>
    <col min="9730" max="9730" width="7.28515625" style="135" customWidth="1"/>
    <col min="9731" max="9731" width="12" style="135" customWidth="1"/>
    <col min="9732" max="9732" width="11.85546875" style="135" customWidth="1"/>
    <col min="9733" max="9733" width="64.28515625" style="135" customWidth="1"/>
    <col min="9734" max="9734" width="16.85546875" style="135" customWidth="1"/>
    <col min="9735" max="9735" width="17.7109375" style="135" customWidth="1"/>
    <col min="9736" max="9736" width="12.85546875" style="135" customWidth="1"/>
    <col min="9737" max="9737" width="14.140625" style="135" customWidth="1"/>
    <col min="9738" max="9738" width="10.7109375" style="135" customWidth="1"/>
    <col min="9739" max="9985" width="9.140625" style="135"/>
    <col min="9986" max="9986" width="7.28515625" style="135" customWidth="1"/>
    <col min="9987" max="9987" width="12" style="135" customWidth="1"/>
    <col min="9988" max="9988" width="11.85546875" style="135" customWidth="1"/>
    <col min="9989" max="9989" width="64.28515625" style="135" customWidth="1"/>
    <col min="9990" max="9990" width="16.85546875" style="135" customWidth="1"/>
    <col min="9991" max="9991" width="17.7109375" style="135" customWidth="1"/>
    <col min="9992" max="9992" width="12.85546875" style="135" customWidth="1"/>
    <col min="9993" max="9993" width="14.140625" style="135" customWidth="1"/>
    <col min="9994" max="9994" width="10.7109375" style="135" customWidth="1"/>
    <col min="9995" max="10241" width="9.140625" style="135"/>
    <col min="10242" max="10242" width="7.28515625" style="135" customWidth="1"/>
    <col min="10243" max="10243" width="12" style="135" customWidth="1"/>
    <col min="10244" max="10244" width="11.85546875" style="135" customWidth="1"/>
    <col min="10245" max="10245" width="64.28515625" style="135" customWidth="1"/>
    <col min="10246" max="10246" width="16.85546875" style="135" customWidth="1"/>
    <col min="10247" max="10247" width="17.7109375" style="135" customWidth="1"/>
    <col min="10248" max="10248" width="12.85546875" style="135" customWidth="1"/>
    <col min="10249" max="10249" width="14.140625" style="135" customWidth="1"/>
    <col min="10250" max="10250" width="10.7109375" style="135" customWidth="1"/>
    <col min="10251" max="10497" width="9.140625" style="135"/>
    <col min="10498" max="10498" width="7.28515625" style="135" customWidth="1"/>
    <col min="10499" max="10499" width="12" style="135" customWidth="1"/>
    <col min="10500" max="10500" width="11.85546875" style="135" customWidth="1"/>
    <col min="10501" max="10501" width="64.28515625" style="135" customWidth="1"/>
    <col min="10502" max="10502" width="16.85546875" style="135" customWidth="1"/>
    <col min="10503" max="10503" width="17.7109375" style="135" customWidth="1"/>
    <col min="10504" max="10504" width="12.85546875" style="135" customWidth="1"/>
    <col min="10505" max="10505" width="14.140625" style="135" customWidth="1"/>
    <col min="10506" max="10506" width="10.7109375" style="135" customWidth="1"/>
    <col min="10507" max="10753" width="9.140625" style="135"/>
    <col min="10754" max="10754" width="7.28515625" style="135" customWidth="1"/>
    <col min="10755" max="10755" width="12" style="135" customWidth="1"/>
    <col min="10756" max="10756" width="11.85546875" style="135" customWidth="1"/>
    <col min="10757" max="10757" width="64.28515625" style="135" customWidth="1"/>
    <col min="10758" max="10758" width="16.85546875" style="135" customWidth="1"/>
    <col min="10759" max="10759" width="17.7109375" style="135" customWidth="1"/>
    <col min="10760" max="10760" width="12.85546875" style="135" customWidth="1"/>
    <col min="10761" max="10761" width="14.140625" style="135" customWidth="1"/>
    <col min="10762" max="10762" width="10.7109375" style="135" customWidth="1"/>
    <col min="10763" max="11009" width="9.140625" style="135"/>
    <col min="11010" max="11010" width="7.28515625" style="135" customWidth="1"/>
    <col min="11011" max="11011" width="12" style="135" customWidth="1"/>
    <col min="11012" max="11012" width="11.85546875" style="135" customWidth="1"/>
    <col min="11013" max="11013" width="64.28515625" style="135" customWidth="1"/>
    <col min="11014" max="11014" width="16.85546875" style="135" customWidth="1"/>
    <col min="11015" max="11015" width="17.7109375" style="135" customWidth="1"/>
    <col min="11016" max="11016" width="12.85546875" style="135" customWidth="1"/>
    <col min="11017" max="11017" width="14.140625" style="135" customWidth="1"/>
    <col min="11018" max="11018" width="10.7109375" style="135" customWidth="1"/>
    <col min="11019" max="11265" width="9.140625" style="135"/>
    <col min="11266" max="11266" width="7.28515625" style="135" customWidth="1"/>
    <col min="11267" max="11267" width="12" style="135" customWidth="1"/>
    <col min="11268" max="11268" width="11.85546875" style="135" customWidth="1"/>
    <col min="11269" max="11269" width="64.28515625" style="135" customWidth="1"/>
    <col min="11270" max="11270" width="16.85546875" style="135" customWidth="1"/>
    <col min="11271" max="11271" width="17.7109375" style="135" customWidth="1"/>
    <col min="11272" max="11272" width="12.85546875" style="135" customWidth="1"/>
    <col min="11273" max="11273" width="14.140625" style="135" customWidth="1"/>
    <col min="11274" max="11274" width="10.7109375" style="135" customWidth="1"/>
    <col min="11275" max="11521" width="9.140625" style="135"/>
    <col min="11522" max="11522" width="7.28515625" style="135" customWidth="1"/>
    <col min="11523" max="11523" width="12" style="135" customWidth="1"/>
    <col min="11524" max="11524" width="11.85546875" style="135" customWidth="1"/>
    <col min="11525" max="11525" width="64.28515625" style="135" customWidth="1"/>
    <col min="11526" max="11526" width="16.85546875" style="135" customWidth="1"/>
    <col min="11527" max="11527" width="17.7109375" style="135" customWidth="1"/>
    <col min="11528" max="11528" width="12.85546875" style="135" customWidth="1"/>
    <col min="11529" max="11529" width="14.140625" style="135" customWidth="1"/>
    <col min="11530" max="11530" width="10.7109375" style="135" customWidth="1"/>
    <col min="11531" max="11777" width="9.140625" style="135"/>
    <col min="11778" max="11778" width="7.28515625" style="135" customWidth="1"/>
    <col min="11779" max="11779" width="12" style="135" customWidth="1"/>
    <col min="11780" max="11780" width="11.85546875" style="135" customWidth="1"/>
    <col min="11781" max="11781" width="64.28515625" style="135" customWidth="1"/>
    <col min="11782" max="11782" width="16.85546875" style="135" customWidth="1"/>
    <col min="11783" max="11783" width="17.7109375" style="135" customWidth="1"/>
    <col min="11784" max="11784" width="12.85546875" style="135" customWidth="1"/>
    <col min="11785" max="11785" width="14.140625" style="135" customWidth="1"/>
    <col min="11786" max="11786" width="10.7109375" style="135" customWidth="1"/>
    <col min="11787" max="12033" width="9.140625" style="135"/>
    <col min="12034" max="12034" width="7.28515625" style="135" customWidth="1"/>
    <col min="12035" max="12035" width="12" style="135" customWidth="1"/>
    <col min="12036" max="12036" width="11.85546875" style="135" customWidth="1"/>
    <col min="12037" max="12037" width="64.28515625" style="135" customWidth="1"/>
    <col min="12038" max="12038" width="16.85546875" style="135" customWidth="1"/>
    <col min="12039" max="12039" width="17.7109375" style="135" customWidth="1"/>
    <col min="12040" max="12040" width="12.85546875" style="135" customWidth="1"/>
    <col min="12041" max="12041" width="14.140625" style="135" customWidth="1"/>
    <col min="12042" max="12042" width="10.7109375" style="135" customWidth="1"/>
    <col min="12043" max="12289" width="9.140625" style="135"/>
    <col min="12290" max="12290" width="7.28515625" style="135" customWidth="1"/>
    <col min="12291" max="12291" width="12" style="135" customWidth="1"/>
    <col min="12292" max="12292" width="11.85546875" style="135" customWidth="1"/>
    <col min="12293" max="12293" width="64.28515625" style="135" customWidth="1"/>
    <col min="12294" max="12294" width="16.85546875" style="135" customWidth="1"/>
    <col min="12295" max="12295" width="17.7109375" style="135" customWidth="1"/>
    <col min="12296" max="12296" width="12.85546875" style="135" customWidth="1"/>
    <col min="12297" max="12297" width="14.140625" style="135" customWidth="1"/>
    <col min="12298" max="12298" width="10.7109375" style="135" customWidth="1"/>
    <col min="12299" max="12545" width="9.140625" style="135"/>
    <col min="12546" max="12546" width="7.28515625" style="135" customWidth="1"/>
    <col min="12547" max="12547" width="12" style="135" customWidth="1"/>
    <col min="12548" max="12548" width="11.85546875" style="135" customWidth="1"/>
    <col min="12549" max="12549" width="64.28515625" style="135" customWidth="1"/>
    <col min="12550" max="12550" width="16.85546875" style="135" customWidth="1"/>
    <col min="12551" max="12551" width="17.7109375" style="135" customWidth="1"/>
    <col min="12552" max="12552" width="12.85546875" style="135" customWidth="1"/>
    <col min="12553" max="12553" width="14.140625" style="135" customWidth="1"/>
    <col min="12554" max="12554" width="10.7109375" style="135" customWidth="1"/>
    <col min="12555" max="12801" width="9.140625" style="135"/>
    <col min="12802" max="12802" width="7.28515625" style="135" customWidth="1"/>
    <col min="12803" max="12803" width="12" style="135" customWidth="1"/>
    <col min="12804" max="12804" width="11.85546875" style="135" customWidth="1"/>
    <col min="12805" max="12805" width="64.28515625" style="135" customWidth="1"/>
    <col min="12806" max="12806" width="16.85546875" style="135" customWidth="1"/>
    <col min="12807" max="12807" width="17.7109375" style="135" customWidth="1"/>
    <col min="12808" max="12808" width="12.85546875" style="135" customWidth="1"/>
    <col min="12809" max="12809" width="14.140625" style="135" customWidth="1"/>
    <col min="12810" max="12810" width="10.7109375" style="135" customWidth="1"/>
    <col min="12811" max="13057" width="9.140625" style="135"/>
    <col min="13058" max="13058" width="7.28515625" style="135" customWidth="1"/>
    <col min="13059" max="13059" width="12" style="135" customWidth="1"/>
    <col min="13060" max="13060" width="11.85546875" style="135" customWidth="1"/>
    <col min="13061" max="13061" width="64.28515625" style="135" customWidth="1"/>
    <col min="13062" max="13062" width="16.85546875" style="135" customWidth="1"/>
    <col min="13063" max="13063" width="17.7109375" style="135" customWidth="1"/>
    <col min="13064" max="13064" width="12.85546875" style="135" customWidth="1"/>
    <col min="13065" max="13065" width="14.140625" style="135" customWidth="1"/>
    <col min="13066" max="13066" width="10.7109375" style="135" customWidth="1"/>
    <col min="13067" max="13313" width="9.140625" style="135"/>
    <col min="13314" max="13314" width="7.28515625" style="135" customWidth="1"/>
    <col min="13315" max="13315" width="12" style="135" customWidth="1"/>
    <col min="13316" max="13316" width="11.85546875" style="135" customWidth="1"/>
    <col min="13317" max="13317" width="64.28515625" style="135" customWidth="1"/>
    <col min="13318" max="13318" width="16.85546875" style="135" customWidth="1"/>
    <col min="13319" max="13319" width="17.7109375" style="135" customWidth="1"/>
    <col min="13320" max="13320" width="12.85546875" style="135" customWidth="1"/>
    <col min="13321" max="13321" width="14.140625" style="135" customWidth="1"/>
    <col min="13322" max="13322" width="10.7109375" style="135" customWidth="1"/>
    <col min="13323" max="13569" width="9.140625" style="135"/>
    <col min="13570" max="13570" width="7.28515625" style="135" customWidth="1"/>
    <col min="13571" max="13571" width="12" style="135" customWidth="1"/>
    <col min="13572" max="13572" width="11.85546875" style="135" customWidth="1"/>
    <col min="13573" max="13573" width="64.28515625" style="135" customWidth="1"/>
    <col min="13574" max="13574" width="16.85546875" style="135" customWidth="1"/>
    <col min="13575" max="13575" width="17.7109375" style="135" customWidth="1"/>
    <col min="13576" max="13576" width="12.85546875" style="135" customWidth="1"/>
    <col min="13577" max="13577" width="14.140625" style="135" customWidth="1"/>
    <col min="13578" max="13578" width="10.7109375" style="135" customWidth="1"/>
    <col min="13579" max="13825" width="9.140625" style="135"/>
    <col min="13826" max="13826" width="7.28515625" style="135" customWidth="1"/>
    <col min="13827" max="13827" width="12" style="135" customWidth="1"/>
    <col min="13828" max="13828" width="11.85546875" style="135" customWidth="1"/>
    <col min="13829" max="13829" width="64.28515625" style="135" customWidth="1"/>
    <col min="13830" max="13830" width="16.85546875" style="135" customWidth="1"/>
    <col min="13831" max="13831" width="17.7109375" style="135" customWidth="1"/>
    <col min="13832" max="13832" width="12.85546875" style="135" customWidth="1"/>
    <col min="13833" max="13833" width="14.140625" style="135" customWidth="1"/>
    <col min="13834" max="13834" width="10.7109375" style="135" customWidth="1"/>
    <col min="13835" max="14081" width="9.140625" style="135"/>
    <col min="14082" max="14082" width="7.28515625" style="135" customWidth="1"/>
    <col min="14083" max="14083" width="12" style="135" customWidth="1"/>
    <col min="14084" max="14084" width="11.85546875" style="135" customWidth="1"/>
    <col min="14085" max="14085" width="64.28515625" style="135" customWidth="1"/>
    <col min="14086" max="14086" width="16.85546875" style="135" customWidth="1"/>
    <col min="14087" max="14087" width="17.7109375" style="135" customWidth="1"/>
    <col min="14088" max="14088" width="12.85546875" style="135" customWidth="1"/>
    <col min="14089" max="14089" width="14.140625" style="135" customWidth="1"/>
    <col min="14090" max="14090" width="10.7109375" style="135" customWidth="1"/>
    <col min="14091" max="14337" width="9.140625" style="135"/>
    <col min="14338" max="14338" width="7.28515625" style="135" customWidth="1"/>
    <col min="14339" max="14339" width="12" style="135" customWidth="1"/>
    <col min="14340" max="14340" width="11.85546875" style="135" customWidth="1"/>
    <col min="14341" max="14341" width="64.28515625" style="135" customWidth="1"/>
    <col min="14342" max="14342" width="16.85546875" style="135" customWidth="1"/>
    <col min="14343" max="14343" width="17.7109375" style="135" customWidth="1"/>
    <col min="14344" max="14344" width="12.85546875" style="135" customWidth="1"/>
    <col min="14345" max="14345" width="14.140625" style="135" customWidth="1"/>
    <col min="14346" max="14346" width="10.7109375" style="135" customWidth="1"/>
    <col min="14347" max="14593" width="9.140625" style="135"/>
    <col min="14594" max="14594" width="7.28515625" style="135" customWidth="1"/>
    <col min="14595" max="14595" width="12" style="135" customWidth="1"/>
    <col min="14596" max="14596" width="11.85546875" style="135" customWidth="1"/>
    <col min="14597" max="14597" width="64.28515625" style="135" customWidth="1"/>
    <col min="14598" max="14598" width="16.85546875" style="135" customWidth="1"/>
    <col min="14599" max="14599" width="17.7109375" style="135" customWidth="1"/>
    <col min="14600" max="14600" width="12.85546875" style="135" customWidth="1"/>
    <col min="14601" max="14601" width="14.140625" style="135" customWidth="1"/>
    <col min="14602" max="14602" width="10.7109375" style="135" customWidth="1"/>
    <col min="14603" max="14849" width="9.140625" style="135"/>
    <col min="14850" max="14850" width="7.28515625" style="135" customWidth="1"/>
    <col min="14851" max="14851" width="12" style="135" customWidth="1"/>
    <col min="14852" max="14852" width="11.85546875" style="135" customWidth="1"/>
    <col min="14853" max="14853" width="64.28515625" style="135" customWidth="1"/>
    <col min="14854" max="14854" width="16.85546875" style="135" customWidth="1"/>
    <col min="14855" max="14855" width="17.7109375" style="135" customWidth="1"/>
    <col min="14856" max="14856" width="12.85546875" style="135" customWidth="1"/>
    <col min="14857" max="14857" width="14.140625" style="135" customWidth="1"/>
    <col min="14858" max="14858" width="10.7109375" style="135" customWidth="1"/>
    <col min="14859" max="15105" width="9.140625" style="135"/>
    <col min="15106" max="15106" width="7.28515625" style="135" customWidth="1"/>
    <col min="15107" max="15107" width="12" style="135" customWidth="1"/>
    <col min="15108" max="15108" width="11.85546875" style="135" customWidth="1"/>
    <col min="15109" max="15109" width="64.28515625" style="135" customWidth="1"/>
    <col min="15110" max="15110" width="16.85546875" style="135" customWidth="1"/>
    <col min="15111" max="15111" width="17.7109375" style="135" customWidth="1"/>
    <col min="15112" max="15112" width="12.85546875" style="135" customWidth="1"/>
    <col min="15113" max="15113" width="14.140625" style="135" customWidth="1"/>
    <col min="15114" max="15114" width="10.7109375" style="135" customWidth="1"/>
    <col min="15115" max="15361" width="9.140625" style="135"/>
    <col min="15362" max="15362" width="7.28515625" style="135" customWidth="1"/>
    <col min="15363" max="15363" width="12" style="135" customWidth="1"/>
    <col min="15364" max="15364" width="11.85546875" style="135" customWidth="1"/>
    <col min="15365" max="15365" width="64.28515625" style="135" customWidth="1"/>
    <col min="15366" max="15366" width="16.85546875" style="135" customWidth="1"/>
    <col min="15367" max="15367" width="17.7109375" style="135" customWidth="1"/>
    <col min="15368" max="15368" width="12.85546875" style="135" customWidth="1"/>
    <col min="15369" max="15369" width="14.140625" style="135" customWidth="1"/>
    <col min="15370" max="15370" width="10.7109375" style="135" customWidth="1"/>
    <col min="15371" max="15617" width="9.140625" style="135"/>
    <col min="15618" max="15618" width="7.28515625" style="135" customWidth="1"/>
    <col min="15619" max="15619" width="12" style="135" customWidth="1"/>
    <col min="15620" max="15620" width="11.85546875" style="135" customWidth="1"/>
    <col min="15621" max="15621" width="64.28515625" style="135" customWidth="1"/>
    <col min="15622" max="15622" width="16.85546875" style="135" customWidth="1"/>
    <col min="15623" max="15623" width="17.7109375" style="135" customWidth="1"/>
    <col min="15624" max="15624" width="12.85546875" style="135" customWidth="1"/>
    <col min="15625" max="15625" width="14.140625" style="135" customWidth="1"/>
    <col min="15626" max="15626" width="10.7109375" style="135" customWidth="1"/>
    <col min="15627" max="15873" width="9.140625" style="135"/>
    <col min="15874" max="15874" width="7.28515625" style="135" customWidth="1"/>
    <col min="15875" max="15875" width="12" style="135" customWidth="1"/>
    <col min="15876" max="15876" width="11.85546875" style="135" customWidth="1"/>
    <col min="15877" max="15877" width="64.28515625" style="135" customWidth="1"/>
    <col min="15878" max="15878" width="16.85546875" style="135" customWidth="1"/>
    <col min="15879" max="15879" width="17.7109375" style="135" customWidth="1"/>
    <col min="15880" max="15880" width="12.85546875" style="135" customWidth="1"/>
    <col min="15881" max="15881" width="14.140625" style="135" customWidth="1"/>
    <col min="15882" max="15882" width="10.7109375" style="135" customWidth="1"/>
    <col min="15883" max="16129" width="9.140625" style="135"/>
    <col min="16130" max="16130" width="7.28515625" style="135" customWidth="1"/>
    <col min="16131" max="16131" width="12" style="135" customWidth="1"/>
    <col min="16132" max="16132" width="11.85546875" style="135" customWidth="1"/>
    <col min="16133" max="16133" width="64.28515625" style="135" customWidth="1"/>
    <col min="16134" max="16134" width="16.85546875" style="135" customWidth="1"/>
    <col min="16135" max="16135" width="17.7109375" style="135" customWidth="1"/>
    <col min="16136" max="16136" width="12.85546875" style="135" customWidth="1"/>
    <col min="16137" max="16137" width="14.140625" style="135" customWidth="1"/>
    <col min="16138" max="16138" width="10.7109375" style="135" customWidth="1"/>
    <col min="16139" max="16384" width="9.140625" style="135"/>
  </cols>
  <sheetData>
    <row r="1" spans="1:7" x14ac:dyDescent="0.3">
      <c r="D1" s="135"/>
      <c r="E1" s="135"/>
      <c r="F1" s="22" t="s">
        <v>372</v>
      </c>
    </row>
    <row r="2" spans="1:7" x14ac:dyDescent="0.3">
      <c r="D2" s="135"/>
      <c r="E2" s="135"/>
      <c r="F2" s="115" t="s">
        <v>82</v>
      </c>
    </row>
    <row r="3" spans="1:7" x14ac:dyDescent="0.3">
      <c r="D3" s="135"/>
      <c r="E3" s="135"/>
      <c r="F3" s="115" t="s">
        <v>44</v>
      </c>
    </row>
    <row r="5" spans="1:7" ht="48.75" customHeight="1" x14ac:dyDescent="0.3">
      <c r="A5" s="235" t="s">
        <v>84</v>
      </c>
      <c r="B5" s="235"/>
      <c r="C5" s="235"/>
      <c r="D5" s="235"/>
      <c r="E5" s="235"/>
      <c r="F5" s="235"/>
      <c r="G5" s="136"/>
    </row>
    <row r="7" spans="1:7" x14ac:dyDescent="0.3">
      <c r="F7" s="23" t="s">
        <v>23</v>
      </c>
    </row>
    <row r="8" spans="1:7" s="116" customFormat="1" ht="70.5" customHeight="1" x14ac:dyDescent="0.25">
      <c r="B8" s="236" t="s">
        <v>29</v>
      </c>
      <c r="C8" s="237"/>
      <c r="D8" s="238" t="s">
        <v>60</v>
      </c>
      <c r="E8" s="240" t="s">
        <v>26</v>
      </c>
      <c r="F8" s="240"/>
    </row>
    <row r="9" spans="1:7" s="116" customFormat="1" ht="35.25" customHeight="1" x14ac:dyDescent="0.25">
      <c r="B9" s="117" t="s">
        <v>19</v>
      </c>
      <c r="C9" s="117" t="s">
        <v>20</v>
      </c>
      <c r="D9" s="239"/>
      <c r="E9" s="117" t="s">
        <v>87</v>
      </c>
      <c r="F9" s="117" t="s">
        <v>7</v>
      </c>
    </row>
    <row r="10" spans="1:7" s="138" customFormat="1" ht="17.25" customHeight="1" x14ac:dyDescent="0.25">
      <c r="B10" s="118"/>
      <c r="C10" s="118"/>
      <c r="D10" s="196" t="s">
        <v>52</v>
      </c>
      <c r="E10" s="139">
        <f>E12</f>
        <v>-6386.7999999998137</v>
      </c>
      <c r="F10" s="139">
        <f>F12</f>
        <v>-6386.8000000007451</v>
      </c>
    </row>
    <row r="11" spans="1:7" s="116" customFormat="1" ht="21" customHeight="1" x14ac:dyDescent="0.25">
      <c r="B11" s="119"/>
      <c r="C11" s="119"/>
      <c r="D11" s="140" t="s">
        <v>53</v>
      </c>
      <c r="E11" s="140"/>
      <c r="F11" s="25"/>
    </row>
    <row r="12" spans="1:7" s="138" customFormat="1" ht="34.5" x14ac:dyDescent="0.25">
      <c r="B12" s="120"/>
      <c r="C12" s="121"/>
      <c r="D12" s="194" t="s">
        <v>54</v>
      </c>
      <c r="E12" s="141">
        <f>E14+E84</f>
        <v>-6386.7999999998137</v>
      </c>
      <c r="F12" s="141">
        <f>F14+F84</f>
        <v>-6386.8000000007451</v>
      </c>
    </row>
    <row r="13" spans="1:7" s="116" customFormat="1" x14ac:dyDescent="0.25">
      <c r="B13" s="122"/>
      <c r="C13" s="122"/>
      <c r="D13" s="140" t="s">
        <v>55</v>
      </c>
      <c r="E13" s="140"/>
      <c r="F13" s="25"/>
    </row>
    <row r="14" spans="1:7" s="138" customFormat="1" ht="34.5" x14ac:dyDescent="0.25">
      <c r="B14" s="120">
        <v>1049</v>
      </c>
      <c r="C14" s="120">
        <v>21001</v>
      </c>
      <c r="D14" s="196" t="s">
        <v>40</v>
      </c>
      <c r="E14" s="139">
        <f>E16+E17</f>
        <v>-6386.7999999998137</v>
      </c>
      <c r="F14" s="139">
        <f>F16+F17</f>
        <v>-6386.8000000007451</v>
      </c>
    </row>
    <row r="15" spans="1:7" s="116" customFormat="1" x14ac:dyDescent="0.25">
      <c r="B15" s="142"/>
      <c r="C15" s="142"/>
      <c r="D15" s="140" t="s">
        <v>5</v>
      </c>
      <c r="E15" s="140"/>
      <c r="F15" s="25"/>
    </row>
    <row r="16" spans="1:7" s="138" customFormat="1" x14ac:dyDescent="0.25">
      <c r="B16" s="143"/>
      <c r="C16" s="143"/>
      <c r="D16" s="197" t="s">
        <v>79</v>
      </c>
      <c r="E16" s="144">
        <v>-7028972.2999999998</v>
      </c>
      <c r="F16" s="144">
        <v>-14339258.300000001</v>
      </c>
    </row>
    <row r="17" spans="2:9" s="138" customFormat="1" ht="34.5" x14ac:dyDescent="0.25">
      <c r="B17" s="145"/>
      <c r="C17" s="145"/>
      <c r="D17" s="196" t="s">
        <v>6</v>
      </c>
      <c r="E17" s="144">
        <f>E19+E25+E35</f>
        <v>7022585.5</v>
      </c>
      <c r="F17" s="144">
        <f>F19+F25+F35</f>
        <v>14332871.5</v>
      </c>
    </row>
    <row r="18" spans="2:9" x14ac:dyDescent="0.3">
      <c r="B18" s="146"/>
      <c r="C18" s="146"/>
      <c r="D18" s="198" t="s">
        <v>61</v>
      </c>
      <c r="E18" s="140"/>
      <c r="F18" s="25"/>
    </row>
    <row r="19" spans="2:9" s="3" customFormat="1" ht="47.25" customHeight="1" x14ac:dyDescent="0.3">
      <c r="B19" s="147"/>
      <c r="C19" s="120">
        <v>1</v>
      </c>
      <c r="D19" s="199" t="s">
        <v>91</v>
      </c>
      <c r="E19" s="148">
        <f>E20+E21+E22+E23+E24</f>
        <v>581179.30000000005</v>
      </c>
      <c r="F19" s="148">
        <v>1014956.6</v>
      </c>
    </row>
    <row r="20" spans="2:9" s="3" customFormat="1" ht="86.25" x14ac:dyDescent="0.3">
      <c r="B20" s="147"/>
      <c r="C20" s="120"/>
      <c r="D20" s="166" t="s">
        <v>122</v>
      </c>
      <c r="E20" s="148">
        <v>135966.1</v>
      </c>
      <c r="F20" s="148">
        <v>135966.1</v>
      </c>
      <c r="H20" s="207"/>
    </row>
    <row r="21" spans="2:9" s="3" customFormat="1" ht="51.75" x14ac:dyDescent="0.3">
      <c r="B21" s="147"/>
      <c r="C21" s="120"/>
      <c r="D21" s="166" t="s">
        <v>123</v>
      </c>
      <c r="E21" s="141">
        <v>0</v>
      </c>
      <c r="F21" s="148">
        <v>1826</v>
      </c>
      <c r="I21" s="207"/>
    </row>
    <row r="22" spans="2:9" s="3" customFormat="1" ht="69" x14ac:dyDescent="0.3">
      <c r="B22" s="147"/>
      <c r="C22" s="120"/>
      <c r="D22" s="195" t="s">
        <v>124</v>
      </c>
      <c r="E22" s="148">
        <v>36995.4</v>
      </c>
      <c r="F22" s="148">
        <v>61658.9</v>
      </c>
    </row>
    <row r="23" spans="2:9" s="3" customFormat="1" ht="51.75" x14ac:dyDescent="0.3">
      <c r="B23" s="147"/>
      <c r="C23" s="120"/>
      <c r="D23" s="195" t="s">
        <v>125</v>
      </c>
      <c r="E23" s="148">
        <v>930</v>
      </c>
      <c r="F23" s="148">
        <v>930</v>
      </c>
    </row>
    <row r="24" spans="2:9" s="3" customFormat="1" ht="103.5" x14ac:dyDescent="0.3">
      <c r="B24" s="147"/>
      <c r="C24" s="120"/>
      <c r="D24" s="195" t="s">
        <v>126</v>
      </c>
      <c r="E24" s="148">
        <v>407287.8</v>
      </c>
      <c r="F24" s="148">
        <v>814575.6</v>
      </c>
    </row>
    <row r="25" spans="2:9" s="3" customFormat="1" ht="34.5" x14ac:dyDescent="0.3">
      <c r="B25" s="120"/>
      <c r="C25" s="124">
        <v>2</v>
      </c>
      <c r="D25" s="199" t="s">
        <v>58</v>
      </c>
      <c r="E25" s="24">
        <f>SUM(E26:E34)</f>
        <v>3561183.7</v>
      </c>
      <c r="F25" s="24">
        <f>SUM(F26:F34)</f>
        <v>8396600.6999999993</v>
      </c>
    </row>
    <row r="26" spans="2:9" s="3" customFormat="1" ht="69" x14ac:dyDescent="0.3">
      <c r="B26" s="120"/>
      <c r="C26" s="124"/>
      <c r="D26" s="195" t="s">
        <v>127</v>
      </c>
      <c r="E26" s="24">
        <v>0</v>
      </c>
      <c r="F26" s="149">
        <v>3840</v>
      </c>
    </row>
    <row r="27" spans="2:9" s="3" customFormat="1" ht="51.75" x14ac:dyDescent="0.3">
      <c r="B27" s="120"/>
      <c r="C27" s="124"/>
      <c r="D27" s="195" t="s">
        <v>128</v>
      </c>
      <c r="E27" s="149">
        <v>843280.1</v>
      </c>
      <c r="F27" s="149">
        <v>1686560.2</v>
      </c>
    </row>
    <row r="28" spans="2:9" s="3" customFormat="1" ht="51.75" x14ac:dyDescent="0.3">
      <c r="B28" s="120"/>
      <c r="C28" s="124"/>
      <c r="D28" s="195" t="s">
        <v>328</v>
      </c>
      <c r="E28" s="149">
        <v>606239</v>
      </c>
      <c r="F28" s="149">
        <v>2020796.9</v>
      </c>
    </row>
    <row r="29" spans="2:9" s="3" customFormat="1" ht="86.25" x14ac:dyDescent="0.3">
      <c r="B29" s="120"/>
      <c r="C29" s="124"/>
      <c r="D29" s="166" t="s">
        <v>129</v>
      </c>
      <c r="E29" s="149">
        <v>202278</v>
      </c>
      <c r="F29" s="149">
        <v>1011389.7</v>
      </c>
    </row>
    <row r="30" spans="2:9" s="3" customFormat="1" ht="86.25" x14ac:dyDescent="0.3">
      <c r="B30" s="120"/>
      <c r="C30" s="124"/>
      <c r="D30" s="195" t="s">
        <v>130</v>
      </c>
      <c r="E30" s="149">
        <v>1016346.8</v>
      </c>
      <c r="F30" s="149">
        <v>2032693.5</v>
      </c>
    </row>
    <row r="31" spans="2:9" s="3" customFormat="1" ht="86.25" x14ac:dyDescent="0.3">
      <c r="B31" s="120"/>
      <c r="C31" s="124"/>
      <c r="D31" s="195" t="s">
        <v>131</v>
      </c>
      <c r="E31" s="149">
        <v>614110</v>
      </c>
      <c r="F31" s="149">
        <v>1228220</v>
      </c>
    </row>
    <row r="32" spans="2:9" s="3" customFormat="1" ht="86.25" x14ac:dyDescent="0.3">
      <c r="B32" s="120"/>
      <c r="C32" s="124"/>
      <c r="D32" s="195" t="s">
        <v>381</v>
      </c>
      <c r="E32" s="149">
        <f>'3.'!G29</f>
        <v>79833.8</v>
      </c>
      <c r="F32" s="149">
        <f>E32</f>
        <v>79833.8</v>
      </c>
    </row>
    <row r="33" spans="2:6" s="3" customFormat="1" ht="69" x14ac:dyDescent="0.3">
      <c r="B33" s="120"/>
      <c r="C33" s="124"/>
      <c r="D33" s="195" t="s">
        <v>132</v>
      </c>
      <c r="E33" s="149">
        <v>199096</v>
      </c>
      <c r="F33" s="149">
        <v>331826.5</v>
      </c>
    </row>
    <row r="34" spans="2:6" s="3" customFormat="1" ht="51.75" x14ac:dyDescent="0.3">
      <c r="B34" s="120"/>
      <c r="C34" s="124"/>
      <c r="D34" s="195" t="s">
        <v>133</v>
      </c>
      <c r="E34" s="24">
        <v>0</v>
      </c>
      <c r="F34" s="149">
        <v>1440.1</v>
      </c>
    </row>
    <row r="35" spans="2:6" s="3" customFormat="1" ht="34.5" x14ac:dyDescent="0.3">
      <c r="B35" s="120"/>
      <c r="C35" s="124">
        <v>3</v>
      </c>
      <c r="D35" s="199" t="s">
        <v>59</v>
      </c>
      <c r="E35" s="24">
        <f>SUM(E36:E83)</f>
        <v>2880222.5000000005</v>
      </c>
      <c r="F35" s="24">
        <f>SUM(F36:F83)</f>
        <v>4921314.2</v>
      </c>
    </row>
    <row r="36" spans="2:6" s="3" customFormat="1" ht="69" x14ac:dyDescent="0.3">
      <c r="B36" s="120"/>
      <c r="C36" s="124"/>
      <c r="D36" s="166" t="s">
        <v>379</v>
      </c>
      <c r="E36" s="24">
        <v>1772.7</v>
      </c>
      <c r="F36" s="24">
        <v>2954.5</v>
      </c>
    </row>
    <row r="37" spans="2:6" s="3" customFormat="1" ht="31.5" customHeight="1" x14ac:dyDescent="0.3">
      <c r="B37" s="120"/>
      <c r="C37" s="124"/>
      <c r="D37" s="201" t="s">
        <v>134</v>
      </c>
      <c r="E37" s="24">
        <v>0</v>
      </c>
      <c r="F37" s="24">
        <v>946</v>
      </c>
    </row>
    <row r="38" spans="2:6" s="3" customFormat="1" ht="54" customHeight="1" x14ac:dyDescent="0.3">
      <c r="B38" s="120"/>
      <c r="C38" s="124"/>
      <c r="D38" s="201" t="s">
        <v>135</v>
      </c>
      <c r="E38" s="24">
        <v>0</v>
      </c>
      <c r="F38" s="24">
        <v>1072</v>
      </c>
    </row>
    <row r="39" spans="2:6" s="3" customFormat="1" ht="31.5" customHeight="1" x14ac:dyDescent="0.3">
      <c r="B39" s="120"/>
      <c r="C39" s="124"/>
      <c r="D39" s="201" t="s">
        <v>136</v>
      </c>
      <c r="E39" s="24">
        <v>0</v>
      </c>
      <c r="F39" s="24">
        <v>3650</v>
      </c>
    </row>
    <row r="40" spans="2:6" s="3" customFormat="1" ht="31.5" customHeight="1" x14ac:dyDescent="0.3">
      <c r="B40" s="120"/>
      <c r="C40" s="124"/>
      <c r="D40" s="201" t="s">
        <v>137</v>
      </c>
      <c r="E40" s="24">
        <v>0</v>
      </c>
      <c r="F40" s="24">
        <v>1824</v>
      </c>
    </row>
    <row r="41" spans="2:6" s="3" customFormat="1" ht="31.5" customHeight="1" x14ac:dyDescent="0.3">
      <c r="B41" s="120"/>
      <c r="C41" s="124"/>
      <c r="D41" s="201" t="s">
        <v>138</v>
      </c>
      <c r="E41" s="24">
        <v>72452.3</v>
      </c>
      <c r="F41" s="24">
        <v>120753.8</v>
      </c>
    </row>
    <row r="42" spans="2:6" s="3" customFormat="1" ht="46.5" customHeight="1" x14ac:dyDescent="0.3">
      <c r="B42" s="120"/>
      <c r="C42" s="124"/>
      <c r="D42" s="201" t="s">
        <v>139</v>
      </c>
      <c r="E42" s="24">
        <v>950.1</v>
      </c>
      <c r="F42" s="24">
        <v>950.1</v>
      </c>
    </row>
    <row r="43" spans="2:6" s="3" customFormat="1" ht="46.5" customHeight="1" x14ac:dyDescent="0.3">
      <c r="B43" s="120"/>
      <c r="C43" s="124"/>
      <c r="D43" s="201" t="s">
        <v>140</v>
      </c>
      <c r="E43" s="24">
        <v>722.3</v>
      </c>
      <c r="F43" s="24">
        <v>722.3</v>
      </c>
    </row>
    <row r="44" spans="2:6" s="3" customFormat="1" ht="51.75" x14ac:dyDescent="0.3">
      <c r="B44" s="120"/>
      <c r="C44" s="124"/>
      <c r="D44" s="202" t="s">
        <v>141</v>
      </c>
      <c r="E44" s="24">
        <v>5994</v>
      </c>
      <c r="F44" s="24">
        <v>5994</v>
      </c>
    </row>
    <row r="45" spans="2:6" s="3" customFormat="1" ht="51.75" x14ac:dyDescent="0.3">
      <c r="B45" s="120"/>
      <c r="C45" s="124"/>
      <c r="D45" s="202" t="s">
        <v>142</v>
      </c>
      <c r="E45" s="24">
        <v>774</v>
      </c>
      <c r="F45" s="24">
        <v>774</v>
      </c>
    </row>
    <row r="46" spans="2:6" s="3" customFormat="1" ht="51.75" x14ac:dyDescent="0.3">
      <c r="B46" s="120"/>
      <c r="C46" s="124"/>
      <c r="D46" s="202" t="s">
        <v>143</v>
      </c>
      <c r="E46" s="24">
        <v>666</v>
      </c>
      <c r="F46" s="24">
        <v>666</v>
      </c>
    </row>
    <row r="47" spans="2:6" s="3" customFormat="1" ht="51.75" x14ac:dyDescent="0.3">
      <c r="B47" s="120"/>
      <c r="C47" s="124"/>
      <c r="D47" s="166" t="s">
        <v>144</v>
      </c>
      <c r="E47" s="24">
        <v>211628.3</v>
      </c>
      <c r="F47" s="24">
        <v>302326.09999999998</v>
      </c>
    </row>
    <row r="48" spans="2:6" s="3" customFormat="1" ht="69" x14ac:dyDescent="0.3">
      <c r="B48" s="120"/>
      <c r="C48" s="124"/>
      <c r="D48" s="166" t="s">
        <v>380</v>
      </c>
      <c r="E48" s="24">
        <v>381833.7</v>
      </c>
      <c r="F48" s="24">
        <v>381833.7</v>
      </c>
    </row>
    <row r="49" spans="2:6" s="3" customFormat="1" ht="51.75" x14ac:dyDescent="0.3">
      <c r="B49" s="120"/>
      <c r="C49" s="124"/>
      <c r="D49" s="195" t="s">
        <v>145</v>
      </c>
      <c r="E49" s="24">
        <v>1908</v>
      </c>
      <c r="F49" s="24">
        <v>1908</v>
      </c>
    </row>
    <row r="50" spans="2:6" s="3" customFormat="1" ht="51.75" x14ac:dyDescent="0.3">
      <c r="B50" s="120"/>
      <c r="C50" s="124"/>
      <c r="D50" s="195" t="s">
        <v>146</v>
      </c>
      <c r="E50" s="24">
        <v>383607.2</v>
      </c>
      <c r="F50" s="24">
        <v>767214.4</v>
      </c>
    </row>
    <row r="51" spans="2:6" s="3" customFormat="1" ht="51.75" x14ac:dyDescent="0.3">
      <c r="B51" s="120"/>
      <c r="C51" s="124"/>
      <c r="D51" s="195" t="s">
        <v>147</v>
      </c>
      <c r="E51" s="24">
        <v>292546</v>
      </c>
      <c r="F51" s="24">
        <v>585091.9</v>
      </c>
    </row>
    <row r="52" spans="2:6" s="3" customFormat="1" ht="51.75" x14ac:dyDescent="0.3">
      <c r="B52" s="120"/>
      <c r="C52" s="124"/>
      <c r="D52" s="195" t="s">
        <v>148</v>
      </c>
      <c r="E52" s="24">
        <v>265772.90000000002</v>
      </c>
      <c r="F52" s="24">
        <v>531545.80000000005</v>
      </c>
    </row>
    <row r="53" spans="2:6" s="3" customFormat="1" ht="34.5" x14ac:dyDescent="0.3">
      <c r="B53" s="120"/>
      <c r="C53" s="124"/>
      <c r="D53" s="195" t="s">
        <v>149</v>
      </c>
      <c r="E53" s="24">
        <v>2881</v>
      </c>
      <c r="F53" s="24">
        <v>2881</v>
      </c>
    </row>
    <row r="54" spans="2:6" s="3" customFormat="1" ht="31.5" customHeight="1" x14ac:dyDescent="0.3">
      <c r="B54" s="120"/>
      <c r="C54" s="124"/>
      <c r="D54" s="195" t="s">
        <v>102</v>
      </c>
      <c r="E54" s="24">
        <v>-8140.8</v>
      </c>
      <c r="F54" s="24">
        <v>-8140.8</v>
      </c>
    </row>
    <row r="55" spans="2:6" s="3" customFormat="1" ht="31.5" customHeight="1" x14ac:dyDescent="0.3">
      <c r="B55" s="120"/>
      <c r="C55" s="124"/>
      <c r="D55" s="195" t="s">
        <v>150</v>
      </c>
      <c r="E55" s="24">
        <v>8140.8</v>
      </c>
      <c r="F55" s="24">
        <v>8140.8</v>
      </c>
    </row>
    <row r="56" spans="2:6" s="3" customFormat="1" ht="31.5" customHeight="1" x14ac:dyDescent="0.3">
      <c r="B56" s="120"/>
      <c r="C56" s="124"/>
      <c r="D56" s="195" t="s">
        <v>151</v>
      </c>
      <c r="E56" s="24">
        <v>1180.0999999999999</v>
      </c>
      <c r="F56" s="24">
        <v>1180.0999999999999</v>
      </c>
    </row>
    <row r="57" spans="2:6" s="3" customFormat="1" ht="51.75" x14ac:dyDescent="0.3">
      <c r="B57" s="120"/>
      <c r="C57" s="124"/>
      <c r="D57" s="195" t="s">
        <v>152</v>
      </c>
      <c r="E57" s="24">
        <v>2379</v>
      </c>
      <c r="F57" s="24">
        <v>2379</v>
      </c>
    </row>
    <row r="58" spans="2:6" s="3" customFormat="1" ht="51.75" x14ac:dyDescent="0.3">
      <c r="B58" s="120"/>
      <c r="C58" s="124"/>
      <c r="D58" s="166" t="s">
        <v>153</v>
      </c>
      <c r="E58" s="24">
        <v>138056.4</v>
      </c>
      <c r="F58" s="24">
        <v>172570.5</v>
      </c>
    </row>
    <row r="59" spans="2:6" s="3" customFormat="1" ht="51.75" x14ac:dyDescent="0.3">
      <c r="B59" s="120"/>
      <c r="C59" s="124"/>
      <c r="D59" s="195" t="s">
        <v>154</v>
      </c>
      <c r="E59" s="24">
        <v>2090</v>
      </c>
      <c r="F59" s="24">
        <v>2090</v>
      </c>
    </row>
    <row r="60" spans="2:6" s="3" customFormat="1" ht="51.75" x14ac:dyDescent="0.3">
      <c r="B60" s="120"/>
      <c r="C60" s="124"/>
      <c r="D60" s="195" t="s">
        <v>155</v>
      </c>
      <c r="E60" s="24">
        <v>715.8</v>
      </c>
      <c r="F60" s="24">
        <v>1431.6</v>
      </c>
    </row>
    <row r="61" spans="2:6" s="3" customFormat="1" ht="34.5" x14ac:dyDescent="0.3">
      <c r="B61" s="120"/>
      <c r="C61" s="124"/>
      <c r="D61" s="166" t="s">
        <v>156</v>
      </c>
      <c r="E61" s="24">
        <v>190294.5</v>
      </c>
      <c r="F61" s="24">
        <v>317157.5</v>
      </c>
    </row>
    <row r="62" spans="2:6" s="3" customFormat="1" ht="51.75" x14ac:dyDescent="0.3">
      <c r="B62" s="120"/>
      <c r="C62" s="124"/>
      <c r="D62" s="195" t="s">
        <v>157</v>
      </c>
      <c r="E62" s="24">
        <v>1159.5</v>
      </c>
      <c r="F62" s="24">
        <v>1159.5</v>
      </c>
    </row>
    <row r="63" spans="2:6" s="3" customFormat="1" ht="51.75" x14ac:dyDescent="0.3">
      <c r="B63" s="120"/>
      <c r="C63" s="124"/>
      <c r="D63" s="195" t="s">
        <v>158</v>
      </c>
      <c r="E63" s="24">
        <v>700.1</v>
      </c>
      <c r="F63" s="24">
        <v>700.1</v>
      </c>
    </row>
    <row r="64" spans="2:6" s="3" customFormat="1" ht="51.75" x14ac:dyDescent="0.3">
      <c r="B64" s="120"/>
      <c r="C64" s="124"/>
      <c r="D64" s="195" t="s">
        <v>159</v>
      </c>
      <c r="E64" s="24">
        <v>810</v>
      </c>
      <c r="F64" s="24">
        <v>810</v>
      </c>
    </row>
    <row r="65" spans="2:7" s="3" customFormat="1" ht="51.75" x14ac:dyDescent="0.3">
      <c r="B65" s="120"/>
      <c r="C65" s="124"/>
      <c r="D65" s="195" t="s">
        <v>160</v>
      </c>
      <c r="E65" s="24">
        <v>2369</v>
      </c>
      <c r="F65" s="24">
        <v>2369</v>
      </c>
    </row>
    <row r="66" spans="2:7" s="3" customFormat="1" ht="69" x14ac:dyDescent="0.3">
      <c r="B66" s="120"/>
      <c r="C66" s="124"/>
      <c r="D66" s="195" t="s">
        <v>161</v>
      </c>
      <c r="E66" s="24">
        <v>980.1</v>
      </c>
      <c r="F66" s="24">
        <v>980.1</v>
      </c>
    </row>
    <row r="67" spans="2:7" s="3" customFormat="1" ht="51.75" x14ac:dyDescent="0.3">
      <c r="B67" s="120"/>
      <c r="C67" s="124"/>
      <c r="D67" s="195" t="s">
        <v>162</v>
      </c>
      <c r="E67" s="24">
        <v>900.1</v>
      </c>
      <c r="F67" s="24">
        <v>900.1</v>
      </c>
    </row>
    <row r="68" spans="2:7" s="3" customFormat="1" ht="51.75" x14ac:dyDescent="0.3">
      <c r="B68" s="120"/>
      <c r="C68" s="124"/>
      <c r="D68" s="195" t="s">
        <v>163</v>
      </c>
      <c r="E68" s="24">
        <v>1650</v>
      </c>
      <c r="F68" s="24">
        <v>1650</v>
      </c>
    </row>
    <row r="69" spans="2:7" s="3" customFormat="1" ht="51.75" x14ac:dyDescent="0.3">
      <c r="B69" s="120"/>
      <c r="C69" s="124"/>
      <c r="D69" s="195" t="s">
        <v>164</v>
      </c>
      <c r="E69" s="24">
        <v>187711.6</v>
      </c>
      <c r="F69" s="24">
        <v>312852.59999999998</v>
      </c>
      <c r="G69" s="35"/>
    </row>
    <row r="70" spans="2:7" s="3" customFormat="1" ht="69" x14ac:dyDescent="0.3">
      <c r="B70" s="120"/>
      <c r="C70" s="124"/>
      <c r="D70" s="201" t="s">
        <v>165</v>
      </c>
      <c r="E70" s="24">
        <v>1759.2</v>
      </c>
      <c r="F70" s="24">
        <v>2199</v>
      </c>
      <c r="G70" s="35"/>
    </row>
    <row r="71" spans="2:7" s="3" customFormat="1" ht="69" x14ac:dyDescent="0.3">
      <c r="B71" s="120"/>
      <c r="C71" s="124"/>
      <c r="D71" s="203" t="s">
        <v>166</v>
      </c>
      <c r="E71" s="24">
        <v>0</v>
      </c>
      <c r="F71" s="24">
        <v>752</v>
      </c>
      <c r="G71" s="35"/>
    </row>
    <row r="72" spans="2:7" s="3" customFormat="1" ht="51.75" x14ac:dyDescent="0.3">
      <c r="B72" s="120"/>
      <c r="C72" s="124"/>
      <c r="D72" s="204" t="s">
        <v>167</v>
      </c>
      <c r="E72" s="24">
        <v>0</v>
      </c>
      <c r="F72" s="24">
        <v>2350</v>
      </c>
      <c r="G72" s="35"/>
    </row>
    <row r="73" spans="2:7" s="3" customFormat="1" ht="51.75" x14ac:dyDescent="0.3">
      <c r="B73" s="120"/>
      <c r="C73" s="124"/>
      <c r="D73" s="166" t="s">
        <v>168</v>
      </c>
      <c r="E73" s="24">
        <v>0</v>
      </c>
      <c r="F73" s="24">
        <v>1038</v>
      </c>
      <c r="G73" s="35"/>
    </row>
    <row r="74" spans="2:7" s="3" customFormat="1" ht="51.75" x14ac:dyDescent="0.3">
      <c r="B74" s="120"/>
      <c r="C74" s="124"/>
      <c r="D74" s="166" t="s">
        <v>169</v>
      </c>
      <c r="E74" s="24">
        <v>0</v>
      </c>
      <c r="F74" s="24">
        <v>658</v>
      </c>
      <c r="G74" s="35"/>
    </row>
    <row r="75" spans="2:7" s="3" customFormat="1" ht="51.75" x14ac:dyDescent="0.3">
      <c r="B75" s="120"/>
      <c r="C75" s="124"/>
      <c r="D75" s="166" t="s">
        <v>170</v>
      </c>
      <c r="E75" s="24">
        <v>0</v>
      </c>
      <c r="F75" s="24">
        <v>1285.2</v>
      </c>
      <c r="G75" s="35"/>
    </row>
    <row r="76" spans="2:7" s="3" customFormat="1" ht="51.75" x14ac:dyDescent="0.3">
      <c r="B76" s="120"/>
      <c r="C76" s="124"/>
      <c r="D76" s="166" t="s">
        <v>171</v>
      </c>
      <c r="E76" s="24">
        <v>0</v>
      </c>
      <c r="F76" s="24">
        <v>1345.2</v>
      </c>
      <c r="G76" s="35"/>
    </row>
    <row r="77" spans="2:7" s="3" customFormat="1" ht="31.5" customHeight="1" x14ac:dyDescent="0.3">
      <c r="B77" s="120"/>
      <c r="C77" s="124"/>
      <c r="D77" s="166" t="s">
        <v>172</v>
      </c>
      <c r="E77" s="24">
        <v>0</v>
      </c>
      <c r="F77" s="24">
        <v>1142.4000000000001</v>
      </c>
      <c r="G77" s="35"/>
    </row>
    <row r="78" spans="2:7" s="3" customFormat="1" ht="31.5" customHeight="1" x14ac:dyDescent="0.3">
      <c r="B78" s="120"/>
      <c r="C78" s="124"/>
      <c r="D78" s="195" t="s">
        <v>173</v>
      </c>
      <c r="E78" s="24">
        <v>0</v>
      </c>
      <c r="F78" s="24">
        <v>1149.5999999999999</v>
      </c>
      <c r="G78" s="35"/>
    </row>
    <row r="79" spans="2:7" s="3" customFormat="1" ht="31.5" customHeight="1" x14ac:dyDescent="0.3">
      <c r="B79" s="120"/>
      <c r="C79" s="124"/>
      <c r="D79" s="195" t="s">
        <v>174</v>
      </c>
      <c r="E79" s="24">
        <v>0</v>
      </c>
      <c r="F79" s="24">
        <v>1830</v>
      </c>
      <c r="G79" s="35"/>
    </row>
    <row r="80" spans="2:7" s="3" customFormat="1" ht="31.5" customHeight="1" x14ac:dyDescent="0.3">
      <c r="B80" s="120"/>
      <c r="C80" s="124"/>
      <c r="D80" s="195" t="s">
        <v>175</v>
      </c>
      <c r="E80" s="24"/>
      <c r="F80" s="24">
        <v>4512</v>
      </c>
      <c r="G80" s="35"/>
    </row>
    <row r="81" spans="2:8" s="3" customFormat="1" ht="31.5" customHeight="1" x14ac:dyDescent="0.3">
      <c r="B81" s="120"/>
      <c r="C81" s="124"/>
      <c r="D81" s="201" t="s">
        <v>176</v>
      </c>
      <c r="E81" s="24">
        <v>1359.6</v>
      </c>
      <c r="F81" s="24">
        <v>1359.6</v>
      </c>
      <c r="G81" s="35"/>
    </row>
    <row r="82" spans="2:8" s="3" customFormat="1" ht="31.5" customHeight="1" x14ac:dyDescent="0.3">
      <c r="B82" s="120"/>
      <c r="C82" s="124"/>
      <c r="D82" s="166" t="s">
        <v>177</v>
      </c>
      <c r="E82" s="24">
        <v>224527.2</v>
      </c>
      <c r="F82" s="24">
        <v>374211.9</v>
      </c>
      <c r="G82" s="35"/>
    </row>
    <row r="83" spans="2:8" s="3" customFormat="1" ht="31.5" customHeight="1" x14ac:dyDescent="0.3">
      <c r="B83" s="120"/>
      <c r="C83" s="124"/>
      <c r="D83" s="195" t="s">
        <v>178</v>
      </c>
      <c r="E83" s="24">
        <v>498071.8</v>
      </c>
      <c r="F83" s="24">
        <v>996143.6</v>
      </c>
      <c r="G83" s="35"/>
    </row>
    <row r="84" spans="2:8" s="3" customFormat="1" ht="20.25" customHeight="1" x14ac:dyDescent="0.3">
      <c r="B84" s="150" t="s">
        <v>97</v>
      </c>
      <c r="C84" s="150" t="s">
        <v>92</v>
      </c>
      <c r="D84" s="151" t="s">
        <v>93</v>
      </c>
      <c r="E84" s="36">
        <v>0</v>
      </c>
      <c r="F84" s="36">
        <v>0</v>
      </c>
    </row>
    <row r="85" spans="2:8" ht="21.75" customHeight="1" x14ac:dyDescent="0.3">
      <c r="B85" s="152"/>
      <c r="C85" s="152"/>
      <c r="D85" s="198" t="s">
        <v>94</v>
      </c>
      <c r="E85" s="153"/>
      <c r="F85" s="153"/>
    </row>
    <row r="86" spans="2:8" s="3" customFormat="1" ht="23.25" customHeight="1" x14ac:dyDescent="0.3">
      <c r="B86" s="151"/>
      <c r="C86" s="151"/>
      <c r="D86" s="200" t="s">
        <v>79</v>
      </c>
      <c r="E86" s="37">
        <v>-1241974.6000000001</v>
      </c>
      <c r="F86" s="37">
        <v>-1314018.7000000002</v>
      </c>
      <c r="H86" s="35"/>
    </row>
    <row r="87" spans="2:8" s="3" customFormat="1" ht="36.75" customHeight="1" x14ac:dyDescent="0.3">
      <c r="B87" s="120"/>
      <c r="C87" s="124"/>
      <c r="D87" s="196" t="s">
        <v>6</v>
      </c>
      <c r="E87" s="24">
        <v>1241974.6000000001</v>
      </c>
      <c r="F87" s="24">
        <v>1314018.7000000002</v>
      </c>
    </row>
    <row r="88" spans="2:8" s="3" customFormat="1" ht="51.75" x14ac:dyDescent="0.3">
      <c r="B88" s="120"/>
      <c r="C88" s="124"/>
      <c r="D88" s="195" t="s">
        <v>179</v>
      </c>
      <c r="E88" s="24">
        <v>0</v>
      </c>
      <c r="F88" s="24">
        <v>8175</v>
      </c>
    </row>
    <row r="89" spans="2:8" s="3" customFormat="1" ht="69" x14ac:dyDescent="0.3">
      <c r="B89" s="120"/>
      <c r="C89" s="124"/>
      <c r="D89" s="195" t="s">
        <v>180</v>
      </c>
      <c r="E89" s="24">
        <v>4022</v>
      </c>
      <c r="F89" s="24">
        <v>4022</v>
      </c>
    </row>
    <row r="90" spans="2:8" s="3" customFormat="1" ht="51.75" x14ac:dyDescent="0.3">
      <c r="B90" s="120"/>
      <c r="C90" s="124"/>
      <c r="D90" s="205" t="s">
        <v>181</v>
      </c>
      <c r="E90" s="24">
        <v>350.5</v>
      </c>
      <c r="F90" s="24">
        <v>876.1</v>
      </c>
    </row>
    <row r="91" spans="2:8" s="3" customFormat="1" ht="69" x14ac:dyDescent="0.3">
      <c r="B91" s="120"/>
      <c r="C91" s="124"/>
      <c r="D91" s="205" t="s">
        <v>182</v>
      </c>
      <c r="E91" s="24">
        <v>34076.1</v>
      </c>
      <c r="F91" s="24">
        <v>34076.1</v>
      </c>
    </row>
    <row r="92" spans="2:8" s="3" customFormat="1" ht="51.75" x14ac:dyDescent="0.3">
      <c r="B92" s="120"/>
      <c r="C92" s="124"/>
      <c r="D92" s="195" t="s">
        <v>183</v>
      </c>
      <c r="E92" s="24">
        <v>271302.3</v>
      </c>
      <c r="F92" s="24">
        <v>285581.40000000002</v>
      </c>
    </row>
    <row r="93" spans="2:8" s="3" customFormat="1" ht="69" x14ac:dyDescent="0.3">
      <c r="B93" s="120"/>
      <c r="C93" s="124"/>
      <c r="D93" s="195" t="s">
        <v>184</v>
      </c>
      <c r="E93" s="24">
        <v>452906.8</v>
      </c>
      <c r="F93" s="24">
        <v>476744</v>
      </c>
    </row>
    <row r="94" spans="2:8" s="3" customFormat="1" ht="69" x14ac:dyDescent="0.3">
      <c r="B94" s="120"/>
      <c r="C94" s="124"/>
      <c r="D94" s="195" t="s">
        <v>185</v>
      </c>
      <c r="E94" s="24">
        <v>479316.9</v>
      </c>
      <c r="F94" s="24">
        <v>504544.1</v>
      </c>
    </row>
    <row r="95" spans="2:8" s="3" customFormat="1" x14ac:dyDescent="0.3">
      <c r="B95" s="125"/>
      <c r="C95" s="154"/>
      <c r="D95" s="206"/>
      <c r="E95" s="101"/>
      <c r="F95" s="101"/>
    </row>
    <row r="96" spans="2:8" ht="24.75" customHeight="1" x14ac:dyDescent="0.3">
      <c r="B96" s="126"/>
      <c r="C96" s="155"/>
      <c r="D96" s="156"/>
      <c r="E96" s="156"/>
      <c r="F96" s="65"/>
    </row>
    <row r="97" spans="2:6" s="3" customFormat="1" ht="69" customHeight="1" x14ac:dyDescent="0.3">
      <c r="B97" s="125"/>
      <c r="C97" s="138"/>
      <c r="D97" s="193" t="s">
        <v>71</v>
      </c>
      <c r="E97" s="241" t="s">
        <v>382</v>
      </c>
      <c r="F97" s="241"/>
    </row>
    <row r="98" spans="2:6" x14ac:dyDescent="0.3">
      <c r="F98" s="102"/>
    </row>
    <row r="99" spans="2:6" x14ac:dyDescent="0.3">
      <c r="F99" s="102"/>
    </row>
    <row r="100" spans="2:6" x14ac:dyDescent="0.3">
      <c r="F100" s="102"/>
    </row>
    <row r="101" spans="2:6" x14ac:dyDescent="0.3">
      <c r="F101" s="102"/>
    </row>
    <row r="102" spans="2:6" x14ac:dyDescent="0.3">
      <c r="F102" s="102"/>
    </row>
    <row r="103" spans="2:6" x14ac:dyDescent="0.3">
      <c r="F103" s="102"/>
    </row>
    <row r="104" spans="2:6" x14ac:dyDescent="0.3">
      <c r="F104" s="102"/>
    </row>
    <row r="105" spans="2:6" x14ac:dyDescent="0.3">
      <c r="F105" s="102"/>
    </row>
    <row r="106" spans="2:6" x14ac:dyDescent="0.3">
      <c r="F106" s="102"/>
    </row>
    <row r="107" spans="2:6" x14ac:dyDescent="0.3">
      <c r="F107" s="102"/>
    </row>
    <row r="108" spans="2:6" x14ac:dyDescent="0.3">
      <c r="F108" s="102"/>
    </row>
    <row r="109" spans="2:6" x14ac:dyDescent="0.3">
      <c r="F109" s="102"/>
    </row>
    <row r="110" spans="2:6" x14ac:dyDescent="0.3">
      <c r="F110" s="102"/>
    </row>
    <row r="111" spans="2:6" x14ac:dyDescent="0.3">
      <c r="F111" s="102"/>
    </row>
    <row r="112" spans="2:6" x14ac:dyDescent="0.3">
      <c r="F112" s="102"/>
    </row>
    <row r="113" spans="6:6" x14ac:dyDescent="0.3">
      <c r="F113" s="102"/>
    </row>
    <row r="114" spans="6:6" x14ac:dyDescent="0.3">
      <c r="F114" s="102"/>
    </row>
    <row r="115" spans="6:6" x14ac:dyDescent="0.3">
      <c r="F115" s="102"/>
    </row>
    <row r="116" spans="6:6" x14ac:dyDescent="0.3">
      <c r="F116" s="102"/>
    </row>
    <row r="117" spans="6:6" x14ac:dyDescent="0.3">
      <c r="F117" s="102"/>
    </row>
    <row r="118" spans="6:6" x14ac:dyDescent="0.3">
      <c r="F118" s="102"/>
    </row>
    <row r="119" spans="6:6" x14ac:dyDescent="0.3">
      <c r="F119" s="102"/>
    </row>
    <row r="120" spans="6:6" x14ac:dyDescent="0.3">
      <c r="F120" s="102"/>
    </row>
    <row r="121" spans="6:6" x14ac:dyDescent="0.3">
      <c r="F121" s="102"/>
    </row>
    <row r="122" spans="6:6" x14ac:dyDescent="0.3">
      <c r="F122" s="102"/>
    </row>
    <row r="123" spans="6:6" x14ac:dyDescent="0.3">
      <c r="F123" s="102"/>
    </row>
    <row r="124" spans="6:6" x14ac:dyDescent="0.3">
      <c r="F124" s="102"/>
    </row>
    <row r="125" spans="6:6" x14ac:dyDescent="0.3">
      <c r="F125" s="102"/>
    </row>
    <row r="126" spans="6:6" x14ac:dyDescent="0.3">
      <c r="F126" s="102"/>
    </row>
    <row r="127" spans="6:6" x14ac:dyDescent="0.3">
      <c r="F127" s="102"/>
    </row>
    <row r="128" spans="6:6" x14ac:dyDescent="0.3">
      <c r="F128" s="102"/>
    </row>
    <row r="129" spans="6:6" x14ac:dyDescent="0.3">
      <c r="F129" s="102"/>
    </row>
    <row r="130" spans="6:6" x14ac:dyDescent="0.3">
      <c r="F130" s="102"/>
    </row>
    <row r="131" spans="6:6" x14ac:dyDescent="0.3">
      <c r="F131" s="102"/>
    </row>
    <row r="132" spans="6:6" x14ac:dyDescent="0.3">
      <c r="F132" s="102"/>
    </row>
    <row r="133" spans="6:6" x14ac:dyDescent="0.3">
      <c r="F133" s="102"/>
    </row>
    <row r="134" spans="6:6" x14ac:dyDescent="0.3">
      <c r="F134" s="102"/>
    </row>
    <row r="135" spans="6:6" x14ac:dyDescent="0.3">
      <c r="F135" s="102"/>
    </row>
    <row r="136" spans="6:6" x14ac:dyDescent="0.3">
      <c r="F136" s="102"/>
    </row>
    <row r="137" spans="6:6" x14ac:dyDescent="0.3">
      <c r="F137" s="102"/>
    </row>
    <row r="138" spans="6:6" x14ac:dyDescent="0.3">
      <c r="F138" s="102"/>
    </row>
    <row r="139" spans="6:6" x14ac:dyDescent="0.3">
      <c r="F139" s="102"/>
    </row>
    <row r="140" spans="6:6" x14ac:dyDescent="0.3">
      <c r="F140" s="102"/>
    </row>
    <row r="141" spans="6:6" x14ac:dyDescent="0.3">
      <c r="F141" s="102"/>
    </row>
    <row r="142" spans="6:6" x14ac:dyDescent="0.3">
      <c r="F142" s="102"/>
    </row>
    <row r="143" spans="6:6" x14ac:dyDescent="0.3">
      <c r="F143" s="102"/>
    </row>
    <row r="144" spans="6:6" x14ac:dyDescent="0.3">
      <c r="F144" s="102"/>
    </row>
    <row r="145" spans="6:6" x14ac:dyDescent="0.3">
      <c r="F145" s="102"/>
    </row>
    <row r="146" spans="6:6" x14ac:dyDescent="0.3">
      <c r="F146" s="102"/>
    </row>
    <row r="147" spans="6:6" x14ac:dyDescent="0.3">
      <c r="F147" s="102"/>
    </row>
    <row r="148" spans="6:6" x14ac:dyDescent="0.3">
      <c r="F148" s="102"/>
    </row>
    <row r="149" spans="6:6" x14ac:dyDescent="0.3">
      <c r="F149" s="102"/>
    </row>
    <row r="150" spans="6:6" x14ac:dyDescent="0.3">
      <c r="F150" s="102"/>
    </row>
    <row r="151" spans="6:6" x14ac:dyDescent="0.3">
      <c r="F151" s="102"/>
    </row>
    <row r="152" spans="6:6" x14ac:dyDescent="0.3">
      <c r="F152" s="102"/>
    </row>
    <row r="153" spans="6:6" x14ac:dyDescent="0.3">
      <c r="F153" s="102"/>
    </row>
    <row r="154" spans="6:6" x14ac:dyDescent="0.3">
      <c r="F154" s="102"/>
    </row>
    <row r="155" spans="6:6" x14ac:dyDescent="0.3">
      <c r="F155" s="102"/>
    </row>
    <row r="156" spans="6:6" x14ac:dyDescent="0.3">
      <c r="F156" s="102"/>
    </row>
    <row r="157" spans="6:6" x14ac:dyDescent="0.3">
      <c r="F157" s="102"/>
    </row>
    <row r="158" spans="6:6" x14ac:dyDescent="0.3">
      <c r="F158" s="102"/>
    </row>
    <row r="159" spans="6:6" x14ac:dyDescent="0.3">
      <c r="F159" s="102"/>
    </row>
    <row r="160" spans="6:6" x14ac:dyDescent="0.3">
      <c r="F160" s="102"/>
    </row>
    <row r="161" spans="6:6" x14ac:dyDescent="0.3">
      <c r="F161" s="102"/>
    </row>
    <row r="162" spans="6:6" x14ac:dyDescent="0.3">
      <c r="F162" s="102"/>
    </row>
    <row r="163" spans="6:6" x14ac:dyDescent="0.3">
      <c r="F163" s="102"/>
    </row>
    <row r="164" spans="6:6" x14ac:dyDescent="0.3">
      <c r="F164" s="102"/>
    </row>
    <row r="165" spans="6:6" x14ac:dyDescent="0.3">
      <c r="F165" s="102"/>
    </row>
    <row r="166" spans="6:6" x14ac:dyDescent="0.3">
      <c r="F166" s="102"/>
    </row>
    <row r="167" spans="6:6" x14ac:dyDescent="0.3">
      <c r="F167" s="102"/>
    </row>
    <row r="168" spans="6:6" x14ac:dyDescent="0.3">
      <c r="F168" s="102"/>
    </row>
    <row r="169" spans="6:6" x14ac:dyDescent="0.3">
      <c r="F169" s="102"/>
    </row>
    <row r="170" spans="6:6" x14ac:dyDescent="0.3">
      <c r="F170" s="102"/>
    </row>
    <row r="171" spans="6:6" x14ac:dyDescent="0.3">
      <c r="F171" s="102"/>
    </row>
    <row r="172" spans="6:6" x14ac:dyDescent="0.3">
      <c r="F172" s="102"/>
    </row>
    <row r="173" spans="6:6" x14ac:dyDescent="0.3">
      <c r="F173" s="102"/>
    </row>
    <row r="174" spans="6:6" x14ac:dyDescent="0.3">
      <c r="F174" s="102"/>
    </row>
    <row r="175" spans="6:6" x14ac:dyDescent="0.3">
      <c r="F175" s="102"/>
    </row>
    <row r="176" spans="6:6" x14ac:dyDescent="0.3">
      <c r="F176" s="102"/>
    </row>
    <row r="177" spans="6:6" x14ac:dyDescent="0.3">
      <c r="F177" s="102"/>
    </row>
    <row r="178" spans="6:6" x14ac:dyDescent="0.3">
      <c r="F178" s="102"/>
    </row>
    <row r="179" spans="6:6" x14ac:dyDescent="0.3">
      <c r="F179" s="102"/>
    </row>
    <row r="180" spans="6:6" x14ac:dyDescent="0.3">
      <c r="F180" s="102"/>
    </row>
    <row r="181" spans="6:6" x14ac:dyDescent="0.3">
      <c r="F181" s="102"/>
    </row>
  </sheetData>
  <mergeCells count="5">
    <mergeCell ref="A5:F5"/>
    <mergeCell ref="B8:C8"/>
    <mergeCell ref="D8:D9"/>
    <mergeCell ref="E8:F8"/>
    <mergeCell ref="E97:F97"/>
  </mergeCells>
  <phoneticPr fontId="15" type="noConversion"/>
  <pageMargins left="0.25" right="0.25" top="0.75" bottom="0.75" header="0.3" footer="0.3"/>
  <pageSetup paperSize="9" scale="90" orientation="landscape" verticalDpi="300" r:id="rId1"/>
  <colBreaks count="1" manualBreakCount="1">
    <brk id="7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B32"/>
  <sheetViews>
    <sheetView topLeftCell="A22" zoomScaleNormal="100" workbookViewId="0">
      <selection activeCell="D32" sqref="D32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48.140625" style="1" customWidth="1"/>
    <col min="11" max="11" width="13.42578125" style="1" customWidth="1"/>
    <col min="12" max="12" width="14.7109375" style="1" customWidth="1"/>
    <col min="13" max="13" width="19.140625" style="1" customWidth="1"/>
    <col min="14" max="14" width="17.42578125" style="1" customWidth="1"/>
    <col min="15" max="16384" width="9.140625" style="1"/>
  </cols>
  <sheetData>
    <row r="1" spans="2:80" ht="17.25" x14ac:dyDescent="0.3">
      <c r="L1" s="66" t="s">
        <v>373</v>
      </c>
    </row>
    <row r="2" spans="2:80" ht="17.25" x14ac:dyDescent="0.3">
      <c r="L2" s="12" t="s">
        <v>82</v>
      </c>
    </row>
    <row r="3" spans="2:80" ht="17.25" x14ac:dyDescent="0.3">
      <c r="D3" s="67"/>
      <c r="H3" s="68"/>
      <c r="I3" s="68"/>
      <c r="J3" s="68"/>
      <c r="K3" s="68"/>
      <c r="L3" s="12" t="s">
        <v>44</v>
      </c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</row>
    <row r="4" spans="2:80" ht="30" customHeight="1" x14ac:dyDescent="0.3"/>
    <row r="5" spans="2:80" ht="41.25" customHeight="1" x14ac:dyDescent="0.3">
      <c r="B5" s="264" t="s">
        <v>85</v>
      </c>
      <c r="C5" s="264"/>
      <c r="D5" s="264"/>
      <c r="E5" s="264"/>
      <c r="F5" s="264"/>
      <c r="G5" s="264"/>
      <c r="H5" s="264"/>
      <c r="I5" s="264"/>
      <c r="J5" s="264"/>
      <c r="K5" s="264"/>
      <c r="L5" s="264"/>
    </row>
    <row r="6" spans="2:80" ht="22.5" customHeight="1" x14ac:dyDescent="0.3"/>
    <row r="7" spans="2:80" ht="19.5" customHeight="1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22" t="s">
        <v>23</v>
      </c>
    </row>
    <row r="8" spans="2:80" s="11" customFormat="1" ht="114.75" customHeight="1" x14ac:dyDescent="0.3">
      <c r="B8" s="247" t="s">
        <v>11</v>
      </c>
      <c r="C8" s="247" t="s">
        <v>12</v>
      </c>
      <c r="D8" s="247"/>
      <c r="E8" s="247" t="s">
        <v>13</v>
      </c>
      <c r="F8" s="247"/>
      <c r="G8" s="247"/>
      <c r="H8" s="247"/>
      <c r="I8" s="247" t="s">
        <v>14</v>
      </c>
      <c r="J8" s="247" t="s">
        <v>15</v>
      </c>
      <c r="K8" s="240" t="s">
        <v>26</v>
      </c>
      <c r="L8" s="240"/>
    </row>
    <row r="9" spans="2:80" s="11" customFormat="1" ht="32.25" customHeight="1" x14ac:dyDescent="0.3">
      <c r="B9" s="247"/>
      <c r="C9" s="7" t="s">
        <v>35</v>
      </c>
      <c r="D9" s="7" t="s">
        <v>36</v>
      </c>
      <c r="E9" s="7" t="s">
        <v>16</v>
      </c>
      <c r="F9" s="7" t="s">
        <v>36</v>
      </c>
      <c r="G9" s="7" t="s">
        <v>37</v>
      </c>
      <c r="H9" s="7" t="s">
        <v>17</v>
      </c>
      <c r="I9" s="247"/>
      <c r="J9" s="247"/>
      <c r="K9" s="7" t="s">
        <v>87</v>
      </c>
      <c r="L9" s="7" t="s">
        <v>7</v>
      </c>
    </row>
    <row r="10" spans="2:80" s="11" customFormat="1" ht="19.5" customHeight="1" x14ac:dyDescent="0.3">
      <c r="B10" s="265" t="s">
        <v>18</v>
      </c>
      <c r="C10" s="265"/>
      <c r="D10" s="265"/>
      <c r="E10" s="265"/>
      <c r="F10" s="265"/>
      <c r="G10" s="265"/>
      <c r="H10" s="265"/>
      <c r="I10" s="17"/>
      <c r="J10" s="17"/>
      <c r="K10" s="69">
        <f t="shared" ref="K10:L10" si="0">K11</f>
        <v>0</v>
      </c>
      <c r="L10" s="69">
        <f t="shared" si="0"/>
        <v>0</v>
      </c>
    </row>
    <row r="11" spans="2:80" s="11" customFormat="1" ht="17.25" x14ac:dyDescent="0.3">
      <c r="B11" s="266" t="s">
        <v>9</v>
      </c>
      <c r="C11" s="267"/>
      <c r="D11" s="267"/>
      <c r="E11" s="267"/>
      <c r="F11" s="267"/>
      <c r="G11" s="267"/>
      <c r="H11" s="267"/>
      <c r="I11" s="267"/>
      <c r="J11" s="268"/>
      <c r="K11" s="70">
        <f>K12+K17</f>
        <v>0</v>
      </c>
      <c r="L11" s="70">
        <f>L12+L17</f>
        <v>0</v>
      </c>
    </row>
    <row r="12" spans="2:80" s="11" customFormat="1" ht="17.25" x14ac:dyDescent="0.3">
      <c r="B12" s="164"/>
      <c r="C12" s="4" t="s">
        <v>366</v>
      </c>
      <c r="D12" s="263" t="s">
        <v>367</v>
      </c>
      <c r="E12" s="263"/>
      <c r="F12" s="263"/>
      <c r="G12" s="263"/>
      <c r="H12" s="263"/>
      <c r="I12" s="263"/>
      <c r="J12" s="263"/>
      <c r="K12" s="210">
        <f>K13</f>
        <v>6386.7999999988824</v>
      </c>
      <c r="L12" s="210">
        <f>L13</f>
        <v>6386.8000000007451</v>
      </c>
    </row>
    <row r="13" spans="2:80" s="11" customFormat="1" ht="17.25" x14ac:dyDescent="0.3">
      <c r="B13" s="164"/>
      <c r="C13" s="14"/>
      <c r="D13" s="14"/>
      <c r="E13" s="4" t="s">
        <v>368</v>
      </c>
      <c r="F13" s="263" t="s">
        <v>353</v>
      </c>
      <c r="G13" s="263"/>
      <c r="H13" s="263"/>
      <c r="I13" s="263"/>
      <c r="J13" s="263"/>
      <c r="K13" s="210">
        <f>'2.'!H24</f>
        <v>6386.7999999988824</v>
      </c>
      <c r="L13" s="210">
        <f>'2.'!I24</f>
        <v>6386.8000000007451</v>
      </c>
    </row>
    <row r="14" spans="2:80" s="11" customFormat="1" ht="17.25" x14ac:dyDescent="0.3">
      <c r="B14" s="164"/>
      <c r="C14" s="14"/>
      <c r="D14" s="14"/>
      <c r="E14" s="14"/>
      <c r="F14" s="14"/>
      <c r="G14" s="263" t="s">
        <v>369</v>
      </c>
      <c r="H14" s="263"/>
      <c r="I14" s="263"/>
      <c r="J14" s="263"/>
      <c r="K14" s="263"/>
      <c r="L14" s="263"/>
    </row>
    <row r="15" spans="2:80" s="11" customFormat="1" ht="17.25" x14ac:dyDescent="0.3">
      <c r="B15" s="164"/>
      <c r="C15" s="14"/>
      <c r="D15" s="14"/>
      <c r="E15" s="14"/>
      <c r="F15" s="14"/>
      <c r="G15" s="14"/>
      <c r="H15" s="263" t="s">
        <v>370</v>
      </c>
      <c r="I15" s="263"/>
      <c r="J15" s="263"/>
      <c r="K15" s="263"/>
      <c r="L15" s="263"/>
    </row>
    <row r="16" spans="2:80" s="11" customFormat="1" ht="17.25" x14ac:dyDescent="0.3">
      <c r="B16" s="164"/>
      <c r="C16" s="14"/>
      <c r="D16" s="14"/>
      <c r="E16" s="14"/>
      <c r="F16" s="14"/>
      <c r="G16" s="14"/>
      <c r="H16" s="14"/>
      <c r="I16" s="263" t="s">
        <v>371</v>
      </c>
      <c r="J16" s="263"/>
      <c r="K16" s="263"/>
      <c r="L16" s="263"/>
    </row>
    <row r="17" spans="2:12" s="11" customFormat="1" ht="17.25" x14ac:dyDescent="0.3">
      <c r="B17" s="71"/>
      <c r="C17" s="7">
        <v>1049</v>
      </c>
      <c r="D17" s="263" t="s">
        <v>22</v>
      </c>
      <c r="E17" s="263"/>
      <c r="F17" s="263"/>
      <c r="G17" s="263"/>
      <c r="H17" s="263"/>
      <c r="I17" s="263"/>
      <c r="J17" s="263"/>
      <c r="K17" s="72">
        <f>K18+K23</f>
        <v>-6386.7999999988824</v>
      </c>
      <c r="L17" s="72">
        <f>L18+L23</f>
        <v>-6386.8000000007451</v>
      </c>
    </row>
    <row r="18" spans="2:12" s="11" customFormat="1" ht="21" customHeight="1" x14ac:dyDescent="0.3">
      <c r="B18" s="71"/>
      <c r="C18" s="71"/>
      <c r="D18" s="73"/>
      <c r="E18" s="4" t="s">
        <v>39</v>
      </c>
      <c r="F18" s="263" t="s">
        <v>40</v>
      </c>
      <c r="G18" s="263"/>
      <c r="H18" s="263"/>
      <c r="I18" s="263"/>
      <c r="J18" s="263"/>
      <c r="K18" s="74">
        <f>'2.'!H42</f>
        <v>-6386.7999999988824</v>
      </c>
      <c r="L18" s="74">
        <f>'2.'!I42</f>
        <v>-6386.8000000007451</v>
      </c>
    </row>
    <row r="19" spans="2:12" ht="39" customHeight="1" x14ac:dyDescent="0.3">
      <c r="B19" s="75"/>
      <c r="C19" s="75"/>
      <c r="D19" s="76"/>
      <c r="E19" s="14"/>
      <c r="F19" s="14"/>
      <c r="G19" s="263" t="s">
        <v>41</v>
      </c>
      <c r="H19" s="263"/>
      <c r="I19" s="263"/>
      <c r="J19" s="263"/>
      <c r="K19" s="263"/>
      <c r="L19" s="263"/>
    </row>
    <row r="20" spans="2:12" ht="18" customHeight="1" x14ac:dyDescent="0.3">
      <c r="B20" s="75"/>
      <c r="C20" s="75"/>
      <c r="D20" s="76"/>
      <c r="E20" s="14"/>
      <c r="F20" s="14"/>
      <c r="G20" s="14"/>
      <c r="H20" s="263" t="s">
        <v>42</v>
      </c>
      <c r="I20" s="263"/>
      <c r="J20" s="263"/>
      <c r="K20" s="263"/>
      <c r="L20" s="263"/>
    </row>
    <row r="21" spans="2:12" ht="24.75" customHeight="1" x14ac:dyDescent="0.3">
      <c r="B21" s="75"/>
      <c r="C21" s="75"/>
      <c r="D21" s="76"/>
      <c r="E21" s="14"/>
      <c r="F21" s="14"/>
      <c r="G21" s="14"/>
      <c r="H21" s="14"/>
      <c r="I21" s="263" t="s">
        <v>43</v>
      </c>
      <c r="J21" s="263"/>
      <c r="K21" s="263"/>
      <c r="L21" s="263"/>
    </row>
    <row r="22" spans="2:12" ht="38.25" customHeight="1" x14ac:dyDescent="0.3">
      <c r="B22" s="75"/>
      <c r="C22" s="75"/>
      <c r="D22" s="75"/>
      <c r="E22" s="14"/>
      <c r="F22" s="14"/>
      <c r="G22" s="14"/>
      <c r="H22" s="14"/>
      <c r="I22" s="4"/>
      <c r="J22" s="4" t="s">
        <v>101</v>
      </c>
      <c r="K22" s="7"/>
      <c r="L22" s="7">
        <f>'6.'!L21</f>
        <v>38</v>
      </c>
    </row>
    <row r="23" spans="2:12" ht="25.5" customHeight="1" x14ac:dyDescent="0.3">
      <c r="B23" s="75"/>
      <c r="C23" s="75"/>
      <c r="D23" s="75"/>
      <c r="E23" s="4" t="s">
        <v>98</v>
      </c>
      <c r="F23" s="263" t="s">
        <v>96</v>
      </c>
      <c r="G23" s="263"/>
      <c r="H23" s="263"/>
      <c r="I23" s="263"/>
      <c r="J23" s="263"/>
      <c r="K23" s="74">
        <f>'4.'!H59</f>
        <v>0</v>
      </c>
      <c r="L23" s="74"/>
    </row>
    <row r="24" spans="2:12" ht="17.25" x14ac:dyDescent="0.3">
      <c r="B24" s="75"/>
      <c r="C24" s="75"/>
      <c r="D24" s="75"/>
      <c r="E24" s="14"/>
      <c r="F24" s="14"/>
      <c r="G24" s="263" t="s">
        <v>99</v>
      </c>
      <c r="H24" s="263"/>
      <c r="I24" s="263"/>
      <c r="J24" s="263"/>
      <c r="K24" s="263"/>
      <c r="L24" s="263"/>
    </row>
    <row r="25" spans="2:12" ht="17.25" x14ac:dyDescent="0.3">
      <c r="B25" s="75"/>
      <c r="C25" s="75"/>
      <c r="D25" s="75"/>
      <c r="E25" s="14"/>
      <c r="F25" s="14"/>
      <c r="G25" s="14"/>
      <c r="H25" s="263" t="s">
        <v>42</v>
      </c>
      <c r="I25" s="263"/>
      <c r="J25" s="263"/>
      <c r="K25" s="263"/>
      <c r="L25" s="263"/>
    </row>
    <row r="26" spans="2:12" ht="29.25" customHeight="1" x14ac:dyDescent="0.3">
      <c r="B26" s="48"/>
      <c r="C26" s="48"/>
      <c r="D26" s="48"/>
      <c r="E26" s="14"/>
      <c r="F26" s="14"/>
      <c r="G26" s="14"/>
      <c r="H26" s="14"/>
      <c r="I26" s="263" t="s">
        <v>43</v>
      </c>
      <c r="J26" s="263"/>
      <c r="K26" s="263"/>
      <c r="L26" s="263"/>
    </row>
    <row r="27" spans="2:12" ht="39.75" customHeight="1" x14ac:dyDescent="0.3">
      <c r="B27" s="48"/>
      <c r="C27" s="48"/>
      <c r="D27" s="48"/>
      <c r="E27" s="14"/>
      <c r="F27" s="14"/>
      <c r="G27" s="14"/>
      <c r="H27" s="14"/>
      <c r="I27" s="4"/>
      <c r="J27" s="4" t="s">
        <v>101</v>
      </c>
      <c r="K27" s="7"/>
      <c r="L27" s="7">
        <v>3</v>
      </c>
    </row>
    <row r="28" spans="2:12" ht="29.25" customHeight="1" x14ac:dyDescent="0.3">
      <c r="E28" s="6"/>
      <c r="F28" s="6"/>
      <c r="G28" s="6"/>
      <c r="H28" s="6"/>
      <c r="I28" s="77"/>
      <c r="J28" s="77"/>
      <c r="K28" s="77"/>
      <c r="L28" s="77"/>
    </row>
    <row r="29" spans="2:12" ht="17.25" x14ac:dyDescent="0.3">
      <c r="D29" s="8" t="s">
        <v>24</v>
      </c>
      <c r="E29" s="77"/>
      <c r="F29" s="77"/>
      <c r="G29" s="77"/>
      <c r="H29" s="77"/>
      <c r="I29" s="77"/>
      <c r="J29" s="6"/>
      <c r="K29" s="79"/>
      <c r="L29" s="79"/>
    </row>
    <row r="30" spans="2:12" ht="17.25" x14ac:dyDescent="0.3">
      <c r="D30" s="8" t="s">
        <v>25</v>
      </c>
      <c r="E30" s="77"/>
      <c r="F30" s="77"/>
      <c r="G30" s="77"/>
      <c r="H30" s="77"/>
      <c r="I30" s="77"/>
      <c r="J30" s="6"/>
      <c r="K30" s="79"/>
      <c r="L30" s="79"/>
    </row>
    <row r="31" spans="2:12" ht="23.25" customHeight="1" x14ac:dyDescent="0.3">
      <c r="D31" s="3"/>
      <c r="E31" s="10" t="s">
        <v>383</v>
      </c>
      <c r="F31" s="9"/>
    </row>
    <row r="32" spans="2:12" ht="17.25" x14ac:dyDescent="0.3">
      <c r="F32" s="2"/>
    </row>
  </sheetData>
  <mergeCells count="23">
    <mergeCell ref="B10:H10"/>
    <mergeCell ref="B11:J11"/>
    <mergeCell ref="D17:J17"/>
    <mergeCell ref="D12:J12"/>
    <mergeCell ref="F13:J13"/>
    <mergeCell ref="G14:L14"/>
    <mergeCell ref="H15:L15"/>
    <mergeCell ref="I16:L16"/>
    <mergeCell ref="B5:L5"/>
    <mergeCell ref="B8:B9"/>
    <mergeCell ref="C8:D8"/>
    <mergeCell ref="E8:H8"/>
    <mergeCell ref="I8:I9"/>
    <mergeCell ref="J8:J9"/>
    <mergeCell ref="K8:L8"/>
    <mergeCell ref="I26:L26"/>
    <mergeCell ref="I21:L21"/>
    <mergeCell ref="G19:L19"/>
    <mergeCell ref="H20:L20"/>
    <mergeCell ref="F18:J18"/>
    <mergeCell ref="F23:J23"/>
    <mergeCell ref="G24:L24"/>
    <mergeCell ref="H25:L25"/>
  </mergeCells>
  <pageMargins left="0.7" right="0.7" top="0.75" bottom="0.75" header="0.3" footer="0.3"/>
  <pageSetup paperSize="9" scale="4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F61"/>
  <sheetViews>
    <sheetView topLeftCell="A37" zoomScaleNormal="100" workbookViewId="0">
      <selection activeCell="E57" sqref="E57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18" style="11" customWidth="1"/>
    <col min="12" max="12" width="20.42578125" style="11" customWidth="1"/>
    <col min="13" max="13" width="19.140625" style="11" bestFit="1" customWidth="1"/>
    <col min="14" max="14" width="19.7109375" style="11" bestFit="1" customWidth="1"/>
    <col min="15" max="16" width="19.5703125" style="11" bestFit="1" customWidth="1"/>
    <col min="17" max="16384" width="9.140625" style="11"/>
  </cols>
  <sheetData>
    <row r="1" spans="2:84" x14ac:dyDescent="0.3">
      <c r="K1" s="1"/>
      <c r="L1" s="66" t="s">
        <v>374</v>
      </c>
    </row>
    <row r="2" spans="2:84" x14ac:dyDescent="0.3">
      <c r="K2" s="1"/>
      <c r="L2" s="12" t="s">
        <v>82</v>
      </c>
    </row>
    <row r="3" spans="2:84" x14ac:dyDescent="0.3">
      <c r="D3" s="19"/>
      <c r="H3" s="180"/>
      <c r="I3" s="180"/>
      <c r="J3" s="180"/>
      <c r="K3" s="68"/>
      <c r="L3" s="12" t="s">
        <v>44</v>
      </c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  <c r="BX3" s="180"/>
      <c r="BY3" s="180"/>
      <c r="BZ3" s="180"/>
      <c r="CA3" s="180"/>
      <c r="CB3" s="180"/>
      <c r="CC3" s="180"/>
      <c r="CD3" s="180"/>
      <c r="CE3" s="180"/>
      <c r="CF3" s="180"/>
    </row>
    <row r="4" spans="2:84" x14ac:dyDescent="0.3">
      <c r="K4" s="1"/>
      <c r="L4" s="1"/>
    </row>
    <row r="5" spans="2:84" s="181" customFormat="1" ht="46.5" customHeight="1" x14ac:dyDescent="0.25">
      <c r="B5" s="245" t="s">
        <v>100</v>
      </c>
      <c r="C5" s="245"/>
      <c r="D5" s="245"/>
      <c r="E5" s="245"/>
      <c r="F5" s="245"/>
      <c r="G5" s="245"/>
      <c r="H5" s="245"/>
      <c r="I5" s="245"/>
      <c r="J5" s="245"/>
      <c r="K5" s="245"/>
      <c r="L5" s="245"/>
    </row>
    <row r="6" spans="2:84" ht="17.25" customHeight="1" x14ac:dyDescent="0.3">
      <c r="L6" s="182" t="s">
        <v>23</v>
      </c>
    </row>
    <row r="7" spans="2:84" ht="68.25" customHeight="1" x14ac:dyDescent="0.3">
      <c r="B7" s="247" t="s">
        <v>33</v>
      </c>
      <c r="C7" s="247" t="s">
        <v>12</v>
      </c>
      <c r="D7" s="247"/>
      <c r="E7" s="247" t="s">
        <v>13</v>
      </c>
      <c r="F7" s="247"/>
      <c r="G7" s="247"/>
      <c r="H7" s="247"/>
      <c r="I7" s="247" t="s">
        <v>14</v>
      </c>
      <c r="J7" s="247" t="s">
        <v>15</v>
      </c>
      <c r="K7" s="251" t="s">
        <v>34</v>
      </c>
      <c r="L7" s="252"/>
    </row>
    <row r="8" spans="2:84" ht="33.75" customHeight="1" x14ac:dyDescent="0.3">
      <c r="B8" s="247"/>
      <c r="C8" s="7" t="s">
        <v>35</v>
      </c>
      <c r="D8" s="7" t="s">
        <v>36</v>
      </c>
      <c r="E8" s="7" t="s">
        <v>16</v>
      </c>
      <c r="F8" s="7" t="s">
        <v>36</v>
      </c>
      <c r="G8" s="7" t="s">
        <v>37</v>
      </c>
      <c r="H8" s="7" t="s">
        <v>17</v>
      </c>
      <c r="I8" s="247"/>
      <c r="J8" s="247"/>
      <c r="K8" s="7" t="s">
        <v>87</v>
      </c>
      <c r="L8" s="7" t="s">
        <v>7</v>
      </c>
    </row>
    <row r="9" spans="2:84" ht="21" customHeight="1" x14ac:dyDescent="0.3">
      <c r="B9" s="265" t="s">
        <v>18</v>
      </c>
      <c r="C9" s="265"/>
      <c r="D9" s="265"/>
      <c r="E9" s="265"/>
      <c r="F9" s="265"/>
      <c r="G9" s="265"/>
      <c r="H9" s="265"/>
      <c r="I9" s="17"/>
      <c r="J9" s="17"/>
      <c r="K9" s="183">
        <f>K10+K32</f>
        <v>0</v>
      </c>
      <c r="L9" s="183">
        <f>L10+L32</f>
        <v>0</v>
      </c>
    </row>
    <row r="10" spans="2:84" ht="18" customHeight="1" x14ac:dyDescent="0.3">
      <c r="B10" s="71" t="s">
        <v>9</v>
      </c>
      <c r="C10" s="71"/>
      <c r="D10" s="71"/>
      <c r="E10" s="71"/>
      <c r="F10" s="17"/>
      <c r="G10" s="17"/>
      <c r="H10" s="184"/>
      <c r="I10" s="185"/>
      <c r="J10" s="186"/>
      <c r="K10" s="187">
        <f>K16+K11</f>
        <v>8270946.9000000004</v>
      </c>
      <c r="L10" s="187">
        <f>L16+L11</f>
        <v>15653277</v>
      </c>
    </row>
    <row r="11" spans="2:84" ht="18.75" customHeight="1" x14ac:dyDescent="0.3">
      <c r="B11" s="71"/>
      <c r="C11" s="4" t="s">
        <v>366</v>
      </c>
      <c r="D11" s="263" t="s">
        <v>367</v>
      </c>
      <c r="E11" s="263"/>
      <c r="F11" s="263"/>
      <c r="G11" s="263"/>
      <c r="H11" s="263"/>
      <c r="I11" s="263"/>
      <c r="J11" s="263"/>
      <c r="K11" s="74">
        <f>K12</f>
        <v>6386.7999999988824</v>
      </c>
      <c r="L11" s="74">
        <f>L12</f>
        <v>6386.8000000007451</v>
      </c>
    </row>
    <row r="12" spans="2:84" ht="34.5" customHeight="1" x14ac:dyDescent="0.3">
      <c r="B12" s="71"/>
      <c r="C12" s="14"/>
      <c r="D12" s="14"/>
      <c r="E12" s="4" t="s">
        <v>368</v>
      </c>
      <c r="F12" s="263" t="s">
        <v>353</v>
      </c>
      <c r="G12" s="263"/>
      <c r="H12" s="263"/>
      <c r="I12" s="263"/>
      <c r="J12" s="263"/>
      <c r="K12" s="74">
        <f>'2.'!H24</f>
        <v>6386.7999999988824</v>
      </c>
      <c r="L12" s="74">
        <f>'2.'!I24</f>
        <v>6386.8000000007451</v>
      </c>
      <c r="M12" s="18"/>
    </row>
    <row r="13" spans="2:84" ht="48.75" customHeight="1" x14ac:dyDescent="0.3">
      <c r="B13" s="71"/>
      <c r="C13" s="14"/>
      <c r="D13" s="14"/>
      <c r="E13" s="14"/>
      <c r="F13" s="14"/>
      <c r="G13" s="263" t="s">
        <v>369</v>
      </c>
      <c r="H13" s="263"/>
      <c r="I13" s="263"/>
      <c r="J13" s="263"/>
      <c r="K13" s="263"/>
      <c r="L13" s="263"/>
      <c r="M13" s="18"/>
    </row>
    <row r="14" spans="2:84" ht="16.5" customHeight="1" x14ac:dyDescent="0.3">
      <c r="B14" s="71"/>
      <c r="C14" s="14"/>
      <c r="D14" s="14"/>
      <c r="E14" s="14"/>
      <c r="F14" s="14"/>
      <c r="G14" s="14"/>
      <c r="H14" s="263" t="s">
        <v>370</v>
      </c>
      <c r="I14" s="263"/>
      <c r="J14" s="263"/>
      <c r="K14" s="263"/>
      <c r="L14" s="263"/>
      <c r="M14" s="18"/>
    </row>
    <row r="15" spans="2:84" ht="48.75" customHeight="1" x14ac:dyDescent="0.3">
      <c r="B15" s="71"/>
      <c r="C15" s="14"/>
      <c r="D15" s="14"/>
      <c r="E15" s="14"/>
      <c r="F15" s="14"/>
      <c r="G15" s="14"/>
      <c r="H15" s="14"/>
      <c r="I15" s="263" t="s">
        <v>371</v>
      </c>
      <c r="J15" s="263"/>
      <c r="K15" s="263"/>
      <c r="L15" s="263"/>
    </row>
    <row r="16" spans="2:84" ht="22.5" customHeight="1" x14ac:dyDescent="0.3">
      <c r="B16" s="17"/>
      <c r="C16" s="127" t="s">
        <v>38</v>
      </c>
      <c r="D16" s="263" t="s">
        <v>22</v>
      </c>
      <c r="E16" s="263"/>
      <c r="F16" s="263"/>
      <c r="G16" s="263"/>
      <c r="H16" s="263"/>
      <c r="I16" s="263"/>
      <c r="J16" s="263"/>
      <c r="K16" s="28">
        <f>K17+K26</f>
        <v>8264560.1000000015</v>
      </c>
      <c r="L16" s="28">
        <f>L17+L26</f>
        <v>15646890.199999999</v>
      </c>
    </row>
    <row r="17" spans="2:12" ht="24.75" customHeight="1" x14ac:dyDescent="0.3">
      <c r="B17" s="17"/>
      <c r="C17" s="127"/>
      <c r="D17" s="4"/>
      <c r="E17" s="4" t="s">
        <v>39</v>
      </c>
      <c r="F17" s="263" t="s">
        <v>40</v>
      </c>
      <c r="G17" s="263"/>
      <c r="H17" s="263"/>
      <c r="I17" s="263"/>
      <c r="J17" s="263"/>
      <c r="K17" s="78">
        <f>'2.'!H44</f>
        <v>7022585.5000000009</v>
      </c>
      <c r="L17" s="78">
        <f>'2.'!I44</f>
        <v>14332871.5</v>
      </c>
    </row>
    <row r="18" spans="2:12" ht="36" customHeight="1" x14ac:dyDescent="0.3">
      <c r="B18" s="17"/>
      <c r="C18" s="127"/>
      <c r="D18" s="4"/>
      <c r="E18" s="4"/>
      <c r="F18" s="4"/>
      <c r="G18" s="263" t="s">
        <v>41</v>
      </c>
      <c r="H18" s="263"/>
      <c r="I18" s="263"/>
      <c r="J18" s="263"/>
      <c r="K18" s="263"/>
      <c r="L18" s="263"/>
    </row>
    <row r="19" spans="2:12" ht="31.5" customHeight="1" x14ac:dyDescent="0.3">
      <c r="B19" s="17"/>
      <c r="C19" s="127"/>
      <c r="D19" s="4"/>
      <c r="E19" s="4"/>
      <c r="F19" s="4"/>
      <c r="G19" s="4"/>
      <c r="H19" s="263" t="s">
        <v>42</v>
      </c>
      <c r="I19" s="263"/>
      <c r="J19" s="263"/>
      <c r="K19" s="263"/>
      <c r="L19" s="263"/>
    </row>
    <row r="20" spans="2:12" ht="23.25" customHeight="1" x14ac:dyDescent="0.3">
      <c r="B20" s="17"/>
      <c r="C20" s="127"/>
      <c r="D20" s="4"/>
      <c r="E20" s="4"/>
      <c r="F20" s="4"/>
      <c r="G20" s="4"/>
      <c r="H20" s="4"/>
      <c r="I20" s="263" t="s">
        <v>43</v>
      </c>
      <c r="J20" s="263"/>
      <c r="K20" s="263"/>
      <c r="L20" s="263"/>
    </row>
    <row r="21" spans="2:12" ht="34.5" customHeight="1" x14ac:dyDescent="0.3">
      <c r="B21" s="17"/>
      <c r="C21" s="127"/>
      <c r="D21" s="4"/>
      <c r="E21" s="4"/>
      <c r="F21" s="4"/>
      <c r="G21" s="4"/>
      <c r="H21" s="4"/>
      <c r="I21" s="4"/>
      <c r="J21" s="4" t="s">
        <v>101</v>
      </c>
      <c r="K21" s="188"/>
      <c r="L21" s="188">
        <v>38</v>
      </c>
    </row>
    <row r="22" spans="2:12" ht="36" customHeight="1" x14ac:dyDescent="0.3">
      <c r="B22" s="17"/>
      <c r="C22" s="127"/>
      <c r="D22" s="4"/>
      <c r="E22" s="4"/>
      <c r="F22" s="4"/>
      <c r="G22" s="4"/>
      <c r="H22" s="4"/>
      <c r="I22" s="4"/>
      <c r="J22" s="4" t="s">
        <v>105</v>
      </c>
      <c r="K22" s="188" t="s">
        <v>104</v>
      </c>
      <c r="L22" s="128">
        <f>L23+L24+L25</f>
        <v>63.5</v>
      </c>
    </row>
    <row r="23" spans="2:12" ht="36" customHeight="1" x14ac:dyDescent="0.3">
      <c r="B23" s="17"/>
      <c r="C23" s="127"/>
      <c r="D23" s="4"/>
      <c r="E23" s="4"/>
      <c r="F23" s="4"/>
      <c r="G23" s="4"/>
      <c r="H23" s="4"/>
      <c r="I23" s="4"/>
      <c r="J23" s="14" t="s">
        <v>106</v>
      </c>
      <c r="K23" s="189"/>
      <c r="L23" s="189">
        <v>4.8</v>
      </c>
    </row>
    <row r="24" spans="2:12" ht="36" customHeight="1" x14ac:dyDescent="0.3">
      <c r="B24" s="17"/>
      <c r="C24" s="127"/>
      <c r="D24" s="4"/>
      <c r="E24" s="4"/>
      <c r="F24" s="4"/>
      <c r="G24" s="4"/>
      <c r="H24" s="4"/>
      <c r="I24" s="4"/>
      <c r="J24" s="14" t="s">
        <v>107</v>
      </c>
      <c r="K24" s="189"/>
      <c r="L24" s="55">
        <v>32.200000000000003</v>
      </c>
    </row>
    <row r="25" spans="2:12" ht="36" customHeight="1" x14ac:dyDescent="0.3">
      <c r="B25" s="17"/>
      <c r="C25" s="127"/>
      <c r="D25" s="4"/>
      <c r="E25" s="4"/>
      <c r="F25" s="4"/>
      <c r="G25" s="4"/>
      <c r="H25" s="4"/>
      <c r="I25" s="4"/>
      <c r="J25" s="14" t="s">
        <v>108</v>
      </c>
      <c r="K25" s="189"/>
      <c r="L25" s="189">
        <v>26.5</v>
      </c>
    </row>
    <row r="26" spans="2:12" ht="21" customHeight="1" x14ac:dyDescent="0.3">
      <c r="B26" s="17"/>
      <c r="C26" s="127"/>
      <c r="D26" s="4"/>
      <c r="E26" s="4" t="s">
        <v>98</v>
      </c>
      <c r="F26" s="263" t="s">
        <v>96</v>
      </c>
      <c r="G26" s="263"/>
      <c r="H26" s="263"/>
      <c r="I26" s="263"/>
      <c r="J26" s="263"/>
      <c r="K26" s="74">
        <f>'2.'!H62</f>
        <v>1241974.6000000001</v>
      </c>
      <c r="L26" s="74">
        <f>'2.'!I62</f>
        <v>1314018.7</v>
      </c>
    </row>
    <row r="27" spans="2:12" ht="25.5" customHeight="1" x14ac:dyDescent="0.3">
      <c r="B27" s="17"/>
      <c r="C27" s="127"/>
      <c r="D27" s="4"/>
      <c r="E27" s="14"/>
      <c r="F27" s="14"/>
      <c r="G27" s="263" t="s">
        <v>99</v>
      </c>
      <c r="H27" s="263"/>
      <c r="I27" s="263"/>
      <c r="J27" s="263"/>
      <c r="K27" s="263"/>
      <c r="L27" s="263"/>
    </row>
    <row r="28" spans="2:12" ht="21.75" customHeight="1" x14ac:dyDescent="0.3">
      <c r="B28" s="17"/>
      <c r="C28" s="127"/>
      <c r="D28" s="4"/>
      <c r="E28" s="14"/>
      <c r="F28" s="14"/>
      <c r="G28" s="14"/>
      <c r="H28" s="263" t="s">
        <v>42</v>
      </c>
      <c r="I28" s="263"/>
      <c r="J28" s="263"/>
      <c r="K28" s="263"/>
      <c r="L28" s="263"/>
    </row>
    <row r="29" spans="2:12" ht="23.25" customHeight="1" x14ac:dyDescent="0.3">
      <c r="B29" s="17"/>
      <c r="C29" s="127"/>
      <c r="D29" s="4"/>
      <c r="E29" s="14"/>
      <c r="F29" s="14"/>
      <c r="G29" s="14"/>
      <c r="H29" s="14"/>
      <c r="I29" s="263" t="s">
        <v>43</v>
      </c>
      <c r="J29" s="263"/>
      <c r="K29" s="263"/>
      <c r="L29" s="263"/>
    </row>
    <row r="30" spans="2:12" ht="37.5" customHeight="1" x14ac:dyDescent="0.3">
      <c r="B30" s="17"/>
      <c r="C30" s="127"/>
      <c r="D30" s="4"/>
      <c r="E30" s="14"/>
      <c r="F30" s="14"/>
      <c r="G30" s="14"/>
      <c r="H30" s="14"/>
      <c r="I30" s="4"/>
      <c r="J30" s="4" t="s">
        <v>101</v>
      </c>
      <c r="K30" s="7"/>
      <c r="L30" s="190">
        <v>3</v>
      </c>
    </row>
    <row r="31" spans="2:12" ht="37.5" customHeight="1" x14ac:dyDescent="0.3">
      <c r="B31" s="17"/>
      <c r="C31" s="127"/>
      <c r="D31" s="4"/>
      <c r="E31" s="14"/>
      <c r="F31" s="14"/>
      <c r="G31" s="14"/>
      <c r="H31" s="14"/>
      <c r="I31" s="4"/>
      <c r="J31" s="4" t="s">
        <v>327</v>
      </c>
      <c r="K31" s="7"/>
      <c r="L31" s="190">
        <f>-L46</f>
        <v>4</v>
      </c>
    </row>
    <row r="32" spans="2:12" ht="21.75" customHeight="1" x14ac:dyDescent="0.3">
      <c r="B32" s="269" t="s">
        <v>78</v>
      </c>
      <c r="C32" s="269"/>
      <c r="D32" s="269"/>
      <c r="E32" s="269"/>
      <c r="F32" s="269"/>
      <c r="G32" s="269"/>
      <c r="H32" s="269"/>
      <c r="I32" s="269"/>
      <c r="J32" s="269"/>
      <c r="K32" s="74">
        <f>K33</f>
        <v>-8270946.9000000004</v>
      </c>
      <c r="L32" s="74">
        <f>L33</f>
        <v>-15653277</v>
      </c>
    </row>
    <row r="33" spans="2:12" ht="18.75" customHeight="1" x14ac:dyDescent="0.3">
      <c r="B33" s="14"/>
      <c r="C33" s="4" t="s">
        <v>38</v>
      </c>
      <c r="D33" s="263" t="s">
        <v>22</v>
      </c>
      <c r="E33" s="263"/>
      <c r="F33" s="263"/>
      <c r="G33" s="263"/>
      <c r="H33" s="263"/>
      <c r="I33" s="263"/>
      <c r="J33" s="263"/>
      <c r="K33" s="74">
        <f>K34+K42</f>
        <v>-8270946.9000000004</v>
      </c>
      <c r="L33" s="74">
        <f>L34+L42</f>
        <v>-15653277</v>
      </c>
    </row>
    <row r="34" spans="2:12" ht="21.75" customHeight="1" x14ac:dyDescent="0.3">
      <c r="B34" s="14"/>
      <c r="C34" s="14"/>
      <c r="D34" s="14"/>
      <c r="E34" s="4" t="s">
        <v>39</v>
      </c>
      <c r="F34" s="263" t="s">
        <v>40</v>
      </c>
      <c r="G34" s="263"/>
      <c r="H34" s="263"/>
      <c r="I34" s="263"/>
      <c r="J34" s="263"/>
      <c r="K34" s="74">
        <f>'2.'!H53</f>
        <v>-7028972.2999999998</v>
      </c>
      <c r="L34" s="74">
        <f>'2.'!I53</f>
        <v>-14339258.300000001</v>
      </c>
    </row>
    <row r="35" spans="2:12" ht="20.25" customHeight="1" x14ac:dyDescent="0.3">
      <c r="B35" s="14"/>
      <c r="C35" s="14"/>
      <c r="D35" s="14"/>
      <c r="E35" s="14"/>
      <c r="F35" s="14"/>
      <c r="G35" s="263" t="s">
        <v>41</v>
      </c>
      <c r="H35" s="263"/>
      <c r="I35" s="263"/>
      <c r="J35" s="263"/>
      <c r="K35" s="263"/>
      <c r="L35" s="263"/>
    </row>
    <row r="36" spans="2:12" ht="17.25" customHeight="1" x14ac:dyDescent="0.3">
      <c r="B36" s="14"/>
      <c r="C36" s="14"/>
      <c r="D36" s="14"/>
      <c r="E36" s="14"/>
      <c r="F36" s="14"/>
      <c r="G36" s="14"/>
      <c r="H36" s="263" t="s">
        <v>42</v>
      </c>
      <c r="I36" s="263"/>
      <c r="J36" s="263"/>
      <c r="K36" s="263"/>
      <c r="L36" s="263"/>
    </row>
    <row r="37" spans="2:12" x14ac:dyDescent="0.3">
      <c r="B37" s="14"/>
      <c r="C37" s="14"/>
      <c r="D37" s="14"/>
      <c r="E37" s="14"/>
      <c r="F37" s="14"/>
      <c r="G37" s="14"/>
      <c r="H37" s="14"/>
      <c r="I37" s="263" t="s">
        <v>43</v>
      </c>
      <c r="J37" s="263"/>
      <c r="K37" s="263"/>
      <c r="L37" s="263"/>
    </row>
    <row r="38" spans="2:12" ht="34.5" x14ac:dyDescent="0.3">
      <c r="B38" s="14"/>
      <c r="C38" s="14"/>
      <c r="D38" s="14"/>
      <c r="E38" s="14"/>
      <c r="F38" s="14"/>
      <c r="G38" s="14"/>
      <c r="H38" s="14"/>
      <c r="I38" s="4"/>
      <c r="J38" s="4" t="s">
        <v>105</v>
      </c>
      <c r="K38" s="188" t="s">
        <v>104</v>
      </c>
      <c r="L38" s="128">
        <f>L39+L40+L41</f>
        <v>-63.5</v>
      </c>
    </row>
    <row r="39" spans="2:12" ht="34.5" x14ac:dyDescent="0.3">
      <c r="B39" s="14"/>
      <c r="C39" s="14"/>
      <c r="D39" s="14"/>
      <c r="E39" s="14"/>
      <c r="F39" s="14"/>
      <c r="G39" s="14"/>
      <c r="H39" s="14"/>
      <c r="I39" s="4"/>
      <c r="J39" s="14" t="s">
        <v>106</v>
      </c>
      <c r="K39" s="189"/>
      <c r="L39" s="56">
        <v>-4.8</v>
      </c>
    </row>
    <row r="40" spans="2:12" ht="34.5" x14ac:dyDescent="0.3">
      <c r="B40" s="14"/>
      <c r="C40" s="14"/>
      <c r="D40" s="14"/>
      <c r="E40" s="14"/>
      <c r="F40" s="14"/>
      <c r="G40" s="14"/>
      <c r="H40" s="14"/>
      <c r="I40" s="4"/>
      <c r="J40" s="14" t="s">
        <v>107</v>
      </c>
      <c r="K40" s="189"/>
      <c r="L40" s="56">
        <v>-32.200000000000003</v>
      </c>
    </row>
    <row r="41" spans="2:12" ht="36.75" customHeight="1" x14ac:dyDescent="0.3">
      <c r="B41" s="14"/>
      <c r="C41" s="14"/>
      <c r="D41" s="14"/>
      <c r="E41" s="14"/>
      <c r="F41" s="14"/>
      <c r="G41" s="14"/>
      <c r="H41" s="14"/>
      <c r="I41" s="4"/>
      <c r="J41" s="14" t="s">
        <v>108</v>
      </c>
      <c r="K41" s="189"/>
      <c r="L41" s="56">
        <v>-26.5</v>
      </c>
    </row>
    <row r="42" spans="2:12" ht="21" customHeight="1" x14ac:dyDescent="0.3">
      <c r="B42" s="184"/>
      <c r="C42" s="127"/>
      <c r="D42" s="4"/>
      <c r="E42" s="4" t="s">
        <v>98</v>
      </c>
      <c r="F42" s="263" t="s">
        <v>96</v>
      </c>
      <c r="G42" s="263"/>
      <c r="H42" s="263"/>
      <c r="I42" s="263"/>
      <c r="J42" s="263"/>
      <c r="K42" s="74">
        <f>'2.'!H72</f>
        <v>-1241974.6000000001</v>
      </c>
      <c r="L42" s="74">
        <f>'2.'!I72</f>
        <v>-1314018.7000000002</v>
      </c>
    </row>
    <row r="43" spans="2:12" ht="17.25" customHeight="1" x14ac:dyDescent="0.3">
      <c r="B43" s="184"/>
      <c r="C43" s="127"/>
      <c r="D43" s="4"/>
      <c r="E43" s="14"/>
      <c r="F43" s="14"/>
      <c r="G43" s="263" t="s">
        <v>99</v>
      </c>
      <c r="H43" s="263"/>
      <c r="I43" s="263"/>
      <c r="J43" s="263"/>
      <c r="K43" s="263"/>
      <c r="L43" s="263"/>
    </row>
    <row r="44" spans="2:12" ht="17.25" customHeight="1" x14ac:dyDescent="0.3">
      <c r="B44" s="184"/>
      <c r="C44" s="127"/>
      <c r="D44" s="4"/>
      <c r="E44" s="14"/>
      <c r="F44" s="14"/>
      <c r="G44" s="14"/>
      <c r="H44" s="263" t="s">
        <v>42</v>
      </c>
      <c r="I44" s="263"/>
      <c r="J44" s="263"/>
      <c r="K44" s="263"/>
      <c r="L44" s="263"/>
    </row>
    <row r="45" spans="2:12" ht="17.25" customHeight="1" x14ac:dyDescent="0.3">
      <c r="B45" s="184"/>
      <c r="C45" s="127"/>
      <c r="D45" s="4"/>
      <c r="E45" s="14"/>
      <c r="F45" s="14"/>
      <c r="G45" s="14"/>
      <c r="H45" s="14"/>
      <c r="I45" s="263" t="s">
        <v>43</v>
      </c>
      <c r="J45" s="263"/>
      <c r="K45" s="263"/>
      <c r="L45" s="263"/>
    </row>
    <row r="46" spans="2:12" ht="34.5" x14ac:dyDescent="0.3">
      <c r="B46" s="17"/>
      <c r="C46" s="127"/>
      <c r="D46" s="4"/>
      <c r="E46" s="4"/>
      <c r="F46" s="4"/>
      <c r="G46" s="4"/>
      <c r="H46" s="4"/>
      <c r="I46" s="4"/>
      <c r="J46" s="14" t="s">
        <v>327</v>
      </c>
      <c r="K46" s="189"/>
      <c r="L46" s="130">
        <v>-4</v>
      </c>
    </row>
    <row r="47" spans="2:12" x14ac:dyDescent="0.3">
      <c r="C47" s="129"/>
      <c r="D47" s="77"/>
      <c r="E47" s="77"/>
      <c r="F47" s="77"/>
      <c r="G47" s="77"/>
      <c r="H47" s="77"/>
      <c r="I47" s="77"/>
      <c r="J47" s="6"/>
      <c r="K47" s="79"/>
      <c r="L47" s="79"/>
    </row>
    <row r="48" spans="2:12" x14ac:dyDescent="0.3">
      <c r="C48" s="129"/>
      <c r="D48" s="77"/>
      <c r="E48" s="77"/>
      <c r="F48" s="77"/>
      <c r="G48" s="77"/>
      <c r="H48" s="77"/>
      <c r="I48" s="77"/>
      <c r="J48" s="6"/>
      <c r="K48" s="79"/>
      <c r="L48" s="79"/>
    </row>
    <row r="49" spans="3:12" x14ac:dyDescent="0.3">
      <c r="C49" s="129"/>
      <c r="D49" s="77"/>
      <c r="E49" s="77"/>
      <c r="F49" s="77"/>
      <c r="G49" s="77"/>
      <c r="H49" s="77"/>
      <c r="I49" s="77"/>
      <c r="J49" s="6"/>
      <c r="K49" s="79"/>
      <c r="L49" s="79"/>
    </row>
    <row r="50" spans="3:12" x14ac:dyDescent="0.3">
      <c r="C50" s="129"/>
      <c r="D50" s="77"/>
      <c r="E50" s="77"/>
      <c r="F50" s="77"/>
      <c r="G50" s="77"/>
      <c r="H50" s="77"/>
      <c r="I50" s="77"/>
      <c r="J50" s="6"/>
      <c r="K50" s="79"/>
      <c r="L50" s="79"/>
    </row>
    <row r="51" spans="3:12" x14ac:dyDescent="0.3">
      <c r="C51" s="129"/>
      <c r="D51" s="77"/>
      <c r="E51" s="77"/>
      <c r="F51" s="77"/>
      <c r="G51" s="77"/>
      <c r="H51" s="77"/>
      <c r="I51" s="77"/>
      <c r="J51" s="6"/>
      <c r="K51" s="79"/>
      <c r="L51" s="79"/>
    </row>
    <row r="52" spans="3:12" x14ac:dyDescent="0.3">
      <c r="D52" s="8" t="s">
        <v>24</v>
      </c>
      <c r="E52" s="5"/>
      <c r="F52" s="9"/>
    </row>
    <row r="53" spans="3:12" x14ac:dyDescent="0.3">
      <c r="D53" s="8" t="s">
        <v>25</v>
      </c>
      <c r="E53" s="5"/>
      <c r="F53" s="9"/>
    </row>
    <row r="54" spans="3:12" x14ac:dyDescent="0.3">
      <c r="D54" s="3"/>
      <c r="E54" s="10" t="s">
        <v>384</v>
      </c>
      <c r="F54" s="9"/>
    </row>
    <row r="58" spans="3:12" x14ac:dyDescent="0.3">
      <c r="D58" s="8"/>
      <c r="E58" s="5"/>
      <c r="F58" s="9"/>
    </row>
    <row r="59" spans="3:12" x14ac:dyDescent="0.3">
      <c r="D59" s="8"/>
      <c r="E59" s="5"/>
      <c r="F59" s="9"/>
    </row>
    <row r="60" spans="3:12" x14ac:dyDescent="0.3">
      <c r="D60" s="3"/>
      <c r="E60" s="10"/>
      <c r="F60" s="9"/>
    </row>
    <row r="61" spans="3:12" x14ac:dyDescent="0.3">
      <c r="F61" s="9"/>
    </row>
  </sheetData>
  <mergeCells count="32">
    <mergeCell ref="B5:L5"/>
    <mergeCell ref="B7:B8"/>
    <mergeCell ref="C7:D7"/>
    <mergeCell ref="E7:H7"/>
    <mergeCell ref="I7:I8"/>
    <mergeCell ref="J7:J8"/>
    <mergeCell ref="K7:L7"/>
    <mergeCell ref="B9:H9"/>
    <mergeCell ref="D16:J16"/>
    <mergeCell ref="F17:J17"/>
    <mergeCell ref="B32:J32"/>
    <mergeCell ref="D33:J33"/>
    <mergeCell ref="I20:L20"/>
    <mergeCell ref="F26:J26"/>
    <mergeCell ref="G27:L27"/>
    <mergeCell ref="H28:L28"/>
    <mergeCell ref="I29:L29"/>
    <mergeCell ref="D11:J11"/>
    <mergeCell ref="F12:J12"/>
    <mergeCell ref="G13:L13"/>
    <mergeCell ref="H14:L14"/>
    <mergeCell ref="I15:L15"/>
    <mergeCell ref="H44:L44"/>
    <mergeCell ref="I45:L45"/>
    <mergeCell ref="H36:L36"/>
    <mergeCell ref="I37:L37"/>
    <mergeCell ref="G18:L18"/>
    <mergeCell ref="H19:L19"/>
    <mergeCell ref="F34:J34"/>
    <mergeCell ref="G35:L35"/>
    <mergeCell ref="F42:J42"/>
    <mergeCell ref="G43:L43"/>
  </mergeCells>
  <pageMargins left="0.7" right="0.7" top="0.75" bottom="0.75" header="0.3" footer="0.3"/>
  <pageSetup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190"/>
  <sheetViews>
    <sheetView topLeftCell="A163" workbookViewId="0">
      <selection activeCell="C183" sqref="C183"/>
    </sheetView>
  </sheetViews>
  <sheetFormatPr defaultRowHeight="17.25" x14ac:dyDescent="0.25"/>
  <cols>
    <col min="1" max="1" width="4.85546875" style="85" customWidth="1"/>
    <col min="2" max="2" width="16" style="84" customWidth="1"/>
    <col min="3" max="3" width="60.140625" style="85" customWidth="1"/>
    <col min="4" max="4" width="13" style="85" customWidth="1"/>
    <col min="5" max="5" width="10.7109375" style="85" customWidth="1"/>
    <col min="6" max="6" width="19.7109375" style="86" customWidth="1"/>
    <col min="7" max="7" width="10.85546875" style="86" customWidth="1"/>
    <col min="8" max="8" width="19.5703125" style="86" customWidth="1"/>
    <col min="9" max="9" width="17.28515625" style="85" bestFit="1" customWidth="1"/>
    <col min="10" max="10" width="25.42578125" style="85" bestFit="1" customWidth="1"/>
    <col min="11" max="11" width="9.140625" style="85"/>
    <col min="12" max="12" width="20.7109375" style="85" customWidth="1"/>
    <col min="13" max="14" width="9.140625" style="85"/>
    <col min="15" max="15" width="11.28515625" style="85" bestFit="1" customWidth="1"/>
    <col min="16" max="16384" width="9.140625" style="85"/>
  </cols>
  <sheetData>
    <row r="1" spans="2:9" s="83" customFormat="1" x14ac:dyDescent="0.3">
      <c r="B1" s="81"/>
      <c r="C1" s="81"/>
      <c r="D1" s="81"/>
      <c r="E1" s="81"/>
      <c r="F1" s="81"/>
      <c r="G1" s="81"/>
      <c r="H1" s="82" t="s">
        <v>365</v>
      </c>
    </row>
    <row r="2" spans="2:9" s="83" customFormat="1" x14ac:dyDescent="0.3">
      <c r="B2" s="81"/>
      <c r="C2" s="81"/>
      <c r="D2" s="81"/>
      <c r="E2" s="81"/>
      <c r="F2" s="81"/>
      <c r="G2" s="97"/>
      <c r="H2" s="98" t="s">
        <v>86</v>
      </c>
      <c r="I2" s="99"/>
    </row>
    <row r="3" spans="2:9" s="83" customFormat="1" x14ac:dyDescent="0.3">
      <c r="B3" s="81"/>
      <c r="C3" s="81"/>
      <c r="D3" s="81"/>
      <c r="E3" s="81"/>
      <c r="F3" s="81"/>
      <c r="G3" s="97"/>
      <c r="H3" s="98" t="s">
        <v>44</v>
      </c>
      <c r="I3" s="99"/>
    </row>
    <row r="4" spans="2:9" ht="15" customHeight="1" x14ac:dyDescent="0.25"/>
    <row r="5" spans="2:9" ht="34.5" customHeight="1" x14ac:dyDescent="0.25">
      <c r="B5" s="271" t="s">
        <v>121</v>
      </c>
      <c r="C5" s="271"/>
      <c r="D5" s="271"/>
      <c r="E5" s="271"/>
      <c r="F5" s="271"/>
      <c r="G5" s="271"/>
      <c r="H5" s="271"/>
    </row>
    <row r="6" spans="2:9" ht="22.5" customHeight="1" x14ac:dyDescent="0.25">
      <c r="B6" s="96"/>
      <c r="C6" s="96"/>
      <c r="D6" s="96"/>
      <c r="E6" s="96"/>
      <c r="F6" s="96"/>
      <c r="G6" s="96"/>
      <c r="H6" s="96"/>
    </row>
    <row r="7" spans="2:9" ht="75" customHeight="1" x14ac:dyDescent="0.25">
      <c r="B7" s="272" t="s">
        <v>109</v>
      </c>
      <c r="C7" s="273" t="s">
        <v>110</v>
      </c>
      <c r="D7" s="273" t="s">
        <v>111</v>
      </c>
      <c r="E7" s="273" t="s">
        <v>112</v>
      </c>
      <c r="F7" s="274" t="s">
        <v>113</v>
      </c>
      <c r="G7" s="274" t="s">
        <v>114</v>
      </c>
      <c r="H7" s="274"/>
    </row>
    <row r="8" spans="2:9" ht="50.25" customHeight="1" x14ac:dyDescent="0.25">
      <c r="B8" s="272"/>
      <c r="C8" s="273"/>
      <c r="D8" s="273"/>
      <c r="E8" s="273"/>
      <c r="F8" s="274"/>
      <c r="G8" s="100" t="s">
        <v>115</v>
      </c>
      <c r="H8" s="100" t="s">
        <v>116</v>
      </c>
    </row>
    <row r="9" spans="2:9" ht="24" customHeight="1" x14ac:dyDescent="0.25">
      <c r="B9" s="270" t="s">
        <v>6</v>
      </c>
      <c r="C9" s="270"/>
      <c r="D9" s="270"/>
      <c r="E9" s="270"/>
      <c r="F9" s="270"/>
      <c r="G9" s="270"/>
      <c r="H9" s="87">
        <f>+H10</f>
        <v>15431089.223999998</v>
      </c>
    </row>
    <row r="10" spans="2:9" x14ac:dyDescent="0.25">
      <c r="B10" s="89" t="s">
        <v>117</v>
      </c>
      <c r="C10" s="90" t="s">
        <v>118</v>
      </c>
      <c r="D10" s="90" t="s">
        <v>119</v>
      </c>
      <c r="E10" s="270" t="s">
        <v>21</v>
      </c>
      <c r="F10" s="270"/>
      <c r="G10" s="270"/>
      <c r="H10" s="87">
        <f>H11+H150</f>
        <v>15431089.223999998</v>
      </c>
    </row>
    <row r="11" spans="2:9" x14ac:dyDescent="0.25">
      <c r="B11" s="89" t="s">
        <v>120</v>
      </c>
      <c r="C11" s="270" t="s">
        <v>40</v>
      </c>
      <c r="D11" s="270"/>
      <c r="E11" s="270"/>
      <c r="F11" s="270"/>
      <c r="G11" s="270"/>
      <c r="H11" s="87">
        <f>+H12+H32</f>
        <v>14117070.749999998</v>
      </c>
    </row>
    <row r="12" spans="2:9" s="103" customFormat="1" ht="21.75" customHeight="1" x14ac:dyDescent="0.25">
      <c r="B12" s="278" t="s">
        <v>186</v>
      </c>
      <c r="C12" s="279"/>
      <c r="D12" s="279"/>
      <c r="E12" s="279"/>
      <c r="F12" s="279"/>
      <c r="G12" s="280"/>
      <c r="H12" s="87">
        <f>SUM(H13:H31)</f>
        <v>13892109.367999999</v>
      </c>
    </row>
    <row r="13" spans="2:9" x14ac:dyDescent="0.25">
      <c r="B13" s="191" t="s">
        <v>187</v>
      </c>
      <c r="C13" s="91" t="s">
        <v>188</v>
      </c>
      <c r="D13" s="104" t="s">
        <v>189</v>
      </c>
      <c r="E13" s="104" t="s">
        <v>190</v>
      </c>
      <c r="F13" s="105">
        <v>60973333</v>
      </c>
      <c r="G13" s="105">
        <v>1</v>
      </c>
      <c r="H13" s="106">
        <f t="shared" ref="H13:H31" si="0">+G13*F13/1000</f>
        <v>60973.332999999999</v>
      </c>
    </row>
    <row r="14" spans="2:9" x14ac:dyDescent="0.25">
      <c r="B14" s="191" t="s">
        <v>191</v>
      </c>
      <c r="C14" s="91" t="s">
        <v>188</v>
      </c>
      <c r="D14" s="104" t="s">
        <v>189</v>
      </c>
      <c r="E14" s="104" t="s">
        <v>190</v>
      </c>
      <c r="F14" s="105">
        <v>801949573</v>
      </c>
      <c r="G14" s="105">
        <v>1</v>
      </c>
      <c r="H14" s="106">
        <f t="shared" si="0"/>
        <v>801949.57299999997</v>
      </c>
    </row>
    <row r="15" spans="2:9" x14ac:dyDescent="0.25">
      <c r="B15" s="191" t="s">
        <v>192</v>
      </c>
      <c r="C15" s="91" t="s">
        <v>188</v>
      </c>
      <c r="D15" s="104" t="s">
        <v>189</v>
      </c>
      <c r="E15" s="104" t="s">
        <v>190</v>
      </c>
      <c r="F15" s="105">
        <v>1666666662</v>
      </c>
      <c r="G15" s="105">
        <v>1</v>
      </c>
      <c r="H15" s="106">
        <f t="shared" si="0"/>
        <v>1666666.662</v>
      </c>
    </row>
    <row r="16" spans="2:9" x14ac:dyDescent="0.25">
      <c r="B16" s="191" t="s">
        <v>193</v>
      </c>
      <c r="C16" s="91" t="s">
        <v>188</v>
      </c>
      <c r="D16" s="104" t="s">
        <v>189</v>
      </c>
      <c r="E16" s="104" t="s">
        <v>190</v>
      </c>
      <c r="F16" s="105">
        <v>1000000000</v>
      </c>
      <c r="G16" s="105">
        <v>1</v>
      </c>
      <c r="H16" s="106">
        <f t="shared" si="0"/>
        <v>1000000</v>
      </c>
    </row>
    <row r="17" spans="2:10" x14ac:dyDescent="0.25">
      <c r="B17" s="191" t="s">
        <v>194</v>
      </c>
      <c r="C17" s="91" t="s">
        <v>188</v>
      </c>
      <c r="D17" s="104" t="s">
        <v>189</v>
      </c>
      <c r="E17" s="104" t="s">
        <v>190</v>
      </c>
      <c r="F17" s="105">
        <v>2012130200</v>
      </c>
      <c r="G17" s="105">
        <v>1</v>
      </c>
      <c r="H17" s="106">
        <f t="shared" si="0"/>
        <v>2012130.2</v>
      </c>
      <c r="I17" s="88"/>
    </row>
    <row r="18" spans="2:10" x14ac:dyDescent="0.25">
      <c r="B18" s="191" t="s">
        <v>195</v>
      </c>
      <c r="C18" s="91" t="s">
        <v>188</v>
      </c>
      <c r="D18" s="104" t="s">
        <v>189</v>
      </c>
      <c r="E18" s="104" t="s">
        <v>190</v>
      </c>
      <c r="F18" s="105">
        <v>1215000000</v>
      </c>
      <c r="G18" s="105">
        <v>1</v>
      </c>
      <c r="H18" s="106">
        <f t="shared" si="0"/>
        <v>1215000</v>
      </c>
    </row>
    <row r="19" spans="2:10" x14ac:dyDescent="0.25">
      <c r="B19" s="191" t="s">
        <v>196</v>
      </c>
      <c r="C19" s="91" t="s">
        <v>188</v>
      </c>
      <c r="D19" s="104" t="s">
        <v>189</v>
      </c>
      <c r="E19" s="104" t="s">
        <v>190</v>
      </c>
      <c r="F19" s="105">
        <v>328800000</v>
      </c>
      <c r="G19" s="105">
        <v>1</v>
      </c>
      <c r="H19" s="106">
        <f t="shared" si="0"/>
        <v>328800</v>
      </c>
    </row>
    <row r="20" spans="2:10" x14ac:dyDescent="0.25">
      <c r="B20" s="191" t="s">
        <v>197</v>
      </c>
      <c r="C20" s="91" t="s">
        <v>188</v>
      </c>
      <c r="D20" s="104" t="s">
        <v>189</v>
      </c>
      <c r="E20" s="104" t="s">
        <v>190</v>
      </c>
      <c r="F20" s="105">
        <v>118800000</v>
      </c>
      <c r="G20" s="105">
        <v>1</v>
      </c>
      <c r="H20" s="106">
        <f t="shared" si="0"/>
        <v>118800</v>
      </c>
      <c r="J20" s="88"/>
    </row>
    <row r="21" spans="2:10" x14ac:dyDescent="0.25">
      <c r="B21" s="191" t="s">
        <v>198</v>
      </c>
      <c r="C21" s="91" t="s">
        <v>188</v>
      </c>
      <c r="D21" s="104" t="s">
        <v>189</v>
      </c>
      <c r="E21" s="104" t="s">
        <v>190</v>
      </c>
      <c r="F21" s="105">
        <v>298800000</v>
      </c>
      <c r="G21" s="105">
        <v>1</v>
      </c>
      <c r="H21" s="106">
        <f t="shared" si="0"/>
        <v>298800</v>
      </c>
    </row>
    <row r="22" spans="2:10" x14ac:dyDescent="0.25">
      <c r="B22" s="191" t="s">
        <v>199</v>
      </c>
      <c r="C22" s="91" t="s">
        <v>188</v>
      </c>
      <c r="D22" s="104" t="s">
        <v>189</v>
      </c>
      <c r="E22" s="104" t="s">
        <v>190</v>
      </c>
      <c r="F22" s="105">
        <v>378000000</v>
      </c>
      <c r="G22" s="105">
        <v>1</v>
      </c>
      <c r="H22" s="106">
        <f t="shared" si="0"/>
        <v>378000</v>
      </c>
    </row>
    <row r="23" spans="2:10" x14ac:dyDescent="0.25">
      <c r="B23" s="191" t="s">
        <v>200</v>
      </c>
      <c r="C23" s="91" t="s">
        <v>188</v>
      </c>
      <c r="D23" s="104" t="s">
        <v>189</v>
      </c>
      <c r="E23" s="104" t="s">
        <v>190</v>
      </c>
      <c r="F23" s="105">
        <v>759000000</v>
      </c>
      <c r="G23" s="105">
        <v>1</v>
      </c>
      <c r="H23" s="106">
        <f t="shared" si="0"/>
        <v>759000</v>
      </c>
    </row>
    <row r="24" spans="2:10" x14ac:dyDescent="0.25">
      <c r="B24" s="191" t="s">
        <v>201</v>
      </c>
      <c r="C24" s="91" t="s">
        <v>188</v>
      </c>
      <c r="D24" s="104" t="s">
        <v>189</v>
      </c>
      <c r="E24" s="104" t="s">
        <v>190</v>
      </c>
      <c r="F24" s="105">
        <v>577444000</v>
      </c>
      <c r="G24" s="105">
        <v>1</v>
      </c>
      <c r="H24" s="106">
        <f t="shared" si="0"/>
        <v>577444</v>
      </c>
    </row>
    <row r="25" spans="2:10" x14ac:dyDescent="0.25">
      <c r="B25" s="191" t="s">
        <v>202</v>
      </c>
      <c r="C25" s="91" t="s">
        <v>203</v>
      </c>
      <c r="D25" s="104" t="s">
        <v>189</v>
      </c>
      <c r="E25" s="104" t="s">
        <v>190</v>
      </c>
      <c r="F25" s="105">
        <v>525000000</v>
      </c>
      <c r="G25" s="105">
        <v>1</v>
      </c>
      <c r="H25" s="106">
        <f t="shared" si="0"/>
        <v>525000</v>
      </c>
    </row>
    <row r="26" spans="2:10" x14ac:dyDescent="0.25">
      <c r="B26" s="191" t="s">
        <v>204</v>
      </c>
      <c r="C26" s="91" t="s">
        <v>188</v>
      </c>
      <c r="D26" s="104" t="s">
        <v>189</v>
      </c>
      <c r="E26" s="104" t="s">
        <v>190</v>
      </c>
      <c r="F26" s="105">
        <v>170445600</v>
      </c>
      <c r="G26" s="105">
        <v>1</v>
      </c>
      <c r="H26" s="106">
        <f t="shared" si="0"/>
        <v>170445.6</v>
      </c>
    </row>
    <row r="27" spans="2:10" x14ac:dyDescent="0.25">
      <c r="B27" s="191" t="s">
        <v>205</v>
      </c>
      <c r="C27" s="91" t="s">
        <v>188</v>
      </c>
      <c r="D27" s="104" t="s">
        <v>189</v>
      </c>
      <c r="E27" s="104" t="s">
        <v>190</v>
      </c>
      <c r="F27" s="105">
        <v>312900000</v>
      </c>
      <c r="G27" s="105">
        <v>1</v>
      </c>
      <c r="H27" s="106">
        <f t="shared" si="0"/>
        <v>312900</v>
      </c>
    </row>
    <row r="28" spans="2:10" x14ac:dyDescent="0.25">
      <c r="B28" s="191" t="s">
        <v>206</v>
      </c>
      <c r="C28" s="91" t="s">
        <v>188</v>
      </c>
      <c r="D28" s="104" t="s">
        <v>189</v>
      </c>
      <c r="E28" s="104" t="s">
        <v>190</v>
      </c>
      <c r="F28" s="105">
        <v>309600000</v>
      </c>
      <c r="G28" s="105">
        <v>1</v>
      </c>
      <c r="H28" s="106">
        <f t="shared" si="0"/>
        <v>309600</v>
      </c>
    </row>
    <row r="29" spans="2:10" x14ac:dyDescent="0.25">
      <c r="B29" s="191" t="s">
        <v>207</v>
      </c>
      <c r="C29" s="91" t="s">
        <v>188</v>
      </c>
      <c r="D29" s="104" t="s">
        <v>189</v>
      </c>
      <c r="E29" s="104" t="s">
        <v>190</v>
      </c>
      <c r="F29" s="105">
        <v>369600000</v>
      </c>
      <c r="G29" s="105">
        <v>1</v>
      </c>
      <c r="H29" s="106">
        <f t="shared" si="0"/>
        <v>369600</v>
      </c>
    </row>
    <row r="30" spans="2:10" x14ac:dyDescent="0.25">
      <c r="B30" s="191" t="s">
        <v>208</v>
      </c>
      <c r="C30" s="91" t="s">
        <v>188</v>
      </c>
      <c r="D30" s="104" t="s">
        <v>189</v>
      </c>
      <c r="E30" s="104" t="s">
        <v>190</v>
      </c>
      <c r="F30" s="105">
        <v>987000000</v>
      </c>
      <c r="G30" s="105">
        <v>1</v>
      </c>
      <c r="H30" s="106">
        <f t="shared" si="0"/>
        <v>987000</v>
      </c>
    </row>
    <row r="31" spans="2:10" x14ac:dyDescent="0.25">
      <c r="B31" s="191" t="s">
        <v>375</v>
      </c>
      <c r="C31" s="91" t="s">
        <v>188</v>
      </c>
      <c r="D31" s="104" t="s">
        <v>189</v>
      </c>
      <c r="E31" s="104" t="s">
        <v>190</v>
      </c>
      <c r="F31" s="105">
        <v>2000000000</v>
      </c>
      <c r="G31" s="105">
        <v>1</v>
      </c>
      <c r="H31" s="106">
        <f t="shared" si="0"/>
        <v>2000000</v>
      </c>
    </row>
    <row r="32" spans="2:10" s="107" customFormat="1" x14ac:dyDescent="0.25">
      <c r="B32" s="278" t="s">
        <v>209</v>
      </c>
      <c r="C32" s="279"/>
      <c r="D32" s="279"/>
      <c r="E32" s="279"/>
      <c r="F32" s="279"/>
      <c r="G32" s="280"/>
      <c r="H32" s="87">
        <f>SUM(H33:H149)</f>
        <v>224961.38200000004</v>
      </c>
    </row>
    <row r="33" spans="2:8" x14ac:dyDescent="0.25">
      <c r="B33" s="108" t="s">
        <v>210</v>
      </c>
      <c r="C33" s="92" t="s">
        <v>211</v>
      </c>
      <c r="D33" s="104" t="s">
        <v>189</v>
      </c>
      <c r="E33" s="104" t="s">
        <v>190</v>
      </c>
      <c r="F33" s="105">
        <v>330000</v>
      </c>
      <c r="G33" s="104">
        <v>1</v>
      </c>
      <c r="H33" s="109">
        <f t="shared" ref="H33:H98" si="1">+G33*F33/1000</f>
        <v>330</v>
      </c>
    </row>
    <row r="34" spans="2:8" x14ac:dyDescent="0.25">
      <c r="B34" s="108" t="s">
        <v>212</v>
      </c>
      <c r="C34" s="92" t="s">
        <v>211</v>
      </c>
      <c r="D34" s="104" t="s">
        <v>189</v>
      </c>
      <c r="E34" s="104" t="s">
        <v>190</v>
      </c>
      <c r="F34" s="105">
        <v>5400000</v>
      </c>
      <c r="G34" s="104">
        <v>1</v>
      </c>
      <c r="H34" s="109">
        <f t="shared" si="1"/>
        <v>5400</v>
      </c>
    </row>
    <row r="35" spans="2:8" x14ac:dyDescent="0.25">
      <c r="B35" s="108" t="s">
        <v>213</v>
      </c>
      <c r="C35" s="92" t="s">
        <v>211</v>
      </c>
      <c r="D35" s="104" t="s">
        <v>189</v>
      </c>
      <c r="E35" s="104" t="s">
        <v>190</v>
      </c>
      <c r="F35" s="105">
        <v>4800000</v>
      </c>
      <c r="G35" s="104">
        <v>1</v>
      </c>
      <c r="H35" s="109">
        <f t="shared" si="1"/>
        <v>4800</v>
      </c>
    </row>
    <row r="36" spans="2:8" x14ac:dyDescent="0.25">
      <c r="B36" s="108" t="s">
        <v>214</v>
      </c>
      <c r="C36" s="92" t="s">
        <v>211</v>
      </c>
      <c r="D36" s="104" t="s">
        <v>189</v>
      </c>
      <c r="E36" s="104" t="s">
        <v>190</v>
      </c>
      <c r="F36" s="105">
        <v>2044990</v>
      </c>
      <c r="G36" s="104">
        <v>1</v>
      </c>
      <c r="H36" s="109">
        <f t="shared" si="1"/>
        <v>2044.99</v>
      </c>
    </row>
    <row r="37" spans="2:8" x14ac:dyDescent="0.25">
      <c r="B37" s="108" t="s">
        <v>215</v>
      </c>
      <c r="C37" s="92" t="s">
        <v>211</v>
      </c>
      <c r="D37" s="104" t="s">
        <v>189</v>
      </c>
      <c r="E37" s="104" t="s">
        <v>190</v>
      </c>
      <c r="F37" s="105">
        <v>4887766</v>
      </c>
      <c r="G37" s="104">
        <v>1</v>
      </c>
      <c r="H37" s="109">
        <f t="shared" si="1"/>
        <v>4887.7659999999996</v>
      </c>
    </row>
    <row r="38" spans="2:8" x14ac:dyDescent="0.25">
      <c r="B38" s="108" t="s">
        <v>216</v>
      </c>
      <c r="C38" s="92" t="s">
        <v>211</v>
      </c>
      <c r="D38" s="104" t="s">
        <v>189</v>
      </c>
      <c r="E38" s="104" t="s">
        <v>190</v>
      </c>
      <c r="F38" s="105">
        <v>4500000</v>
      </c>
      <c r="G38" s="104">
        <v>1</v>
      </c>
      <c r="H38" s="109">
        <f t="shared" si="1"/>
        <v>4500</v>
      </c>
    </row>
    <row r="39" spans="2:8" x14ac:dyDescent="0.25">
      <c r="B39" s="108" t="s">
        <v>217</v>
      </c>
      <c r="C39" s="92" t="s">
        <v>211</v>
      </c>
      <c r="D39" s="104" t="s">
        <v>189</v>
      </c>
      <c r="E39" s="104" t="s">
        <v>190</v>
      </c>
      <c r="F39" s="105">
        <v>800000</v>
      </c>
      <c r="G39" s="104">
        <v>1</v>
      </c>
      <c r="H39" s="109">
        <f t="shared" si="1"/>
        <v>800</v>
      </c>
    </row>
    <row r="40" spans="2:8" x14ac:dyDescent="0.25">
      <c r="B40" s="108" t="s">
        <v>218</v>
      </c>
      <c r="C40" s="92" t="s">
        <v>211</v>
      </c>
      <c r="D40" s="104" t="s">
        <v>189</v>
      </c>
      <c r="E40" s="104" t="s">
        <v>190</v>
      </c>
      <c r="F40" s="105">
        <v>1110000</v>
      </c>
      <c r="G40" s="104">
        <v>1</v>
      </c>
      <c r="H40" s="109">
        <f t="shared" si="1"/>
        <v>1110</v>
      </c>
    </row>
    <row r="41" spans="2:8" x14ac:dyDescent="0.25">
      <c r="B41" s="108" t="s">
        <v>219</v>
      </c>
      <c r="C41" s="92" t="s">
        <v>211</v>
      </c>
      <c r="D41" s="104" t="s">
        <v>189</v>
      </c>
      <c r="E41" s="104" t="s">
        <v>190</v>
      </c>
      <c r="F41" s="105">
        <v>1400000</v>
      </c>
      <c r="G41" s="104">
        <v>1</v>
      </c>
      <c r="H41" s="109">
        <f t="shared" si="1"/>
        <v>1400</v>
      </c>
    </row>
    <row r="42" spans="2:8" x14ac:dyDescent="0.25">
      <c r="B42" s="108" t="s">
        <v>220</v>
      </c>
      <c r="C42" s="92" t="s">
        <v>211</v>
      </c>
      <c r="D42" s="104" t="s">
        <v>189</v>
      </c>
      <c r="E42" s="104" t="s">
        <v>190</v>
      </c>
      <c r="F42" s="105">
        <v>1000000</v>
      </c>
      <c r="G42" s="104">
        <v>1</v>
      </c>
      <c r="H42" s="109">
        <f t="shared" si="1"/>
        <v>1000</v>
      </c>
    </row>
    <row r="43" spans="2:8" x14ac:dyDescent="0.25">
      <c r="B43" s="108" t="s">
        <v>221</v>
      </c>
      <c r="C43" s="92" t="s">
        <v>211</v>
      </c>
      <c r="D43" s="104" t="s">
        <v>189</v>
      </c>
      <c r="E43" s="104" t="s">
        <v>190</v>
      </c>
      <c r="F43" s="105">
        <v>3300000</v>
      </c>
      <c r="G43" s="104">
        <v>1</v>
      </c>
      <c r="H43" s="109">
        <f t="shared" si="1"/>
        <v>3300</v>
      </c>
    </row>
    <row r="44" spans="2:8" x14ac:dyDescent="0.25">
      <c r="B44" s="108" t="s">
        <v>222</v>
      </c>
      <c r="C44" s="92" t="s">
        <v>211</v>
      </c>
      <c r="D44" s="104" t="s">
        <v>189</v>
      </c>
      <c r="E44" s="104" t="s">
        <v>190</v>
      </c>
      <c r="F44" s="105">
        <v>2700000</v>
      </c>
      <c r="G44" s="104">
        <v>1</v>
      </c>
      <c r="H44" s="109">
        <f t="shared" si="1"/>
        <v>2700</v>
      </c>
    </row>
    <row r="45" spans="2:8" x14ac:dyDescent="0.25">
      <c r="B45" s="108" t="s">
        <v>223</v>
      </c>
      <c r="C45" s="92" t="s">
        <v>211</v>
      </c>
      <c r="D45" s="104" t="s">
        <v>189</v>
      </c>
      <c r="E45" s="104" t="s">
        <v>190</v>
      </c>
      <c r="F45" s="105">
        <v>2340000</v>
      </c>
      <c r="G45" s="104">
        <v>1</v>
      </c>
      <c r="H45" s="109">
        <f t="shared" si="1"/>
        <v>2340</v>
      </c>
    </row>
    <row r="46" spans="2:8" x14ac:dyDescent="0.25">
      <c r="B46" s="108" t="s">
        <v>224</v>
      </c>
      <c r="C46" s="92" t="s">
        <v>211</v>
      </c>
      <c r="D46" s="104" t="s">
        <v>189</v>
      </c>
      <c r="E46" s="104" t="s">
        <v>190</v>
      </c>
      <c r="F46" s="105">
        <v>800000</v>
      </c>
      <c r="G46" s="104">
        <v>1</v>
      </c>
      <c r="H46" s="109">
        <f t="shared" si="1"/>
        <v>800</v>
      </c>
    </row>
    <row r="47" spans="2:8" x14ac:dyDescent="0.25">
      <c r="B47" s="108" t="s">
        <v>225</v>
      </c>
      <c r="C47" s="92" t="s">
        <v>211</v>
      </c>
      <c r="D47" s="104" t="s">
        <v>189</v>
      </c>
      <c r="E47" s="104" t="s">
        <v>190</v>
      </c>
      <c r="F47" s="105">
        <v>1650000</v>
      </c>
      <c r="G47" s="104">
        <v>1</v>
      </c>
      <c r="H47" s="109">
        <f t="shared" si="1"/>
        <v>1650</v>
      </c>
    </row>
    <row r="48" spans="2:8" x14ac:dyDescent="0.25">
      <c r="B48" s="108" t="s">
        <v>226</v>
      </c>
      <c r="C48" s="92" t="s">
        <v>211</v>
      </c>
      <c r="D48" s="104" t="s">
        <v>189</v>
      </c>
      <c r="E48" s="104" t="s">
        <v>190</v>
      </c>
      <c r="F48" s="105">
        <v>1200000</v>
      </c>
      <c r="G48" s="104">
        <v>1</v>
      </c>
      <c r="H48" s="109">
        <f t="shared" si="1"/>
        <v>1200</v>
      </c>
    </row>
    <row r="49" spans="2:8" x14ac:dyDescent="0.25">
      <c r="B49" s="108" t="s">
        <v>227</v>
      </c>
      <c r="C49" s="92" t="s">
        <v>211</v>
      </c>
      <c r="D49" s="104" t="s">
        <v>189</v>
      </c>
      <c r="E49" s="104" t="s">
        <v>190</v>
      </c>
      <c r="F49" s="105">
        <v>2100000</v>
      </c>
      <c r="G49" s="104">
        <v>1</v>
      </c>
      <c r="H49" s="109">
        <f t="shared" si="1"/>
        <v>2100</v>
      </c>
    </row>
    <row r="50" spans="2:8" x14ac:dyDescent="0.25">
      <c r="B50" s="108" t="s">
        <v>228</v>
      </c>
      <c r="C50" s="92" t="s">
        <v>211</v>
      </c>
      <c r="D50" s="104" t="s">
        <v>189</v>
      </c>
      <c r="E50" s="104" t="s">
        <v>190</v>
      </c>
      <c r="F50" s="105">
        <v>900000</v>
      </c>
      <c r="G50" s="104">
        <v>1</v>
      </c>
      <c r="H50" s="109">
        <f t="shared" si="1"/>
        <v>900</v>
      </c>
    </row>
    <row r="51" spans="2:8" x14ac:dyDescent="0.25">
      <c r="B51" s="108" t="s">
        <v>376</v>
      </c>
      <c r="C51" s="92" t="s">
        <v>211</v>
      </c>
      <c r="D51" s="104" t="s">
        <v>189</v>
      </c>
      <c r="E51" s="104" t="s">
        <v>190</v>
      </c>
      <c r="F51" s="105">
        <v>2757350</v>
      </c>
      <c r="G51" s="104">
        <v>1</v>
      </c>
      <c r="H51" s="109">
        <f t="shared" si="1"/>
        <v>2757.35</v>
      </c>
    </row>
    <row r="52" spans="2:8" x14ac:dyDescent="0.25">
      <c r="B52" s="108" t="s">
        <v>229</v>
      </c>
      <c r="C52" s="92" t="s">
        <v>230</v>
      </c>
      <c r="D52" s="104" t="s">
        <v>231</v>
      </c>
      <c r="E52" s="104" t="s">
        <v>190</v>
      </c>
      <c r="F52" s="105">
        <v>355535</v>
      </c>
      <c r="G52" s="104">
        <v>1</v>
      </c>
      <c r="H52" s="109">
        <f t="shared" si="1"/>
        <v>355.53500000000003</v>
      </c>
    </row>
    <row r="53" spans="2:8" x14ac:dyDescent="0.25">
      <c r="B53" s="108" t="s">
        <v>229</v>
      </c>
      <c r="C53" s="92" t="s">
        <v>230</v>
      </c>
      <c r="D53" s="104" t="s">
        <v>231</v>
      </c>
      <c r="E53" s="104" t="s">
        <v>190</v>
      </c>
      <c r="F53" s="105">
        <v>7226012</v>
      </c>
      <c r="G53" s="104">
        <v>1</v>
      </c>
      <c r="H53" s="109">
        <f t="shared" si="1"/>
        <v>7226.0119999999997</v>
      </c>
    </row>
    <row r="54" spans="2:8" x14ac:dyDescent="0.25">
      <c r="B54" s="108" t="s">
        <v>229</v>
      </c>
      <c r="C54" s="92" t="s">
        <v>230</v>
      </c>
      <c r="D54" s="104" t="s">
        <v>231</v>
      </c>
      <c r="E54" s="104" t="s">
        <v>190</v>
      </c>
      <c r="F54" s="105">
        <v>15093508</v>
      </c>
      <c r="G54" s="104">
        <v>1</v>
      </c>
      <c r="H54" s="109">
        <f t="shared" si="1"/>
        <v>15093.508</v>
      </c>
    </row>
    <row r="55" spans="2:8" x14ac:dyDescent="0.25">
      <c r="B55" s="108" t="s">
        <v>229</v>
      </c>
      <c r="C55" s="92" t="s">
        <v>230</v>
      </c>
      <c r="D55" s="104" t="s">
        <v>231</v>
      </c>
      <c r="E55" s="104" t="s">
        <v>190</v>
      </c>
      <c r="F55" s="105">
        <v>9344666</v>
      </c>
      <c r="G55" s="104">
        <v>1</v>
      </c>
      <c r="H55" s="109">
        <f t="shared" si="1"/>
        <v>9344.6659999999993</v>
      </c>
    </row>
    <row r="56" spans="2:8" x14ac:dyDescent="0.25">
      <c r="B56" s="108" t="s">
        <v>229</v>
      </c>
      <c r="C56" s="92" t="s">
        <v>230</v>
      </c>
      <c r="D56" s="104" t="s">
        <v>231</v>
      </c>
      <c r="E56" s="104" t="s">
        <v>190</v>
      </c>
      <c r="F56" s="105">
        <v>15675519</v>
      </c>
      <c r="G56" s="104">
        <v>1</v>
      </c>
      <c r="H56" s="109">
        <f t="shared" si="1"/>
        <v>15675.519</v>
      </c>
    </row>
    <row r="57" spans="2:8" x14ac:dyDescent="0.25">
      <c r="B57" s="108" t="s">
        <v>229</v>
      </c>
      <c r="C57" s="92" t="s">
        <v>230</v>
      </c>
      <c r="D57" s="104" t="s">
        <v>231</v>
      </c>
      <c r="E57" s="104" t="s">
        <v>190</v>
      </c>
      <c r="F57" s="105">
        <v>8719940</v>
      </c>
      <c r="G57" s="104">
        <v>1</v>
      </c>
      <c r="H57" s="109">
        <f t="shared" si="1"/>
        <v>8719.94</v>
      </c>
    </row>
    <row r="58" spans="2:8" x14ac:dyDescent="0.25">
      <c r="B58" s="108" t="s">
        <v>229</v>
      </c>
      <c r="C58" s="92" t="s">
        <v>230</v>
      </c>
      <c r="D58" s="104" t="s">
        <v>231</v>
      </c>
      <c r="E58" s="104" t="s">
        <v>190</v>
      </c>
      <c r="F58" s="105">
        <v>2226500</v>
      </c>
      <c r="G58" s="104">
        <v>1</v>
      </c>
      <c r="H58" s="109">
        <f t="shared" si="1"/>
        <v>2226.5</v>
      </c>
    </row>
    <row r="59" spans="2:8" x14ac:dyDescent="0.25">
      <c r="B59" s="108" t="s">
        <v>229</v>
      </c>
      <c r="C59" s="92" t="s">
        <v>230</v>
      </c>
      <c r="D59" s="104" t="s">
        <v>231</v>
      </c>
      <c r="E59" s="104" t="s">
        <v>190</v>
      </c>
      <c r="F59" s="105">
        <v>2954455</v>
      </c>
      <c r="G59" s="104">
        <v>1</v>
      </c>
      <c r="H59" s="109">
        <f t="shared" si="1"/>
        <v>2954.4549999999999</v>
      </c>
    </row>
    <row r="60" spans="2:8" x14ac:dyDescent="0.25">
      <c r="B60" s="108" t="s">
        <v>229</v>
      </c>
      <c r="C60" s="92" t="s">
        <v>230</v>
      </c>
      <c r="D60" s="104" t="s">
        <v>231</v>
      </c>
      <c r="E60" s="104" t="s">
        <v>190</v>
      </c>
      <c r="F60" s="105">
        <v>843784</v>
      </c>
      <c r="G60" s="104">
        <v>1</v>
      </c>
      <c r="H60" s="109">
        <f t="shared" si="1"/>
        <v>843.78399999999999</v>
      </c>
    </row>
    <row r="61" spans="2:8" x14ac:dyDescent="0.25">
      <c r="B61" s="108" t="s">
        <v>229</v>
      </c>
      <c r="C61" s="92" t="s">
        <v>230</v>
      </c>
      <c r="D61" s="104" t="s">
        <v>231</v>
      </c>
      <c r="E61" s="104" t="s">
        <v>190</v>
      </c>
      <c r="F61" s="105">
        <v>2126018</v>
      </c>
      <c r="G61" s="104">
        <v>1</v>
      </c>
      <c r="H61" s="109">
        <f t="shared" si="1"/>
        <v>2126.018</v>
      </c>
    </row>
    <row r="62" spans="2:8" x14ac:dyDescent="0.25">
      <c r="B62" s="108" t="s">
        <v>229</v>
      </c>
      <c r="C62" s="92" t="s">
        <v>230</v>
      </c>
      <c r="D62" s="104" t="s">
        <v>231</v>
      </c>
      <c r="E62" s="104" t="s">
        <v>190</v>
      </c>
      <c r="F62" s="105">
        <v>2833632</v>
      </c>
      <c r="G62" s="104">
        <v>1</v>
      </c>
      <c r="H62" s="109">
        <f t="shared" si="1"/>
        <v>2833.6320000000001</v>
      </c>
    </row>
    <row r="63" spans="2:8" x14ac:dyDescent="0.25">
      <c r="B63" s="108" t="s">
        <v>229</v>
      </c>
      <c r="C63" s="92" t="s">
        <v>230</v>
      </c>
      <c r="D63" s="104" t="s">
        <v>231</v>
      </c>
      <c r="E63" s="104" t="s">
        <v>190</v>
      </c>
      <c r="F63" s="105">
        <v>4914369</v>
      </c>
      <c r="G63" s="104">
        <v>1</v>
      </c>
      <c r="H63" s="109">
        <f t="shared" si="1"/>
        <v>4914.3689999999997</v>
      </c>
    </row>
    <row r="64" spans="2:8" x14ac:dyDescent="0.25">
      <c r="B64" s="108" t="s">
        <v>229</v>
      </c>
      <c r="C64" s="92" t="s">
        <v>230</v>
      </c>
      <c r="D64" s="104" t="s">
        <v>231</v>
      </c>
      <c r="E64" s="104" t="s">
        <v>190</v>
      </c>
      <c r="F64" s="105">
        <v>4947824</v>
      </c>
      <c r="G64" s="104">
        <v>1</v>
      </c>
      <c r="H64" s="109">
        <f t="shared" si="1"/>
        <v>4947.8239999999996</v>
      </c>
    </row>
    <row r="65" spans="2:8" x14ac:dyDescent="0.25">
      <c r="B65" s="108" t="s">
        <v>229</v>
      </c>
      <c r="C65" s="92" t="s">
        <v>230</v>
      </c>
      <c r="D65" s="104" t="s">
        <v>231</v>
      </c>
      <c r="E65" s="104" t="s">
        <v>190</v>
      </c>
      <c r="F65" s="105">
        <v>4205773</v>
      </c>
      <c r="G65" s="104">
        <v>1</v>
      </c>
      <c r="H65" s="109">
        <f t="shared" si="1"/>
        <v>4205.7730000000001</v>
      </c>
    </row>
    <row r="66" spans="2:8" x14ac:dyDescent="0.25">
      <c r="B66" s="108" t="s">
        <v>377</v>
      </c>
      <c r="C66" s="32" t="s">
        <v>230</v>
      </c>
      <c r="D66" s="44" t="s">
        <v>231</v>
      </c>
      <c r="E66" s="44" t="s">
        <v>190</v>
      </c>
      <c r="F66" s="105">
        <v>8140799</v>
      </c>
      <c r="G66" s="179">
        <v>-1</v>
      </c>
      <c r="H66" s="109">
        <v>-8140.8</v>
      </c>
    </row>
    <row r="67" spans="2:8" x14ac:dyDescent="0.25">
      <c r="B67" s="108" t="s">
        <v>378</v>
      </c>
      <c r="C67" s="92" t="s">
        <v>230</v>
      </c>
      <c r="D67" s="104" t="s">
        <v>231</v>
      </c>
      <c r="E67" s="104" t="s">
        <v>190</v>
      </c>
      <c r="F67" s="105">
        <v>8140799</v>
      </c>
      <c r="G67" s="104">
        <v>1</v>
      </c>
      <c r="H67" s="109">
        <f t="shared" ref="H67" si="2">+G67*F67/1000</f>
        <v>8140.799</v>
      </c>
    </row>
    <row r="68" spans="2:8" x14ac:dyDescent="0.25">
      <c r="B68" s="108" t="s">
        <v>229</v>
      </c>
      <c r="C68" s="92" t="s">
        <v>230</v>
      </c>
      <c r="D68" s="104" t="s">
        <v>231</v>
      </c>
      <c r="E68" s="104" t="s">
        <v>190</v>
      </c>
      <c r="F68" s="105">
        <v>1324879</v>
      </c>
      <c r="G68" s="104">
        <v>1</v>
      </c>
      <c r="H68" s="109">
        <f t="shared" si="1"/>
        <v>1324.8789999999999</v>
      </c>
    </row>
    <row r="69" spans="2:8" x14ac:dyDescent="0.25">
      <c r="B69" s="108" t="s">
        <v>229</v>
      </c>
      <c r="C69" s="92" t="s">
        <v>230</v>
      </c>
      <c r="D69" s="104" t="s">
        <v>231</v>
      </c>
      <c r="E69" s="104" t="s">
        <v>190</v>
      </c>
      <c r="F69" s="105">
        <v>2607466</v>
      </c>
      <c r="G69" s="104">
        <v>1</v>
      </c>
      <c r="H69" s="109">
        <f t="shared" si="1"/>
        <v>2607.4659999999999</v>
      </c>
    </row>
    <row r="70" spans="2:8" x14ac:dyDescent="0.25">
      <c r="B70" s="108" t="s">
        <v>229</v>
      </c>
      <c r="C70" s="92" t="s">
        <v>230</v>
      </c>
      <c r="D70" s="104" t="s">
        <v>231</v>
      </c>
      <c r="E70" s="104" t="s">
        <v>190</v>
      </c>
      <c r="F70" s="105">
        <v>2052538</v>
      </c>
      <c r="G70" s="104">
        <v>1</v>
      </c>
      <c r="H70" s="109">
        <f t="shared" si="1"/>
        <v>2052.538</v>
      </c>
    </row>
    <row r="71" spans="2:8" x14ac:dyDescent="0.25">
      <c r="B71" s="108" t="s">
        <v>229</v>
      </c>
      <c r="C71" s="92" t="s">
        <v>230</v>
      </c>
      <c r="D71" s="104" t="s">
        <v>231</v>
      </c>
      <c r="E71" s="104" t="s">
        <v>190</v>
      </c>
      <c r="F71" s="105">
        <v>2511892</v>
      </c>
      <c r="G71" s="104">
        <v>1</v>
      </c>
      <c r="H71" s="109">
        <f t="shared" si="1"/>
        <v>2511.8919999999998</v>
      </c>
    </row>
    <row r="72" spans="2:8" x14ac:dyDescent="0.25">
      <c r="B72" s="108" t="s">
        <v>229</v>
      </c>
      <c r="C72" s="92" t="s">
        <v>230</v>
      </c>
      <c r="D72" s="104" t="s">
        <v>231</v>
      </c>
      <c r="E72" s="104" t="s">
        <v>190</v>
      </c>
      <c r="F72" s="105">
        <v>8243517</v>
      </c>
      <c r="G72" s="104">
        <v>1</v>
      </c>
      <c r="H72" s="109">
        <f t="shared" si="1"/>
        <v>8243.5169999999998</v>
      </c>
    </row>
    <row r="73" spans="2:8" x14ac:dyDescent="0.25">
      <c r="B73" s="108" t="s">
        <v>229</v>
      </c>
      <c r="C73" s="92" t="s">
        <v>230</v>
      </c>
      <c r="D73" s="104" t="s">
        <v>231</v>
      </c>
      <c r="E73" s="104" t="s">
        <v>190</v>
      </c>
      <c r="F73" s="105">
        <v>18039500</v>
      </c>
      <c r="G73" s="104">
        <v>1</v>
      </c>
      <c r="H73" s="109">
        <f t="shared" si="1"/>
        <v>18039.5</v>
      </c>
    </row>
    <row r="74" spans="2:8" x14ac:dyDescent="0.25">
      <c r="B74" s="110" t="s">
        <v>232</v>
      </c>
      <c r="C74" s="32" t="s">
        <v>233</v>
      </c>
      <c r="D74" s="44" t="s">
        <v>189</v>
      </c>
      <c r="E74" s="44" t="s">
        <v>190</v>
      </c>
      <c r="F74" s="111">
        <v>996000</v>
      </c>
      <c r="G74" s="44">
        <v>1</v>
      </c>
      <c r="H74" s="112">
        <f t="shared" si="1"/>
        <v>996</v>
      </c>
    </row>
    <row r="75" spans="2:8" x14ac:dyDescent="0.25">
      <c r="B75" s="110" t="s">
        <v>234</v>
      </c>
      <c r="C75" s="32" t="s">
        <v>233</v>
      </c>
      <c r="D75" s="44" t="s">
        <v>189</v>
      </c>
      <c r="E75" s="44" t="s">
        <v>190</v>
      </c>
      <c r="F75" s="111">
        <v>690000</v>
      </c>
      <c r="G75" s="44">
        <v>1</v>
      </c>
      <c r="H75" s="112">
        <f t="shared" si="1"/>
        <v>690</v>
      </c>
    </row>
    <row r="76" spans="2:8" x14ac:dyDescent="0.25">
      <c r="B76" s="110" t="s">
        <v>235</v>
      </c>
      <c r="C76" s="32" t="s">
        <v>233</v>
      </c>
      <c r="D76" s="44" t="s">
        <v>189</v>
      </c>
      <c r="E76" s="44" t="s">
        <v>190</v>
      </c>
      <c r="F76" s="111">
        <v>2850000</v>
      </c>
      <c r="G76" s="44">
        <v>1</v>
      </c>
      <c r="H76" s="112">
        <f t="shared" si="1"/>
        <v>2850</v>
      </c>
    </row>
    <row r="77" spans="2:8" x14ac:dyDescent="0.25">
      <c r="B77" s="110" t="s">
        <v>236</v>
      </c>
      <c r="C77" s="32" t="s">
        <v>233</v>
      </c>
      <c r="D77" s="44" t="s">
        <v>189</v>
      </c>
      <c r="E77" s="44" t="s">
        <v>190</v>
      </c>
      <c r="F77" s="111">
        <v>100</v>
      </c>
      <c r="G77" s="44">
        <v>1</v>
      </c>
      <c r="H77" s="112">
        <f t="shared" si="1"/>
        <v>0.1</v>
      </c>
    </row>
    <row r="78" spans="2:8" x14ac:dyDescent="0.25">
      <c r="B78" s="110" t="s">
        <v>237</v>
      </c>
      <c r="C78" s="32" t="s">
        <v>233</v>
      </c>
      <c r="D78" s="44" t="s">
        <v>189</v>
      </c>
      <c r="E78" s="44" t="s">
        <v>190</v>
      </c>
      <c r="F78" s="111">
        <v>666000</v>
      </c>
      <c r="G78" s="44">
        <v>1</v>
      </c>
      <c r="H78" s="112">
        <f t="shared" si="1"/>
        <v>666</v>
      </c>
    </row>
    <row r="79" spans="2:8" x14ac:dyDescent="0.25">
      <c r="B79" s="110" t="s">
        <v>238</v>
      </c>
      <c r="C79" s="32" t="s">
        <v>233</v>
      </c>
      <c r="D79" s="44" t="s">
        <v>189</v>
      </c>
      <c r="E79" s="44" t="s">
        <v>190</v>
      </c>
      <c r="F79" s="111">
        <v>888000</v>
      </c>
      <c r="G79" s="44">
        <v>1</v>
      </c>
      <c r="H79" s="112">
        <f t="shared" si="1"/>
        <v>888</v>
      </c>
    </row>
    <row r="80" spans="2:8" x14ac:dyDescent="0.25">
      <c r="B80" s="110" t="s">
        <v>239</v>
      </c>
      <c r="C80" s="32" t="s">
        <v>233</v>
      </c>
      <c r="D80" s="44" t="s">
        <v>189</v>
      </c>
      <c r="E80" s="44" t="s">
        <v>190</v>
      </c>
      <c r="F80" s="111">
        <v>2400000</v>
      </c>
      <c r="G80" s="44">
        <v>1</v>
      </c>
      <c r="H80" s="112">
        <f t="shared" si="1"/>
        <v>2400</v>
      </c>
    </row>
    <row r="81" spans="2:8" x14ac:dyDescent="0.25">
      <c r="B81" s="110" t="s">
        <v>240</v>
      </c>
      <c r="C81" s="32" t="s">
        <v>233</v>
      </c>
      <c r="D81" s="44" t="s">
        <v>189</v>
      </c>
      <c r="E81" s="44" t="s">
        <v>190</v>
      </c>
      <c r="F81" s="111">
        <v>774000</v>
      </c>
      <c r="G81" s="44">
        <v>1</v>
      </c>
      <c r="H81" s="112">
        <f t="shared" si="1"/>
        <v>774</v>
      </c>
    </row>
    <row r="82" spans="2:8" x14ac:dyDescent="0.25">
      <c r="B82" s="110" t="s">
        <v>241</v>
      </c>
      <c r="C82" s="32" t="s">
        <v>233</v>
      </c>
      <c r="D82" s="44" t="s">
        <v>189</v>
      </c>
      <c r="E82" s="44" t="s">
        <v>190</v>
      </c>
      <c r="F82" s="111">
        <v>100</v>
      </c>
      <c r="G82" s="44">
        <v>1</v>
      </c>
      <c r="H82" s="112">
        <f t="shared" si="1"/>
        <v>0.1</v>
      </c>
    </row>
    <row r="83" spans="2:8" x14ac:dyDescent="0.25">
      <c r="B83" s="110" t="s">
        <v>242</v>
      </c>
      <c r="C83" s="32" t="s">
        <v>233</v>
      </c>
      <c r="D83" s="44" t="s">
        <v>189</v>
      </c>
      <c r="E83" s="44" t="s">
        <v>190</v>
      </c>
      <c r="F83" s="111">
        <v>648000</v>
      </c>
      <c r="G83" s="44">
        <v>1</v>
      </c>
      <c r="H83" s="112">
        <f t="shared" si="1"/>
        <v>648</v>
      </c>
    </row>
    <row r="84" spans="2:8" x14ac:dyDescent="0.25">
      <c r="B84" s="110" t="s">
        <v>243</v>
      </c>
      <c r="C84" s="32" t="s">
        <v>233</v>
      </c>
      <c r="D84" s="44" t="s">
        <v>189</v>
      </c>
      <c r="E84" s="44" t="s">
        <v>190</v>
      </c>
      <c r="F84" s="111">
        <v>4698000</v>
      </c>
      <c r="G84" s="44">
        <v>1</v>
      </c>
      <c r="H84" s="112">
        <f t="shared" si="1"/>
        <v>4698</v>
      </c>
    </row>
    <row r="85" spans="2:8" x14ac:dyDescent="0.25">
      <c r="B85" s="110" t="s">
        <v>244</v>
      </c>
      <c r="C85" s="32" t="s">
        <v>233</v>
      </c>
      <c r="D85" s="44" t="s">
        <v>189</v>
      </c>
      <c r="E85" s="44" t="s">
        <v>190</v>
      </c>
      <c r="F85" s="111">
        <v>624000</v>
      </c>
      <c r="G85" s="44">
        <v>1</v>
      </c>
      <c r="H85" s="112">
        <f t="shared" si="1"/>
        <v>624</v>
      </c>
    </row>
    <row r="86" spans="2:8" x14ac:dyDescent="0.25">
      <c r="B86" s="110" t="s">
        <v>245</v>
      </c>
      <c r="C86" s="32" t="s">
        <v>233</v>
      </c>
      <c r="D86" s="44" t="s">
        <v>189</v>
      </c>
      <c r="E86" s="44" t="s">
        <v>190</v>
      </c>
      <c r="F86" s="111">
        <v>546000</v>
      </c>
      <c r="G86" s="44">
        <v>1</v>
      </c>
      <c r="H86" s="112">
        <f t="shared" si="1"/>
        <v>546</v>
      </c>
    </row>
    <row r="87" spans="2:8" x14ac:dyDescent="0.25">
      <c r="B87" s="110" t="s">
        <v>246</v>
      </c>
      <c r="C87" s="32" t="s">
        <v>233</v>
      </c>
      <c r="D87" s="44" t="s">
        <v>189</v>
      </c>
      <c r="E87" s="44" t="s">
        <v>190</v>
      </c>
      <c r="F87" s="111">
        <v>1398000</v>
      </c>
      <c r="G87" s="44">
        <v>1</v>
      </c>
      <c r="H87" s="112">
        <f t="shared" si="1"/>
        <v>1398</v>
      </c>
    </row>
    <row r="88" spans="2:8" x14ac:dyDescent="0.25">
      <c r="B88" s="110" t="s">
        <v>247</v>
      </c>
      <c r="C88" s="32" t="s">
        <v>233</v>
      </c>
      <c r="D88" s="44" t="s">
        <v>189</v>
      </c>
      <c r="E88" s="44" t="s">
        <v>190</v>
      </c>
      <c r="F88" s="111">
        <v>2394000</v>
      </c>
      <c r="G88" s="44">
        <v>1</v>
      </c>
      <c r="H88" s="112">
        <f t="shared" si="1"/>
        <v>2394</v>
      </c>
    </row>
    <row r="89" spans="2:8" x14ac:dyDescent="0.25">
      <c r="B89" s="110" t="s">
        <v>248</v>
      </c>
      <c r="C89" s="32" t="s">
        <v>233</v>
      </c>
      <c r="D89" s="44" t="s">
        <v>189</v>
      </c>
      <c r="E89" s="44" t="s">
        <v>190</v>
      </c>
      <c r="F89" s="111">
        <v>100</v>
      </c>
      <c r="G89" s="44">
        <v>1</v>
      </c>
      <c r="H89" s="112">
        <f t="shared" si="1"/>
        <v>0.1</v>
      </c>
    </row>
    <row r="90" spans="2:8" x14ac:dyDescent="0.25">
      <c r="B90" s="110" t="s">
        <v>249</v>
      </c>
      <c r="C90" s="32" t="s">
        <v>233</v>
      </c>
      <c r="D90" s="44" t="s">
        <v>189</v>
      </c>
      <c r="E90" s="44" t="s">
        <v>190</v>
      </c>
      <c r="F90" s="111">
        <v>1599000</v>
      </c>
      <c r="G90" s="44">
        <v>1</v>
      </c>
      <c r="H90" s="112">
        <f t="shared" si="1"/>
        <v>1599</v>
      </c>
    </row>
    <row r="91" spans="2:8" x14ac:dyDescent="0.25">
      <c r="B91" s="110" t="s">
        <v>250</v>
      </c>
      <c r="C91" s="32" t="s">
        <v>233</v>
      </c>
      <c r="D91" s="44" t="s">
        <v>189</v>
      </c>
      <c r="E91" s="44" t="s">
        <v>190</v>
      </c>
      <c r="F91" s="111">
        <v>1500000</v>
      </c>
      <c r="G91" s="44">
        <v>1</v>
      </c>
      <c r="H91" s="112">
        <f t="shared" si="1"/>
        <v>1500</v>
      </c>
    </row>
    <row r="92" spans="2:8" x14ac:dyDescent="0.25">
      <c r="B92" s="110" t="s">
        <v>251</v>
      </c>
      <c r="C92" s="32" t="s">
        <v>233</v>
      </c>
      <c r="D92" s="44" t="s">
        <v>189</v>
      </c>
      <c r="E92" s="44" t="s">
        <v>190</v>
      </c>
      <c r="F92" s="111">
        <v>999600</v>
      </c>
      <c r="G92" s="44">
        <v>1</v>
      </c>
      <c r="H92" s="112">
        <f t="shared" si="1"/>
        <v>999.6</v>
      </c>
    </row>
    <row r="93" spans="2:8" x14ac:dyDescent="0.25">
      <c r="B93" s="110" t="s">
        <v>252</v>
      </c>
      <c r="C93" s="32" t="s">
        <v>233</v>
      </c>
      <c r="D93" s="44" t="s">
        <v>189</v>
      </c>
      <c r="E93" s="44" t="s">
        <v>190</v>
      </c>
      <c r="F93" s="111">
        <v>799500</v>
      </c>
      <c r="G93" s="44">
        <v>1</v>
      </c>
      <c r="H93" s="112">
        <f t="shared" si="1"/>
        <v>799.5</v>
      </c>
    </row>
    <row r="94" spans="2:8" x14ac:dyDescent="0.25">
      <c r="B94" s="110" t="s">
        <v>253</v>
      </c>
      <c r="C94" s="32" t="s">
        <v>233</v>
      </c>
      <c r="D94" s="44" t="s">
        <v>189</v>
      </c>
      <c r="E94" s="44" t="s">
        <v>190</v>
      </c>
      <c r="F94" s="111">
        <v>100</v>
      </c>
      <c r="G94" s="44">
        <v>1</v>
      </c>
      <c r="H94" s="112">
        <f t="shared" si="1"/>
        <v>0.1</v>
      </c>
    </row>
    <row r="95" spans="2:8" x14ac:dyDescent="0.25">
      <c r="B95" s="110" t="s">
        <v>254</v>
      </c>
      <c r="C95" s="32" t="s">
        <v>233</v>
      </c>
      <c r="D95" s="44" t="s">
        <v>189</v>
      </c>
      <c r="E95" s="44" t="s">
        <v>190</v>
      </c>
      <c r="F95" s="111">
        <v>600000</v>
      </c>
      <c r="G95" s="44">
        <v>1</v>
      </c>
      <c r="H95" s="112">
        <f t="shared" si="1"/>
        <v>600</v>
      </c>
    </row>
    <row r="96" spans="2:8" x14ac:dyDescent="0.25">
      <c r="B96" s="110" t="s">
        <v>255</v>
      </c>
      <c r="C96" s="32" t="s">
        <v>233</v>
      </c>
      <c r="D96" s="44" t="s">
        <v>189</v>
      </c>
      <c r="E96" s="44" t="s">
        <v>190</v>
      </c>
      <c r="F96" s="111">
        <v>1599000</v>
      </c>
      <c r="G96" s="44">
        <v>1</v>
      </c>
      <c r="H96" s="112">
        <f t="shared" si="1"/>
        <v>1599</v>
      </c>
    </row>
    <row r="97" spans="2:8" x14ac:dyDescent="0.25">
      <c r="B97" s="110" t="s">
        <v>256</v>
      </c>
      <c r="C97" s="32" t="s">
        <v>233</v>
      </c>
      <c r="D97" s="44" t="s">
        <v>189</v>
      </c>
      <c r="E97" s="44" t="s">
        <v>190</v>
      </c>
      <c r="F97" s="111">
        <v>100</v>
      </c>
      <c r="G97" s="44">
        <v>1</v>
      </c>
      <c r="H97" s="112">
        <f t="shared" si="1"/>
        <v>0.1</v>
      </c>
    </row>
    <row r="98" spans="2:8" x14ac:dyDescent="0.25">
      <c r="B98" s="110" t="s">
        <v>257</v>
      </c>
      <c r="C98" s="32" t="s">
        <v>233</v>
      </c>
      <c r="D98" s="44" t="s">
        <v>189</v>
      </c>
      <c r="E98" s="44" t="s">
        <v>190</v>
      </c>
      <c r="F98" s="111">
        <v>100</v>
      </c>
      <c r="G98" s="44">
        <v>1</v>
      </c>
      <c r="H98" s="112">
        <f t="shared" si="1"/>
        <v>0.1</v>
      </c>
    </row>
    <row r="99" spans="2:8" x14ac:dyDescent="0.25">
      <c r="B99" s="110" t="s">
        <v>258</v>
      </c>
      <c r="C99" s="32" t="s">
        <v>233</v>
      </c>
      <c r="D99" s="44" t="s">
        <v>189</v>
      </c>
      <c r="E99" s="44" t="s">
        <v>190</v>
      </c>
      <c r="F99" s="111">
        <v>1200000</v>
      </c>
      <c r="G99" s="44">
        <v>1</v>
      </c>
      <c r="H99" s="112">
        <f t="shared" ref="H99:H149" si="3">+G99*F99/1000</f>
        <v>1200</v>
      </c>
    </row>
    <row r="100" spans="2:8" x14ac:dyDescent="0.25">
      <c r="B100" s="110" t="s">
        <v>259</v>
      </c>
      <c r="C100" s="32" t="s">
        <v>233</v>
      </c>
      <c r="D100" s="44" t="s">
        <v>189</v>
      </c>
      <c r="E100" s="44" t="s">
        <v>190</v>
      </c>
      <c r="F100" s="111">
        <v>1599000</v>
      </c>
      <c r="G100" s="44">
        <v>1</v>
      </c>
      <c r="H100" s="112">
        <f t="shared" si="3"/>
        <v>1599</v>
      </c>
    </row>
    <row r="101" spans="2:8" x14ac:dyDescent="0.25">
      <c r="B101" s="110" t="s">
        <v>260</v>
      </c>
      <c r="C101" s="32" t="s">
        <v>233</v>
      </c>
      <c r="D101" s="44" t="s">
        <v>189</v>
      </c>
      <c r="E101" s="44" t="s">
        <v>190</v>
      </c>
      <c r="F101" s="111">
        <v>642000</v>
      </c>
      <c r="G101" s="44">
        <v>1</v>
      </c>
      <c r="H101" s="112">
        <f t="shared" si="3"/>
        <v>642</v>
      </c>
    </row>
    <row r="102" spans="2:8" x14ac:dyDescent="0.25">
      <c r="B102" s="110" t="s">
        <v>261</v>
      </c>
      <c r="C102" s="32" t="s">
        <v>233</v>
      </c>
      <c r="D102" s="44" t="s">
        <v>189</v>
      </c>
      <c r="E102" s="44" t="s">
        <v>190</v>
      </c>
      <c r="F102" s="111">
        <v>1200000</v>
      </c>
      <c r="G102" s="44">
        <v>1</v>
      </c>
      <c r="H102" s="112">
        <f t="shared" si="3"/>
        <v>1200</v>
      </c>
    </row>
    <row r="103" spans="2:8" x14ac:dyDescent="0.25">
      <c r="B103" s="110" t="s">
        <v>262</v>
      </c>
      <c r="C103" s="32" t="s">
        <v>233</v>
      </c>
      <c r="D103" s="44" t="s">
        <v>189</v>
      </c>
      <c r="E103" s="44" t="s">
        <v>190</v>
      </c>
      <c r="F103" s="111">
        <v>798000</v>
      </c>
      <c r="G103" s="44">
        <v>1</v>
      </c>
      <c r="H103" s="112">
        <f t="shared" si="3"/>
        <v>798</v>
      </c>
    </row>
    <row r="104" spans="2:8" x14ac:dyDescent="0.25">
      <c r="B104" s="110" t="s">
        <v>263</v>
      </c>
      <c r="C104" s="32" t="s">
        <v>233</v>
      </c>
      <c r="D104" s="44" t="s">
        <v>189</v>
      </c>
      <c r="E104" s="44" t="s">
        <v>190</v>
      </c>
      <c r="F104" s="111">
        <v>498000</v>
      </c>
      <c r="G104" s="44">
        <v>1</v>
      </c>
      <c r="H104" s="112">
        <f t="shared" si="3"/>
        <v>498</v>
      </c>
    </row>
    <row r="105" spans="2:8" x14ac:dyDescent="0.25">
      <c r="B105" s="110" t="s">
        <v>264</v>
      </c>
      <c r="C105" s="32" t="s">
        <v>233</v>
      </c>
      <c r="D105" s="44" t="s">
        <v>189</v>
      </c>
      <c r="E105" s="44" t="s">
        <v>190</v>
      </c>
      <c r="F105" s="111">
        <v>949200</v>
      </c>
      <c r="G105" s="44">
        <v>1</v>
      </c>
      <c r="H105" s="112">
        <f t="shared" si="3"/>
        <v>949.2</v>
      </c>
    </row>
    <row r="106" spans="2:8" x14ac:dyDescent="0.25">
      <c r="B106" s="110" t="s">
        <v>265</v>
      </c>
      <c r="C106" s="32" t="s">
        <v>233</v>
      </c>
      <c r="D106" s="44" t="s">
        <v>189</v>
      </c>
      <c r="E106" s="44" t="s">
        <v>190</v>
      </c>
      <c r="F106" s="111">
        <v>949200</v>
      </c>
      <c r="G106" s="44">
        <v>1</v>
      </c>
      <c r="H106" s="112">
        <f t="shared" si="3"/>
        <v>949.2</v>
      </c>
    </row>
    <row r="107" spans="2:8" x14ac:dyDescent="0.25">
      <c r="B107" s="110" t="s">
        <v>266</v>
      </c>
      <c r="C107" s="32" t="s">
        <v>233</v>
      </c>
      <c r="D107" s="44" t="s">
        <v>189</v>
      </c>
      <c r="E107" s="44" t="s">
        <v>190</v>
      </c>
      <c r="F107" s="111">
        <v>902400</v>
      </c>
      <c r="G107" s="44">
        <v>1</v>
      </c>
      <c r="H107" s="112">
        <f t="shared" si="3"/>
        <v>902.4</v>
      </c>
    </row>
    <row r="108" spans="2:8" x14ac:dyDescent="0.25">
      <c r="B108" s="110" t="s">
        <v>267</v>
      </c>
      <c r="C108" s="32" t="s">
        <v>233</v>
      </c>
      <c r="D108" s="44" t="s">
        <v>189</v>
      </c>
      <c r="E108" s="44" t="s">
        <v>190</v>
      </c>
      <c r="F108" s="111">
        <v>849600</v>
      </c>
      <c r="G108" s="44">
        <v>1</v>
      </c>
      <c r="H108" s="112">
        <f t="shared" si="3"/>
        <v>849.6</v>
      </c>
    </row>
    <row r="109" spans="2:8" x14ac:dyDescent="0.25">
      <c r="B109" s="110" t="s">
        <v>268</v>
      </c>
      <c r="C109" s="32" t="s">
        <v>233</v>
      </c>
      <c r="D109" s="44" t="s">
        <v>189</v>
      </c>
      <c r="E109" s="44" t="s">
        <v>190</v>
      </c>
      <c r="F109" s="111">
        <v>1200000</v>
      </c>
      <c r="G109" s="44">
        <v>1</v>
      </c>
      <c r="H109" s="112">
        <f t="shared" si="3"/>
        <v>1200</v>
      </c>
    </row>
    <row r="110" spans="2:8" x14ac:dyDescent="0.25">
      <c r="B110" s="110" t="s">
        <v>269</v>
      </c>
      <c r="C110" s="32" t="s">
        <v>233</v>
      </c>
      <c r="D110" s="44" t="s">
        <v>189</v>
      </c>
      <c r="E110" s="44" t="s">
        <v>190</v>
      </c>
      <c r="F110" s="111">
        <v>3360000</v>
      </c>
      <c r="G110" s="44">
        <v>1</v>
      </c>
      <c r="H110" s="112">
        <f t="shared" si="3"/>
        <v>3360</v>
      </c>
    </row>
    <row r="111" spans="2:8" x14ac:dyDescent="0.25">
      <c r="B111" s="110" t="s">
        <v>270</v>
      </c>
      <c r="C111" s="32" t="s">
        <v>233</v>
      </c>
      <c r="D111" s="44" t="s">
        <v>189</v>
      </c>
      <c r="E111" s="44" t="s">
        <v>190</v>
      </c>
      <c r="F111" s="111">
        <v>999600</v>
      </c>
      <c r="G111" s="44">
        <v>1</v>
      </c>
      <c r="H111" s="112">
        <f t="shared" si="3"/>
        <v>999.6</v>
      </c>
    </row>
    <row r="112" spans="2:8" x14ac:dyDescent="0.25">
      <c r="B112" s="110" t="s">
        <v>271</v>
      </c>
      <c r="C112" s="32" t="s">
        <v>272</v>
      </c>
      <c r="D112" s="44" t="s">
        <v>273</v>
      </c>
      <c r="E112" s="44" t="s">
        <v>190</v>
      </c>
      <c r="F112" s="111">
        <v>830000</v>
      </c>
      <c r="G112" s="44">
        <v>1</v>
      </c>
      <c r="H112" s="112">
        <f t="shared" si="3"/>
        <v>830</v>
      </c>
    </row>
    <row r="113" spans="2:8" x14ac:dyDescent="0.25">
      <c r="B113" s="110" t="s">
        <v>274</v>
      </c>
      <c r="C113" s="32" t="s">
        <v>272</v>
      </c>
      <c r="D113" s="44" t="s">
        <v>273</v>
      </c>
      <c r="E113" s="44" t="s">
        <v>190</v>
      </c>
      <c r="F113" s="111">
        <v>240000</v>
      </c>
      <c r="G113" s="44">
        <v>1</v>
      </c>
      <c r="H113" s="112">
        <f t="shared" si="3"/>
        <v>240</v>
      </c>
    </row>
    <row r="114" spans="2:8" x14ac:dyDescent="0.25">
      <c r="B114" s="110" t="s">
        <v>275</v>
      </c>
      <c r="C114" s="32" t="s">
        <v>272</v>
      </c>
      <c r="D114" s="44" t="s">
        <v>273</v>
      </c>
      <c r="E114" s="44" t="s">
        <v>190</v>
      </c>
      <c r="F114" s="111">
        <v>990000</v>
      </c>
      <c r="G114" s="44">
        <v>1</v>
      </c>
      <c r="H114" s="112">
        <f t="shared" si="3"/>
        <v>990</v>
      </c>
    </row>
    <row r="115" spans="2:8" x14ac:dyDescent="0.25">
      <c r="B115" s="110" t="s">
        <v>276</v>
      </c>
      <c r="C115" s="32" t="s">
        <v>272</v>
      </c>
      <c r="D115" s="44" t="s">
        <v>273</v>
      </c>
      <c r="E115" s="44" t="s">
        <v>190</v>
      </c>
      <c r="F115" s="111">
        <v>1440000</v>
      </c>
      <c r="G115" s="44">
        <v>1</v>
      </c>
      <c r="H115" s="112">
        <f t="shared" si="3"/>
        <v>1440</v>
      </c>
    </row>
    <row r="116" spans="2:8" x14ac:dyDescent="0.25">
      <c r="B116" s="110" t="s">
        <v>277</v>
      </c>
      <c r="C116" s="32" t="s">
        <v>272</v>
      </c>
      <c r="D116" s="44" t="s">
        <v>273</v>
      </c>
      <c r="E116" s="44" t="s">
        <v>190</v>
      </c>
      <c r="F116" s="111">
        <v>280000</v>
      </c>
      <c r="G116" s="44">
        <v>1</v>
      </c>
      <c r="H116" s="112">
        <f t="shared" si="3"/>
        <v>280</v>
      </c>
    </row>
    <row r="117" spans="2:8" x14ac:dyDescent="0.25">
      <c r="B117" s="110" t="s">
        <v>278</v>
      </c>
      <c r="C117" s="32" t="s">
        <v>272</v>
      </c>
      <c r="D117" s="44" t="s">
        <v>273</v>
      </c>
      <c r="E117" s="44" t="s">
        <v>190</v>
      </c>
      <c r="F117" s="111">
        <v>184000</v>
      </c>
      <c r="G117" s="44">
        <v>1</v>
      </c>
      <c r="H117" s="112">
        <f t="shared" si="3"/>
        <v>184</v>
      </c>
    </row>
    <row r="118" spans="2:8" x14ac:dyDescent="0.25">
      <c r="B118" s="110" t="s">
        <v>279</v>
      </c>
      <c r="C118" s="32" t="s">
        <v>272</v>
      </c>
      <c r="D118" s="44" t="s">
        <v>273</v>
      </c>
      <c r="E118" s="44" t="s">
        <v>190</v>
      </c>
      <c r="F118" s="111">
        <v>1250000</v>
      </c>
      <c r="G118" s="44">
        <v>1</v>
      </c>
      <c r="H118" s="112">
        <f t="shared" si="3"/>
        <v>1250</v>
      </c>
    </row>
    <row r="119" spans="2:8" x14ac:dyDescent="0.25">
      <c r="B119" s="110" t="s">
        <v>280</v>
      </c>
      <c r="C119" s="32" t="s">
        <v>272</v>
      </c>
      <c r="D119" s="44" t="s">
        <v>273</v>
      </c>
      <c r="E119" s="44" t="s">
        <v>190</v>
      </c>
      <c r="F119" s="111">
        <v>1050000</v>
      </c>
      <c r="G119" s="44">
        <v>1</v>
      </c>
      <c r="H119" s="112">
        <f t="shared" si="3"/>
        <v>1050</v>
      </c>
    </row>
    <row r="120" spans="2:8" x14ac:dyDescent="0.25">
      <c r="B120" s="110" t="s">
        <v>281</v>
      </c>
      <c r="C120" s="32" t="s">
        <v>272</v>
      </c>
      <c r="D120" s="44" t="s">
        <v>273</v>
      </c>
      <c r="E120" s="44" t="s">
        <v>190</v>
      </c>
      <c r="F120" s="111">
        <v>950000</v>
      </c>
      <c r="G120" s="44">
        <v>1</v>
      </c>
      <c r="H120" s="112">
        <f t="shared" si="3"/>
        <v>950</v>
      </c>
    </row>
    <row r="121" spans="2:8" x14ac:dyDescent="0.25">
      <c r="B121" s="110" t="s">
        <v>282</v>
      </c>
      <c r="C121" s="32" t="s">
        <v>272</v>
      </c>
      <c r="D121" s="44" t="s">
        <v>273</v>
      </c>
      <c r="E121" s="44" t="s">
        <v>190</v>
      </c>
      <c r="F121" s="111">
        <v>74250</v>
      </c>
      <c r="G121" s="44">
        <v>1</v>
      </c>
      <c r="H121" s="112">
        <f t="shared" si="3"/>
        <v>74.25</v>
      </c>
    </row>
    <row r="122" spans="2:8" x14ac:dyDescent="0.25">
      <c r="B122" s="108" t="s">
        <v>283</v>
      </c>
      <c r="C122" s="92" t="s">
        <v>272</v>
      </c>
      <c r="D122" s="104" t="s">
        <v>273</v>
      </c>
      <c r="E122" s="104" t="s">
        <v>190</v>
      </c>
      <c r="F122" s="105">
        <v>1296000</v>
      </c>
      <c r="G122" s="104">
        <v>1</v>
      </c>
      <c r="H122" s="109">
        <f t="shared" si="3"/>
        <v>1296</v>
      </c>
    </row>
    <row r="123" spans="2:8" x14ac:dyDescent="0.25">
      <c r="B123" s="110" t="s">
        <v>284</v>
      </c>
      <c r="C123" s="32" t="s">
        <v>272</v>
      </c>
      <c r="D123" s="44" t="s">
        <v>273</v>
      </c>
      <c r="E123" s="44" t="s">
        <v>190</v>
      </c>
      <c r="F123" s="111">
        <v>150000</v>
      </c>
      <c r="G123" s="44">
        <v>1</v>
      </c>
      <c r="H123" s="112">
        <f t="shared" si="3"/>
        <v>150</v>
      </c>
    </row>
    <row r="124" spans="2:8" x14ac:dyDescent="0.25">
      <c r="B124" s="110" t="s">
        <v>285</v>
      </c>
      <c r="C124" s="32" t="s">
        <v>272</v>
      </c>
      <c r="D124" s="44" t="s">
        <v>273</v>
      </c>
      <c r="E124" s="44" t="s">
        <v>190</v>
      </c>
      <c r="F124" s="111">
        <v>120000</v>
      </c>
      <c r="G124" s="44">
        <v>1</v>
      </c>
      <c r="H124" s="112">
        <f t="shared" si="3"/>
        <v>120</v>
      </c>
    </row>
    <row r="125" spans="2:8" x14ac:dyDescent="0.25">
      <c r="B125" s="110" t="s">
        <v>286</v>
      </c>
      <c r="C125" s="32" t="s">
        <v>272</v>
      </c>
      <c r="D125" s="44" t="s">
        <v>273</v>
      </c>
      <c r="E125" s="44" t="s">
        <v>190</v>
      </c>
      <c r="F125" s="111">
        <v>510000</v>
      </c>
      <c r="G125" s="44">
        <v>1</v>
      </c>
      <c r="H125" s="112">
        <f t="shared" si="3"/>
        <v>510</v>
      </c>
    </row>
    <row r="126" spans="2:8" x14ac:dyDescent="0.25">
      <c r="B126" s="110" t="s">
        <v>287</v>
      </c>
      <c r="C126" s="32" t="s">
        <v>272</v>
      </c>
      <c r="D126" s="44" t="s">
        <v>273</v>
      </c>
      <c r="E126" s="44" t="s">
        <v>190</v>
      </c>
      <c r="F126" s="111">
        <v>487000</v>
      </c>
      <c r="G126" s="44">
        <v>1</v>
      </c>
      <c r="H126" s="112">
        <f t="shared" si="3"/>
        <v>487</v>
      </c>
    </row>
    <row r="127" spans="2:8" x14ac:dyDescent="0.25">
      <c r="B127" s="110" t="s">
        <v>288</v>
      </c>
      <c r="C127" s="32" t="s">
        <v>272</v>
      </c>
      <c r="D127" s="44" t="s">
        <v>273</v>
      </c>
      <c r="E127" s="44" t="s">
        <v>190</v>
      </c>
      <c r="F127" s="111">
        <v>1180000</v>
      </c>
      <c r="G127" s="44">
        <v>1</v>
      </c>
      <c r="H127" s="112">
        <f t="shared" si="3"/>
        <v>1180</v>
      </c>
    </row>
    <row r="128" spans="2:8" x14ac:dyDescent="0.25">
      <c r="B128" s="110" t="s">
        <v>289</v>
      </c>
      <c r="C128" s="32" t="s">
        <v>272</v>
      </c>
      <c r="D128" s="44" t="s">
        <v>273</v>
      </c>
      <c r="E128" s="44" t="s">
        <v>190</v>
      </c>
      <c r="F128" s="111">
        <v>780000</v>
      </c>
      <c r="G128" s="44">
        <v>1</v>
      </c>
      <c r="H128" s="112">
        <f t="shared" si="3"/>
        <v>780</v>
      </c>
    </row>
    <row r="129" spans="2:8" x14ac:dyDescent="0.25">
      <c r="B129" s="110" t="s">
        <v>290</v>
      </c>
      <c r="C129" s="32" t="s">
        <v>272</v>
      </c>
      <c r="D129" s="44" t="s">
        <v>273</v>
      </c>
      <c r="E129" s="44" t="s">
        <v>190</v>
      </c>
      <c r="F129" s="111">
        <v>590000</v>
      </c>
      <c r="G129" s="44">
        <v>1</v>
      </c>
      <c r="H129" s="112">
        <f t="shared" si="3"/>
        <v>590</v>
      </c>
    </row>
    <row r="130" spans="2:8" x14ac:dyDescent="0.25">
      <c r="B130" s="110" t="s">
        <v>291</v>
      </c>
      <c r="C130" s="32" t="s">
        <v>272</v>
      </c>
      <c r="D130" s="44" t="s">
        <v>273</v>
      </c>
      <c r="E130" s="44" t="s">
        <v>190</v>
      </c>
      <c r="F130" s="111">
        <v>432000</v>
      </c>
      <c r="G130" s="44">
        <v>1</v>
      </c>
      <c r="H130" s="112">
        <f t="shared" si="3"/>
        <v>432</v>
      </c>
    </row>
    <row r="131" spans="2:8" x14ac:dyDescent="0.25">
      <c r="B131" s="110" t="s">
        <v>292</v>
      </c>
      <c r="C131" s="32" t="s">
        <v>272</v>
      </c>
      <c r="D131" s="44" t="s">
        <v>273</v>
      </c>
      <c r="E131" s="44" t="s">
        <v>190</v>
      </c>
      <c r="F131" s="111">
        <v>360000</v>
      </c>
      <c r="G131" s="44">
        <v>1</v>
      </c>
      <c r="H131" s="112">
        <f t="shared" si="3"/>
        <v>360</v>
      </c>
    </row>
    <row r="132" spans="2:8" x14ac:dyDescent="0.25">
      <c r="B132" s="110" t="s">
        <v>293</v>
      </c>
      <c r="C132" s="32" t="s">
        <v>272</v>
      </c>
      <c r="D132" s="44" t="s">
        <v>273</v>
      </c>
      <c r="E132" s="44" t="s">
        <v>190</v>
      </c>
      <c r="F132" s="111">
        <v>700000</v>
      </c>
      <c r="G132" s="44">
        <v>1</v>
      </c>
      <c r="H132" s="112">
        <f t="shared" si="3"/>
        <v>700</v>
      </c>
    </row>
    <row r="133" spans="2:8" x14ac:dyDescent="0.25">
      <c r="B133" s="110" t="s">
        <v>294</v>
      </c>
      <c r="C133" s="32" t="s">
        <v>272</v>
      </c>
      <c r="D133" s="44" t="s">
        <v>273</v>
      </c>
      <c r="E133" s="44" t="s">
        <v>190</v>
      </c>
      <c r="F133" s="111">
        <v>210000</v>
      </c>
      <c r="G133" s="44">
        <v>1</v>
      </c>
      <c r="H133" s="112">
        <f t="shared" si="3"/>
        <v>210</v>
      </c>
    </row>
    <row r="134" spans="2:8" x14ac:dyDescent="0.25">
      <c r="B134" s="110" t="s">
        <v>295</v>
      </c>
      <c r="C134" s="32" t="s">
        <v>272</v>
      </c>
      <c r="D134" s="44" t="s">
        <v>273</v>
      </c>
      <c r="E134" s="44" t="s">
        <v>190</v>
      </c>
      <c r="F134" s="111">
        <v>770000</v>
      </c>
      <c r="G134" s="44">
        <v>1</v>
      </c>
      <c r="H134" s="112">
        <f t="shared" si="3"/>
        <v>770</v>
      </c>
    </row>
    <row r="135" spans="2:8" x14ac:dyDescent="0.25">
      <c r="B135" s="110" t="s">
        <v>296</v>
      </c>
      <c r="C135" s="32" t="s">
        <v>272</v>
      </c>
      <c r="D135" s="44" t="s">
        <v>273</v>
      </c>
      <c r="E135" s="44" t="s">
        <v>190</v>
      </c>
      <c r="F135" s="111">
        <v>980000</v>
      </c>
      <c r="G135" s="44">
        <v>1</v>
      </c>
      <c r="H135" s="112">
        <f t="shared" si="3"/>
        <v>980</v>
      </c>
    </row>
    <row r="136" spans="2:8" x14ac:dyDescent="0.25">
      <c r="B136" s="110" t="s">
        <v>297</v>
      </c>
      <c r="C136" s="32" t="s">
        <v>272</v>
      </c>
      <c r="D136" s="44" t="s">
        <v>273</v>
      </c>
      <c r="E136" s="44" t="s">
        <v>190</v>
      </c>
      <c r="F136" s="111">
        <v>900000</v>
      </c>
      <c r="G136" s="44">
        <v>1</v>
      </c>
      <c r="H136" s="112">
        <f t="shared" si="3"/>
        <v>900</v>
      </c>
    </row>
    <row r="137" spans="2:8" x14ac:dyDescent="0.25">
      <c r="B137" s="110" t="s">
        <v>298</v>
      </c>
      <c r="C137" s="32" t="s">
        <v>272</v>
      </c>
      <c r="D137" s="44" t="s">
        <v>273</v>
      </c>
      <c r="E137" s="44" t="s">
        <v>190</v>
      </c>
      <c r="F137" s="111">
        <v>450000</v>
      </c>
      <c r="G137" s="44">
        <v>1</v>
      </c>
      <c r="H137" s="112">
        <f t="shared" si="3"/>
        <v>450</v>
      </c>
    </row>
    <row r="138" spans="2:8" x14ac:dyDescent="0.25">
      <c r="B138" s="110" t="s">
        <v>299</v>
      </c>
      <c r="C138" s="32" t="s">
        <v>272</v>
      </c>
      <c r="D138" s="44" t="s">
        <v>273</v>
      </c>
      <c r="E138" s="44" t="s">
        <v>190</v>
      </c>
      <c r="F138" s="111">
        <v>600000</v>
      </c>
      <c r="G138" s="44">
        <v>1</v>
      </c>
      <c r="H138" s="112">
        <f t="shared" si="3"/>
        <v>600</v>
      </c>
    </row>
    <row r="139" spans="2:8" x14ac:dyDescent="0.25">
      <c r="B139" s="110" t="s">
        <v>300</v>
      </c>
      <c r="C139" s="32" t="s">
        <v>272</v>
      </c>
      <c r="D139" s="44" t="s">
        <v>273</v>
      </c>
      <c r="E139" s="44" t="s">
        <v>190</v>
      </c>
      <c r="F139" s="111">
        <v>110000</v>
      </c>
      <c r="G139" s="44">
        <v>1</v>
      </c>
      <c r="H139" s="112">
        <f t="shared" si="3"/>
        <v>110</v>
      </c>
    </row>
    <row r="140" spans="2:8" x14ac:dyDescent="0.25">
      <c r="B140" s="110" t="s">
        <v>301</v>
      </c>
      <c r="C140" s="32" t="s">
        <v>272</v>
      </c>
      <c r="D140" s="44" t="s">
        <v>273</v>
      </c>
      <c r="E140" s="44" t="s">
        <v>190</v>
      </c>
      <c r="F140" s="111">
        <v>1150000</v>
      </c>
      <c r="G140" s="44">
        <v>1</v>
      </c>
      <c r="H140" s="112">
        <f t="shared" si="3"/>
        <v>1150</v>
      </c>
    </row>
    <row r="141" spans="2:8" x14ac:dyDescent="0.25">
      <c r="B141" s="110" t="s">
        <v>302</v>
      </c>
      <c r="C141" s="32" t="s">
        <v>272</v>
      </c>
      <c r="D141" s="44" t="s">
        <v>273</v>
      </c>
      <c r="E141" s="44" t="s">
        <v>190</v>
      </c>
      <c r="F141" s="111">
        <v>240000</v>
      </c>
      <c r="G141" s="44">
        <v>1</v>
      </c>
      <c r="H141" s="112">
        <f t="shared" si="3"/>
        <v>240</v>
      </c>
    </row>
    <row r="142" spans="2:8" x14ac:dyDescent="0.25">
      <c r="B142" s="110" t="s">
        <v>303</v>
      </c>
      <c r="C142" s="32" t="s">
        <v>272</v>
      </c>
      <c r="D142" s="44" t="s">
        <v>273</v>
      </c>
      <c r="E142" s="44" t="s">
        <v>190</v>
      </c>
      <c r="F142" s="111">
        <v>160000</v>
      </c>
      <c r="G142" s="44">
        <v>1</v>
      </c>
      <c r="H142" s="112">
        <f t="shared" si="3"/>
        <v>160</v>
      </c>
    </row>
    <row r="143" spans="2:8" x14ac:dyDescent="0.25">
      <c r="B143" s="110" t="s">
        <v>304</v>
      </c>
      <c r="C143" s="32" t="s">
        <v>272</v>
      </c>
      <c r="D143" s="44" t="s">
        <v>273</v>
      </c>
      <c r="E143" s="44" t="s">
        <v>190</v>
      </c>
      <c r="F143" s="111">
        <v>336000</v>
      </c>
      <c r="G143" s="44">
        <v>1</v>
      </c>
      <c r="H143" s="112">
        <f t="shared" si="3"/>
        <v>336</v>
      </c>
    </row>
    <row r="144" spans="2:8" x14ac:dyDescent="0.25">
      <c r="B144" s="110" t="s">
        <v>305</v>
      </c>
      <c r="C144" s="32" t="s">
        <v>272</v>
      </c>
      <c r="D144" s="44" t="s">
        <v>273</v>
      </c>
      <c r="E144" s="44" t="s">
        <v>190</v>
      </c>
      <c r="F144" s="111">
        <v>396000</v>
      </c>
      <c r="G144" s="44">
        <v>1</v>
      </c>
      <c r="H144" s="112">
        <f t="shared" si="3"/>
        <v>396</v>
      </c>
    </row>
    <row r="145" spans="2:10" x14ac:dyDescent="0.25">
      <c r="B145" s="110" t="s">
        <v>306</v>
      </c>
      <c r="C145" s="32" t="s">
        <v>272</v>
      </c>
      <c r="D145" s="44" t="s">
        <v>273</v>
      </c>
      <c r="E145" s="44" t="s">
        <v>190</v>
      </c>
      <c r="F145" s="111">
        <v>240000</v>
      </c>
      <c r="G145" s="44">
        <v>1</v>
      </c>
      <c r="H145" s="112">
        <f t="shared" si="3"/>
        <v>240</v>
      </c>
    </row>
    <row r="146" spans="2:10" x14ac:dyDescent="0.25">
      <c r="B146" s="110" t="s">
        <v>307</v>
      </c>
      <c r="C146" s="32" t="s">
        <v>272</v>
      </c>
      <c r="D146" s="44" t="s">
        <v>273</v>
      </c>
      <c r="E146" s="44" t="s">
        <v>190</v>
      </c>
      <c r="F146" s="111">
        <v>300000</v>
      </c>
      <c r="G146" s="44">
        <v>1</v>
      </c>
      <c r="H146" s="112">
        <f t="shared" si="3"/>
        <v>300</v>
      </c>
    </row>
    <row r="147" spans="2:10" x14ac:dyDescent="0.25">
      <c r="B147" s="110" t="s">
        <v>308</v>
      </c>
      <c r="C147" s="32" t="s">
        <v>272</v>
      </c>
      <c r="D147" s="44" t="s">
        <v>273</v>
      </c>
      <c r="E147" s="44" t="s">
        <v>190</v>
      </c>
      <c r="F147" s="111">
        <v>630000</v>
      </c>
      <c r="G147" s="44">
        <v>1</v>
      </c>
      <c r="H147" s="112">
        <f t="shared" si="3"/>
        <v>630</v>
      </c>
    </row>
    <row r="148" spans="2:10" x14ac:dyDescent="0.25">
      <c r="B148" s="110" t="s">
        <v>309</v>
      </c>
      <c r="C148" s="32" t="s">
        <v>272</v>
      </c>
      <c r="D148" s="44" t="s">
        <v>273</v>
      </c>
      <c r="E148" s="44" t="s">
        <v>190</v>
      </c>
      <c r="F148" s="111">
        <v>1152000</v>
      </c>
      <c r="G148" s="44">
        <v>1</v>
      </c>
      <c r="H148" s="112">
        <f t="shared" si="3"/>
        <v>1152</v>
      </c>
    </row>
    <row r="149" spans="2:10" x14ac:dyDescent="0.25">
      <c r="B149" s="110" t="s">
        <v>310</v>
      </c>
      <c r="C149" s="32" t="s">
        <v>272</v>
      </c>
      <c r="D149" s="44" t="s">
        <v>273</v>
      </c>
      <c r="E149" s="44" t="s">
        <v>190</v>
      </c>
      <c r="F149" s="111">
        <v>360000</v>
      </c>
      <c r="G149" s="44">
        <v>1</v>
      </c>
      <c r="H149" s="112">
        <f t="shared" si="3"/>
        <v>360</v>
      </c>
    </row>
    <row r="150" spans="2:10" ht="23.25" customHeight="1" x14ac:dyDescent="0.25">
      <c r="B150" s="89" t="s">
        <v>311</v>
      </c>
      <c r="C150" s="270" t="s">
        <v>96</v>
      </c>
      <c r="D150" s="270"/>
      <c r="E150" s="270"/>
      <c r="F150" s="270"/>
      <c r="G150" s="270"/>
      <c r="H150" s="87">
        <f>H151+H156</f>
        <v>1314018.4739999999</v>
      </c>
    </row>
    <row r="151" spans="2:10" s="107" customFormat="1" x14ac:dyDescent="0.25">
      <c r="B151" s="281" t="s">
        <v>312</v>
      </c>
      <c r="C151" s="282"/>
      <c r="D151" s="282"/>
      <c r="E151" s="282"/>
      <c r="F151" s="282"/>
      <c r="G151" s="283"/>
      <c r="H151" s="113">
        <f>SUM(H152:H155)</f>
        <v>1276613.1159999999</v>
      </c>
    </row>
    <row r="152" spans="2:10" ht="34.5" x14ac:dyDescent="0.25">
      <c r="B152" s="192" t="s">
        <v>313</v>
      </c>
      <c r="C152" s="123" t="s">
        <v>314</v>
      </c>
      <c r="D152" s="44" t="s">
        <v>273</v>
      </c>
      <c r="E152" s="44" t="s">
        <v>190</v>
      </c>
      <c r="F152" s="111">
        <v>33566940</v>
      </c>
      <c r="G152" s="111">
        <v>1</v>
      </c>
      <c r="H152" s="131">
        <f t="shared" ref="H152:H155" si="4">+G152*F152/1000</f>
        <v>33566.94</v>
      </c>
    </row>
    <row r="153" spans="2:10" x14ac:dyDescent="0.25">
      <c r="B153" s="192" t="s">
        <v>315</v>
      </c>
      <c r="C153" s="123" t="s">
        <v>316</v>
      </c>
      <c r="D153" s="44" t="s">
        <v>317</v>
      </c>
      <c r="E153" s="44" t="s">
        <v>190</v>
      </c>
      <c r="F153" s="111">
        <v>279791816</v>
      </c>
      <c r="G153" s="111">
        <v>1</v>
      </c>
      <c r="H153" s="131">
        <f t="shared" si="4"/>
        <v>279791.81599999999</v>
      </c>
    </row>
    <row r="154" spans="2:10" x14ac:dyDescent="0.25">
      <c r="B154" s="192" t="s">
        <v>315</v>
      </c>
      <c r="C154" s="123" t="s">
        <v>316</v>
      </c>
      <c r="D154" s="44" t="s">
        <v>317</v>
      </c>
      <c r="E154" s="44" t="s">
        <v>190</v>
      </c>
      <c r="F154" s="111">
        <v>467982533</v>
      </c>
      <c r="G154" s="111">
        <v>1</v>
      </c>
      <c r="H154" s="131">
        <f t="shared" si="4"/>
        <v>467982.533</v>
      </c>
      <c r="J154" s="114"/>
    </row>
    <row r="155" spans="2:10" x14ac:dyDescent="0.25">
      <c r="B155" s="192" t="s">
        <v>315</v>
      </c>
      <c r="C155" s="123" t="s">
        <v>316</v>
      </c>
      <c r="D155" s="44" t="s">
        <v>317</v>
      </c>
      <c r="E155" s="44" t="s">
        <v>190</v>
      </c>
      <c r="F155" s="111">
        <v>495271827</v>
      </c>
      <c r="G155" s="111">
        <v>1</v>
      </c>
      <c r="H155" s="131">
        <f t="shared" si="4"/>
        <v>495271.82699999999</v>
      </c>
    </row>
    <row r="156" spans="2:10" s="107" customFormat="1" x14ac:dyDescent="0.25">
      <c r="B156" s="275" t="s">
        <v>318</v>
      </c>
      <c r="C156" s="276"/>
      <c r="D156" s="276"/>
      <c r="E156" s="276"/>
      <c r="F156" s="276"/>
      <c r="G156" s="277"/>
      <c r="H156" s="132">
        <f>SUM(H157:H170)</f>
        <v>37405.358</v>
      </c>
    </row>
    <row r="157" spans="2:10" x14ac:dyDescent="0.25">
      <c r="B157" s="110" t="s">
        <v>319</v>
      </c>
      <c r="C157" s="32" t="s">
        <v>211</v>
      </c>
      <c r="D157" s="44" t="s">
        <v>189</v>
      </c>
      <c r="E157" s="44" t="s">
        <v>190</v>
      </c>
      <c r="F157" s="111">
        <v>270000</v>
      </c>
      <c r="G157" s="44">
        <v>1</v>
      </c>
      <c r="H157" s="112">
        <f t="shared" ref="H157:H170" si="5">+G157*F157/1000</f>
        <v>270</v>
      </c>
    </row>
    <row r="158" spans="2:10" x14ac:dyDescent="0.25">
      <c r="B158" s="110" t="s">
        <v>320</v>
      </c>
      <c r="C158" s="32" t="s">
        <v>211</v>
      </c>
      <c r="D158" s="44" t="s">
        <v>317</v>
      </c>
      <c r="E158" s="44" t="s">
        <v>190</v>
      </c>
      <c r="F158" s="111">
        <v>4135376</v>
      </c>
      <c r="G158" s="44">
        <v>1</v>
      </c>
      <c r="H158" s="112">
        <f t="shared" si="5"/>
        <v>4135.3760000000002</v>
      </c>
    </row>
    <row r="159" spans="2:10" x14ac:dyDescent="0.25">
      <c r="B159" s="110" t="s">
        <v>320</v>
      </c>
      <c r="C159" s="32" t="s">
        <v>211</v>
      </c>
      <c r="D159" s="44" t="s">
        <v>317</v>
      </c>
      <c r="E159" s="44" t="s">
        <v>190</v>
      </c>
      <c r="F159" s="111">
        <v>5994622</v>
      </c>
      <c r="G159" s="44">
        <v>1</v>
      </c>
      <c r="H159" s="112">
        <f t="shared" si="5"/>
        <v>5994.6220000000003</v>
      </c>
    </row>
    <row r="160" spans="2:10" x14ac:dyDescent="0.25">
      <c r="B160" s="110" t="s">
        <v>320</v>
      </c>
      <c r="C160" s="32" t="s">
        <v>211</v>
      </c>
      <c r="D160" s="44" t="s">
        <v>317</v>
      </c>
      <c r="E160" s="44" t="s">
        <v>190</v>
      </c>
      <c r="F160" s="111">
        <v>6344184</v>
      </c>
      <c r="G160" s="44">
        <v>1</v>
      </c>
      <c r="H160" s="112">
        <f t="shared" si="5"/>
        <v>6344.1840000000002</v>
      </c>
    </row>
    <row r="161" spans="2:10" x14ac:dyDescent="0.25">
      <c r="B161" s="110" t="s">
        <v>229</v>
      </c>
      <c r="C161" s="32" t="s">
        <v>230</v>
      </c>
      <c r="D161" s="44" t="s">
        <v>231</v>
      </c>
      <c r="E161" s="44" t="s">
        <v>190</v>
      </c>
      <c r="F161" s="111">
        <v>239089</v>
      </c>
      <c r="G161" s="44">
        <v>1</v>
      </c>
      <c r="H161" s="112">
        <f t="shared" si="5"/>
        <v>239.089</v>
      </c>
    </row>
    <row r="162" spans="2:10" x14ac:dyDescent="0.25">
      <c r="B162" s="110" t="s">
        <v>229</v>
      </c>
      <c r="C162" s="32" t="s">
        <v>230</v>
      </c>
      <c r="D162" s="44" t="s">
        <v>231</v>
      </c>
      <c r="E162" s="44" t="s">
        <v>190</v>
      </c>
      <c r="F162" s="111">
        <v>1654151</v>
      </c>
      <c r="G162" s="44">
        <v>1</v>
      </c>
      <c r="H162" s="112">
        <f t="shared" si="5"/>
        <v>1654.1510000000001</v>
      </c>
    </row>
    <row r="163" spans="2:10" x14ac:dyDescent="0.25">
      <c r="B163" s="110" t="s">
        <v>229</v>
      </c>
      <c r="C163" s="32" t="s">
        <v>230</v>
      </c>
      <c r="D163" s="44" t="s">
        <v>231</v>
      </c>
      <c r="E163" s="44" t="s">
        <v>190</v>
      </c>
      <c r="F163" s="111">
        <v>2766748</v>
      </c>
      <c r="G163" s="44">
        <v>1</v>
      </c>
      <c r="H163" s="112">
        <f t="shared" si="5"/>
        <v>2766.748</v>
      </c>
    </row>
    <row r="164" spans="2:10" x14ac:dyDescent="0.25">
      <c r="B164" s="110" t="s">
        <v>229</v>
      </c>
      <c r="C164" s="32" t="s">
        <v>230</v>
      </c>
      <c r="D164" s="44" t="s">
        <v>231</v>
      </c>
      <c r="E164" s="44" t="s">
        <v>190</v>
      </c>
      <c r="F164" s="111">
        <v>2928088</v>
      </c>
      <c r="G164" s="44">
        <v>1</v>
      </c>
      <c r="H164" s="112">
        <f t="shared" si="5"/>
        <v>2928.0880000000002</v>
      </c>
    </row>
    <row r="165" spans="2:10" x14ac:dyDescent="0.25">
      <c r="B165" s="110" t="s">
        <v>321</v>
      </c>
      <c r="C165" s="32" t="s">
        <v>233</v>
      </c>
      <c r="D165" s="44" t="s">
        <v>317</v>
      </c>
      <c r="E165" s="44" t="s">
        <v>190</v>
      </c>
      <c r="F165" s="111">
        <v>7500000</v>
      </c>
      <c r="G165" s="44">
        <v>1</v>
      </c>
      <c r="H165" s="112">
        <f t="shared" si="5"/>
        <v>7500</v>
      </c>
    </row>
    <row r="166" spans="2:10" x14ac:dyDescent="0.25">
      <c r="B166" s="110" t="s">
        <v>322</v>
      </c>
      <c r="C166" s="32" t="s">
        <v>233</v>
      </c>
      <c r="D166" s="44" t="s">
        <v>189</v>
      </c>
      <c r="E166" s="44" t="s">
        <v>190</v>
      </c>
      <c r="F166" s="111">
        <v>3462000</v>
      </c>
      <c r="G166" s="44">
        <v>1</v>
      </c>
      <c r="H166" s="112">
        <f t="shared" si="5"/>
        <v>3462</v>
      </c>
    </row>
    <row r="167" spans="2:10" x14ac:dyDescent="0.25">
      <c r="B167" s="110" t="s">
        <v>323</v>
      </c>
      <c r="C167" s="32" t="s">
        <v>233</v>
      </c>
      <c r="D167" s="44" t="s">
        <v>189</v>
      </c>
      <c r="E167" s="44" t="s">
        <v>190</v>
      </c>
      <c r="F167" s="111">
        <v>100</v>
      </c>
      <c r="G167" s="44">
        <v>1</v>
      </c>
      <c r="H167" s="112">
        <f t="shared" si="5"/>
        <v>0.1</v>
      </c>
    </row>
    <row r="168" spans="2:10" x14ac:dyDescent="0.25">
      <c r="B168" s="110" t="s">
        <v>324</v>
      </c>
      <c r="C168" s="32" t="s">
        <v>272</v>
      </c>
      <c r="D168" s="44" t="s">
        <v>317</v>
      </c>
      <c r="E168" s="44" t="s">
        <v>190</v>
      </c>
      <c r="F168" s="111">
        <v>675000</v>
      </c>
      <c r="G168" s="44">
        <v>1</v>
      </c>
      <c r="H168" s="112">
        <f t="shared" si="5"/>
        <v>675</v>
      </c>
    </row>
    <row r="169" spans="2:10" x14ac:dyDescent="0.25">
      <c r="B169" s="110" t="s">
        <v>325</v>
      </c>
      <c r="C169" s="32" t="s">
        <v>272</v>
      </c>
      <c r="D169" s="44" t="s">
        <v>273</v>
      </c>
      <c r="E169" s="44" t="s">
        <v>190</v>
      </c>
      <c r="F169" s="111">
        <v>560000</v>
      </c>
      <c r="G169" s="44">
        <v>1</v>
      </c>
      <c r="H169" s="112">
        <f t="shared" si="5"/>
        <v>560</v>
      </c>
    </row>
    <row r="170" spans="2:10" x14ac:dyDescent="0.25">
      <c r="B170" s="110" t="s">
        <v>326</v>
      </c>
      <c r="C170" s="32" t="s">
        <v>272</v>
      </c>
      <c r="D170" s="44" t="s">
        <v>273</v>
      </c>
      <c r="E170" s="44" t="s">
        <v>190</v>
      </c>
      <c r="F170" s="111">
        <v>876000</v>
      </c>
      <c r="G170" s="44">
        <v>1</v>
      </c>
      <c r="H170" s="112">
        <f t="shared" si="5"/>
        <v>876</v>
      </c>
    </row>
    <row r="172" spans="2:10" s="1" customFormat="1" x14ac:dyDescent="0.3">
      <c r="B172" s="8" t="s">
        <v>24</v>
      </c>
      <c r="C172" s="5"/>
      <c r="D172" s="9"/>
    </row>
    <row r="173" spans="2:10" s="1" customFormat="1" x14ac:dyDescent="0.3">
      <c r="B173" s="8" t="s">
        <v>25</v>
      </c>
      <c r="C173" s="5"/>
      <c r="D173" s="9"/>
      <c r="J173" s="87"/>
    </row>
    <row r="174" spans="2:10" s="1" customFormat="1" x14ac:dyDescent="0.3">
      <c r="B174" s="3"/>
      <c r="C174" s="10" t="s">
        <v>385</v>
      </c>
      <c r="D174" s="9"/>
      <c r="J174" s="93"/>
    </row>
    <row r="175" spans="2:10" x14ac:dyDescent="0.25">
      <c r="H175" s="94"/>
    </row>
    <row r="176" spans="2:10" x14ac:dyDescent="0.25">
      <c r="H176" s="94"/>
    </row>
    <row r="177" spans="8:10" x14ac:dyDescent="0.25">
      <c r="H177" s="94"/>
    </row>
    <row r="178" spans="8:10" x14ac:dyDescent="0.25">
      <c r="H178" s="94"/>
    </row>
    <row r="179" spans="8:10" x14ac:dyDescent="0.25">
      <c r="H179" s="94"/>
    </row>
    <row r="180" spans="8:10" x14ac:dyDescent="0.25">
      <c r="H180" s="94"/>
      <c r="J180" s="95"/>
    </row>
    <row r="181" spans="8:10" x14ac:dyDescent="0.25">
      <c r="H181" s="94"/>
      <c r="J181" s="88"/>
    </row>
    <row r="182" spans="8:10" x14ac:dyDescent="0.25">
      <c r="H182" s="94"/>
      <c r="J182" s="95"/>
    </row>
    <row r="183" spans="8:10" x14ac:dyDescent="0.25">
      <c r="H183" s="94"/>
    </row>
    <row r="184" spans="8:10" x14ac:dyDescent="0.25">
      <c r="H184" s="94"/>
    </row>
    <row r="185" spans="8:10" x14ac:dyDescent="0.25">
      <c r="H185" s="94"/>
    </row>
    <row r="186" spans="8:10" x14ac:dyDescent="0.25">
      <c r="H186" s="94"/>
    </row>
    <row r="187" spans="8:10" x14ac:dyDescent="0.25">
      <c r="H187" s="94"/>
    </row>
    <row r="188" spans="8:10" x14ac:dyDescent="0.25">
      <c r="H188" s="94"/>
    </row>
    <row r="189" spans="8:10" x14ac:dyDescent="0.25">
      <c r="H189" s="94"/>
    </row>
    <row r="190" spans="8:10" x14ac:dyDescent="0.25">
      <c r="H190" s="94"/>
    </row>
  </sheetData>
  <mergeCells count="15">
    <mergeCell ref="B156:G156"/>
    <mergeCell ref="B12:G12"/>
    <mergeCell ref="B32:G32"/>
    <mergeCell ref="C150:G150"/>
    <mergeCell ref="B151:G151"/>
    <mergeCell ref="B9:G9"/>
    <mergeCell ref="E10:G10"/>
    <mergeCell ref="C11:G11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1.</vt:lpstr>
      <vt:lpstr>2.</vt:lpstr>
      <vt:lpstr>3.</vt:lpstr>
      <vt:lpstr>4.</vt:lpstr>
      <vt:lpstr>5.</vt:lpstr>
      <vt:lpstr>6.</vt:lpstr>
      <vt:lpstr>7</vt:lpstr>
      <vt:lpstr>'2.'!Print_Area</vt:lpstr>
      <vt:lpstr>'3.'!Print_Area</vt:lpstr>
      <vt:lpstr>'4.'!Print_Area</vt:lpstr>
      <vt:lpstr>'5.'!Print_Area</vt:lpstr>
      <vt:lpstr>'6.'!Print_Area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2026-08-05T05:29:55Z</cp:lastPrinted>
  <dcterms:created xsi:type="dcterms:W3CDTF">2020-09-30T12:11:39Z</dcterms:created>
  <dcterms:modified xsi:type="dcterms:W3CDTF">2026-08-05T07:13:54Z</dcterms:modified>
</cp:coreProperties>
</file>