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attachments_1393270\attachments_1393270\"/>
    </mc:Choice>
  </mc:AlternateContent>
  <bookViews>
    <workbookView xWindow="0" yWindow="0" windowWidth="28800" windowHeight="11880" activeTab="6"/>
  </bookViews>
  <sheets>
    <sheet name="1" sheetId="25" r:id="rId1"/>
    <sheet name="2." sheetId="29" r:id="rId2"/>
    <sheet name="3." sheetId="15" r:id="rId3"/>
    <sheet name="4." sheetId="28" r:id="rId4"/>
    <sheet name="5." sheetId="26" r:id="rId5"/>
    <sheet name="6" sheetId="27" r:id="rId6"/>
    <sheet name="7" sheetId="30" r:id="rId7"/>
  </sheets>
  <definedNames>
    <definedName name="_xlnm.Print_Area" localSheetId="0">'1'!$A$1:$G$14</definedName>
    <definedName name="_xlnm.Print_Area" localSheetId="1">'2.'!$A$1:$H$19</definedName>
    <definedName name="_xlnm.Print_Area" localSheetId="3">'4.'!$A$1:$D$24</definedName>
    <definedName name="_xlnm.Print_Area" localSheetId="4">'5.'!$A$1:$J$24</definedName>
    <definedName name="_xlnm.Print_Area" localSheetId="5">'6'!$A$1:$J$24</definedName>
    <definedName name="_xlnm.Print_Area" localSheetId="6">'7'!$A$1:$I$21</definedName>
  </definedNames>
  <calcPr calcId="162913"/>
</workbook>
</file>

<file path=xl/calcChain.xml><?xml version="1.0" encoding="utf-8"?>
<calcChain xmlns="http://schemas.openxmlformats.org/spreadsheetml/2006/main">
  <c r="H25" i="27" l="1"/>
  <c r="G11" i="25"/>
  <c r="G12" i="25"/>
  <c r="I18" i="30" l="1"/>
  <c r="I11" i="30"/>
  <c r="I12" i="30"/>
  <c r="I16" i="30"/>
  <c r="I17" i="30" l="1"/>
  <c r="D17" i="28"/>
  <c r="D18" i="28"/>
  <c r="C19" i="28" l="1"/>
  <c r="C18" i="28"/>
  <c r="C17" i="28"/>
  <c r="D18" i="29" l="1"/>
  <c r="D17" i="29"/>
  <c r="D19" i="29"/>
  <c r="G15" i="29"/>
  <c r="G29" i="15" l="1"/>
  <c r="G28" i="15" s="1"/>
  <c r="G30" i="15"/>
  <c r="G27" i="15" s="1"/>
  <c r="D24" i="28"/>
  <c r="G20" i="29"/>
  <c r="G13" i="29" s="1"/>
  <c r="G11" i="29" s="1"/>
  <c r="H20" i="29"/>
  <c r="F20" i="29"/>
  <c r="E20" i="29"/>
  <c r="D20" i="29" l="1"/>
  <c r="D22" i="29" l="1"/>
  <c r="J32" i="27" l="1"/>
  <c r="J28" i="27"/>
  <c r="J32" i="26"/>
  <c r="J28" i="26"/>
  <c r="G72" i="15"/>
  <c r="G71" i="15" s="1"/>
  <c r="G70" i="15" s="1"/>
  <c r="G69" i="15" s="1"/>
  <c r="G67" i="15" s="1"/>
  <c r="G66" i="15" s="1"/>
  <c r="G65" i="15"/>
  <c r="G64" i="15" s="1"/>
  <c r="G63" i="15" s="1"/>
  <c r="G62" i="15" s="1"/>
  <c r="G60" i="15" s="1"/>
  <c r="G59" i="15" s="1"/>
  <c r="G57" i="15" s="1"/>
  <c r="G16" i="25"/>
  <c r="G15" i="25" s="1"/>
  <c r="J27" i="26" l="1"/>
  <c r="J26" i="26" s="1"/>
  <c r="J27" i="27"/>
  <c r="J26" i="27" s="1"/>
  <c r="I15" i="30" l="1"/>
  <c r="I14" i="30" s="1"/>
  <c r="I13" i="30" s="1"/>
  <c r="G17" i="30" l="1"/>
  <c r="J21" i="27"/>
  <c r="J21" i="26"/>
  <c r="D19" i="28"/>
  <c r="D15" i="28" s="1"/>
  <c r="D13" i="28" l="1"/>
  <c r="G50" i="15"/>
  <c r="G49" i="15" s="1"/>
  <c r="G48" i="15" s="1"/>
  <c r="G47" i="15" l="1"/>
  <c r="G46" i="15" s="1"/>
  <c r="G44" i="15" s="1"/>
  <c r="G42" i="15" s="1"/>
  <c r="G40" i="15" s="1"/>
  <c r="J17" i="26"/>
  <c r="J16" i="26" s="1"/>
  <c r="J17" i="27"/>
  <c r="J16" i="27" s="1"/>
  <c r="D22" i="28"/>
  <c r="D20" i="28" s="1"/>
  <c r="D11" i="28" s="1"/>
  <c r="D10" i="28" s="1"/>
  <c r="G36" i="15" l="1"/>
  <c r="G34" i="15" s="1"/>
  <c r="G32" i="15" s="1"/>
  <c r="G38" i="15"/>
  <c r="H15" i="29" l="1"/>
  <c r="H13" i="29" s="1"/>
  <c r="H11" i="29" s="1"/>
  <c r="F15" i="29"/>
  <c r="E15" i="29"/>
  <c r="E13" i="29"/>
  <c r="E11" i="29" s="1"/>
  <c r="D15" i="29" l="1"/>
  <c r="F13" i="29"/>
  <c r="F11" i="29" l="1"/>
  <c r="D13" i="29"/>
  <c r="D11" i="29" s="1"/>
  <c r="G10" i="25" l="1"/>
  <c r="J15" i="27" l="1"/>
  <c r="J14" i="27" s="1"/>
  <c r="G25" i="15" l="1"/>
  <c r="G23" i="15" s="1"/>
  <c r="G21" i="15" s="1"/>
  <c r="J15" i="26" l="1"/>
  <c r="J14" i="26" s="1"/>
  <c r="G19" i="15"/>
  <c r="G17" i="15"/>
  <c r="G15" i="15" l="1"/>
  <c r="G13" i="15" s="1"/>
  <c r="G11" i="15" s="1"/>
</calcChain>
</file>

<file path=xl/sharedStrings.xml><?xml version="1.0" encoding="utf-8"?>
<sst xmlns="http://schemas.openxmlformats.org/spreadsheetml/2006/main" count="326" uniqueCount="179">
  <si>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</si>
  <si>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</si>
  <si>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</si>
  <si>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</si>
  <si>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</si>
  <si>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</si>
  <si>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</si>
  <si>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</si>
  <si>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</si>
  <si>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</si>
  <si>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</si>
  <si>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</si>
  <si>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</si>
  <si>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</si>
  <si>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</si>
  <si>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</si>
  <si>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</si>
  <si>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Հավելված N 1</t>
  </si>
  <si>
    <t xml:space="preserve"> Ծառայությունների մատուցում </t>
  </si>
  <si>
    <t xml:space="preserve"> ՈՉ ՖԻՆԱՆՍԱԿԱՆ ԱԿՏԻՎՆԵՐԻ ԳԾՈՎ ԾԱԽՍԵՐ</t>
  </si>
  <si>
    <t xml:space="preserve"> ՀԻՄՆԱԿԱՆ ՄԻՋՈՑՆԵՐ</t>
  </si>
  <si>
    <t>Ծրագիր</t>
  </si>
  <si>
    <t>հազ․ դրամ</t>
  </si>
  <si>
    <t xml:space="preserve"> ՀՀ քաղաքաշինության կոմիտե</t>
  </si>
  <si>
    <t>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</si>
  <si>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</si>
  <si>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</si>
  <si>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06</t>
  </si>
  <si>
    <t xml:space="preserve"> ԲՆԱԿԱՐԱՆԱՅԻՆ ՇԻՆԱՐԱՐՈՒԹՅՈՒՆ ԵՎ ԿՈՄՈՒՆԱԼ ԾԱՌԱՅՈՒԹՅՈՒՆՆԵՐ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</si>
  <si>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</si>
  <si>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</si>
  <si>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</si>
  <si>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</si>
  <si>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</si>
  <si>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</si>
  <si>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</si>
  <si>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</si>
  <si>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</si>
  <si>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</si>
  <si>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</si>
  <si>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Ծառայությունների մատուցում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</si>
  <si>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</si>
  <si>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</si>
  <si>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</si>
  <si>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</si>
  <si>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</si>
  <si>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</si>
  <si>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</si>
  <si>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</si>
  <si>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</si>
  <si>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</si>
  <si>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</si>
  <si>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</si>
  <si>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հազար դրամ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</si>
  <si>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</si>
  <si>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</si>
  <si>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</si>
  <si>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այդ թվում`</t>
  </si>
  <si>
    <t>№ ---------- որոշման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</si>
  <si>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</si>
  <si>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</si>
  <si>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</si>
  <si>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(ավելացումները նշված են դրական նշանով, իսկ նվազեցումները՝ փակագծերում)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</si>
  <si>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</si>
  <si>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</si>
  <si>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</si>
  <si>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</si>
  <si>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</si>
  <si>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5</t>
  </si>
  <si>
    <t>այդ թվում՝</t>
  </si>
  <si>
    <t>այդ թվում ըստ կատարողների</t>
  </si>
  <si>
    <t xml:space="preserve"> </t>
  </si>
  <si>
    <t xml:space="preserve"> դրամ</t>
  </si>
  <si>
    <t>01</t>
  </si>
  <si>
    <t xml:space="preserve">ՀՀ կառավարության 2026 թվականի </t>
  </si>
  <si>
    <t>1103 - 21001</t>
  </si>
  <si>
    <t>Քաղաքաշինության բնագավառում պետական ծրագրերի իրականացման ապահովում</t>
  </si>
  <si>
    <t>Նախագծանախահաշվային փաստաթղթերի, ինչպես նաեւ հիմնանորոգման, վերակառուցման, կառուցման աշխատանքների ձեռքբերում</t>
  </si>
  <si>
    <t>Հանրության կողմից անմիջականորեն օգտագործվող ակտիվների հետ կապված միջոցառումներ</t>
  </si>
  <si>
    <t>1103 - 11002</t>
  </si>
  <si>
    <t>Նորմատիվատեխնիկական փաստաթղթերի մշակում  և տեղայնացում</t>
  </si>
  <si>
    <t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</si>
  <si>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>Հավելված  №  2</t>
  </si>
  <si>
    <t>ՀՀ կառավարության 2026 թվականի ----------</t>
  </si>
  <si>
    <t xml:space="preserve"> 11002</t>
  </si>
  <si>
    <t xml:space="preserve"> Նորմատիվատեխնիկական փաստաթղթերի մշակում  և տեղայնացում</t>
  </si>
  <si>
    <t xml:space="preserve">այդ թվում՝ </t>
  </si>
  <si>
    <t>Հավելված N3</t>
  </si>
  <si>
    <t xml:space="preserve">  Բնակարանային շինարարություն</t>
  </si>
  <si>
    <t xml:space="preserve"> Բնակարանային շինարարություն</t>
  </si>
  <si>
    <t xml:space="preserve">այդ թվում` </t>
  </si>
  <si>
    <t xml:space="preserve"> Քաղաքաշինության բնագավառում պետական ծրագրերի իրականացման ապահովում</t>
  </si>
  <si>
    <t>04</t>
  </si>
  <si>
    <t xml:space="preserve"> ՏՆՏԵՍԱԿԱՆ ՀԱՐԱԲԵՐՈՒԹՅՈՒՆՆԵՐ</t>
  </si>
  <si>
    <t xml:space="preserve"> Լեռնաարդյունահանում, արդյունաբերություն և շինարարություն</t>
  </si>
  <si>
    <t xml:space="preserve"> 03</t>
  </si>
  <si>
    <t xml:space="preserve"> Շինարարություն</t>
  </si>
  <si>
    <t xml:space="preserve"> ԱՅԼ ՀԻՄՆԱԿԱՆ ՄԻՋՈՑՆԵՐ</t>
  </si>
  <si>
    <t xml:space="preserve"> - Նախագծահետազոտական ծախսեր</t>
  </si>
  <si>
    <t>ՀԱՅԱՍՏԱՆԻ ՀԱՆՐԱՊԵՏՈՒԹՅԱՆ ԿԱՌԱՎԱՐՈՒԹՅԱՆ 2025 ԹՎԱԿԱՆԻ ԴԵԿՏԵՄԲԵՐԻ 25-Ի N 1910-Ն ՈՐՈՇՄԱՆ N5 ՀԱՎԵԼՎԱԾԻ N2 ԱՂՅՈՒՍԱԿՈՒՄ ԿԱՏԱՐՎՈՂ ՓՈՓՈԽՈՒԹՅՈՒՆՆԵՐԸ</t>
  </si>
  <si>
    <t>Ցուցանիշների փոփոխությունը (նվազեցումները նշված են փակագծերում)</t>
  </si>
  <si>
    <t>ՀՀ ՔԱՂԱՔԱՇԻՆՈՒԹՅԱՆ ԿՈՄԻՏԵ</t>
  </si>
  <si>
    <t>այդ թվում` ըստ ուղղությունների</t>
  </si>
  <si>
    <t xml:space="preserve">ՀՀ կառավարության 2026թվականի </t>
  </si>
  <si>
    <t xml:space="preserve"> 1103 - 11002 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</si>
  <si>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</si>
  <si>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Ծառայությունը մատուցողի անվանումը` Մասնագիտացված կազմակերպություն 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</si>
  <si>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</si>
  <si>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</si>
  <si>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Հանրության կողմից անմիջականորեն օգտագործվող ակտիվների հետ կապված միջոցառումներ </t>
  </si>
  <si>
    <t xml:space="preserve">  ՀՀ քաղաքաշինության կոմիտե </t>
  </si>
  <si>
    <t>Հավելված N 6</t>
  </si>
  <si>
    <t>Հավելված  №  7</t>
  </si>
  <si>
    <t xml:space="preserve">ՀՀ կառավարության </t>
  </si>
  <si>
    <t xml:space="preserve">                2026 թվականի __________  N    -Ն որոշման     </t>
  </si>
  <si>
    <t>(հազ. դրամ)</t>
  </si>
  <si>
    <t>կոդը</t>
  </si>
  <si>
    <t>անվանումը</t>
  </si>
  <si>
    <t xml:space="preserve">Գնման ձևը </t>
  </si>
  <si>
    <t>Չափի միավորը</t>
  </si>
  <si>
    <t xml:space="preserve">Միավորի գինը                 </t>
  </si>
  <si>
    <t>Քանակը</t>
  </si>
  <si>
    <t>Գումարը (հազար դրամ)</t>
  </si>
  <si>
    <t>ՀՀ Քաղաքաշինության կոմիտե</t>
  </si>
  <si>
    <t xml:space="preserve">Բաժին N 06  </t>
  </si>
  <si>
    <t xml:space="preserve"> ՄԱՍ III. ԾԱՌԱՅՈՒԹՅՈՒՆՆԵՐ</t>
  </si>
  <si>
    <t>ԳՀ</t>
  </si>
  <si>
    <t>դրամ</t>
  </si>
  <si>
    <t xml:space="preserve"> Բաժին N 04</t>
  </si>
  <si>
    <t xml:space="preserve"> Խումբ N 04</t>
  </si>
  <si>
    <t xml:space="preserve"> Դաս N 03</t>
  </si>
  <si>
    <t xml:space="preserve"> 1103  11002</t>
  </si>
  <si>
    <t xml:space="preserve">  նախագծերի պատրաստում, ծախսերի գնահատում</t>
  </si>
  <si>
    <t xml:space="preserve"> 1103  21001</t>
  </si>
  <si>
    <t>Խումբ N 01</t>
  </si>
  <si>
    <t>ՀՄԱ</t>
  </si>
  <si>
    <t>ՀԱՅԱՍՏԱՆԻ ՀԱՆՐԱՊԵՏՈՒԹՅԱՆ ԿԱՌԱՎԱՐՈՒԹՅԱՆ 2025 ԹՎԱԿԱՆԻ ԴԵԿՏԵՄԲԵՐԻ 25-Ի ԹԻՎ 1910-Ն ՈՐՈՇՄԱՆ N 9 ՀԱՎԵԼՎԱԾՈՒՄ ԿԱՏԱՐՎՈՂ ՓՈՓՈԽՈՒԹՅՈՒՆՆԵՐԸ ԵՎ ԼՐԱՑՈՒՄՆԵՐԸ</t>
  </si>
  <si>
    <t>ՀԱՅԱՍՏԱՆԻ ՀԱՆՐԱՊԵՏՈՒԹՅԱՆ ԿԱՌԱՎԱՐՈՒԹՅԱՆ 2025 ԹՎԱԿԱՆԻ ԴԵԿՏԵՄԲԵՐԻ 25-Ի ԹԻՎ 1910-Ն ՈՐՈՇՄԱՆ N 9.1 ՀԱՎԵԼՎԱԾՈՒՄ ԿԱՏԱՐՎՈՂ ՓՈՓՈԽՈՒԹՅՈՒՆՆԵՐԸ ԵՎ ԼՐԱՑՈՒՄՆԵՐԸ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</si>
  <si>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</si>
  <si>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</si>
  <si>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</si>
  <si>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</si>
  <si>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</si>
  <si>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</si>
  <si>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</si>
  <si>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</si>
  <si>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ՀԻՄՆԱԿԱՆ ԲԱԺԻՆՆԵՐԻՆ ՉԴԱՍՎՈՂ ՊԱՀՈՒՍՏԱՅԻՆ ՖՈՆԴԵՐ </t>
  </si>
  <si>
    <t>ՀՀ կառավարության և համայնքների պահուստային ֆոնդ</t>
  </si>
  <si>
    <t xml:space="preserve">ՀՀ կառավարության պահուստային ֆոնդ </t>
  </si>
  <si>
    <t xml:space="preserve"> ՀՀ կառավարության պահուստային ֆոնդ</t>
  </si>
  <si>
    <t xml:space="preserve"> ՀՀ կառավարություն</t>
  </si>
  <si>
    <t>ԸՆԹԱՑԻԿ ԾԱԽՍԵՐ</t>
  </si>
  <si>
    <t>ԱՅԼ ԾԱԽՍԵՐ</t>
  </si>
  <si>
    <t>Պահուստային միջոցներ</t>
  </si>
  <si>
    <t>այդ թվում` բյուջետային ծախսերի տնտեսագիտական դասակարգման հոդվածներ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</si>
  <si>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</si>
  <si>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</si>
  <si>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</si>
  <si>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</si>
  <si>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</si>
  <si>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</si>
  <si>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Ցուցանիշների փոփոխությունը ( նվազեցումները  նշված են  փակագծերում)</t>
  </si>
  <si>
    <t>Ցուցանիշների փոփոխությունը (ավելացումները նշված են դրական նշանով, իսկ նվազեցումները՝ փակագծում)</t>
  </si>
  <si>
    <t xml:space="preserve"> 21001</t>
  </si>
  <si>
    <t>երկրաբանական հետազոտական ծառայություններ</t>
  </si>
  <si>
    <t>ԵՄ այլ նորմերի թարգմանություն և տեղայնացում (մեկնարկ/չբաշխված)</t>
  </si>
  <si>
    <t xml:space="preserve">  71241200-14</t>
  </si>
  <si>
    <t>Ավտոլիցքավորման կայանների կազմակերպում, հրդեհաշիջում (ԵՄ նորմերի թարգմանություն և տեղայնացում)</t>
  </si>
  <si>
    <t>Օդափոխության, ջեռուցման, օդի լավորակման համակարգեր (ԵՄ նորմերի թարգմանություն և տեղայնացում)</t>
  </si>
  <si>
    <t xml:space="preserve">  71241200-9</t>
  </si>
  <si>
    <t xml:space="preserve">  71241200-11</t>
  </si>
  <si>
    <t xml:space="preserve">
ՀՀ Կոտայքի մարզի Ծաղկաձոր համայնքի Պահլավունյաց և Մհեր Մկրտչյան փողոցներին հարող տարածքում սողանքային մարմնի հետազոտության, լանջի կայունության և ինժեներաերկրաբանական հետազոտական աշխատանքներ
</t>
  </si>
  <si>
    <t>ՀՀ Կոտայքի մարզի Ծաղկաձոր համայնքի Պահլավունյաց և Մհեր Մկրտչյան փողոցներին հարող տարածքում սողանքային մարմնի հետազոտության, լանջի կայունության և ինժեներաերկրաբանական հետազոտական աշխատանքներ</t>
  </si>
  <si>
    <t>ՀԱՅԱՍՏԱՆԻ ՀԱՆՐԱՊԵՏՈՒԹՅԱՆ ԿԱՌԱՎԱՐՈՒԹՅԱՆ 2025 ԹՎԱԿԱՆԻ ԴԵԿՏԵՄԲԵՐԻ 25-Ի N 1910-Ն ՈՐՈՇՄԱՆ N 3  և N 4 ՀԱՎԵԼՎԱԾՆԵՐՈՒՄ ԿԱՏԱՐՎՈՂ ՓՈՓՈԽՈՒԹՅՈՒՆՆԵՐԸ ԵՎ ԼՐԱՑՈՒՄԸ</t>
  </si>
  <si>
    <t xml:space="preserve">ՀԱՅԱՍՏԱՆԻ ՀԱՆՐԱՊԵՏՈՒԹՅԱՆ ԿԱՌԱՎԱՐՈՒԹՅԱՆ 2025 ԹՎԱԿԱՆԻ ԴԵԿՏԵՄԲԵՐԻ 25-Ի N 1910-Ն ՈՐՈՇՄԱՆ N 10 ՀԱՎԵԼՎԱԾՈՒՄ ԿԱՏԱՐՎՈՂ ՓՈՓՈԽՈՒԹՅՈՒՆՆԵՐԸ ԵՎ ԼՐԱՑՈՒՄԸ
</t>
  </si>
  <si>
    <t xml:space="preserve">«ՀԱՅԱՍՏԱՆԻ ՀԱՆՐԱՊԵՏՈՒԹՅԱՆ 2026 ԹՎԱԿԱՆԻ ՊԵՏԱԿԱՆ ԲՅՈՒՋԵԻ ՄԱՍԻՆ» ՕՐԵՆՔԻ N 1 ՀԱՎԵԼՎԱԾԻ  N 2 ԱՂՅՈՒՍԱԿՈՒՄ  ԿԱՏԱՐՎՈՂ ՎԵՐԱԲԱՇԽՈՒՄՆԵՐԸ, ԼՐԱՑՈՒՄԸ ԵՎ ՀԱՅԱՍՏԱՆԻ ՀԱՆՐԱՊԵՏՈՒԹՅԱՆ ԿԱՌԱՎԱՐՈՒԹՅԱՆ 2025 ԹՎԱԿԱՆԻ ԴԵԿՏԵՄԲԵՐԻ 25-Ի N 1910-Ն ՈՐՈՇՄԱՆ N 5 ՀԱՎԵԼՎԱԾԻ N1 ԱՂՅՈՒՍԱԿՈՒՄ  ԿԱՏԱՐՎՈՂ ՓՈՓՈԽՈՒԹՅՈՒՆՆԵՐԸ ԵՎ ԼՐԱՑՈՒՄԸ </t>
  </si>
  <si>
    <t>Բնակարանային շինարարություն</t>
  </si>
  <si>
    <t xml:space="preserve"> Դաս N 01</t>
  </si>
  <si>
    <t>«ՀԱՅԱՍՏԱՆԻ ՀԱՆՐԱՊԵՏՈՒԹՅԱՆ 2026 ԹՎԱԿԱՆԻ ՊԵՏԱԿԱՆ ԲՅՈՒՋԵԻ ՄԱՍԻՆ»  ՕՐԵՆՔԻ N 1 ՀԱՎԵԼՎԱԾԻ N 3 ԱՂՅՈՒՍԱԿՈՒՄ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</si>
</sst>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  <numFmt numFmtId="169" formatCode="_(* #,##0.0_);_(* \(#,##0.0\);_(* &quot;-&quot;?_);_(@_)"/>
    <numFmt numFmtId="170" formatCode="#,##0.0_);\(#,##0.0\)"/>
    <numFmt numFmtId="171" formatCode="##,##0;\(##,##0\);\-"/>
  </numFmts>
  <fonts count="33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b/>
      <i/>
      <sz val="10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FF0000"/>
      <name val="GHEA Grapalat"/>
      <family val="3"/>
    </font>
    <font>
      <sz val="11"/>
      <name val="GHEA Grapalat"/>
      <family val="3"/>
    </font>
    <font>
      <i/>
      <sz val="10"/>
      <color indexed="8"/>
      <name val="GHEA Grapalat"/>
      <family val="3"/>
    </font>
    <font>
      <b/>
      <sz val="11"/>
      <name val="GHEA Grapalat"/>
      <family val="3"/>
    </font>
    <font>
      <b/>
      <u/>
      <sz val="10"/>
      <color theme="1"/>
      <name val="GHEA Grapalat"/>
      <family val="3"/>
    </font>
    <font>
      <b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166" fontId="12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3" fillId="0" borderId="0" applyFont="0" applyFill="0" applyBorder="0" applyAlignment="0" applyProtection="0"/>
    <xf numFmtId="0" fontId="13" fillId="0" borderId="0"/>
    <xf numFmtId="0" fontId="12" fillId="0" borderId="0">
      <alignment horizontal="left" vertical="top" wrapText="1"/>
    </xf>
    <xf numFmtId="0" fontId="6" fillId="0" borderId="0"/>
    <xf numFmtId="0" fontId="14" fillId="0" borderId="0"/>
    <xf numFmtId="0" fontId="6" fillId="0" borderId="0"/>
    <xf numFmtId="0" fontId="15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6" fillId="0" borderId="0" applyFill="0" applyBorder="0" applyProtection="0">
      <alignment horizontal="right" vertical="top"/>
    </xf>
    <xf numFmtId="0" fontId="6" fillId="0" borderId="0"/>
    <xf numFmtId="0" fontId="6" fillId="0" borderId="0"/>
    <xf numFmtId="0" fontId="1" fillId="0" borderId="0"/>
    <xf numFmtId="43" fontId="5" fillId="0" borderId="0" applyFont="0" applyFill="0" applyBorder="0" applyAlignment="0" applyProtection="0"/>
    <xf numFmtId="0" fontId="25" fillId="0" borderId="0"/>
    <xf numFmtId="0" fontId="26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04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horizontal="left" vertical="top" wrapText="1"/>
    </xf>
    <xf numFmtId="0" fontId="10" fillId="0" borderId="0" xfId="0" applyFont="1" applyFill="1" applyAlignment="1">
      <alignment horizontal="right"/>
    </xf>
    <xf numFmtId="165" fontId="7" fillId="0" borderId="0" xfId="3" applyNumberFormat="1" applyFont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wrapText="1"/>
    </xf>
    <xf numFmtId="0" fontId="22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165" fontId="7" fillId="0" borderId="0" xfId="5" applyNumberFormat="1" applyFont="1" applyAlignment="1">
      <alignment horizontal="right" vertical="center"/>
    </xf>
    <xf numFmtId="165" fontId="10" fillId="0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center" wrapText="1"/>
    </xf>
    <xf numFmtId="0" fontId="10" fillId="0" borderId="0" xfId="0" applyFont="1" applyAlignment="1">
      <alignment horizontal="right"/>
    </xf>
    <xf numFmtId="0" fontId="19" fillId="0" borderId="0" xfId="0" applyFont="1" applyAlignment="1">
      <alignment horizontal="right" vertical="center"/>
    </xf>
    <xf numFmtId="0" fontId="7" fillId="0" borderId="0" xfId="0" applyFont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vertical="center" wrapText="1"/>
    </xf>
    <xf numFmtId="0" fontId="15" fillId="0" borderId="13" xfId="0" applyFont="1" applyBorder="1" applyAlignment="1">
      <alignment horizontal="left" vertical="top" wrapText="1"/>
    </xf>
    <xf numFmtId="0" fontId="15" fillId="0" borderId="16" xfId="0" applyFont="1" applyBorder="1" applyAlignment="1">
      <alignment horizontal="left" vertical="top" wrapText="1"/>
    </xf>
    <xf numFmtId="0" fontId="22" fillId="2" borderId="11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top" wrapText="1"/>
    </xf>
    <xf numFmtId="0" fontId="21" fillId="0" borderId="4" xfId="0" applyFont="1" applyBorder="1" applyAlignment="1">
      <alignment vertical="top" wrapText="1"/>
    </xf>
    <xf numFmtId="0" fontId="10" fillId="0" borderId="3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left" vertical="top" wrapText="1"/>
    </xf>
    <xf numFmtId="0" fontId="17" fillId="2" borderId="12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vertical="top" wrapText="1"/>
    </xf>
    <xf numFmtId="0" fontId="7" fillId="2" borderId="18" xfId="0" applyFont="1" applyFill="1" applyBorder="1" applyAlignment="1">
      <alignment vertical="center" wrapText="1"/>
    </xf>
    <xf numFmtId="0" fontId="7" fillId="0" borderId="18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49" fontId="17" fillId="0" borderId="18" xfId="0" applyNumberFormat="1" applyFont="1" applyFill="1" applyBorder="1" applyAlignment="1">
      <alignment horizontal="center" vertical="center" textRotation="90" wrapText="1"/>
    </xf>
    <xf numFmtId="49" fontId="23" fillId="0" borderId="18" xfId="0" applyNumberFormat="1" applyFont="1" applyFill="1" applyBorder="1" applyAlignment="1">
      <alignment horizontal="center" vertical="center" textRotation="90" wrapText="1"/>
    </xf>
    <xf numFmtId="0" fontId="23" fillId="0" borderId="18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Fill="1" applyAlignment="1"/>
    <xf numFmtId="0" fontId="7" fillId="0" borderId="0" xfId="15" applyFont="1" applyAlignment="1">
      <alignment horizontal="right"/>
    </xf>
    <xf numFmtId="0" fontId="10" fillId="0" borderId="0" xfId="0" applyFont="1" applyBorder="1"/>
    <xf numFmtId="0" fontId="7" fillId="0" borderId="0" xfId="15" applyFont="1" applyFill="1" applyBorder="1" applyAlignment="1">
      <alignment horizontal="right"/>
    </xf>
    <xf numFmtId="0" fontId="10" fillId="0" borderId="18" xfId="0" applyFont="1" applyBorder="1" applyAlignment="1">
      <alignment vertical="center"/>
    </xf>
    <xf numFmtId="0" fontId="10" fillId="0" borderId="18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18" fillId="0" borderId="3" xfId="0" applyFont="1" applyBorder="1" applyAlignment="1">
      <alignment horizontal="center" vertical="center" wrapText="1"/>
    </xf>
    <xf numFmtId="166" fontId="7" fillId="0" borderId="18" xfId="11" applyFont="1" applyBorder="1" applyAlignment="1">
      <alignment horizontal="right" vertical="center"/>
    </xf>
    <xf numFmtId="165" fontId="9" fillId="0" borderId="0" xfId="0" applyNumberFormat="1" applyFont="1" applyFill="1" applyBorder="1" applyAlignment="1">
      <alignment horizontal="right" vertical="top"/>
    </xf>
    <xf numFmtId="0" fontId="18" fillId="0" borderId="0" xfId="0" applyFont="1" applyFill="1" applyAlignment="1">
      <alignment horizontal="right" wrapText="1"/>
    </xf>
    <xf numFmtId="165" fontId="7" fillId="2" borderId="14" xfId="3" applyNumberFormat="1" applyFont="1" applyFill="1" applyBorder="1" applyAlignment="1">
      <alignment horizontal="right" vertical="center"/>
    </xf>
    <xf numFmtId="165" fontId="7" fillId="2" borderId="10" xfId="3" applyNumberFormat="1" applyFont="1" applyFill="1" applyBorder="1" applyAlignment="1">
      <alignment horizontal="right" vertical="center"/>
    </xf>
    <xf numFmtId="165" fontId="7" fillId="2" borderId="11" xfId="3" applyNumberFormat="1" applyFont="1" applyFill="1" applyBorder="1" applyAlignment="1">
      <alignment horizontal="right" vertical="center"/>
    </xf>
    <xf numFmtId="166" fontId="7" fillId="0" borderId="14" xfId="0" applyNumberFormat="1" applyFont="1" applyFill="1" applyBorder="1" applyAlignment="1">
      <alignment horizontal="right" vertical="top" wrapText="1"/>
    </xf>
    <xf numFmtId="0" fontId="17" fillId="0" borderId="0" xfId="34" applyFont="1"/>
    <xf numFmtId="0" fontId="7" fillId="0" borderId="0" xfId="1" applyFont="1" applyAlignment="1">
      <alignment horizontal="center" vertical="center"/>
    </xf>
    <xf numFmtId="0" fontId="7" fillId="2" borderId="18" xfId="0" applyFont="1" applyFill="1" applyBorder="1" applyAlignment="1">
      <alignment horizontal="center" vertical="top" wrapText="1"/>
    </xf>
    <xf numFmtId="0" fontId="18" fillId="0" borderId="0" xfId="0" applyFont="1" applyFill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22" fillId="0" borderId="4" xfId="15" applyNumberFormat="1" applyFont="1" applyBorder="1" applyAlignment="1">
      <alignment horizontal="center" vertical="top"/>
    </xf>
    <xf numFmtId="0" fontId="10" fillId="0" borderId="0" xfId="0" applyFont="1" applyFill="1" applyAlignment="1">
      <alignment horizontal="right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22" fillId="0" borderId="0" xfId="0" applyFont="1" applyAlignment="1">
      <alignment horizontal="left" vertical="top" wrapText="1"/>
    </xf>
    <xf numFmtId="0" fontId="18" fillId="2" borderId="0" xfId="0" applyFont="1" applyFill="1" applyAlignment="1">
      <alignment horizontal="center" wrapText="1"/>
    </xf>
    <xf numFmtId="0" fontId="7" fillId="0" borderId="18" xfId="0" applyFont="1" applyBorder="1" applyAlignment="1">
      <alignment horizontal="center" vertical="center" wrapText="1"/>
    </xf>
    <xf numFmtId="0" fontId="7" fillId="2" borderId="0" xfId="0" applyFont="1" applyFill="1"/>
    <xf numFmtId="166" fontId="22" fillId="0" borderId="18" xfId="11" applyFont="1" applyBorder="1" applyAlignment="1">
      <alignment horizontal="right" vertical="center"/>
    </xf>
    <xf numFmtId="0" fontId="10" fillId="2" borderId="18" xfId="0" applyFont="1" applyFill="1" applyBorder="1" applyAlignment="1">
      <alignment horizontal="center" vertical="center" wrapText="1"/>
    </xf>
    <xf numFmtId="0" fontId="7" fillId="2" borderId="18" xfId="16" applyFont="1" applyFill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2" borderId="19" xfId="16" applyFont="1" applyFill="1" applyBorder="1" applyAlignment="1">
      <alignment horizontal="left" vertical="top" wrapText="1"/>
    </xf>
    <xf numFmtId="0" fontId="22" fillId="0" borderId="18" xfId="16" applyFont="1" applyBorder="1" applyAlignment="1">
      <alignment horizontal="center" vertical="top" wrapText="1"/>
    </xf>
    <xf numFmtId="0" fontId="22" fillId="0" borderId="18" xfId="0" applyFont="1" applyBorder="1" applyAlignment="1">
      <alignment horizontal="left" vertical="top" wrapText="1"/>
    </xf>
    <xf numFmtId="0" fontId="7" fillId="2" borderId="0" xfId="0" applyFont="1" applyFill="1" applyAlignment="1">
      <alignment wrapText="1"/>
    </xf>
    <xf numFmtId="0" fontId="7" fillId="0" borderId="18" xfId="0" applyFont="1" applyFill="1" applyBorder="1" applyAlignment="1">
      <alignment horizontal="left" vertical="top" wrapText="1"/>
    </xf>
    <xf numFmtId="49" fontId="22" fillId="2" borderId="23" xfId="15" applyNumberFormat="1" applyFont="1" applyFill="1" applyBorder="1" applyAlignment="1">
      <alignment horizontal="center" vertical="top"/>
    </xf>
    <xf numFmtId="0" fontId="22" fillId="0" borderId="23" xfId="15" applyFont="1" applyBorder="1" applyAlignment="1"/>
    <xf numFmtId="0" fontId="7" fillId="0" borderId="4" xfId="15" applyFont="1" applyBorder="1" applyAlignment="1"/>
    <xf numFmtId="166" fontId="22" fillId="0" borderId="18" xfId="29" applyNumberFormat="1" applyFont="1" applyFill="1" applyBorder="1" applyAlignment="1">
      <alignment horizontal="right" vertical="top"/>
    </xf>
    <xf numFmtId="0" fontId="7" fillId="0" borderId="0" xfId="0" applyFont="1" applyFill="1"/>
    <xf numFmtId="49" fontId="22" fillId="2" borderId="4" xfId="15" applyNumberFormat="1" applyFont="1" applyFill="1" applyBorder="1" applyAlignment="1">
      <alignment horizontal="center" vertical="top"/>
    </xf>
    <xf numFmtId="0" fontId="22" fillId="0" borderId="4" xfId="15" applyFont="1" applyBorder="1" applyAlignment="1"/>
    <xf numFmtId="0" fontId="7" fillId="0" borderId="18" xfId="15" applyFont="1" applyBorder="1"/>
    <xf numFmtId="49" fontId="22" fillId="2" borderId="25" xfId="15" applyNumberFormat="1" applyFont="1" applyFill="1" applyBorder="1" applyAlignment="1">
      <alignment horizontal="center" vertical="top"/>
    </xf>
    <xf numFmtId="0" fontId="7" fillId="0" borderId="23" xfId="15" applyFont="1" applyBorder="1"/>
    <xf numFmtId="0" fontId="22" fillId="0" borderId="18" xfId="15" applyFont="1" applyBorder="1"/>
    <xf numFmtId="0" fontId="17" fillId="0" borderId="18" xfId="0" applyFont="1" applyFill="1" applyBorder="1" applyAlignment="1">
      <alignment horizontal="left" vertical="center" wrapText="1"/>
    </xf>
    <xf numFmtId="0" fontId="7" fillId="0" borderId="18" xfId="15" applyFont="1" applyBorder="1" applyAlignment="1"/>
    <xf numFmtId="0" fontId="29" fillId="0" borderId="18" xfId="0" applyFont="1" applyFill="1" applyBorder="1" applyAlignment="1">
      <alignment horizontal="left" vertical="center" wrapText="1"/>
    </xf>
    <xf numFmtId="0" fontId="30" fillId="0" borderId="18" xfId="0" applyFont="1" applyBorder="1" applyAlignment="1">
      <alignment horizontal="left" vertical="top" wrapText="1"/>
    </xf>
    <xf numFmtId="166" fontId="10" fillId="0" borderId="18" xfId="29" applyNumberFormat="1" applyFont="1" applyFill="1" applyBorder="1" applyAlignment="1">
      <alignment horizontal="right" vertical="top"/>
    </xf>
    <xf numFmtId="49" fontId="24" fillId="2" borderId="4" xfId="15" applyNumberFormat="1" applyFont="1" applyFill="1" applyBorder="1" applyAlignment="1">
      <alignment horizontal="center" vertical="top"/>
    </xf>
    <xf numFmtId="170" fontId="19" fillId="0" borderId="0" xfId="0" applyNumberFormat="1" applyFont="1" applyFill="1"/>
    <xf numFmtId="0" fontId="19" fillId="0" borderId="0" xfId="0" applyFont="1" applyFill="1"/>
    <xf numFmtId="49" fontId="22" fillId="0" borderId="15" xfId="0" applyNumberFormat="1" applyFont="1" applyBorder="1" applyAlignment="1">
      <alignment horizontal="center" vertical="top" wrapText="1"/>
    </xf>
    <xf numFmtId="0" fontId="18" fillId="2" borderId="4" xfId="0" applyFont="1" applyFill="1" applyBorder="1" applyAlignment="1">
      <alignment vertical="center" wrapText="1"/>
    </xf>
    <xf numFmtId="0" fontId="18" fillId="2" borderId="4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166" fontId="7" fillId="0" borderId="18" xfId="29" applyNumberFormat="1" applyFont="1" applyFill="1" applyBorder="1" applyAlignment="1">
      <alignment horizontal="right" vertical="top"/>
    </xf>
    <xf numFmtId="166" fontId="18" fillId="0" borderId="18" xfId="29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left" vertical="top" wrapText="1"/>
    </xf>
    <xf numFmtId="166" fontId="7" fillId="0" borderId="18" xfId="11" applyNumberFormat="1" applyFont="1" applyFill="1" applyBorder="1" applyAlignment="1">
      <alignment horizontal="right" vertical="top"/>
    </xf>
    <xf numFmtId="0" fontId="10" fillId="0" borderId="18" xfId="0" applyFont="1" applyFill="1" applyBorder="1" applyAlignment="1">
      <alignment horizontal="left" vertical="top" wrapText="1"/>
    </xf>
    <xf numFmtId="0" fontId="18" fillId="0" borderId="18" xfId="0" applyFont="1" applyFill="1" applyBorder="1" applyAlignment="1">
      <alignment horizontal="left" vertical="top" wrapText="1"/>
    </xf>
    <xf numFmtId="0" fontId="24" fillId="0" borderId="18" xfId="0" applyFont="1" applyFill="1" applyBorder="1" applyAlignment="1">
      <alignment horizontal="left" vertical="top" wrapText="1"/>
    </xf>
    <xf numFmtId="0" fontId="10" fillId="2" borderId="0" xfId="0" applyFont="1" applyFill="1" applyBorder="1" applyAlignment="1">
      <alignment vertical="center" wrapText="1"/>
    </xf>
    <xf numFmtId="164" fontId="7" fillId="0" borderId="0" xfId="5" applyFont="1" applyAlignment="1">
      <alignment horizontal="center" vertical="center" wrapText="1"/>
    </xf>
    <xf numFmtId="168" fontId="17" fillId="2" borderId="18" xfId="0" applyNumberFormat="1" applyFont="1" applyFill="1" applyBorder="1" applyAlignment="1">
      <alignment horizontal="center" vertical="center" wrapText="1"/>
    </xf>
    <xf numFmtId="164" fontId="7" fillId="0" borderId="0" xfId="5" applyFont="1" applyBorder="1" applyAlignment="1">
      <alignment horizontal="center" vertical="center" wrapText="1"/>
    </xf>
    <xf numFmtId="165" fontId="23" fillId="0" borderId="18" xfId="0" applyNumberFormat="1" applyFont="1" applyFill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165" fontId="10" fillId="0" borderId="18" xfId="5" applyNumberFormat="1" applyFont="1" applyBorder="1" applyAlignment="1">
      <alignment horizontal="right"/>
    </xf>
    <xf numFmtId="0" fontId="7" fillId="0" borderId="0" xfId="0" applyFont="1" applyAlignment="1">
      <alignment horizontal="center" wrapText="1"/>
    </xf>
    <xf numFmtId="0" fontId="22" fillId="0" borderId="18" xfId="19" applyFont="1" applyBorder="1" applyAlignment="1">
      <alignment horizontal="left" vertical="center" wrapText="1"/>
    </xf>
    <xf numFmtId="0" fontId="22" fillId="0" borderId="18" xfId="0" applyFont="1" applyBorder="1" applyAlignment="1">
      <alignment vertical="top" wrapText="1"/>
    </xf>
    <xf numFmtId="0" fontId="22" fillId="0" borderId="18" xfId="0" applyFont="1" applyBorder="1" applyAlignment="1">
      <alignment vertical="center" wrapText="1"/>
    </xf>
    <xf numFmtId="0" fontId="24" fillId="2" borderId="18" xfId="0" applyFont="1" applyFill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8" xfId="19" applyFont="1" applyBorder="1" applyAlignment="1">
      <alignment horizontal="left" vertical="center" wrapText="1"/>
    </xf>
    <xf numFmtId="165" fontId="18" fillId="0" borderId="18" xfId="19" applyNumberFormat="1" applyFont="1" applyBorder="1" applyAlignment="1">
      <alignment horizontal="left" vertical="center" wrapText="1"/>
    </xf>
    <xf numFmtId="0" fontId="27" fillId="0" borderId="0" xfId="0" applyFont="1" applyFill="1" applyAlignment="1">
      <alignment horizontal="left" vertical="top" wrapText="1"/>
    </xf>
    <xf numFmtId="165" fontId="10" fillId="0" borderId="18" xfId="5" applyNumberFormat="1" applyFont="1" applyFill="1" applyBorder="1" applyAlignment="1">
      <alignment horizontal="right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8" xfId="19" applyFont="1" applyFill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top" wrapText="1"/>
    </xf>
    <xf numFmtId="166" fontId="22" fillId="3" borderId="18" xfId="29" applyNumberFormat="1" applyFont="1" applyFill="1" applyBorder="1" applyAlignment="1">
      <alignment horizontal="right" vertical="top"/>
    </xf>
    <xf numFmtId="0" fontId="22" fillId="0" borderId="0" xfId="15" applyFont="1" applyBorder="1" applyAlignment="1">
      <alignment horizontal="center"/>
    </xf>
    <xf numFmtId="0" fontId="28" fillId="0" borderId="0" xfId="0" applyFont="1" applyFill="1" applyAlignment="1">
      <alignment horizontal="left" vertical="top" wrapText="1"/>
    </xf>
    <xf numFmtId="166" fontId="22" fillId="0" borderId="18" xfId="29" applyNumberFormat="1" applyFont="1" applyBorder="1" applyAlignment="1">
      <alignment horizontal="right" vertical="top"/>
    </xf>
    <xf numFmtId="0" fontId="27" fillId="0" borderId="18" xfId="0" applyFont="1" applyFill="1" applyBorder="1" applyAlignment="1">
      <alignment horizontal="left" vertical="top" wrapText="1"/>
    </xf>
    <xf numFmtId="0" fontId="23" fillId="0" borderId="0" xfId="34" applyFont="1" applyAlignment="1" applyProtection="1">
      <alignment horizontal="right"/>
      <protection locked="0"/>
    </xf>
    <xf numFmtId="0" fontId="22" fillId="2" borderId="18" xfId="34" applyFont="1" applyFill="1" applyBorder="1" applyAlignment="1" applyProtection="1">
      <alignment vertical="center" wrapText="1"/>
      <protection locked="0"/>
    </xf>
    <xf numFmtId="0" fontId="7" fillId="2" borderId="0" xfId="0" applyFont="1" applyFill="1" applyAlignment="1">
      <alignment horizontal="left" vertical="top" wrapText="1"/>
    </xf>
    <xf numFmtId="166" fontId="7" fillId="2" borderId="0" xfId="0" applyNumberFormat="1" applyFont="1" applyFill="1" applyAlignment="1">
      <alignment horizontal="left" vertical="top" wrapText="1"/>
    </xf>
    <xf numFmtId="0" fontId="10" fillId="2" borderId="18" xfId="0" applyFont="1" applyFill="1" applyBorder="1" applyAlignment="1">
      <alignment horizontal="center" vertical="top" wrapText="1"/>
    </xf>
    <xf numFmtId="171" fontId="10" fillId="2" borderId="18" xfId="11" applyNumberFormat="1" applyFont="1" applyFill="1" applyBorder="1" applyAlignment="1">
      <alignment horizontal="right" vertical="top"/>
    </xf>
    <xf numFmtId="166" fontId="10" fillId="2" borderId="18" xfId="11" applyNumberFormat="1" applyFont="1" applyFill="1" applyBorder="1" applyAlignment="1">
      <alignment horizontal="right" vertical="top"/>
    </xf>
    <xf numFmtId="165" fontId="22" fillId="2" borderId="18" xfId="34" applyNumberFormat="1" applyFont="1" applyFill="1" applyBorder="1" applyAlignment="1" applyProtection="1">
      <alignment vertical="center" wrapText="1"/>
      <protection locked="0"/>
    </xf>
    <xf numFmtId="0" fontId="18" fillId="2" borderId="18" xfId="0" applyFont="1" applyFill="1" applyBorder="1" applyAlignment="1">
      <alignment horizontal="left" vertical="top" wrapText="1"/>
    </xf>
    <xf numFmtId="165" fontId="7" fillId="2" borderId="18" xfId="34" applyNumberFormat="1" applyFont="1" applyFill="1" applyBorder="1" applyAlignment="1" applyProtection="1">
      <alignment horizontal="center" vertical="center" wrapText="1"/>
      <protection locked="0"/>
    </xf>
    <xf numFmtId="0" fontId="10" fillId="2" borderId="18" xfId="0" applyFont="1" applyFill="1" applyBorder="1" applyAlignment="1">
      <alignment horizontal="left" vertical="top" wrapText="1"/>
    </xf>
    <xf numFmtId="1" fontId="7" fillId="2" borderId="18" xfId="34" applyNumberFormat="1" applyFont="1" applyFill="1" applyBorder="1" applyAlignment="1" applyProtection="1">
      <alignment horizontal="right" vertical="center" wrapText="1"/>
      <protection locked="0"/>
    </xf>
    <xf numFmtId="1" fontId="7" fillId="2" borderId="18" xfId="34" applyNumberFormat="1" applyFont="1" applyFill="1" applyBorder="1" applyAlignment="1" applyProtection="1">
      <alignment horizontal="center" vertical="center" wrapText="1"/>
      <protection locked="0"/>
    </xf>
    <xf numFmtId="165" fontId="18" fillId="0" borderId="18" xfId="5" applyNumberFormat="1" applyFont="1" applyBorder="1"/>
    <xf numFmtId="0" fontId="17" fillId="0" borderId="18" xfId="34" applyFont="1" applyBorder="1"/>
    <xf numFmtId="0" fontId="22" fillId="0" borderId="18" xfId="0" applyFont="1" applyBorder="1" applyAlignment="1">
      <alignment horizontal="left" vertical="top" wrapText="1"/>
    </xf>
    <xf numFmtId="49" fontId="7" fillId="0" borderId="24" xfId="15" applyNumberFormat="1" applyFont="1" applyFill="1" applyBorder="1" applyAlignment="1">
      <alignment horizontal="center" vertical="top"/>
    </xf>
    <xf numFmtId="49" fontId="7" fillId="0" borderId="17" xfId="15" applyNumberFormat="1" applyFont="1" applyFill="1" applyBorder="1" applyAlignment="1">
      <alignment horizontal="center" vertical="top"/>
    </xf>
    <xf numFmtId="49" fontId="7" fillId="0" borderId="18" xfId="15" applyNumberFormat="1" applyFont="1" applyFill="1" applyBorder="1" applyAlignment="1">
      <alignment vertical="top"/>
    </xf>
    <xf numFmtId="0" fontId="7" fillId="0" borderId="18" xfId="15" applyFont="1" applyFill="1" applyBorder="1" applyAlignment="1">
      <alignment vertical="top"/>
    </xf>
    <xf numFmtId="49" fontId="22" fillId="0" borderId="18" xfId="0" applyNumberFormat="1" applyFont="1" applyFill="1" applyBorder="1" applyAlignment="1">
      <alignment horizontal="left" vertical="center" wrapText="1"/>
    </xf>
    <xf numFmtId="49" fontId="7" fillId="0" borderId="4" xfId="15" applyNumberFormat="1" applyFont="1" applyFill="1" applyBorder="1" applyAlignment="1">
      <alignment horizontal="center" vertical="top"/>
    </xf>
    <xf numFmtId="49" fontId="7" fillId="0" borderId="26" xfId="15" applyNumberFormat="1" applyFont="1" applyFill="1" applyBorder="1" applyAlignment="1">
      <alignment horizontal="center" vertical="top"/>
    </xf>
    <xf numFmtId="49" fontId="7" fillId="0" borderId="20" xfId="15" applyNumberFormat="1" applyFont="1" applyFill="1" applyBorder="1" applyAlignment="1">
      <alignment vertical="top"/>
    </xf>
    <xf numFmtId="0" fontId="7" fillId="0" borderId="20" xfId="15" applyFont="1" applyFill="1" applyBorder="1" applyAlignment="1">
      <alignment vertical="top"/>
    </xf>
    <xf numFmtId="0" fontId="7" fillId="0" borderId="18" xfId="15" applyFont="1" applyFill="1" applyBorder="1" applyAlignment="1">
      <alignment horizontal="center" vertical="top"/>
    </xf>
    <xf numFmtId="0" fontId="10" fillId="0" borderId="17" xfId="0" applyFont="1" applyFill="1" applyBorder="1" applyAlignment="1">
      <alignment horizontal="center" vertical="top" wrapText="1"/>
    </xf>
    <xf numFmtId="0" fontId="10" fillId="0" borderId="26" xfId="0" applyFont="1" applyFill="1" applyBorder="1" applyAlignment="1">
      <alignment horizontal="center" vertical="top" wrapText="1"/>
    </xf>
    <xf numFmtId="0" fontId="7" fillId="0" borderId="17" xfId="15" applyFont="1" applyFill="1" applyBorder="1" applyAlignment="1">
      <alignment horizontal="center" vertical="top"/>
    </xf>
    <xf numFmtId="0" fontId="7" fillId="0" borderId="0" xfId="0" applyFont="1" applyFill="1" applyAlignment="1">
      <alignment horizontal="left" vertical="top" wrapText="1"/>
    </xf>
    <xf numFmtId="0" fontId="7" fillId="0" borderId="2" xfId="15" applyFont="1" applyFill="1" applyBorder="1" applyAlignment="1">
      <alignment horizontal="center" vertical="top"/>
    </xf>
    <xf numFmtId="0" fontId="7" fillId="0" borderId="26" xfId="15" applyFont="1" applyFill="1" applyBorder="1" applyAlignment="1">
      <alignment horizontal="center" vertical="top"/>
    </xf>
    <xf numFmtId="49" fontId="7" fillId="0" borderId="3" xfId="15" applyNumberFormat="1" applyFont="1" applyFill="1" applyBorder="1" applyAlignment="1">
      <alignment horizontal="center" vertical="top"/>
    </xf>
    <xf numFmtId="0" fontId="28" fillId="0" borderId="0" xfId="0" applyFont="1" applyBorder="1" applyAlignment="1">
      <alignment horizontal="left" vertical="top" wrapText="1"/>
    </xf>
    <xf numFmtId="166" fontId="22" fillId="2" borderId="18" xfId="29" applyNumberFormat="1" applyFont="1" applyFill="1" applyBorder="1" applyAlignment="1">
      <alignment horizontal="right" vertical="top"/>
    </xf>
    <xf numFmtId="0" fontId="22" fillId="0" borderId="18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horizontal="right" wrapText="1"/>
    </xf>
    <xf numFmtId="0" fontId="22" fillId="0" borderId="20" xfId="0" applyFont="1" applyBorder="1" applyAlignment="1">
      <alignment vertical="center" wrapText="1"/>
    </xf>
    <xf numFmtId="0" fontId="7" fillId="2" borderId="18" xfId="0" applyFont="1" applyFill="1" applyBorder="1" applyAlignment="1">
      <alignment horizontal="right" vertical="center" wrapText="1"/>
    </xf>
    <xf numFmtId="169" fontId="22" fillId="2" borderId="18" xfId="0" applyNumberFormat="1" applyFont="1" applyFill="1" applyBorder="1" applyAlignment="1">
      <alignment horizontal="right" vertical="center" wrapText="1"/>
    </xf>
    <xf numFmtId="170" fontId="7" fillId="2" borderId="18" xfId="15" applyNumberFormat="1" applyFont="1" applyFill="1" applyBorder="1" applyAlignment="1">
      <alignment horizontal="right" vertical="center" wrapText="1"/>
    </xf>
    <xf numFmtId="170" fontId="22" fillId="2" borderId="18" xfId="15" applyNumberFormat="1" applyFont="1" applyFill="1" applyBorder="1" applyAlignment="1">
      <alignment horizontal="right" wrapText="1"/>
    </xf>
    <xf numFmtId="170" fontId="7" fillId="2" borderId="18" xfId="15" applyNumberFormat="1" applyFont="1" applyFill="1" applyBorder="1" applyAlignment="1">
      <alignment horizontal="right" wrapText="1"/>
    </xf>
    <xf numFmtId="0" fontId="22" fillId="2" borderId="18" xfId="15" applyFont="1" applyFill="1" applyBorder="1" applyAlignment="1">
      <alignment horizontal="right" wrapText="1"/>
    </xf>
    <xf numFmtId="0" fontId="10" fillId="0" borderId="18" xfId="0" applyFont="1" applyFill="1" applyBorder="1" applyAlignment="1">
      <alignment horizontal="right" vertical="top" wrapText="1"/>
    </xf>
    <xf numFmtId="170" fontId="22" fillId="2" borderId="18" xfId="15" applyNumberFormat="1" applyFont="1" applyFill="1" applyBorder="1" applyAlignment="1">
      <alignment horizontal="right" vertical="center" wrapText="1"/>
    </xf>
    <xf numFmtId="0" fontId="7" fillId="0" borderId="18" xfId="0" applyFont="1" applyFill="1" applyBorder="1" applyAlignment="1">
      <alignment horizontal="right"/>
    </xf>
    <xf numFmtId="166" fontId="10" fillId="0" borderId="18" xfId="0" applyNumberFormat="1" applyFont="1" applyFill="1" applyBorder="1" applyAlignment="1">
      <alignment horizontal="right" vertical="top" wrapText="1"/>
    </xf>
    <xf numFmtId="166" fontId="7" fillId="0" borderId="18" xfId="3" applyNumberFormat="1" applyFont="1" applyFill="1" applyBorder="1" applyAlignment="1">
      <alignment horizontal="right" vertical="center" wrapText="1"/>
    </xf>
    <xf numFmtId="0" fontId="10" fillId="2" borderId="18" xfId="0" applyFont="1" applyFill="1" applyBorder="1" applyAlignment="1">
      <alignment horizontal="right" vertical="top" wrapText="1"/>
    </xf>
    <xf numFmtId="165" fontId="18" fillId="0" borderId="18" xfId="5" applyNumberFormat="1" applyFont="1" applyBorder="1" applyAlignment="1">
      <alignment horizontal="right"/>
    </xf>
    <xf numFmtId="171" fontId="10" fillId="2" borderId="18" xfId="11" applyNumberFormat="1" applyFont="1" applyFill="1" applyBorder="1" applyAlignment="1">
      <alignment horizontal="center" vertical="top"/>
    </xf>
    <xf numFmtId="0" fontId="19" fillId="0" borderId="21" xfId="0" applyFont="1" applyBorder="1" applyAlignment="1">
      <alignment horizontal="center" vertical="top"/>
    </xf>
    <xf numFmtId="0" fontId="10" fillId="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0" fontId="22" fillId="0" borderId="18" xfId="0" applyFont="1" applyBorder="1" applyAlignment="1">
      <alignment horizontal="left" vertical="top" wrapText="1"/>
    </xf>
    <xf numFmtId="0" fontId="22" fillId="0" borderId="18" xfId="0" applyFont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left" vertical="top" wrapText="1"/>
    </xf>
    <xf numFmtId="0" fontId="7" fillId="2" borderId="18" xfId="0" applyFont="1" applyFill="1" applyBorder="1" applyAlignment="1">
      <alignment horizontal="left" vertical="top" wrapText="1"/>
    </xf>
    <xf numFmtId="0" fontId="22" fillId="2" borderId="19" xfId="34" applyFont="1" applyFill="1" applyBorder="1" applyAlignment="1" applyProtection="1">
      <alignment vertical="center" wrapText="1"/>
      <protection locked="0"/>
    </xf>
    <xf numFmtId="0" fontId="22" fillId="2" borderId="20" xfId="34" applyFont="1" applyFill="1" applyBorder="1" applyAlignment="1" applyProtection="1">
      <alignment vertical="center" wrapText="1"/>
      <protection locked="0"/>
    </xf>
    <xf numFmtId="0" fontId="7" fillId="2" borderId="0" xfId="0" applyFont="1" applyFill="1" applyAlignment="1">
      <alignment horizontal="right"/>
    </xf>
    <xf numFmtId="0" fontId="7" fillId="2" borderId="18" xfId="0" applyFont="1" applyFill="1" applyBorder="1" applyAlignment="1">
      <alignment horizontal="center" wrapText="1"/>
    </xf>
    <xf numFmtId="0" fontId="7" fillId="2" borderId="19" xfId="0" applyFont="1" applyFill="1" applyBorder="1" applyAlignment="1">
      <alignment horizontal="center" wrapText="1"/>
    </xf>
    <xf numFmtId="0" fontId="22" fillId="2" borderId="18" xfId="0" applyFont="1" applyFill="1" applyBorder="1" applyAlignment="1">
      <alignment wrapText="1"/>
    </xf>
    <xf numFmtId="166" fontId="22" fillId="2" borderId="18" xfId="11" applyNumberFormat="1" applyFont="1" applyFill="1" applyBorder="1" applyAlignment="1">
      <alignment horizontal="right" vertical="top"/>
    </xf>
    <xf numFmtId="0" fontId="22" fillId="2" borderId="18" xfId="0" applyFont="1" applyFill="1" applyBorder="1" applyAlignment="1">
      <alignment horizontal="center" vertical="top" wrapText="1"/>
    </xf>
    <xf numFmtId="49" fontId="7" fillId="2" borderId="0" xfId="0" applyNumberFormat="1" applyFont="1" applyFill="1" applyAlignment="1">
      <alignment horizontal="left"/>
    </xf>
    <xf numFmtId="0" fontId="7" fillId="2" borderId="0" xfId="0" applyFont="1" applyFill="1" applyBorder="1"/>
    <xf numFmtId="166" fontId="7" fillId="2" borderId="18" xfId="11" applyNumberFormat="1" applyFont="1" applyFill="1" applyBorder="1" applyAlignment="1">
      <alignment horizontal="right" vertical="top"/>
    </xf>
    <xf numFmtId="0" fontId="2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7" fillId="0" borderId="18" xfId="0" applyFont="1" applyBorder="1" applyAlignment="1">
      <alignment vertical="top" wrapText="1"/>
    </xf>
    <xf numFmtId="0" fontId="7" fillId="0" borderId="18" xfId="0" applyFont="1" applyBorder="1" applyAlignment="1">
      <alignment horizontal="center" vertical="top" wrapText="1"/>
    </xf>
    <xf numFmtId="166" fontId="7" fillId="0" borderId="18" xfId="11" applyNumberFormat="1" applyFont="1" applyBorder="1" applyAlignment="1">
      <alignment horizontal="right" vertical="top"/>
    </xf>
    <xf numFmtId="0" fontId="22" fillId="0" borderId="18" xfId="0" applyFont="1" applyBorder="1" applyAlignment="1">
      <alignment horizontal="center" vertical="top" wrapText="1"/>
    </xf>
    <xf numFmtId="170" fontId="8" fillId="0" borderId="0" xfId="0" applyNumberFormat="1" applyFont="1" applyAlignment="1">
      <alignment horizontal="left" vertical="top" wrapText="1"/>
    </xf>
    <xf numFmtId="170" fontId="23" fillId="0" borderId="18" xfId="34" applyNumberFormat="1" applyFont="1" applyBorder="1"/>
    <xf numFmtId="0" fontId="10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left" vertical="top"/>
    </xf>
    <xf numFmtId="0" fontId="22" fillId="0" borderId="22" xfId="0" applyFont="1" applyBorder="1" applyAlignment="1">
      <alignment horizontal="left" vertical="top"/>
    </xf>
    <xf numFmtId="0" fontId="22" fillId="0" borderId="20" xfId="0" applyFont="1" applyBorder="1" applyAlignment="1">
      <alignment horizontal="left" vertical="top"/>
    </xf>
    <xf numFmtId="0" fontId="22" fillId="0" borderId="18" xfId="0" applyFont="1" applyBorder="1" applyAlignment="1">
      <alignment horizontal="left" vertical="top" wrapText="1"/>
    </xf>
    <xf numFmtId="0" fontId="18" fillId="0" borderId="0" xfId="0" applyFont="1" applyFill="1" applyAlignment="1">
      <alignment horizontal="center" wrapText="1"/>
    </xf>
    <xf numFmtId="0" fontId="22" fillId="0" borderId="18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right" wrapText="1"/>
    </xf>
    <xf numFmtId="0" fontId="10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7" fillId="0" borderId="2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2" fillId="0" borderId="23" xfId="0" applyFont="1" applyFill="1" applyBorder="1" applyAlignment="1">
      <alignment horizontal="center" vertical="top" wrapText="1"/>
    </xf>
    <xf numFmtId="0" fontId="22" fillId="0" borderId="4" xfId="0" applyFont="1" applyFill="1" applyBorder="1" applyAlignment="1">
      <alignment horizontal="center" vertical="top" wrapText="1"/>
    </xf>
    <xf numFmtId="0" fontId="22" fillId="0" borderId="3" xfId="0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22" fillId="0" borderId="23" xfId="15" applyFont="1" applyBorder="1" applyAlignment="1">
      <alignment horizontal="center"/>
    </xf>
    <xf numFmtId="0" fontId="22" fillId="0" borderId="4" xfId="15" applyFont="1" applyBorder="1" applyAlignment="1">
      <alignment horizontal="center"/>
    </xf>
    <xf numFmtId="0" fontId="22" fillId="0" borderId="3" xfId="15" applyFont="1" applyBorder="1" applyAlignment="1">
      <alignment horizontal="center"/>
    </xf>
    <xf numFmtId="0" fontId="22" fillId="0" borderId="18" xfId="15" applyFont="1" applyBorder="1" applyAlignment="1">
      <alignment horizontal="center" vertical="top"/>
    </xf>
    <xf numFmtId="0" fontId="7" fillId="0" borderId="18" xfId="15" applyFont="1" applyBorder="1" applyAlignment="1">
      <alignment horizontal="center"/>
    </xf>
    <xf numFmtId="0" fontId="22" fillId="0" borderId="23" xfId="15" applyFont="1" applyBorder="1" applyAlignment="1">
      <alignment horizontal="center" vertical="top"/>
    </xf>
    <xf numFmtId="0" fontId="22" fillId="0" borderId="3" xfId="15" applyFont="1" applyBorder="1" applyAlignment="1">
      <alignment horizontal="center" vertical="top"/>
    </xf>
    <xf numFmtId="0" fontId="7" fillId="0" borderId="24" xfId="15" applyFont="1" applyFill="1" applyBorder="1" applyAlignment="1">
      <alignment horizontal="center" vertical="top"/>
    </xf>
    <xf numFmtId="0" fontId="7" fillId="0" borderId="4" xfId="15" applyFont="1" applyFill="1" applyBorder="1" applyAlignment="1">
      <alignment horizontal="center" vertical="top"/>
    </xf>
    <xf numFmtId="0" fontId="7" fillId="0" borderId="3" xfId="15" applyFont="1" applyFill="1" applyBorder="1" applyAlignment="1">
      <alignment horizontal="center" vertical="top"/>
    </xf>
    <xf numFmtId="0" fontId="7" fillId="0" borderId="2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49" fontId="22" fillId="0" borderId="23" xfId="15" applyNumberFormat="1" applyFont="1" applyFill="1" applyBorder="1" applyAlignment="1">
      <alignment horizontal="center" vertical="top"/>
    </xf>
    <xf numFmtId="49" fontId="22" fillId="0" borderId="4" xfId="15" applyNumberFormat="1" applyFont="1" applyFill="1" applyBorder="1" applyAlignment="1">
      <alignment horizontal="center" vertical="top"/>
    </xf>
    <xf numFmtId="49" fontId="22" fillId="0" borderId="3" xfId="15" applyNumberFormat="1" applyFont="1" applyFill="1" applyBorder="1" applyAlignment="1">
      <alignment horizontal="center" vertical="top"/>
    </xf>
    <xf numFmtId="49" fontId="22" fillId="0" borderId="18" xfId="15" applyNumberFormat="1" applyFont="1" applyFill="1" applyBorder="1" applyAlignment="1">
      <alignment horizontal="center" vertical="top"/>
    </xf>
    <xf numFmtId="49" fontId="17" fillId="0" borderId="18" xfId="0" applyNumberFormat="1" applyFont="1" applyFill="1" applyBorder="1" applyAlignment="1">
      <alignment horizontal="center" vertical="center" wrapText="1"/>
    </xf>
    <xf numFmtId="0" fontId="17" fillId="0" borderId="18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2" fillId="0" borderId="19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2" borderId="18" xfId="0" applyFont="1" applyFill="1" applyBorder="1" applyAlignment="1">
      <alignment horizontal="left" vertical="top" wrapText="1"/>
    </xf>
    <xf numFmtId="0" fontId="18" fillId="0" borderId="19" xfId="0" applyFont="1" applyFill="1" applyBorder="1" applyAlignment="1">
      <alignment horizontal="center" vertical="top" wrapText="1"/>
    </xf>
    <xf numFmtId="0" fontId="18" fillId="0" borderId="20" xfId="0" applyFont="1" applyFill="1" applyBorder="1" applyAlignment="1">
      <alignment horizontal="center" vertical="top" wrapText="1"/>
    </xf>
    <xf numFmtId="0" fontId="18" fillId="0" borderId="19" xfId="0" applyFont="1" applyFill="1" applyBorder="1" applyAlignment="1">
      <alignment horizontal="left" vertical="top" wrapText="1"/>
    </xf>
    <xf numFmtId="0" fontId="18" fillId="0" borderId="22" xfId="0" applyFont="1" applyFill="1" applyBorder="1" applyAlignment="1">
      <alignment horizontal="left" vertical="top" wrapText="1"/>
    </xf>
    <xf numFmtId="0" fontId="18" fillId="0" borderId="20" xfId="0" applyFont="1" applyFill="1" applyBorder="1" applyAlignment="1">
      <alignment horizontal="left" vertical="top" wrapText="1"/>
    </xf>
    <xf numFmtId="0" fontId="18" fillId="2" borderId="0" xfId="0" applyFont="1" applyFill="1" applyAlignment="1">
      <alignment horizontal="center" wrapText="1"/>
    </xf>
    <xf numFmtId="0" fontId="22" fillId="0" borderId="18" xfId="0" applyFont="1" applyBorder="1" applyAlignment="1">
      <alignment horizontal="center" vertical="center"/>
    </xf>
    <xf numFmtId="0" fontId="22" fillId="0" borderId="20" xfId="0" applyFont="1" applyFill="1" applyBorder="1" applyAlignment="1">
      <alignment horizontal="left" vertical="top" wrapText="1"/>
    </xf>
    <xf numFmtId="0" fontId="32" fillId="3" borderId="18" xfId="0" applyFont="1" applyFill="1" applyBorder="1" applyAlignment="1">
      <alignment horizontal="center" vertical="top" wrapText="1"/>
    </xf>
    <xf numFmtId="0" fontId="22" fillId="0" borderId="18" xfId="0" applyFont="1" applyBorder="1" applyAlignment="1">
      <alignment horizontal="left" vertical="top"/>
    </xf>
    <xf numFmtId="0" fontId="18" fillId="0" borderId="18" xfId="0" applyFont="1" applyFill="1" applyBorder="1" applyAlignment="1">
      <alignment horizontal="center" vertical="top" wrapText="1"/>
    </xf>
    <xf numFmtId="0" fontId="22" fillId="2" borderId="19" xfId="0" applyFont="1" applyFill="1" applyBorder="1" applyAlignment="1">
      <alignment horizontal="left" vertical="top" wrapText="1"/>
    </xf>
    <xf numFmtId="0" fontId="22" fillId="2" borderId="22" xfId="0" applyFont="1" applyFill="1" applyBorder="1" applyAlignment="1">
      <alignment horizontal="left" vertical="top" wrapText="1"/>
    </xf>
    <xf numFmtId="0" fontId="22" fillId="2" borderId="20" xfId="0" applyFont="1" applyFill="1" applyBorder="1" applyAlignment="1">
      <alignment horizontal="left" vertical="top" wrapText="1"/>
    </xf>
    <xf numFmtId="0" fontId="22" fillId="2" borderId="19" xfId="34" applyFont="1" applyFill="1" applyBorder="1" applyAlignment="1" applyProtection="1">
      <alignment horizontal="center" vertical="center" wrapText="1"/>
      <protection locked="0"/>
    </xf>
    <xf numFmtId="0" fontId="22" fillId="2" borderId="22" xfId="34" applyFont="1" applyFill="1" applyBorder="1" applyAlignment="1" applyProtection="1">
      <alignment horizontal="center" vertical="center" wrapText="1"/>
      <protection locked="0"/>
    </xf>
    <xf numFmtId="0" fontId="22" fillId="2" borderId="20" xfId="34" applyFont="1" applyFill="1" applyBorder="1" applyAlignment="1" applyProtection="1">
      <alignment horizontal="center" vertical="center" wrapText="1"/>
      <protection locked="0"/>
    </xf>
    <xf numFmtId="0" fontId="17" fillId="0" borderId="0" xfId="34" applyFont="1" applyAlignment="1" applyProtection="1">
      <alignment horizontal="right"/>
      <protection locked="0"/>
    </xf>
    <xf numFmtId="0" fontId="7" fillId="0" borderId="0" xfId="0" applyFont="1" applyFill="1" applyAlignment="1">
      <alignment horizontal="right"/>
    </xf>
    <xf numFmtId="0" fontId="7" fillId="2" borderId="0" xfId="0" applyFont="1" applyFill="1" applyAlignment="1">
      <alignment horizontal="center" wrapText="1"/>
    </xf>
    <xf numFmtId="0" fontId="7" fillId="2" borderId="18" xfId="0" applyFont="1" applyFill="1" applyBorder="1" applyAlignment="1">
      <alignment horizontal="center" wrapText="1"/>
    </xf>
    <xf numFmtId="0" fontId="7" fillId="2" borderId="19" xfId="0" applyFont="1" applyFill="1" applyBorder="1" applyAlignment="1">
      <alignment horizontal="center" wrapText="1"/>
    </xf>
    <xf numFmtId="0" fontId="7" fillId="2" borderId="22" xfId="0" applyFont="1" applyFill="1" applyBorder="1" applyAlignment="1">
      <alignment horizontal="center" wrapText="1"/>
    </xf>
    <xf numFmtId="0" fontId="7" fillId="2" borderId="20" xfId="0" applyFont="1" applyFill="1" applyBorder="1" applyAlignment="1">
      <alignment horizontal="center" wrapText="1"/>
    </xf>
    <xf numFmtId="0" fontId="22" fillId="2" borderId="19" xfId="0" applyFont="1" applyFill="1" applyBorder="1" applyAlignment="1">
      <alignment horizontal="center" wrapText="1"/>
    </xf>
    <xf numFmtId="0" fontId="22" fillId="2" borderId="22" xfId="0" applyFont="1" applyFill="1" applyBorder="1" applyAlignment="1">
      <alignment horizontal="center" wrapText="1"/>
    </xf>
    <xf numFmtId="0" fontId="22" fillId="2" borderId="20" xfId="0" applyFont="1" applyFill="1" applyBorder="1" applyAlignment="1">
      <alignment horizontal="center" wrapText="1"/>
    </xf>
    <xf numFmtId="0" fontId="10" fillId="2" borderId="19" xfId="0" applyFont="1" applyFill="1" applyBorder="1" applyAlignment="1">
      <alignment horizontal="left" vertical="top" wrapText="1"/>
    </xf>
    <xf numFmtId="0" fontId="10" fillId="2" borderId="22" xfId="0" applyFont="1" applyFill="1" applyBorder="1" applyAlignment="1">
      <alignment horizontal="left" vertical="top" wrapText="1"/>
    </xf>
    <xf numFmtId="0" fontId="10" fillId="2" borderId="20" xfId="0" applyFont="1" applyFill="1" applyBorder="1" applyAlignment="1">
      <alignment horizontal="left" vertical="top" wrapText="1"/>
    </xf>
    <xf numFmtId="0" fontId="22" fillId="2" borderId="18" xfId="34" applyFont="1" applyFill="1" applyBorder="1" applyAlignment="1" applyProtection="1">
      <alignment horizontal="left" vertical="center" wrapText="1"/>
      <protection locked="0"/>
    </xf>
    <xf numFmtId="0" fontId="7" fillId="2" borderId="18" xfId="0" applyFont="1" applyFill="1" applyBorder="1" applyAlignment="1">
      <alignment horizontal="left" vertical="top" wrapText="1"/>
    </xf>
    <xf numFmtId="0" fontId="22" fillId="0" borderId="19" xfId="0" applyFont="1" applyBorder="1" applyAlignment="1">
      <alignment horizontal="center" vertical="center" wrapText="1"/>
    </xf>
  </cellXfs>
  <cellStyles count="39">
    <cellStyle name="Comma" xfId="3" builtinId="3"/>
    <cellStyle name="Comma 10" xfId="36"/>
    <cellStyle name="Comma 19" xfId="37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Comma 9" xfId="33"/>
    <cellStyle name="Normal" xfId="0" builtinId="0"/>
    <cellStyle name="Normal 10 3" xfId="32"/>
    <cellStyle name="Normal 11" xfId="17"/>
    <cellStyle name="Normal 12" xfId="19"/>
    <cellStyle name="Normal 14" xfId="28"/>
    <cellStyle name="Normal 18" xfId="35"/>
    <cellStyle name="Normal 2" xfId="1"/>
    <cellStyle name="Normal 2 3" xfId="31"/>
    <cellStyle name="Normal 2 4" xfId="30"/>
    <cellStyle name="Normal 2 6" xfId="38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4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8"/>
  <sheetViews>
    <sheetView topLeftCell="A10" zoomScaleNormal="100" workbookViewId="0">
      <selection activeCell="J20" sqref="J20"/>
    </sheetView>
  </sheetViews>
  <sheetFormatPr defaultColWidth="9.33203125" defaultRowHeight="13.5"/>
  <cols>
    <col min="1" max="1" width="9.33203125" style="2"/>
    <col min="2" max="2" width="11.6640625" style="2" customWidth="1"/>
    <col min="3" max="3" width="19.33203125" style="2" customWidth="1"/>
    <col min="4" max="4" width="60.6640625" style="2" customWidth="1"/>
    <col min="5" max="5" width="53" style="2" customWidth="1"/>
    <col min="6" max="6" width="47.1640625" style="2" customWidth="1"/>
    <col min="7" max="7" width="27.6640625" style="2" customWidth="1"/>
    <col min="8" max="16384" width="9.33203125" style="2"/>
  </cols>
  <sheetData>
    <row r="2" spans="1:7">
      <c r="G2" s="6" t="s">
        <v>17</v>
      </c>
    </row>
    <row r="3" spans="1:7">
      <c r="G3" s="197" t="s">
        <v>74</v>
      </c>
    </row>
    <row r="4" spans="1:7">
      <c r="G4" s="7" t="s">
        <v>2</v>
      </c>
    </row>
    <row r="5" spans="1:7" ht="37.5" customHeight="1">
      <c r="A5" s="227" t="s">
        <v>175</v>
      </c>
      <c r="B5" s="227"/>
      <c r="C5" s="227"/>
      <c r="D5" s="227"/>
      <c r="E5" s="227"/>
      <c r="F5" s="227"/>
      <c r="G5" s="227"/>
    </row>
    <row r="6" spans="1:7" ht="14.25">
      <c r="B6" s="8"/>
      <c r="C6" s="8"/>
      <c r="D6" s="8"/>
      <c r="E6" s="8"/>
      <c r="F6" s="8"/>
    </row>
    <row r="7" spans="1:7">
      <c r="G7" s="196"/>
    </row>
    <row r="8" spans="1:7" s="17" customFormat="1" ht="105" customHeight="1">
      <c r="A8" s="228" t="s">
        <v>32</v>
      </c>
      <c r="B8" s="228" t="s">
        <v>7</v>
      </c>
      <c r="C8" s="228"/>
      <c r="D8" s="228" t="s">
        <v>33</v>
      </c>
      <c r="E8" s="228" t="s">
        <v>34</v>
      </c>
      <c r="F8" s="228" t="s">
        <v>35</v>
      </c>
      <c r="G8" s="127" t="s">
        <v>62</v>
      </c>
    </row>
    <row r="9" spans="1:7" s="17" customFormat="1" ht="14.25">
      <c r="A9" s="228"/>
      <c r="B9" s="200" t="s">
        <v>21</v>
      </c>
      <c r="C9" s="200" t="s">
        <v>0</v>
      </c>
      <c r="D9" s="228"/>
      <c r="E9" s="228"/>
      <c r="F9" s="228"/>
      <c r="G9" s="214" t="s">
        <v>15</v>
      </c>
    </row>
    <row r="10" spans="1:7" s="215" customFormat="1" ht="14.25">
      <c r="A10" s="226" t="s">
        <v>1</v>
      </c>
      <c r="B10" s="226"/>
      <c r="C10" s="226"/>
      <c r="D10" s="226"/>
      <c r="E10" s="226"/>
      <c r="F10" s="226"/>
      <c r="G10" s="142">
        <f t="shared" ref="G10" si="0">+G11</f>
        <v>0</v>
      </c>
    </row>
    <row r="11" spans="1:7" s="215" customFormat="1" ht="14.25">
      <c r="A11" s="226" t="s">
        <v>24</v>
      </c>
      <c r="B11" s="226"/>
      <c r="C11" s="226"/>
      <c r="D11" s="226"/>
      <c r="E11" s="226"/>
      <c r="F11" s="226"/>
      <c r="G11" s="142">
        <f>+G12</f>
        <v>0</v>
      </c>
    </row>
    <row r="12" spans="1:7" s="215" customFormat="1" ht="85.5">
      <c r="A12" s="41"/>
      <c r="B12" s="200" t="s">
        <v>36</v>
      </c>
      <c r="C12" s="10"/>
      <c r="D12" s="11" t="s">
        <v>37</v>
      </c>
      <c r="E12" s="11" t="s">
        <v>38</v>
      </c>
      <c r="F12" s="11" t="s">
        <v>39</v>
      </c>
      <c r="G12" s="142">
        <f>G13+G14</f>
        <v>0</v>
      </c>
    </row>
    <row r="13" spans="1:7" s="77" customFormat="1" ht="75" customHeight="1">
      <c r="A13" s="41"/>
      <c r="B13" s="216"/>
      <c r="C13" s="217" t="s">
        <v>79</v>
      </c>
      <c r="D13" s="10" t="s">
        <v>80</v>
      </c>
      <c r="E13" s="10" t="s">
        <v>81</v>
      </c>
      <c r="F13" s="41" t="s">
        <v>40</v>
      </c>
      <c r="G13" s="218">
        <v>-25860</v>
      </c>
    </row>
    <row r="14" spans="1:7" s="17" customFormat="1" ht="40.5">
      <c r="A14" s="10"/>
      <c r="B14" s="10"/>
      <c r="C14" s="217" t="s">
        <v>75</v>
      </c>
      <c r="D14" s="10" t="s">
        <v>76</v>
      </c>
      <c r="E14" s="10" t="s">
        <v>77</v>
      </c>
      <c r="F14" s="10" t="s">
        <v>78</v>
      </c>
      <c r="G14" s="218">
        <v>25860</v>
      </c>
    </row>
    <row r="15" spans="1:7" s="215" customFormat="1" ht="14.25" customHeight="1">
      <c r="A15" s="223" t="s">
        <v>138</v>
      </c>
      <c r="B15" s="224"/>
      <c r="C15" s="224"/>
      <c r="D15" s="224"/>
      <c r="E15" s="224"/>
      <c r="F15" s="225"/>
      <c r="G15" s="142">
        <f t="shared" ref="G15" si="1">+G16</f>
        <v>0</v>
      </c>
    </row>
    <row r="16" spans="1:7" s="215" customFormat="1" ht="57">
      <c r="A16" s="41"/>
      <c r="B16" s="219" t="s">
        <v>139</v>
      </c>
      <c r="C16" s="41"/>
      <c r="D16" s="199" t="s">
        <v>140</v>
      </c>
      <c r="E16" s="199" t="s">
        <v>141</v>
      </c>
      <c r="F16" s="199" t="s">
        <v>142</v>
      </c>
      <c r="G16" s="142">
        <f t="shared" ref="G16" si="2">+G17+G18+G19</f>
        <v>0</v>
      </c>
    </row>
    <row r="17" spans="1:9" s="215" customFormat="1" ht="85.5" customHeight="1">
      <c r="A17" s="41"/>
      <c r="B17" s="216"/>
      <c r="C17" s="217" t="s">
        <v>143</v>
      </c>
      <c r="D17" s="10" t="s">
        <v>140</v>
      </c>
      <c r="E17" s="10" t="s">
        <v>144</v>
      </c>
      <c r="F17" s="10" t="s">
        <v>40</v>
      </c>
      <c r="G17" s="218">
        <v>-25860</v>
      </c>
      <c r="H17" s="220"/>
      <c r="I17" s="220"/>
    </row>
    <row r="18" spans="1:9" s="77" customFormat="1" ht="67.5">
      <c r="A18" s="41"/>
      <c r="B18" s="216"/>
      <c r="C18" s="217" t="s">
        <v>143</v>
      </c>
      <c r="D18" s="10" t="s">
        <v>140</v>
      </c>
      <c r="E18" s="10" t="s">
        <v>144</v>
      </c>
      <c r="F18" s="10" t="s">
        <v>40</v>
      </c>
      <c r="G18" s="218">
        <v>25860</v>
      </c>
    </row>
  </sheetData>
  <mergeCells count="9">
    <mergeCell ref="A15:F15"/>
    <mergeCell ref="A10:F10"/>
    <mergeCell ref="A11:F11"/>
    <mergeCell ref="A5:G5"/>
    <mergeCell ref="A8:A9"/>
    <mergeCell ref="B8:C8"/>
    <mergeCell ref="D8:D9"/>
    <mergeCell ref="E8:E9"/>
    <mergeCell ref="F8:F9"/>
  </mergeCells>
  <pageMargins left="0" right="0" top="0" bottom="0" header="0" footer="0"/>
  <pageSetup paperSize="9" scale="55" fitToHeight="1000" orientation="landscape" verticalDpi="0" r:id="rId1"/>
  <colBreaks count="1" manualBreakCount="1">
    <brk id="4" max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2"/>
  <sheetViews>
    <sheetView topLeftCell="A7" zoomScaleNormal="100" workbookViewId="0">
      <selection activeCell="G15" sqref="G15"/>
    </sheetView>
  </sheetViews>
  <sheetFormatPr defaultRowHeight="13.5"/>
  <cols>
    <col min="1" max="1" width="11.33203125" style="1" customWidth="1"/>
    <col min="2" max="2" width="15.33203125" style="1" customWidth="1"/>
    <col min="3" max="3" width="55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46"/>
      <c r="E1" s="46"/>
      <c r="F1" s="47"/>
      <c r="G1" s="47"/>
      <c r="H1" s="48" t="s">
        <v>82</v>
      </c>
      <c r="I1" s="67"/>
    </row>
    <row r="2" spans="1:44">
      <c r="D2" s="47"/>
      <c r="E2" s="47"/>
      <c r="F2" s="47"/>
      <c r="G2" s="47"/>
      <c r="H2" s="48" t="s">
        <v>83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</row>
    <row r="3" spans="1:44">
      <c r="D3" s="47"/>
      <c r="E3" s="47"/>
      <c r="F3" s="47"/>
      <c r="G3" s="47"/>
      <c r="H3" s="50" t="s">
        <v>58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</row>
    <row r="4" spans="1:44">
      <c r="D4" s="229"/>
      <c r="E4" s="229"/>
      <c r="F4" s="229"/>
      <c r="G4" s="67"/>
      <c r="H4" s="67"/>
      <c r="I4" s="67"/>
    </row>
    <row r="5" spans="1:44">
      <c r="D5" s="229"/>
      <c r="E5" s="229"/>
      <c r="F5" s="229"/>
      <c r="G5" s="67"/>
      <c r="H5" s="67"/>
      <c r="I5" s="67"/>
    </row>
    <row r="6" spans="1:44" ht="48" customHeight="1">
      <c r="A6" s="230" t="s">
        <v>178</v>
      </c>
      <c r="B6" s="230"/>
      <c r="C6" s="230"/>
      <c r="D6" s="230"/>
      <c r="E6" s="230"/>
      <c r="F6" s="230"/>
      <c r="G6" s="230"/>
      <c r="H6" s="230"/>
      <c r="I6" s="65"/>
    </row>
    <row r="7" spans="1:44" ht="14.25">
      <c r="B7" s="65"/>
      <c r="C7" s="65"/>
      <c r="D7" s="65"/>
      <c r="E7" s="65"/>
      <c r="F7" s="65"/>
      <c r="G7" s="231" t="s">
        <v>53</v>
      </c>
      <c r="H7" s="231"/>
      <c r="I7" s="65"/>
    </row>
    <row r="8" spans="1:44" ht="34.5" customHeight="1">
      <c r="A8" s="232" t="s">
        <v>59</v>
      </c>
      <c r="B8" s="232"/>
      <c r="C8" s="233" t="s">
        <v>60</v>
      </c>
      <c r="D8" s="233" t="s">
        <v>61</v>
      </c>
      <c r="E8" s="234" t="s">
        <v>161</v>
      </c>
      <c r="F8" s="235"/>
      <c r="G8" s="235"/>
      <c r="H8" s="236"/>
      <c r="I8" s="65"/>
    </row>
    <row r="9" spans="1:44">
      <c r="A9" s="232"/>
      <c r="B9" s="232"/>
      <c r="C9" s="233"/>
      <c r="D9" s="233"/>
      <c r="E9" s="233" t="s">
        <v>63</v>
      </c>
      <c r="F9" s="233"/>
      <c r="G9" s="233"/>
      <c r="H9" s="233"/>
    </row>
    <row r="10" spans="1:44" ht="81">
      <c r="A10" s="51" t="s">
        <v>21</v>
      </c>
      <c r="B10" s="51" t="s">
        <v>0</v>
      </c>
      <c r="C10" s="233"/>
      <c r="D10" s="233"/>
      <c r="E10" s="52" t="s">
        <v>64</v>
      </c>
      <c r="F10" s="52" t="s">
        <v>65</v>
      </c>
      <c r="G10" s="52" t="s">
        <v>66</v>
      </c>
      <c r="H10" s="68" t="s">
        <v>67</v>
      </c>
    </row>
    <row r="11" spans="1:44" ht="14.25">
      <c r="A11" s="53"/>
      <c r="B11" s="53"/>
      <c r="C11" s="54" t="s">
        <v>61</v>
      </c>
      <c r="D11" s="78">
        <f>D13</f>
        <v>0</v>
      </c>
      <c r="E11" s="78">
        <f>E13</f>
        <v>0</v>
      </c>
      <c r="F11" s="78">
        <f>F13</f>
        <v>0</v>
      </c>
      <c r="G11" s="78">
        <f>G13</f>
        <v>0</v>
      </c>
      <c r="H11" s="78">
        <f>H13</f>
        <v>0</v>
      </c>
    </row>
    <row r="12" spans="1:44">
      <c r="A12" s="53"/>
      <c r="B12" s="53"/>
      <c r="C12" s="79" t="s">
        <v>57</v>
      </c>
      <c r="D12" s="55"/>
      <c r="E12" s="55"/>
      <c r="F12" s="55"/>
      <c r="G12" s="55"/>
      <c r="H12" s="55"/>
    </row>
    <row r="13" spans="1:44" s="81" customFormat="1" ht="14.25">
      <c r="A13" s="80"/>
      <c r="B13" s="80"/>
      <c r="C13" s="74" t="s">
        <v>24</v>
      </c>
      <c r="D13" s="78">
        <f>SUM(E13:H13)</f>
        <v>0</v>
      </c>
      <c r="E13" s="78">
        <f>+E15</f>
        <v>0</v>
      </c>
      <c r="F13" s="78">
        <f>+F15</f>
        <v>0</v>
      </c>
      <c r="G13" s="78">
        <f>+G15+G20</f>
        <v>0</v>
      </c>
      <c r="H13" s="55">
        <f>H15</f>
        <v>0</v>
      </c>
    </row>
    <row r="14" spans="1:44" s="81" customFormat="1">
      <c r="A14" s="80"/>
      <c r="B14" s="80"/>
      <c r="C14" s="82" t="s">
        <v>57</v>
      </c>
      <c r="D14" s="55"/>
      <c r="E14" s="55"/>
      <c r="F14" s="55"/>
      <c r="G14" s="55"/>
      <c r="H14" s="55"/>
    </row>
    <row r="15" spans="1:44" s="85" customFormat="1" ht="28.5">
      <c r="A15" s="83" t="s">
        <v>25</v>
      </c>
      <c r="B15" s="83" t="s">
        <v>84</v>
      </c>
      <c r="C15" s="84" t="s">
        <v>85</v>
      </c>
      <c r="D15" s="55">
        <f>SUM(E15:H15)</f>
        <v>-25860</v>
      </c>
      <c r="E15" s="55">
        <f>+E19</f>
        <v>0</v>
      </c>
      <c r="F15" s="55">
        <f>+F19</f>
        <v>0</v>
      </c>
      <c r="G15" s="55">
        <f>+G19+G18+G17</f>
        <v>-25860</v>
      </c>
      <c r="H15" s="55">
        <f>+H19</f>
        <v>0</v>
      </c>
    </row>
    <row r="16" spans="1:44" s="85" customFormat="1" ht="14.25">
      <c r="A16" s="83"/>
      <c r="B16" s="83"/>
      <c r="C16" s="41" t="s">
        <v>86</v>
      </c>
      <c r="D16" s="55"/>
      <c r="E16" s="55"/>
      <c r="F16" s="55"/>
      <c r="G16" s="55"/>
      <c r="H16" s="55"/>
    </row>
    <row r="17" spans="1:8" s="81" customFormat="1" ht="45" customHeight="1">
      <c r="A17" s="83"/>
      <c r="B17" s="83"/>
      <c r="C17" s="38" t="s">
        <v>168</v>
      </c>
      <c r="D17" s="55">
        <f t="shared" ref="D17" si="0">SUM(E17:H17)</f>
        <v>-5500</v>
      </c>
      <c r="E17" s="55"/>
      <c r="F17" s="55"/>
      <c r="G17" s="55">
        <v>-5500</v>
      </c>
      <c r="H17" s="55"/>
    </row>
    <row r="18" spans="1:8" s="81" customFormat="1" ht="52.5" customHeight="1">
      <c r="A18" s="83"/>
      <c r="B18" s="83"/>
      <c r="C18" s="38" t="s">
        <v>167</v>
      </c>
      <c r="D18" s="55">
        <f>SUM(E18:H18)</f>
        <v>-5500</v>
      </c>
      <c r="E18" s="55"/>
      <c r="F18" s="55"/>
      <c r="G18" s="55">
        <v>-5500</v>
      </c>
      <c r="H18" s="55"/>
    </row>
    <row r="19" spans="1:8" s="81" customFormat="1" ht="35.25" customHeight="1">
      <c r="A19" s="83"/>
      <c r="B19" s="83"/>
      <c r="C19" s="38" t="s">
        <v>165</v>
      </c>
      <c r="D19" s="55">
        <f>SUM(E19:H19)</f>
        <v>-14860</v>
      </c>
      <c r="E19" s="55">
        <v>0</v>
      </c>
      <c r="F19" s="55"/>
      <c r="G19" s="55">
        <v>-14860</v>
      </c>
      <c r="H19" s="55"/>
    </row>
    <row r="20" spans="1:8" s="81" customFormat="1" ht="28.5">
      <c r="A20" s="76" t="s">
        <v>25</v>
      </c>
      <c r="B20" s="76" t="s">
        <v>163</v>
      </c>
      <c r="C20" s="179" t="s">
        <v>91</v>
      </c>
      <c r="D20" s="55">
        <f>+E20+F20+G20+H20</f>
        <v>25860</v>
      </c>
      <c r="E20" s="55">
        <f>+E22</f>
        <v>0</v>
      </c>
      <c r="F20" s="55">
        <f>+F22</f>
        <v>0</v>
      </c>
      <c r="G20" s="55">
        <f>+G22</f>
        <v>25860</v>
      </c>
      <c r="H20" s="55">
        <f>+H22</f>
        <v>0</v>
      </c>
    </row>
    <row r="21" spans="1:8" s="81" customFormat="1">
      <c r="A21" s="76"/>
      <c r="B21" s="76"/>
      <c r="C21" s="41" t="s">
        <v>69</v>
      </c>
      <c r="D21" s="55"/>
      <c r="E21" s="55"/>
      <c r="F21" s="55"/>
      <c r="G21" s="55"/>
      <c r="H21" s="55"/>
    </row>
    <row r="22" spans="1:8" s="81" customFormat="1" ht="81" customHeight="1">
      <c r="A22" s="76"/>
      <c r="B22" s="76"/>
      <c r="C22" s="38" t="s">
        <v>171</v>
      </c>
      <c r="D22" s="55">
        <f>+E22+F22+G22+H22</f>
        <v>25860</v>
      </c>
      <c r="E22" s="55"/>
      <c r="F22" s="55"/>
      <c r="G22" s="55">
        <v>25860</v>
      </c>
      <c r="H22" s="55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scale="77" fitToHeight="100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Normal="100" zoomScaleSheetLayoutView="40" workbookViewId="0">
      <selection activeCell="G1" sqref="G1:G3"/>
    </sheetView>
  </sheetViews>
  <sheetFormatPr defaultColWidth="9.33203125" defaultRowHeight="12.75"/>
  <cols>
    <col min="1" max="1" width="6.83203125" style="3" customWidth="1"/>
    <col min="2" max="2" width="7.33203125" style="3" customWidth="1"/>
    <col min="3" max="3" width="8.83203125" style="3" customWidth="1"/>
    <col min="4" max="4" width="7.5" style="3" customWidth="1"/>
    <col min="5" max="5" width="9.83203125" style="3" customWidth="1"/>
    <col min="6" max="6" width="83.33203125" style="3" customWidth="1"/>
    <col min="7" max="7" width="20.33203125" style="56" customWidth="1"/>
    <col min="8" max="8" width="15.5" style="3" bestFit="1" customWidth="1"/>
    <col min="9" max="9" width="15" style="3" bestFit="1" customWidth="1"/>
    <col min="10" max="10" width="14" style="3" bestFit="1" customWidth="1"/>
    <col min="11" max="11" width="14.33203125" style="3" bestFit="1" customWidth="1"/>
    <col min="12" max="12" width="13.1640625" style="3" customWidth="1"/>
    <col min="13" max="13" width="9.33203125" style="3"/>
    <col min="14" max="14" width="12.6640625" style="3" bestFit="1" customWidth="1"/>
    <col min="15" max="16384" width="9.33203125" style="3"/>
  </cols>
  <sheetData>
    <row r="1" spans="1:7" ht="14.45" customHeight="1">
      <c r="A1" s="2"/>
      <c r="B1" s="2"/>
      <c r="C1" s="2"/>
      <c r="D1" s="2"/>
      <c r="E1" s="2"/>
      <c r="G1" s="12" t="s">
        <v>87</v>
      </c>
    </row>
    <row r="2" spans="1:7" ht="14.45" customHeight="1">
      <c r="E2" s="2"/>
      <c r="G2" s="13" t="s">
        <v>74</v>
      </c>
    </row>
    <row r="3" spans="1:7" ht="14.45" customHeight="1">
      <c r="E3" s="2"/>
      <c r="G3" s="13" t="s">
        <v>2</v>
      </c>
    </row>
    <row r="4" spans="1:7" ht="14.45" customHeight="1">
      <c r="E4" s="2"/>
    </row>
    <row r="5" spans="1:7" ht="14.45" customHeight="1">
      <c r="A5" s="2"/>
      <c r="B5" s="2"/>
      <c r="C5" s="2"/>
      <c r="D5" s="2"/>
      <c r="E5" s="2"/>
    </row>
    <row r="6" spans="1:7" ht="35.25" customHeight="1">
      <c r="A6" s="227" t="s">
        <v>173</v>
      </c>
      <c r="B6" s="227"/>
      <c r="C6" s="227"/>
      <c r="D6" s="227"/>
      <c r="E6" s="227"/>
      <c r="F6" s="227"/>
      <c r="G6" s="227"/>
    </row>
    <row r="7" spans="1:7" ht="35.25" customHeight="1">
      <c r="A7" s="65"/>
      <c r="B7" s="65"/>
      <c r="C7" s="65"/>
      <c r="D7" s="65"/>
      <c r="E7" s="65"/>
      <c r="F7" s="65"/>
      <c r="G7" s="57"/>
    </row>
    <row r="8" spans="1:7" ht="14.45" customHeight="1">
      <c r="A8" s="2"/>
      <c r="B8" s="2"/>
      <c r="C8" s="2"/>
      <c r="D8" s="2"/>
      <c r="G8" s="180" t="s">
        <v>22</v>
      </c>
    </row>
    <row r="9" spans="1:7" s="4" customFormat="1" ht="72.75" customHeight="1">
      <c r="A9" s="238" t="s">
        <v>6</v>
      </c>
      <c r="B9" s="239"/>
      <c r="C9" s="240"/>
      <c r="D9" s="237" t="s">
        <v>7</v>
      </c>
      <c r="E9" s="237"/>
      <c r="F9" s="237" t="s">
        <v>16</v>
      </c>
      <c r="G9" s="52" t="s">
        <v>62</v>
      </c>
    </row>
    <row r="10" spans="1:7" s="4" customFormat="1" ht="40.5">
      <c r="A10" s="18" t="s">
        <v>8</v>
      </c>
      <c r="B10" s="19" t="s">
        <v>9</v>
      </c>
      <c r="C10" s="18" t="s">
        <v>10</v>
      </c>
      <c r="D10" s="66" t="s">
        <v>11</v>
      </c>
      <c r="E10" s="66" t="s">
        <v>12</v>
      </c>
      <c r="F10" s="237"/>
      <c r="G10" s="182" t="s">
        <v>15</v>
      </c>
    </row>
    <row r="11" spans="1:7" s="4" customFormat="1" ht="14.25">
      <c r="A11" s="20"/>
      <c r="B11" s="21"/>
      <c r="C11" s="22"/>
      <c r="D11" s="21"/>
      <c r="E11" s="66"/>
      <c r="F11" s="23" t="s">
        <v>13</v>
      </c>
      <c r="G11" s="183">
        <f>+G13+G32</f>
        <v>0</v>
      </c>
    </row>
    <row r="12" spans="1:7" s="4" customFormat="1" ht="13.5">
      <c r="A12" s="24"/>
      <c r="B12" s="25"/>
      <c r="C12" s="26"/>
      <c r="D12" s="25"/>
      <c r="E12" s="27"/>
      <c r="F12" s="28" t="s">
        <v>14</v>
      </c>
      <c r="G12" s="59"/>
    </row>
    <row r="13" spans="1:7" s="33" customFormat="1" ht="28.5">
      <c r="A13" s="106" t="s">
        <v>27</v>
      </c>
      <c r="B13" s="29"/>
      <c r="C13" s="30"/>
      <c r="D13" s="29"/>
      <c r="E13" s="31"/>
      <c r="F13" s="32" t="s">
        <v>28</v>
      </c>
      <c r="G13" s="183">
        <f>G15</f>
        <v>25860</v>
      </c>
    </row>
    <row r="14" spans="1:7" s="33" customFormat="1" ht="13.5">
      <c r="A14" s="34"/>
      <c r="B14" s="35"/>
      <c r="C14" s="36"/>
      <c r="D14" s="35"/>
      <c r="E14" s="36"/>
      <c r="F14" s="37" t="s">
        <v>14</v>
      </c>
      <c r="G14" s="60"/>
    </row>
    <row r="15" spans="1:7" s="91" customFormat="1" ht="14.25">
      <c r="A15" s="70"/>
      <c r="B15" s="87" t="s">
        <v>73</v>
      </c>
      <c r="C15" s="88"/>
      <c r="D15" s="89"/>
      <c r="E15" s="89"/>
      <c r="F15" s="84" t="s">
        <v>88</v>
      </c>
      <c r="G15" s="90">
        <f>G17</f>
        <v>25860</v>
      </c>
    </row>
    <row r="16" spans="1:7" s="91" customFormat="1" ht="14.25">
      <c r="A16" s="70"/>
      <c r="B16" s="92"/>
      <c r="C16" s="93"/>
      <c r="D16" s="89"/>
      <c r="E16" s="89"/>
      <c r="F16" s="94" t="s">
        <v>69</v>
      </c>
      <c r="G16" s="90"/>
    </row>
    <row r="17" spans="1:8" s="91" customFormat="1" ht="14.25">
      <c r="A17" s="70"/>
      <c r="B17" s="92"/>
      <c r="C17" s="248" t="s">
        <v>73</v>
      </c>
      <c r="D17" s="89"/>
      <c r="E17" s="89"/>
      <c r="F17" s="84" t="s">
        <v>89</v>
      </c>
      <c r="G17" s="90">
        <f>G21</f>
        <v>25860</v>
      </c>
    </row>
    <row r="18" spans="1:8" s="91" customFormat="1" ht="14.25">
      <c r="A18" s="70"/>
      <c r="B18" s="95"/>
      <c r="C18" s="249"/>
      <c r="D18" s="89"/>
      <c r="E18" s="89"/>
      <c r="F18" s="96" t="s">
        <v>69</v>
      </c>
      <c r="G18" s="90"/>
    </row>
    <row r="19" spans="1:8" s="91" customFormat="1" ht="14.25">
      <c r="A19" s="70"/>
      <c r="B19" s="95"/>
      <c r="C19" s="249"/>
      <c r="D19" s="89"/>
      <c r="E19" s="89"/>
      <c r="F19" s="97" t="s">
        <v>24</v>
      </c>
      <c r="G19" s="90">
        <f>G21</f>
        <v>25860</v>
      </c>
    </row>
    <row r="20" spans="1:8" s="91" customFormat="1" ht="14.25">
      <c r="A20" s="70"/>
      <c r="B20" s="92"/>
      <c r="C20" s="250"/>
      <c r="D20" s="89"/>
      <c r="E20" s="89"/>
      <c r="F20" s="94" t="s">
        <v>69</v>
      </c>
      <c r="G20" s="90"/>
    </row>
    <row r="21" spans="1:8" s="91" customFormat="1" ht="28.5">
      <c r="A21" s="70"/>
      <c r="B21" s="92"/>
      <c r="C21" s="248"/>
      <c r="D21" s="251">
        <v>1103</v>
      </c>
      <c r="E21" s="252"/>
      <c r="F21" s="84" t="s">
        <v>26</v>
      </c>
      <c r="G21" s="90">
        <f>+G23</f>
        <v>25860</v>
      </c>
    </row>
    <row r="22" spans="1:8" s="91" customFormat="1" ht="14.25">
      <c r="A22" s="70"/>
      <c r="B22" s="92"/>
      <c r="C22" s="249"/>
      <c r="D22" s="251"/>
      <c r="E22" s="252"/>
      <c r="F22" s="98" t="s">
        <v>90</v>
      </c>
      <c r="G22" s="90"/>
    </row>
    <row r="23" spans="1:8" s="91" customFormat="1" ht="28.5">
      <c r="A23" s="70"/>
      <c r="B23" s="92"/>
      <c r="C23" s="249"/>
      <c r="D23" s="251"/>
      <c r="E23" s="253">
        <v>21001</v>
      </c>
      <c r="F23" s="84" t="s">
        <v>91</v>
      </c>
      <c r="G23" s="90">
        <f>G25</f>
        <v>25860</v>
      </c>
    </row>
    <row r="24" spans="1:8" s="91" customFormat="1" ht="14.25">
      <c r="A24" s="70"/>
      <c r="B24" s="92"/>
      <c r="C24" s="249"/>
      <c r="D24" s="251"/>
      <c r="E24" s="254"/>
      <c r="F24" s="98" t="s">
        <v>70</v>
      </c>
      <c r="G24" s="90"/>
    </row>
    <row r="25" spans="1:8" s="91" customFormat="1" ht="14.25">
      <c r="A25" s="70"/>
      <c r="B25" s="92"/>
      <c r="C25" s="249"/>
      <c r="D25" s="251"/>
      <c r="E25" s="99"/>
      <c r="F25" s="100" t="s">
        <v>23</v>
      </c>
      <c r="G25" s="90">
        <f>G27</f>
        <v>25860</v>
      </c>
    </row>
    <row r="26" spans="1:8" s="91" customFormat="1" ht="26.25" customHeight="1">
      <c r="A26" s="70"/>
      <c r="B26" s="92"/>
      <c r="C26" s="249"/>
      <c r="D26" s="251"/>
      <c r="E26" s="99"/>
      <c r="F26" s="98" t="s">
        <v>4</v>
      </c>
      <c r="G26" s="184"/>
    </row>
    <row r="27" spans="1:8" s="91" customFormat="1" ht="16.5">
      <c r="A27" s="70"/>
      <c r="B27" s="92"/>
      <c r="C27" s="249"/>
      <c r="D27" s="251"/>
      <c r="E27" s="99"/>
      <c r="F27" s="101" t="s">
        <v>5</v>
      </c>
      <c r="G27" s="90">
        <f>+G30</f>
        <v>25860</v>
      </c>
    </row>
    <row r="28" spans="1:8" s="105" customFormat="1" ht="14.25">
      <c r="A28" s="70"/>
      <c r="B28" s="103"/>
      <c r="C28" s="249"/>
      <c r="D28" s="251"/>
      <c r="E28" s="99"/>
      <c r="F28" s="41" t="s">
        <v>19</v>
      </c>
      <c r="G28" s="90">
        <f>+G29</f>
        <v>25860</v>
      </c>
      <c r="H28" s="104"/>
    </row>
    <row r="29" spans="1:8" s="105" customFormat="1" ht="14.25">
      <c r="A29" s="70"/>
      <c r="B29" s="103"/>
      <c r="C29" s="249"/>
      <c r="D29" s="251"/>
      <c r="E29" s="99"/>
      <c r="F29" s="41" t="s">
        <v>20</v>
      </c>
      <c r="G29" s="102">
        <f>+G31</f>
        <v>25860</v>
      </c>
      <c r="H29" s="104"/>
    </row>
    <row r="30" spans="1:8" s="33" customFormat="1" ht="14.25">
      <c r="A30" s="39"/>
      <c r="B30" s="103"/>
      <c r="C30" s="140"/>
      <c r="D30" s="107"/>
      <c r="E30" s="108"/>
      <c r="F30" s="40" t="s">
        <v>97</v>
      </c>
      <c r="G30" s="58">
        <f>+G31</f>
        <v>25860</v>
      </c>
    </row>
    <row r="31" spans="1:8" s="33" customFormat="1" ht="14.25">
      <c r="A31" s="39"/>
      <c r="B31" s="103"/>
      <c r="C31" s="140"/>
      <c r="D31" s="107"/>
      <c r="E31" s="109"/>
      <c r="F31" s="40" t="s">
        <v>98</v>
      </c>
      <c r="G31" s="61">
        <v>25860</v>
      </c>
    </row>
    <row r="32" spans="1:8" s="77" customFormat="1" ht="16.5" customHeight="1">
      <c r="A32" s="261" t="s">
        <v>92</v>
      </c>
      <c r="B32" s="243"/>
      <c r="C32" s="243"/>
      <c r="D32" s="241"/>
      <c r="E32" s="241"/>
      <c r="F32" s="112" t="s">
        <v>93</v>
      </c>
      <c r="G32" s="185">
        <f>G34</f>
        <v>-25860</v>
      </c>
    </row>
    <row r="33" spans="1:7" s="77" customFormat="1" ht="14.25" customHeight="1">
      <c r="A33" s="262"/>
      <c r="B33" s="245"/>
      <c r="C33" s="245"/>
      <c r="D33" s="242"/>
      <c r="E33" s="242"/>
      <c r="F33" s="86" t="s">
        <v>14</v>
      </c>
      <c r="G33" s="186"/>
    </row>
    <row r="34" spans="1:7" s="77" customFormat="1" ht="14.25">
      <c r="A34" s="262"/>
      <c r="B34" s="261" t="s">
        <v>92</v>
      </c>
      <c r="C34" s="243"/>
      <c r="D34" s="241"/>
      <c r="E34" s="241"/>
      <c r="F34" s="112" t="s">
        <v>94</v>
      </c>
      <c r="G34" s="185">
        <f>G36</f>
        <v>-25860</v>
      </c>
    </row>
    <row r="35" spans="1:7" s="77" customFormat="1" ht="14.25" customHeight="1">
      <c r="A35" s="262"/>
      <c r="B35" s="262"/>
      <c r="C35" s="245"/>
      <c r="D35" s="242"/>
      <c r="E35" s="242"/>
      <c r="F35" s="86" t="s">
        <v>14</v>
      </c>
      <c r="G35" s="185"/>
    </row>
    <row r="36" spans="1:7" s="77" customFormat="1" ht="16.5" customHeight="1">
      <c r="A36" s="262"/>
      <c r="B36" s="262"/>
      <c r="C36" s="264" t="s">
        <v>95</v>
      </c>
      <c r="D36" s="241"/>
      <c r="E36" s="241"/>
      <c r="F36" s="112" t="s">
        <v>96</v>
      </c>
      <c r="G36" s="185">
        <f>G40</f>
        <v>-25860</v>
      </c>
    </row>
    <row r="37" spans="1:7" s="77" customFormat="1" ht="13.5" customHeight="1">
      <c r="A37" s="262"/>
      <c r="B37" s="262"/>
      <c r="C37" s="264"/>
      <c r="D37" s="242"/>
      <c r="E37" s="242"/>
      <c r="F37" s="86" t="s">
        <v>14</v>
      </c>
      <c r="G37" s="187"/>
    </row>
    <row r="38" spans="1:7" s="77" customFormat="1" ht="16.5" customHeight="1">
      <c r="A38" s="262"/>
      <c r="B38" s="262"/>
      <c r="C38" s="264"/>
      <c r="D38" s="241"/>
      <c r="E38" s="241"/>
      <c r="F38" s="112" t="s">
        <v>24</v>
      </c>
      <c r="G38" s="185">
        <f>G40</f>
        <v>-25860</v>
      </c>
    </row>
    <row r="39" spans="1:7" s="77" customFormat="1" ht="13.5" customHeight="1">
      <c r="A39" s="262"/>
      <c r="B39" s="262"/>
      <c r="C39" s="264"/>
      <c r="D39" s="242"/>
      <c r="E39" s="242"/>
      <c r="F39" s="86" t="s">
        <v>69</v>
      </c>
      <c r="G39" s="187"/>
    </row>
    <row r="40" spans="1:7" s="77" customFormat="1" ht="27">
      <c r="A40" s="262"/>
      <c r="B40" s="262"/>
      <c r="C40" s="264"/>
      <c r="D40" s="243">
        <v>1103</v>
      </c>
      <c r="E40" s="246"/>
      <c r="F40" s="114" t="s">
        <v>26</v>
      </c>
      <c r="G40" s="185">
        <f>+G42</f>
        <v>-25860</v>
      </c>
    </row>
    <row r="41" spans="1:7" s="77" customFormat="1" ht="13.5" customHeight="1">
      <c r="A41" s="262"/>
      <c r="B41" s="262"/>
      <c r="C41" s="264"/>
      <c r="D41" s="244"/>
      <c r="E41" s="247"/>
      <c r="F41" s="114" t="s">
        <v>14</v>
      </c>
      <c r="G41" s="187"/>
    </row>
    <row r="42" spans="1:7" s="77" customFormat="1" ht="14.25">
      <c r="A42" s="262"/>
      <c r="B42" s="262"/>
      <c r="C42" s="264"/>
      <c r="D42" s="244"/>
      <c r="E42" s="84" t="s">
        <v>84</v>
      </c>
      <c r="F42" s="115" t="s">
        <v>85</v>
      </c>
      <c r="G42" s="189">
        <f>G44</f>
        <v>-25860</v>
      </c>
    </row>
    <row r="43" spans="1:7" s="77" customFormat="1" ht="13.5" customHeight="1">
      <c r="A43" s="262"/>
      <c r="B43" s="262"/>
      <c r="C43" s="264"/>
      <c r="D43" s="244"/>
      <c r="E43" s="258"/>
      <c r="F43" s="41" t="s">
        <v>3</v>
      </c>
      <c r="G43" s="186"/>
    </row>
    <row r="44" spans="1:7" s="77" customFormat="1" ht="13.5" customHeight="1">
      <c r="A44" s="262"/>
      <c r="B44" s="262"/>
      <c r="C44" s="264"/>
      <c r="D44" s="244"/>
      <c r="E44" s="259"/>
      <c r="F44" s="116" t="s">
        <v>23</v>
      </c>
      <c r="G44" s="184">
        <f>G46</f>
        <v>-25860</v>
      </c>
    </row>
    <row r="45" spans="1:7" s="77" customFormat="1" ht="27">
      <c r="A45" s="262"/>
      <c r="B45" s="262"/>
      <c r="C45" s="264"/>
      <c r="D45" s="244"/>
      <c r="E45" s="259"/>
      <c r="F45" s="41" t="s">
        <v>4</v>
      </c>
      <c r="G45" s="184"/>
    </row>
    <row r="46" spans="1:7" s="77" customFormat="1" ht="16.5" customHeight="1">
      <c r="A46" s="262"/>
      <c r="B46" s="262"/>
      <c r="C46" s="264"/>
      <c r="D46" s="244"/>
      <c r="E46" s="260"/>
      <c r="F46" s="84" t="s">
        <v>5</v>
      </c>
      <c r="G46" s="189">
        <f>G47</f>
        <v>-25860</v>
      </c>
    </row>
    <row r="47" spans="1:7" s="77" customFormat="1" ht="16.5" customHeight="1">
      <c r="A47" s="262"/>
      <c r="B47" s="262"/>
      <c r="C47" s="264"/>
      <c r="D47" s="244"/>
      <c r="E47" s="41"/>
      <c r="F47" s="41" t="s">
        <v>19</v>
      </c>
      <c r="G47" s="184">
        <f>G48</f>
        <v>-25860</v>
      </c>
    </row>
    <row r="48" spans="1:7" s="91" customFormat="1" ht="16.5" customHeight="1">
      <c r="A48" s="262"/>
      <c r="B48" s="262"/>
      <c r="C48" s="264"/>
      <c r="D48" s="244"/>
      <c r="E48" s="41"/>
      <c r="F48" s="41" t="s">
        <v>20</v>
      </c>
      <c r="G48" s="184">
        <f>G49</f>
        <v>-25860</v>
      </c>
    </row>
    <row r="49" spans="1:7" s="91" customFormat="1" ht="13.5" customHeight="1">
      <c r="A49" s="262"/>
      <c r="B49" s="262"/>
      <c r="C49" s="264"/>
      <c r="D49" s="244"/>
      <c r="E49" s="41"/>
      <c r="F49" s="41" t="s">
        <v>97</v>
      </c>
      <c r="G49" s="184">
        <f>+G50</f>
        <v>-25860</v>
      </c>
    </row>
    <row r="50" spans="1:7" s="91" customFormat="1" ht="16.5" customHeight="1">
      <c r="A50" s="263"/>
      <c r="B50" s="263"/>
      <c r="C50" s="264"/>
      <c r="D50" s="245"/>
      <c r="E50" s="41"/>
      <c r="F50" s="41" t="s">
        <v>98</v>
      </c>
      <c r="G50" s="113">
        <f>+'1'!G13</f>
        <v>-25860</v>
      </c>
    </row>
    <row r="51" spans="1:7" s="91" customFormat="1" ht="14.25">
      <c r="A51" s="160" t="s">
        <v>145</v>
      </c>
      <c r="B51" s="161"/>
      <c r="C51" s="162"/>
      <c r="D51" s="163"/>
      <c r="E51" s="163"/>
      <c r="F51" s="164" t="s">
        <v>146</v>
      </c>
      <c r="G51" s="190"/>
    </row>
    <row r="52" spans="1:7" s="91" customFormat="1" ht="13.5">
      <c r="A52" s="165"/>
      <c r="B52" s="166"/>
      <c r="C52" s="162"/>
      <c r="D52" s="163"/>
      <c r="E52" s="163"/>
      <c r="F52" s="86" t="s">
        <v>14</v>
      </c>
      <c r="G52" s="190"/>
    </row>
    <row r="53" spans="1:7" s="91" customFormat="1" ht="14.25">
      <c r="A53" s="165"/>
      <c r="B53" s="160" t="s">
        <v>73</v>
      </c>
      <c r="C53" s="167"/>
      <c r="D53" s="163"/>
      <c r="E53" s="163"/>
      <c r="F53" s="164" t="s">
        <v>147</v>
      </c>
      <c r="G53" s="190"/>
    </row>
    <row r="54" spans="1:7" s="91" customFormat="1" ht="13.5">
      <c r="A54" s="165"/>
      <c r="B54" s="165"/>
      <c r="C54" s="167"/>
      <c r="D54" s="163"/>
      <c r="E54" s="163"/>
      <c r="F54" s="86" t="s">
        <v>14</v>
      </c>
      <c r="G54" s="190"/>
    </row>
    <row r="55" spans="1:7" s="91" customFormat="1" ht="14.25">
      <c r="A55" s="165"/>
      <c r="B55" s="165"/>
      <c r="C55" s="160" t="s">
        <v>73</v>
      </c>
      <c r="D55" s="168"/>
      <c r="E55" s="163"/>
      <c r="F55" s="164" t="s">
        <v>148</v>
      </c>
      <c r="G55" s="190"/>
    </row>
    <row r="56" spans="1:7" s="91" customFormat="1" ht="13.5">
      <c r="A56" s="165"/>
      <c r="B56" s="165"/>
      <c r="C56" s="165"/>
      <c r="D56" s="168"/>
      <c r="E56" s="163"/>
      <c r="F56" s="86" t="s">
        <v>14</v>
      </c>
      <c r="G56" s="190"/>
    </row>
    <row r="57" spans="1:7" s="4" customFormat="1" ht="13.5">
      <c r="A57" s="165"/>
      <c r="B57" s="165"/>
      <c r="C57" s="165"/>
      <c r="D57" s="169">
        <v>1139</v>
      </c>
      <c r="E57" s="170"/>
      <c r="F57" s="114" t="s">
        <v>149</v>
      </c>
      <c r="G57" s="113">
        <f t="shared" ref="G57" si="0">+G59</f>
        <v>-25860</v>
      </c>
    </row>
    <row r="58" spans="1:7" s="4" customFormat="1" ht="17.25" customHeight="1">
      <c r="A58" s="165"/>
      <c r="B58" s="165"/>
      <c r="C58" s="165"/>
      <c r="D58" s="255" t="s">
        <v>71</v>
      </c>
      <c r="E58" s="171"/>
      <c r="F58" s="114" t="s">
        <v>14</v>
      </c>
      <c r="G58" s="191"/>
    </row>
    <row r="59" spans="1:7" s="173" customFormat="1" ht="14.25">
      <c r="A59" s="165"/>
      <c r="B59" s="165"/>
      <c r="C59" s="165"/>
      <c r="D59" s="256"/>
      <c r="E59" s="172">
        <v>11001</v>
      </c>
      <c r="F59" s="112" t="s">
        <v>149</v>
      </c>
      <c r="G59" s="113">
        <f t="shared" ref="G59" si="1">+G60</f>
        <v>-25860</v>
      </c>
    </row>
    <row r="60" spans="1:7" s="173" customFormat="1" ht="14.25">
      <c r="A60" s="165"/>
      <c r="B60" s="165"/>
      <c r="C60" s="165"/>
      <c r="D60" s="256"/>
      <c r="E60" s="174"/>
      <c r="F60" s="112" t="s">
        <v>150</v>
      </c>
      <c r="G60" s="113">
        <f t="shared" ref="G60" si="2">+G62</f>
        <v>-25860</v>
      </c>
    </row>
    <row r="61" spans="1:7" s="173" customFormat="1" ht="26.25" customHeight="1">
      <c r="A61" s="165"/>
      <c r="B61" s="165"/>
      <c r="C61" s="165"/>
      <c r="D61" s="256"/>
      <c r="E61" s="174"/>
      <c r="F61" s="86" t="s">
        <v>154</v>
      </c>
      <c r="G61" s="192"/>
    </row>
    <row r="62" spans="1:7" s="173" customFormat="1" ht="13.5">
      <c r="A62" s="165"/>
      <c r="B62" s="165"/>
      <c r="C62" s="165"/>
      <c r="D62" s="256"/>
      <c r="E62" s="174"/>
      <c r="F62" s="114" t="s">
        <v>5</v>
      </c>
      <c r="G62" s="113">
        <f t="shared" ref="G62:G63" si="3">+G63</f>
        <v>-25860</v>
      </c>
    </row>
    <row r="63" spans="1:7" s="4" customFormat="1" ht="13.5">
      <c r="A63" s="165"/>
      <c r="B63" s="165"/>
      <c r="C63" s="165"/>
      <c r="D63" s="256"/>
      <c r="E63" s="174"/>
      <c r="F63" s="114" t="s">
        <v>151</v>
      </c>
      <c r="G63" s="113">
        <f t="shared" si="3"/>
        <v>-25860</v>
      </c>
    </row>
    <row r="64" spans="1:7" s="4" customFormat="1" ht="13.5">
      <c r="A64" s="165"/>
      <c r="B64" s="165"/>
      <c r="C64" s="165"/>
      <c r="D64" s="256"/>
      <c r="E64" s="174"/>
      <c r="F64" s="114" t="s">
        <v>152</v>
      </c>
      <c r="G64" s="113">
        <f>+G65</f>
        <v>-25860</v>
      </c>
    </row>
    <row r="65" spans="1:7" s="4" customFormat="1" ht="13.5">
      <c r="A65" s="165"/>
      <c r="B65" s="165"/>
      <c r="C65" s="165"/>
      <c r="D65" s="257"/>
      <c r="E65" s="175"/>
      <c r="F65" s="114" t="s">
        <v>153</v>
      </c>
      <c r="G65" s="113">
        <f>+'1'!G17</f>
        <v>-25860</v>
      </c>
    </row>
    <row r="66" spans="1:7" s="173" customFormat="1" ht="14.25">
      <c r="A66" s="165"/>
      <c r="B66" s="165"/>
      <c r="C66" s="165"/>
      <c r="D66" s="255"/>
      <c r="E66" s="172">
        <v>11001</v>
      </c>
      <c r="F66" s="112" t="s">
        <v>149</v>
      </c>
      <c r="G66" s="113">
        <f>+G67</f>
        <v>25860</v>
      </c>
    </row>
    <row r="67" spans="1:7" s="173" customFormat="1" ht="14.25">
      <c r="A67" s="165"/>
      <c r="B67" s="165"/>
      <c r="C67" s="165"/>
      <c r="D67" s="256"/>
      <c r="E67" s="174"/>
      <c r="F67" s="112" t="s">
        <v>150</v>
      </c>
      <c r="G67" s="113">
        <f>+G69</f>
        <v>25860</v>
      </c>
    </row>
    <row r="68" spans="1:7" s="173" customFormat="1" ht="21" customHeight="1">
      <c r="A68" s="165"/>
      <c r="B68" s="165"/>
      <c r="C68" s="165"/>
      <c r="D68" s="256"/>
      <c r="E68" s="174"/>
      <c r="F68" s="86" t="s">
        <v>154</v>
      </c>
      <c r="G68" s="113"/>
    </row>
    <row r="69" spans="1:7" s="173" customFormat="1" ht="13.5">
      <c r="A69" s="165"/>
      <c r="B69" s="165"/>
      <c r="C69" s="165"/>
      <c r="D69" s="256"/>
      <c r="E69" s="174"/>
      <c r="F69" s="114" t="s">
        <v>5</v>
      </c>
      <c r="G69" s="113">
        <f t="shared" ref="G69:G71" si="4">+G70</f>
        <v>25860</v>
      </c>
    </row>
    <row r="70" spans="1:7" s="4" customFormat="1" ht="13.5">
      <c r="A70" s="165"/>
      <c r="B70" s="165"/>
      <c r="C70" s="165"/>
      <c r="D70" s="256"/>
      <c r="E70" s="174"/>
      <c r="F70" s="114" t="s">
        <v>151</v>
      </c>
      <c r="G70" s="113">
        <f t="shared" si="4"/>
        <v>25860</v>
      </c>
    </row>
    <row r="71" spans="1:7" s="4" customFormat="1" ht="13.5">
      <c r="A71" s="165"/>
      <c r="B71" s="165"/>
      <c r="C71" s="165"/>
      <c r="D71" s="256"/>
      <c r="E71" s="174"/>
      <c r="F71" s="114" t="s">
        <v>152</v>
      </c>
      <c r="G71" s="113">
        <f t="shared" si="4"/>
        <v>25860</v>
      </c>
    </row>
    <row r="72" spans="1:7" s="4" customFormat="1" ht="13.5">
      <c r="A72" s="176"/>
      <c r="B72" s="176"/>
      <c r="C72" s="176"/>
      <c r="D72" s="257"/>
      <c r="E72" s="175"/>
      <c r="F72" s="114" t="s">
        <v>153</v>
      </c>
      <c r="G72" s="113">
        <f>+'1'!G18</f>
        <v>25860</v>
      </c>
    </row>
  </sheetData>
  <mergeCells count="28">
    <mergeCell ref="D58:D65"/>
    <mergeCell ref="D66:D72"/>
    <mergeCell ref="E43:E46"/>
    <mergeCell ref="A32:A50"/>
    <mergeCell ref="B32:B33"/>
    <mergeCell ref="C32:C33"/>
    <mergeCell ref="D32:D33"/>
    <mergeCell ref="E32:E33"/>
    <mergeCell ref="B34:B50"/>
    <mergeCell ref="C34:C35"/>
    <mergeCell ref="D34:D35"/>
    <mergeCell ref="E34:E35"/>
    <mergeCell ref="C36:C50"/>
    <mergeCell ref="D36:D37"/>
    <mergeCell ref="E36:E37"/>
    <mergeCell ref="D38:D39"/>
    <mergeCell ref="D40:D50"/>
    <mergeCell ref="E40:E41"/>
    <mergeCell ref="C17:C20"/>
    <mergeCell ref="C21:C29"/>
    <mergeCell ref="D21:D29"/>
    <mergeCell ref="E21:E22"/>
    <mergeCell ref="E23:E24"/>
    <mergeCell ref="A6:G6"/>
    <mergeCell ref="F9:F10"/>
    <mergeCell ref="A9:C9"/>
    <mergeCell ref="D9:E9"/>
    <mergeCell ref="E38:E39"/>
  </mergeCells>
  <pageMargins left="0.39370078740157499" right="0.23622047244094499" top="0.47244094488188998" bottom="0.511811023622047" header="0.31496062992126" footer="0.31496062992126"/>
  <pageSetup paperSize="9" scale="68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G24"/>
  <sheetViews>
    <sheetView topLeftCell="A7" zoomScaleNormal="100" workbookViewId="0">
      <selection activeCell="C24" sqref="C24"/>
    </sheetView>
  </sheetViews>
  <sheetFormatPr defaultRowHeight="13.5"/>
  <cols>
    <col min="1" max="1" width="9.33203125" style="1"/>
    <col min="2" max="2" width="16.1640625" style="1" customWidth="1"/>
    <col min="3" max="3" width="70.1640625" style="1" customWidth="1"/>
    <col min="4" max="4" width="25.6640625" style="1" customWidth="1"/>
    <col min="5" max="16384" width="9.33203125" style="1"/>
  </cols>
  <sheetData>
    <row r="1" spans="1:7">
      <c r="C1" s="69"/>
      <c r="D1" s="12" t="s">
        <v>87</v>
      </c>
    </row>
    <row r="2" spans="1:7">
      <c r="C2" s="198"/>
      <c r="D2" s="13" t="s">
        <v>74</v>
      </c>
    </row>
    <row r="3" spans="1:7">
      <c r="C3" s="198"/>
      <c r="D3" s="13" t="s">
        <v>2</v>
      </c>
    </row>
    <row r="5" spans="1:7" ht="28.5" customHeight="1">
      <c r="A5" s="267" t="s">
        <v>99</v>
      </c>
      <c r="B5" s="267"/>
      <c r="C5" s="267"/>
      <c r="D5" s="267"/>
    </row>
    <row r="8" spans="1:7" s="42" customFormat="1" ht="69" customHeight="1">
      <c r="A8" s="265" t="s">
        <v>54</v>
      </c>
      <c r="B8" s="265"/>
      <c r="C8" s="266" t="s">
        <v>55</v>
      </c>
      <c r="D8" s="222" t="s">
        <v>100</v>
      </c>
      <c r="E8" s="117"/>
      <c r="F8" s="118"/>
    </row>
    <row r="9" spans="1:7" s="42" customFormat="1" ht="47.25" customHeight="1">
      <c r="A9" s="43" t="s">
        <v>21</v>
      </c>
      <c r="B9" s="43" t="s">
        <v>0</v>
      </c>
      <c r="C9" s="266"/>
      <c r="D9" s="119" t="s">
        <v>15</v>
      </c>
      <c r="E9" s="120"/>
      <c r="F9" s="118"/>
    </row>
    <row r="10" spans="1:7" s="42" customFormat="1" ht="14.25">
      <c r="A10" s="44"/>
      <c r="B10" s="44"/>
      <c r="C10" s="45" t="s">
        <v>56</v>
      </c>
      <c r="D10" s="121">
        <f>+D11</f>
        <v>0</v>
      </c>
      <c r="E10" s="118"/>
      <c r="F10" s="118"/>
    </row>
    <row r="11" spans="1:7" s="124" customFormat="1" ht="14.25">
      <c r="A11" s="76"/>
      <c r="B11" s="122"/>
      <c r="C11" s="122" t="s">
        <v>101</v>
      </c>
      <c r="D11" s="123">
        <f>+D13+D20</f>
        <v>0</v>
      </c>
      <c r="G11" s="124" t="s">
        <v>71</v>
      </c>
    </row>
    <row r="12" spans="1:7" s="124" customFormat="1">
      <c r="A12" s="76"/>
      <c r="B12" s="76"/>
      <c r="C12" s="76" t="s">
        <v>57</v>
      </c>
      <c r="D12" s="123"/>
    </row>
    <row r="13" spans="1:7" s="124" customFormat="1" ht="51.75" customHeight="1">
      <c r="A13" s="9" t="s">
        <v>25</v>
      </c>
      <c r="B13" s="9" t="s">
        <v>84</v>
      </c>
      <c r="C13" s="125" t="s">
        <v>85</v>
      </c>
      <c r="D13" s="194">
        <f>+D15</f>
        <v>-25860</v>
      </c>
    </row>
    <row r="14" spans="1:7" s="124" customFormat="1" ht="14.25">
      <c r="A14" s="126"/>
      <c r="B14" s="127"/>
      <c r="C14" s="76" t="s">
        <v>3</v>
      </c>
      <c r="D14" s="123"/>
    </row>
    <row r="15" spans="1:7" s="124" customFormat="1" ht="14.25">
      <c r="A15" s="126"/>
      <c r="B15" s="126"/>
      <c r="C15" s="128" t="s">
        <v>23</v>
      </c>
      <c r="D15" s="123">
        <f>SUM(D17:D19)</f>
        <v>-25860</v>
      </c>
    </row>
    <row r="16" spans="1:7" s="124" customFormat="1">
      <c r="A16" s="41"/>
      <c r="B16" s="41"/>
      <c r="C16" s="129" t="s">
        <v>102</v>
      </c>
      <c r="D16" s="123"/>
    </row>
    <row r="17" spans="1:4" s="124" customFormat="1" ht="27">
      <c r="A17" s="41"/>
      <c r="B17" s="41"/>
      <c r="C17" s="129" t="str">
        <f>+'2.'!C17</f>
        <v>Օդափոխության, ջեռուցման, օդի լավորակման համակարգեր (ԵՄ նորմերի թարգմանություն և տեղայնացում)</v>
      </c>
      <c r="D17" s="123">
        <f>+'2.'!G17</f>
        <v>-5500</v>
      </c>
    </row>
    <row r="18" spans="1:4" s="124" customFormat="1" ht="27">
      <c r="A18" s="41"/>
      <c r="B18" s="41"/>
      <c r="C18" s="129" t="str">
        <f>+'2.'!C18</f>
        <v>Ավտոլիցքավորման կայանների կազմակերպում, հրդեհաշիջում (ԵՄ նորմերի թարգմանություն և տեղայնացում)</v>
      </c>
      <c r="D18" s="123">
        <f>+'2.'!G18</f>
        <v>-5500</v>
      </c>
    </row>
    <row r="19" spans="1:4" s="124" customFormat="1" ht="27">
      <c r="A19" s="76"/>
      <c r="B19" s="122"/>
      <c r="C19" s="38" t="str">
        <f>+'2.'!C19</f>
        <v>ԵՄ այլ նորմերի թարգմանություն և տեղայնացում (մեկնարկ/չբաշխված)</v>
      </c>
      <c r="D19" s="123">
        <f>+'2.'!G19</f>
        <v>-14860</v>
      </c>
    </row>
    <row r="20" spans="1:4" s="134" customFormat="1" ht="28.5">
      <c r="A20" s="131" t="s">
        <v>25</v>
      </c>
      <c r="B20" s="131">
        <v>21001</v>
      </c>
      <c r="C20" s="132" t="s">
        <v>91</v>
      </c>
      <c r="D20" s="133">
        <f>+D22</f>
        <v>25860</v>
      </c>
    </row>
    <row r="21" spans="1:4" s="134" customFormat="1">
      <c r="A21" s="114"/>
      <c r="B21" s="114"/>
      <c r="C21" s="114" t="s">
        <v>3</v>
      </c>
      <c r="D21" s="135"/>
    </row>
    <row r="22" spans="1:4" s="134" customFormat="1" ht="14.25">
      <c r="A22" s="136"/>
      <c r="B22" s="136"/>
      <c r="C22" s="137" t="s">
        <v>23</v>
      </c>
      <c r="D22" s="123">
        <f>+D24</f>
        <v>25860</v>
      </c>
    </row>
    <row r="23" spans="1:4" s="124" customFormat="1">
      <c r="A23" s="138"/>
      <c r="B23" s="138"/>
      <c r="C23" s="129" t="s">
        <v>102</v>
      </c>
      <c r="D23" s="123"/>
    </row>
    <row r="24" spans="1:4" s="124" customFormat="1" ht="57" customHeight="1">
      <c r="A24" s="72"/>
      <c r="B24" s="122"/>
      <c r="C24" s="130" t="s">
        <v>172</v>
      </c>
      <c r="D24" s="123">
        <f>+'1'!G14</f>
        <v>25860</v>
      </c>
    </row>
  </sheetData>
  <mergeCells count="3">
    <mergeCell ref="A8:B8"/>
    <mergeCell ref="C8:C9"/>
    <mergeCell ref="A5:D5"/>
  </mergeCells>
  <pageMargins left="0.7" right="0.7" top="0.75" bottom="0.75" header="0.3" footer="0.3"/>
  <pageSetup paperSize="9" scale="84" fitToHeight="100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2" zoomScaleNormal="100" workbookViewId="0">
      <selection activeCell="F29" sqref="F29:I29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22.33203125" style="1" customWidth="1"/>
    <col min="9" max="9" width="40.33203125" style="1" customWidth="1"/>
    <col min="10" max="10" width="30.6640625" style="1" customWidth="1"/>
    <col min="11" max="16384" width="10.6640625" style="1"/>
  </cols>
  <sheetData>
    <row r="1" spans="1:10">
      <c r="C1" s="12"/>
      <c r="D1" s="12"/>
      <c r="E1" s="12"/>
      <c r="J1" s="12" t="s">
        <v>68</v>
      </c>
    </row>
    <row r="2" spans="1:10">
      <c r="C2" s="13"/>
      <c r="D2" s="13"/>
      <c r="E2" s="13"/>
      <c r="J2" s="13" t="s">
        <v>103</v>
      </c>
    </row>
    <row r="3" spans="1:10">
      <c r="C3" s="13"/>
      <c r="D3" s="13"/>
      <c r="E3" s="13"/>
      <c r="J3" s="13" t="s">
        <v>2</v>
      </c>
    </row>
    <row r="4" spans="1:10">
      <c r="B4" s="5"/>
      <c r="C4" s="5"/>
      <c r="D4" s="5"/>
      <c r="E4" s="5"/>
      <c r="F4" s="5"/>
    </row>
    <row r="8" spans="1:10" ht="28.5" customHeight="1">
      <c r="A8" s="276" t="s">
        <v>136</v>
      </c>
      <c r="B8" s="276"/>
      <c r="C8" s="276"/>
      <c r="D8" s="276"/>
      <c r="E8" s="276"/>
      <c r="F8" s="276"/>
      <c r="G8" s="276"/>
      <c r="H8" s="276"/>
      <c r="I8" s="276"/>
      <c r="J8" s="276"/>
    </row>
    <row r="9" spans="1:10" ht="14.25">
      <c r="A9" s="14"/>
      <c r="B9" s="14"/>
      <c r="C9" s="14"/>
      <c r="D9" s="14"/>
      <c r="E9" s="14"/>
      <c r="F9" s="14"/>
    </row>
    <row r="10" spans="1:10" ht="14.25">
      <c r="A10" s="14"/>
      <c r="B10" s="14"/>
      <c r="C10" s="15"/>
      <c r="D10" s="15"/>
      <c r="E10" s="15"/>
      <c r="F10" s="15"/>
    </row>
    <row r="11" spans="1:10">
      <c r="J11" s="16" t="s">
        <v>41</v>
      </c>
    </row>
    <row r="12" spans="1:10" s="17" customFormat="1" ht="102" customHeight="1">
      <c r="A12" s="277" t="s">
        <v>42</v>
      </c>
      <c r="B12" s="228" t="s">
        <v>43</v>
      </c>
      <c r="C12" s="228"/>
      <c r="D12" s="228" t="s">
        <v>44</v>
      </c>
      <c r="E12" s="228"/>
      <c r="F12" s="228"/>
      <c r="G12" s="228"/>
      <c r="H12" s="228" t="s">
        <v>45</v>
      </c>
      <c r="I12" s="228" t="s">
        <v>46</v>
      </c>
      <c r="J12" s="181" t="s">
        <v>62</v>
      </c>
    </row>
    <row r="13" spans="1:10" s="17" customFormat="1" ht="28.5">
      <c r="A13" s="277"/>
      <c r="B13" s="9" t="s">
        <v>47</v>
      </c>
      <c r="C13" s="9" t="s">
        <v>48</v>
      </c>
      <c r="D13" s="9" t="s">
        <v>47</v>
      </c>
      <c r="E13" s="9" t="s">
        <v>48</v>
      </c>
      <c r="F13" s="9" t="s">
        <v>49</v>
      </c>
      <c r="G13" s="9" t="s">
        <v>50</v>
      </c>
      <c r="H13" s="228"/>
      <c r="I13" s="228"/>
      <c r="J13" s="9" t="s">
        <v>51</v>
      </c>
    </row>
    <row r="14" spans="1:10" s="17" customFormat="1" ht="30.75" customHeight="1">
      <c r="A14" s="279" t="s">
        <v>52</v>
      </c>
      <c r="B14" s="279"/>
      <c r="C14" s="279"/>
      <c r="D14" s="279"/>
      <c r="E14" s="279"/>
      <c r="F14" s="279"/>
      <c r="G14" s="279"/>
      <c r="H14" s="279"/>
      <c r="I14" s="279"/>
      <c r="J14" s="139">
        <f t="shared" ref="J14" si="0">+J15</f>
        <v>0</v>
      </c>
    </row>
    <row r="15" spans="1:10" s="17" customFormat="1" ht="14.25">
      <c r="A15" s="280" t="s">
        <v>31</v>
      </c>
      <c r="B15" s="280"/>
      <c r="C15" s="280"/>
      <c r="D15" s="280"/>
      <c r="E15" s="280"/>
      <c r="F15" s="280"/>
      <c r="G15" s="280"/>
      <c r="H15" s="280"/>
      <c r="I15" s="280"/>
      <c r="J15" s="142">
        <f t="shared" ref="J15" si="1">J16</f>
        <v>0</v>
      </c>
    </row>
    <row r="16" spans="1:10" s="17" customFormat="1" ht="14.25">
      <c r="A16" s="41"/>
      <c r="B16" s="84" t="s">
        <v>29</v>
      </c>
      <c r="C16" s="226" t="s">
        <v>30</v>
      </c>
      <c r="D16" s="226"/>
      <c r="E16" s="226"/>
      <c r="F16" s="226"/>
      <c r="G16" s="226"/>
      <c r="H16" s="226"/>
      <c r="I16" s="226"/>
      <c r="J16" s="142">
        <f>+J17+J21</f>
        <v>0</v>
      </c>
    </row>
    <row r="17" spans="1:10" s="141" customFormat="1" ht="25.5" customHeight="1">
      <c r="A17" s="86"/>
      <c r="B17" s="86"/>
      <c r="C17" s="86"/>
      <c r="D17" s="112" t="s">
        <v>104</v>
      </c>
      <c r="E17" s="268" t="s">
        <v>80</v>
      </c>
      <c r="F17" s="269"/>
      <c r="G17" s="269"/>
      <c r="H17" s="269"/>
      <c r="I17" s="278"/>
      <c r="J17" s="90">
        <f>+'3.'!G50</f>
        <v>-25860</v>
      </c>
    </row>
    <row r="18" spans="1:10" s="141" customFormat="1" ht="54" customHeight="1">
      <c r="A18" s="86"/>
      <c r="B18" s="86"/>
      <c r="C18" s="86"/>
      <c r="D18" s="86"/>
      <c r="E18" s="86"/>
      <c r="F18" s="268" t="s">
        <v>105</v>
      </c>
      <c r="G18" s="269"/>
      <c r="H18" s="269"/>
      <c r="I18" s="269"/>
      <c r="J18" s="86"/>
    </row>
    <row r="19" spans="1:10" s="141" customFormat="1" ht="30" customHeight="1">
      <c r="A19" s="86"/>
      <c r="B19" s="86"/>
      <c r="C19" s="86"/>
      <c r="D19" s="86"/>
      <c r="E19" s="86"/>
      <c r="F19" s="86"/>
      <c r="G19" s="268" t="s">
        <v>18</v>
      </c>
      <c r="H19" s="269"/>
      <c r="I19" s="269"/>
      <c r="J19" s="86"/>
    </row>
    <row r="20" spans="1:10" s="141" customFormat="1" ht="47.25" customHeight="1">
      <c r="A20" s="86"/>
      <c r="B20" s="86"/>
      <c r="C20" s="86"/>
      <c r="D20" s="86"/>
      <c r="E20" s="86"/>
      <c r="F20" s="86"/>
      <c r="G20" s="86"/>
      <c r="H20" s="268" t="s">
        <v>106</v>
      </c>
      <c r="I20" s="269"/>
      <c r="J20" s="86"/>
    </row>
    <row r="21" spans="1:10" s="141" customFormat="1" ht="34.5" customHeight="1">
      <c r="A21" s="86"/>
      <c r="B21" s="86"/>
      <c r="C21" s="86"/>
      <c r="D21" s="115" t="s">
        <v>107</v>
      </c>
      <c r="E21" s="273" t="s">
        <v>76</v>
      </c>
      <c r="F21" s="274"/>
      <c r="G21" s="274"/>
      <c r="H21" s="274"/>
      <c r="I21" s="275"/>
      <c r="J21" s="111">
        <f>+'1'!G14</f>
        <v>25860</v>
      </c>
    </row>
    <row r="22" spans="1:10" s="141" customFormat="1" ht="39" customHeight="1">
      <c r="A22" s="86"/>
      <c r="B22" s="86"/>
      <c r="C22" s="86"/>
      <c r="D22" s="114"/>
      <c r="E22" s="114"/>
      <c r="F22" s="273" t="s">
        <v>108</v>
      </c>
      <c r="G22" s="274"/>
      <c r="H22" s="274"/>
      <c r="I22" s="274"/>
      <c r="J22" s="143"/>
    </row>
    <row r="23" spans="1:10" s="141" customFormat="1" ht="45" customHeight="1">
      <c r="A23" s="86"/>
      <c r="B23" s="86"/>
      <c r="C23" s="86"/>
      <c r="D23" s="114"/>
      <c r="E23" s="114"/>
      <c r="F23" s="114"/>
      <c r="G23" s="273" t="s">
        <v>109</v>
      </c>
      <c r="H23" s="274"/>
      <c r="I23" s="274"/>
      <c r="J23" s="143"/>
    </row>
    <row r="24" spans="1:10" s="141" customFormat="1" ht="36.75" customHeight="1">
      <c r="A24" s="86"/>
      <c r="B24" s="86"/>
      <c r="C24" s="86"/>
      <c r="D24" s="114"/>
      <c r="E24" s="114"/>
      <c r="F24" s="114"/>
      <c r="G24" s="114"/>
      <c r="H24" s="273" t="s">
        <v>110</v>
      </c>
      <c r="I24" s="274"/>
      <c r="J24" s="143"/>
    </row>
    <row r="25" spans="1:10" s="141" customFormat="1" ht="36.75" customHeight="1">
      <c r="A25" s="86"/>
      <c r="B25" s="86"/>
      <c r="C25" s="86"/>
      <c r="D25" s="114"/>
      <c r="E25" s="114"/>
      <c r="F25" s="114"/>
      <c r="G25" s="114"/>
      <c r="H25" s="271" t="s">
        <v>164</v>
      </c>
      <c r="I25" s="272"/>
      <c r="J25" s="193">
        <v>1</v>
      </c>
    </row>
    <row r="26" spans="1:10" s="177" customFormat="1" ht="16.5" customHeight="1">
      <c r="A26" s="270" t="s">
        <v>155</v>
      </c>
      <c r="B26" s="270"/>
      <c r="C26" s="270"/>
      <c r="D26" s="270"/>
      <c r="E26" s="270"/>
      <c r="F26" s="270"/>
      <c r="G26" s="270"/>
      <c r="H26" s="270"/>
      <c r="I26" s="270"/>
      <c r="J26" s="178">
        <f t="shared" ref="J26" si="2">+J27</f>
        <v>0</v>
      </c>
    </row>
    <row r="27" spans="1:10" s="177" customFormat="1" ht="30" customHeight="1">
      <c r="A27" s="41"/>
      <c r="B27" s="159" t="s">
        <v>156</v>
      </c>
      <c r="C27" s="226" t="s">
        <v>157</v>
      </c>
      <c r="D27" s="226"/>
      <c r="E27" s="226"/>
      <c r="F27" s="226"/>
      <c r="G27" s="226"/>
      <c r="H27" s="226"/>
      <c r="I27" s="226"/>
      <c r="J27" s="142">
        <f t="shared" ref="J27" si="3">+J28+J32</f>
        <v>0</v>
      </c>
    </row>
    <row r="28" spans="1:10" s="177" customFormat="1" ht="30" customHeight="1">
      <c r="A28" s="41"/>
      <c r="B28" s="41"/>
      <c r="C28" s="41"/>
      <c r="D28" s="159" t="s">
        <v>158</v>
      </c>
      <c r="E28" s="226" t="s">
        <v>140</v>
      </c>
      <c r="F28" s="226"/>
      <c r="G28" s="226"/>
      <c r="H28" s="226"/>
      <c r="I28" s="226"/>
      <c r="J28" s="142">
        <f>+'1'!G17</f>
        <v>-25860</v>
      </c>
    </row>
    <row r="29" spans="1:10" s="177" customFormat="1" ht="48.75" customHeight="1">
      <c r="A29" s="41"/>
      <c r="B29" s="41"/>
      <c r="C29" s="41"/>
      <c r="D29" s="41"/>
      <c r="E29" s="41"/>
      <c r="F29" s="226" t="s">
        <v>159</v>
      </c>
      <c r="G29" s="226"/>
      <c r="H29" s="226"/>
      <c r="I29" s="226"/>
      <c r="J29" s="41"/>
    </row>
    <row r="30" spans="1:10" s="177" customFormat="1" ht="20.25" customHeight="1">
      <c r="A30" s="41"/>
      <c r="B30" s="41"/>
      <c r="C30" s="41"/>
      <c r="D30" s="41"/>
      <c r="E30" s="41"/>
      <c r="F30" s="41"/>
      <c r="G30" s="226" t="s">
        <v>18</v>
      </c>
      <c r="H30" s="226"/>
      <c r="I30" s="226"/>
      <c r="J30" s="41"/>
    </row>
    <row r="31" spans="1:10" s="177" customFormat="1" ht="39" customHeight="1">
      <c r="A31" s="41"/>
      <c r="B31" s="41"/>
      <c r="C31" s="41"/>
      <c r="D31" s="41"/>
      <c r="E31" s="41"/>
      <c r="F31" s="41"/>
      <c r="G31" s="41"/>
      <c r="H31" s="226" t="s">
        <v>160</v>
      </c>
      <c r="I31" s="226"/>
      <c r="J31" s="41"/>
    </row>
    <row r="32" spans="1:10" s="177" customFormat="1" ht="30" customHeight="1">
      <c r="A32" s="41"/>
      <c r="B32" s="41"/>
      <c r="C32" s="41"/>
      <c r="D32" s="159" t="s">
        <v>158</v>
      </c>
      <c r="E32" s="226" t="s">
        <v>140</v>
      </c>
      <c r="F32" s="226"/>
      <c r="G32" s="226"/>
      <c r="H32" s="226"/>
      <c r="I32" s="226"/>
      <c r="J32" s="142">
        <f>+'1'!G18</f>
        <v>25860</v>
      </c>
    </row>
    <row r="33" spans="1:10" s="177" customFormat="1" ht="50.25" customHeight="1">
      <c r="A33" s="41"/>
      <c r="B33" s="41"/>
      <c r="C33" s="41"/>
      <c r="D33" s="41"/>
      <c r="E33" s="41"/>
      <c r="F33" s="226" t="s">
        <v>159</v>
      </c>
      <c r="G33" s="226"/>
      <c r="H33" s="226"/>
      <c r="I33" s="226"/>
      <c r="J33" s="41"/>
    </row>
    <row r="34" spans="1:10" s="177" customFormat="1" ht="21.75" customHeight="1">
      <c r="A34" s="41"/>
      <c r="B34" s="41"/>
      <c r="C34" s="41"/>
      <c r="D34" s="41"/>
      <c r="E34" s="41"/>
      <c r="F34" s="41"/>
      <c r="G34" s="226" t="s">
        <v>18</v>
      </c>
      <c r="H34" s="226"/>
      <c r="I34" s="226"/>
      <c r="J34" s="41"/>
    </row>
    <row r="35" spans="1:10" s="177" customFormat="1" ht="47.25" customHeight="1">
      <c r="A35" s="41"/>
      <c r="B35" s="41"/>
      <c r="C35" s="41"/>
      <c r="D35" s="41"/>
      <c r="E35" s="41"/>
      <c r="F35" s="41"/>
      <c r="G35" s="41"/>
      <c r="H35" s="226" t="s">
        <v>160</v>
      </c>
      <c r="I35" s="226"/>
      <c r="J35" s="41"/>
    </row>
    <row r="36" spans="1:10" s="17" customFormat="1"/>
  </sheetData>
  <mergeCells count="29">
    <mergeCell ref="E17:I17"/>
    <mergeCell ref="F18:I18"/>
    <mergeCell ref="A14:I14"/>
    <mergeCell ref="A15:I15"/>
    <mergeCell ref="C16:I16"/>
    <mergeCell ref="A8:J8"/>
    <mergeCell ref="A12:A13"/>
    <mergeCell ref="B12:C12"/>
    <mergeCell ref="D12:G12"/>
    <mergeCell ref="H12:H13"/>
    <mergeCell ref="I12:I13"/>
    <mergeCell ref="G19:I19"/>
    <mergeCell ref="H20:I20"/>
    <mergeCell ref="A26:I26"/>
    <mergeCell ref="C27:G27"/>
    <mergeCell ref="H27:I27"/>
    <mergeCell ref="H25:I25"/>
    <mergeCell ref="E21:I21"/>
    <mergeCell ref="F22:I22"/>
    <mergeCell ref="G23:I23"/>
    <mergeCell ref="H24:I24"/>
    <mergeCell ref="E28:I28"/>
    <mergeCell ref="F29:I29"/>
    <mergeCell ref="H35:I35"/>
    <mergeCell ref="G30:I30"/>
    <mergeCell ref="H31:I31"/>
    <mergeCell ref="E32:I32"/>
    <mergeCell ref="F33:I33"/>
    <mergeCell ref="G34:I34"/>
  </mergeCells>
  <pageMargins left="0.7" right="0.7" top="0.75" bottom="0.75" header="0.3" footer="0.3"/>
  <pageSetup paperSize="9" scale="61" fitToHeight="100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7" zoomScaleNormal="100" workbookViewId="0">
      <selection activeCell="R12" sqref="R12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16.6640625" style="1" customWidth="1"/>
    <col min="6" max="6" width="15" style="1" customWidth="1"/>
    <col min="7" max="7" width="14.83203125" style="1" customWidth="1"/>
    <col min="8" max="8" width="17" style="1" customWidth="1"/>
    <col min="9" max="9" width="41" style="1" customWidth="1"/>
    <col min="10" max="10" width="33.5" style="1" customWidth="1"/>
    <col min="11" max="16384" width="10.6640625" style="1"/>
  </cols>
  <sheetData>
    <row r="1" spans="1:10">
      <c r="C1" s="12"/>
      <c r="D1" s="12"/>
      <c r="E1" s="12"/>
      <c r="J1" s="12" t="s">
        <v>111</v>
      </c>
    </row>
    <row r="2" spans="1:10">
      <c r="C2" s="13"/>
      <c r="D2" s="13"/>
      <c r="E2" s="13"/>
      <c r="J2" s="13" t="s">
        <v>103</v>
      </c>
    </row>
    <row r="3" spans="1:10">
      <c r="C3" s="13"/>
      <c r="D3" s="13"/>
      <c r="E3" s="13"/>
      <c r="J3" s="13" t="s">
        <v>2</v>
      </c>
    </row>
    <row r="4" spans="1:10">
      <c r="B4" s="71"/>
      <c r="C4" s="71"/>
      <c r="D4" s="71"/>
      <c r="E4" s="71"/>
      <c r="F4" s="71"/>
    </row>
    <row r="8" spans="1:10" ht="28.5" customHeight="1">
      <c r="A8" s="276" t="s">
        <v>137</v>
      </c>
      <c r="B8" s="276"/>
      <c r="C8" s="276"/>
      <c r="D8" s="276"/>
      <c r="E8" s="276"/>
      <c r="F8" s="276"/>
      <c r="G8" s="276"/>
      <c r="H8" s="276"/>
      <c r="I8" s="276"/>
      <c r="J8" s="276"/>
    </row>
    <row r="9" spans="1:10" ht="14.25">
      <c r="A9" s="75"/>
      <c r="B9" s="75"/>
      <c r="C9" s="75"/>
      <c r="D9" s="75"/>
      <c r="E9" s="75"/>
      <c r="F9" s="75"/>
    </row>
    <row r="10" spans="1:10" ht="14.25">
      <c r="A10" s="75"/>
      <c r="B10" s="75"/>
      <c r="C10" s="73"/>
      <c r="D10" s="73"/>
      <c r="E10" s="73"/>
      <c r="F10" s="73"/>
    </row>
    <row r="11" spans="1:10">
      <c r="J11" s="16" t="s">
        <v>41</v>
      </c>
    </row>
    <row r="12" spans="1:10" s="17" customFormat="1" ht="108" customHeight="1">
      <c r="A12" s="277" t="s">
        <v>42</v>
      </c>
      <c r="B12" s="228" t="s">
        <v>43</v>
      </c>
      <c r="C12" s="228"/>
      <c r="D12" s="228" t="s">
        <v>44</v>
      </c>
      <c r="E12" s="228"/>
      <c r="F12" s="228"/>
      <c r="G12" s="228"/>
      <c r="H12" s="228" t="s">
        <v>45</v>
      </c>
      <c r="I12" s="228" t="s">
        <v>46</v>
      </c>
      <c r="J12" s="303" t="s">
        <v>62</v>
      </c>
    </row>
    <row r="13" spans="1:10" s="17" customFormat="1" ht="28.5">
      <c r="A13" s="277"/>
      <c r="B13" s="9" t="s">
        <v>47</v>
      </c>
      <c r="C13" s="9" t="s">
        <v>48</v>
      </c>
      <c r="D13" s="9" t="s">
        <v>47</v>
      </c>
      <c r="E13" s="9" t="s">
        <v>48</v>
      </c>
      <c r="F13" s="9" t="s">
        <v>49</v>
      </c>
      <c r="G13" s="9" t="s">
        <v>50</v>
      </c>
      <c r="H13" s="228"/>
      <c r="I13" s="228"/>
      <c r="J13" s="9" t="s">
        <v>51</v>
      </c>
    </row>
    <row r="14" spans="1:10" s="17" customFormat="1" ht="30.75" customHeight="1">
      <c r="A14" s="279" t="s">
        <v>52</v>
      </c>
      <c r="B14" s="279"/>
      <c r="C14" s="279"/>
      <c r="D14" s="279"/>
      <c r="E14" s="279"/>
      <c r="F14" s="279"/>
      <c r="G14" s="279"/>
      <c r="H14" s="279"/>
      <c r="I14" s="279"/>
      <c r="J14" s="139">
        <f t="shared" ref="J14" si="0">+J15</f>
        <v>0</v>
      </c>
    </row>
    <row r="15" spans="1:10" s="17" customFormat="1" ht="14.25">
      <c r="A15" s="280" t="s">
        <v>31</v>
      </c>
      <c r="B15" s="280"/>
      <c r="C15" s="280"/>
      <c r="D15" s="280"/>
      <c r="E15" s="280"/>
      <c r="F15" s="280"/>
      <c r="G15" s="280"/>
      <c r="H15" s="280"/>
      <c r="I15" s="280"/>
      <c r="J15" s="142">
        <f t="shared" ref="J15" si="1">J16</f>
        <v>0</v>
      </c>
    </row>
    <row r="16" spans="1:10" s="17" customFormat="1" ht="14.25">
      <c r="A16" s="41"/>
      <c r="B16" s="84" t="s">
        <v>29</v>
      </c>
      <c r="C16" s="226" t="s">
        <v>30</v>
      </c>
      <c r="D16" s="226"/>
      <c r="E16" s="226"/>
      <c r="F16" s="226"/>
      <c r="G16" s="226"/>
      <c r="H16" s="226"/>
      <c r="I16" s="226"/>
      <c r="J16" s="142">
        <f>+J17+J21</f>
        <v>0</v>
      </c>
    </row>
    <row r="17" spans="1:10" s="141" customFormat="1" ht="46.5" customHeight="1">
      <c r="A17" s="86"/>
      <c r="B17" s="86"/>
      <c r="C17" s="86"/>
      <c r="D17" s="112" t="s">
        <v>104</v>
      </c>
      <c r="E17" s="268" t="s">
        <v>80</v>
      </c>
      <c r="F17" s="269"/>
      <c r="G17" s="269"/>
      <c r="H17" s="269"/>
      <c r="I17" s="278"/>
      <c r="J17" s="90">
        <f>+'3.'!G50</f>
        <v>-25860</v>
      </c>
    </row>
    <row r="18" spans="1:10" s="141" customFormat="1" ht="54" customHeight="1">
      <c r="A18" s="86"/>
      <c r="B18" s="86"/>
      <c r="C18" s="86"/>
      <c r="D18" s="86"/>
      <c r="E18" s="86"/>
      <c r="F18" s="268" t="s">
        <v>105</v>
      </c>
      <c r="G18" s="269"/>
      <c r="H18" s="269"/>
      <c r="I18" s="269"/>
      <c r="J18" s="86"/>
    </row>
    <row r="19" spans="1:10" s="141" customFormat="1" ht="30" customHeight="1">
      <c r="A19" s="86"/>
      <c r="B19" s="86"/>
      <c r="C19" s="86"/>
      <c r="D19" s="86"/>
      <c r="E19" s="86"/>
      <c r="F19" s="86"/>
      <c r="G19" s="268" t="s">
        <v>18</v>
      </c>
      <c r="H19" s="269"/>
      <c r="I19" s="269"/>
      <c r="J19" s="86"/>
    </row>
    <row r="20" spans="1:10" s="141" customFormat="1" ht="47.25" customHeight="1">
      <c r="A20" s="86"/>
      <c r="B20" s="86"/>
      <c r="C20" s="86"/>
      <c r="D20" s="86"/>
      <c r="E20" s="86"/>
      <c r="F20" s="86"/>
      <c r="G20" s="86"/>
      <c r="H20" s="268" t="s">
        <v>106</v>
      </c>
      <c r="I20" s="269"/>
      <c r="J20" s="86"/>
    </row>
    <row r="21" spans="1:10" s="141" customFormat="1" ht="34.5" customHeight="1">
      <c r="A21" s="86"/>
      <c r="B21" s="86"/>
      <c r="C21" s="86"/>
      <c r="D21" s="115" t="s">
        <v>107</v>
      </c>
      <c r="E21" s="273" t="s">
        <v>76</v>
      </c>
      <c r="F21" s="274"/>
      <c r="G21" s="274"/>
      <c r="H21" s="274"/>
      <c r="I21" s="275"/>
      <c r="J21" s="111">
        <f>+'1'!G14</f>
        <v>25860</v>
      </c>
    </row>
    <row r="22" spans="1:10" s="141" customFormat="1" ht="39" customHeight="1">
      <c r="A22" s="86"/>
      <c r="B22" s="86"/>
      <c r="C22" s="86"/>
      <c r="D22" s="114"/>
      <c r="E22" s="114"/>
      <c r="F22" s="273" t="s">
        <v>108</v>
      </c>
      <c r="G22" s="274"/>
      <c r="H22" s="274"/>
      <c r="I22" s="274"/>
      <c r="J22" s="143"/>
    </row>
    <row r="23" spans="1:10" s="141" customFormat="1" ht="45" customHeight="1">
      <c r="A23" s="86"/>
      <c r="B23" s="86"/>
      <c r="C23" s="86"/>
      <c r="D23" s="114"/>
      <c r="E23" s="114"/>
      <c r="F23" s="114"/>
      <c r="G23" s="273" t="s">
        <v>109</v>
      </c>
      <c r="H23" s="274"/>
      <c r="I23" s="274"/>
      <c r="J23" s="143"/>
    </row>
    <row r="24" spans="1:10" s="141" customFormat="1" ht="24" customHeight="1">
      <c r="A24" s="86"/>
      <c r="B24" s="86"/>
      <c r="C24" s="86"/>
      <c r="D24" s="114"/>
      <c r="E24" s="114"/>
      <c r="F24" s="114"/>
      <c r="G24" s="114"/>
      <c r="H24" s="273" t="s">
        <v>110</v>
      </c>
      <c r="I24" s="274"/>
      <c r="J24" s="143"/>
    </row>
    <row r="25" spans="1:10" s="141" customFormat="1" ht="24" customHeight="1">
      <c r="A25" s="86"/>
      <c r="B25" s="86"/>
      <c r="C25" s="86"/>
      <c r="D25" s="114"/>
      <c r="E25" s="114"/>
      <c r="F25" s="114"/>
      <c r="G25" s="114"/>
      <c r="H25" s="281" t="str">
        <f>'5.'!H25:I25</f>
        <v>երկրաբանական հետազոտական ծառայություններ</v>
      </c>
      <c r="I25" s="281"/>
      <c r="J25" s="188">
        <v>1</v>
      </c>
    </row>
    <row r="26" spans="1:10" s="177" customFormat="1" ht="16.5" customHeight="1">
      <c r="A26" s="270" t="s">
        <v>155</v>
      </c>
      <c r="B26" s="270"/>
      <c r="C26" s="270"/>
      <c r="D26" s="270"/>
      <c r="E26" s="270"/>
      <c r="F26" s="270"/>
      <c r="G26" s="270"/>
      <c r="H26" s="270"/>
      <c r="I26" s="270"/>
      <c r="J26" s="178">
        <f t="shared" ref="J26" si="2">+J27</f>
        <v>0</v>
      </c>
    </row>
    <row r="27" spans="1:10" s="177" customFormat="1" ht="30" customHeight="1">
      <c r="A27" s="41"/>
      <c r="B27" s="159" t="s">
        <v>156</v>
      </c>
      <c r="C27" s="226" t="s">
        <v>157</v>
      </c>
      <c r="D27" s="226"/>
      <c r="E27" s="226"/>
      <c r="F27" s="226"/>
      <c r="G27" s="226"/>
      <c r="H27" s="226"/>
      <c r="I27" s="226"/>
      <c r="J27" s="142">
        <f t="shared" ref="J27" si="3">+J28+J32</f>
        <v>0</v>
      </c>
    </row>
    <row r="28" spans="1:10" s="177" customFormat="1" ht="30" customHeight="1">
      <c r="A28" s="41"/>
      <c r="B28" s="41"/>
      <c r="C28" s="41"/>
      <c r="D28" s="159" t="s">
        <v>158</v>
      </c>
      <c r="E28" s="226" t="s">
        <v>140</v>
      </c>
      <c r="F28" s="226"/>
      <c r="G28" s="226"/>
      <c r="H28" s="226"/>
      <c r="I28" s="226"/>
      <c r="J28" s="142">
        <f>+'1'!G17</f>
        <v>-25860</v>
      </c>
    </row>
    <row r="29" spans="1:10" s="177" customFormat="1" ht="48.75" customHeight="1">
      <c r="A29" s="41"/>
      <c r="B29" s="41"/>
      <c r="C29" s="41"/>
      <c r="D29" s="41"/>
      <c r="E29" s="41"/>
      <c r="F29" s="226" t="s">
        <v>159</v>
      </c>
      <c r="G29" s="226"/>
      <c r="H29" s="226"/>
      <c r="I29" s="226"/>
      <c r="J29" s="41"/>
    </row>
    <row r="30" spans="1:10" s="177" customFormat="1" ht="20.25" customHeight="1">
      <c r="A30" s="41"/>
      <c r="B30" s="41"/>
      <c r="C30" s="41"/>
      <c r="D30" s="41"/>
      <c r="E30" s="41"/>
      <c r="F30" s="41"/>
      <c r="G30" s="226" t="s">
        <v>18</v>
      </c>
      <c r="H30" s="226"/>
      <c r="I30" s="226"/>
      <c r="J30" s="41"/>
    </row>
    <row r="31" spans="1:10" s="177" customFormat="1" ht="35.25" customHeight="1">
      <c r="A31" s="41"/>
      <c r="B31" s="41"/>
      <c r="C31" s="41"/>
      <c r="D31" s="41"/>
      <c r="E31" s="41"/>
      <c r="F31" s="41"/>
      <c r="G31" s="41"/>
      <c r="H31" s="226" t="s">
        <v>160</v>
      </c>
      <c r="I31" s="226"/>
      <c r="J31" s="41"/>
    </row>
    <row r="32" spans="1:10" s="177" customFormat="1" ht="30" customHeight="1">
      <c r="A32" s="41"/>
      <c r="B32" s="41"/>
      <c r="C32" s="41"/>
      <c r="D32" s="159" t="s">
        <v>158</v>
      </c>
      <c r="E32" s="226" t="s">
        <v>140</v>
      </c>
      <c r="F32" s="226"/>
      <c r="G32" s="226"/>
      <c r="H32" s="226"/>
      <c r="I32" s="226"/>
      <c r="J32" s="142">
        <f>+'1'!G18</f>
        <v>25860</v>
      </c>
    </row>
    <row r="33" spans="1:10" s="177" customFormat="1" ht="50.25" customHeight="1">
      <c r="A33" s="41"/>
      <c r="B33" s="41"/>
      <c r="C33" s="41"/>
      <c r="D33" s="41"/>
      <c r="E33" s="41"/>
      <c r="F33" s="226" t="s">
        <v>159</v>
      </c>
      <c r="G33" s="226"/>
      <c r="H33" s="226"/>
      <c r="I33" s="226"/>
      <c r="J33" s="41"/>
    </row>
    <row r="34" spans="1:10" s="177" customFormat="1" ht="21.75" customHeight="1">
      <c r="A34" s="41"/>
      <c r="B34" s="41"/>
      <c r="C34" s="41"/>
      <c r="D34" s="41"/>
      <c r="E34" s="41"/>
      <c r="F34" s="41"/>
      <c r="G34" s="226" t="s">
        <v>18</v>
      </c>
      <c r="H34" s="226"/>
      <c r="I34" s="226"/>
      <c r="J34" s="41"/>
    </row>
    <row r="35" spans="1:10" s="177" customFormat="1" ht="47.25" customHeight="1">
      <c r="A35" s="41"/>
      <c r="B35" s="41"/>
      <c r="C35" s="41"/>
      <c r="D35" s="41"/>
      <c r="E35" s="41"/>
      <c r="F35" s="41"/>
      <c r="G35" s="41"/>
      <c r="H35" s="226" t="s">
        <v>160</v>
      </c>
      <c r="I35" s="226"/>
      <c r="J35" s="41"/>
    </row>
  </sheetData>
  <mergeCells count="29">
    <mergeCell ref="H25:I25"/>
    <mergeCell ref="H24:I24"/>
    <mergeCell ref="G19:I19"/>
    <mergeCell ref="H20:I20"/>
    <mergeCell ref="E21:I21"/>
    <mergeCell ref="F22:I22"/>
    <mergeCell ref="G23:I23"/>
    <mergeCell ref="A14:I14"/>
    <mergeCell ref="A15:I15"/>
    <mergeCell ref="C16:I16"/>
    <mergeCell ref="E17:I17"/>
    <mergeCell ref="F18:I18"/>
    <mergeCell ref="A8:J8"/>
    <mergeCell ref="A12:A13"/>
    <mergeCell ref="B12:C12"/>
    <mergeCell ref="D12:G12"/>
    <mergeCell ref="H12:H13"/>
    <mergeCell ref="I12:I13"/>
    <mergeCell ref="A26:I26"/>
    <mergeCell ref="C27:G27"/>
    <mergeCell ref="H27:I27"/>
    <mergeCell ref="E28:I28"/>
    <mergeCell ref="F29:I29"/>
    <mergeCell ref="H35:I35"/>
    <mergeCell ref="G30:I30"/>
    <mergeCell ref="H31:I31"/>
    <mergeCell ref="E32:I32"/>
    <mergeCell ref="F33:I33"/>
    <mergeCell ref="G34:I34"/>
  </mergeCells>
  <pageMargins left="0.7" right="0.7" top="0.75" bottom="0.75" header="0.3" footer="0.3"/>
  <pageSetup paperSize="9" scale="61" fitToHeight="1000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1"/>
  <sheetViews>
    <sheetView tabSelected="1" zoomScaleNormal="100" workbookViewId="0">
      <selection activeCell="H8" sqref="H8:I8"/>
    </sheetView>
  </sheetViews>
  <sheetFormatPr defaultColWidth="10.6640625" defaultRowHeight="13.5"/>
  <cols>
    <col min="1" max="1" width="17" style="63" customWidth="1"/>
    <col min="2" max="2" width="14.6640625" style="63" customWidth="1"/>
    <col min="3" max="3" width="13.33203125" style="63" customWidth="1"/>
    <col min="4" max="4" width="20.1640625" style="63" customWidth="1"/>
    <col min="5" max="5" width="10.6640625" style="63" customWidth="1"/>
    <col min="6" max="6" width="12.33203125" style="63" customWidth="1"/>
    <col min="7" max="7" width="19.6640625" style="63" customWidth="1"/>
    <col min="8" max="8" width="12" style="63" customWidth="1"/>
    <col min="9" max="9" width="35.6640625" style="63" customWidth="1"/>
    <col min="10" max="16384" width="10.6640625" style="63"/>
  </cols>
  <sheetData>
    <row r="1" spans="1:256" s="85" customFormat="1" ht="14.25">
      <c r="A1" s="144"/>
      <c r="B1" s="144"/>
      <c r="C1" s="144"/>
      <c r="D1" s="144"/>
      <c r="E1" s="144"/>
      <c r="F1" s="144"/>
      <c r="G1" s="288" t="s">
        <v>112</v>
      </c>
      <c r="H1" s="288"/>
      <c r="I1" s="288"/>
    </row>
    <row r="2" spans="1:256" s="85" customFormat="1" ht="14.25">
      <c r="A2" s="144"/>
      <c r="B2" s="144"/>
      <c r="C2" s="144"/>
      <c r="D2" s="144"/>
      <c r="E2" s="144"/>
      <c r="F2" s="144"/>
      <c r="G2" s="289" t="s">
        <v>113</v>
      </c>
      <c r="H2" s="289"/>
      <c r="I2" s="289"/>
    </row>
    <row r="3" spans="1:256" s="85" customFormat="1" ht="14.25">
      <c r="A3" s="144"/>
      <c r="B3" s="144"/>
      <c r="C3" s="144"/>
      <c r="D3" s="144"/>
      <c r="E3" s="144"/>
      <c r="F3" s="144"/>
      <c r="G3" s="289" t="s">
        <v>114</v>
      </c>
      <c r="H3" s="289"/>
      <c r="I3" s="289"/>
    </row>
    <row r="4" spans="1:256" s="85" customFormat="1" ht="14.25">
      <c r="A4" s="144"/>
      <c r="B4" s="144"/>
      <c r="C4" s="144"/>
      <c r="D4" s="144"/>
      <c r="E4" s="144"/>
      <c r="F4" s="144"/>
    </row>
    <row r="5" spans="1:256" s="85" customFormat="1"/>
    <row r="6" spans="1:256" s="85" customFormat="1" ht="54" customHeight="1">
      <c r="A6" s="290" t="s">
        <v>174</v>
      </c>
      <c r="B6" s="290"/>
      <c r="C6" s="290"/>
      <c r="D6" s="290"/>
      <c r="E6" s="290"/>
      <c r="F6" s="290"/>
      <c r="G6" s="290"/>
      <c r="H6" s="290"/>
      <c r="I6" s="290"/>
    </row>
    <row r="7" spans="1:256" s="85" customFormat="1">
      <c r="I7" s="205" t="s">
        <v>115</v>
      </c>
    </row>
    <row r="8" spans="1:256" s="85" customFormat="1" ht="50.25" customHeight="1">
      <c r="A8" s="291" t="s">
        <v>116</v>
      </c>
      <c r="B8" s="291" t="s">
        <v>117</v>
      </c>
      <c r="C8" s="291"/>
      <c r="D8" s="291"/>
      <c r="E8" s="291" t="s">
        <v>118</v>
      </c>
      <c r="F8" s="291" t="s">
        <v>119</v>
      </c>
      <c r="G8" s="291" t="s">
        <v>120</v>
      </c>
      <c r="H8" s="291" t="s">
        <v>162</v>
      </c>
      <c r="I8" s="291"/>
    </row>
    <row r="9" spans="1:256" s="85" customFormat="1" ht="43.5" customHeight="1">
      <c r="A9" s="291"/>
      <c r="B9" s="291"/>
      <c r="C9" s="291"/>
      <c r="D9" s="291"/>
      <c r="E9" s="291"/>
      <c r="F9" s="291"/>
      <c r="G9" s="291"/>
      <c r="H9" s="206" t="s">
        <v>121</v>
      </c>
      <c r="I9" s="206" t="s">
        <v>122</v>
      </c>
    </row>
    <row r="10" spans="1:256" s="85" customFormat="1">
      <c r="A10" s="206">
        <v>1</v>
      </c>
      <c r="B10" s="292">
        <v>2</v>
      </c>
      <c r="C10" s="293"/>
      <c r="D10" s="294"/>
      <c r="E10" s="207">
        <v>3</v>
      </c>
      <c r="F10" s="206">
        <v>4</v>
      </c>
      <c r="G10" s="206">
        <v>5</v>
      </c>
      <c r="H10" s="206">
        <v>6</v>
      </c>
      <c r="I10" s="206">
        <v>7</v>
      </c>
    </row>
    <row r="11" spans="1:256" s="85" customFormat="1" ht="14.45" customHeight="1">
      <c r="A11" s="295" t="s">
        <v>123</v>
      </c>
      <c r="B11" s="296"/>
      <c r="C11" s="296"/>
      <c r="D11" s="297"/>
      <c r="E11" s="295"/>
      <c r="F11" s="297"/>
      <c r="G11" s="208"/>
      <c r="H11" s="208"/>
      <c r="I11" s="209">
        <f>+I12+I16</f>
        <v>0</v>
      </c>
    </row>
    <row r="12" spans="1:256" s="85" customFormat="1" ht="42" customHeight="1">
      <c r="A12" s="145" t="s">
        <v>124</v>
      </c>
      <c r="B12" s="203" t="s">
        <v>134</v>
      </c>
      <c r="C12" s="145" t="s">
        <v>177</v>
      </c>
      <c r="D12" s="285" t="s">
        <v>176</v>
      </c>
      <c r="E12" s="286"/>
      <c r="F12" s="287"/>
      <c r="G12" s="145"/>
      <c r="H12" s="204"/>
      <c r="I12" s="209">
        <f>+I13</f>
        <v>25860</v>
      </c>
    </row>
    <row r="13" spans="1:256" s="146" customFormat="1" ht="21.75" customHeight="1">
      <c r="A13" s="201" t="s">
        <v>133</v>
      </c>
      <c r="B13" s="282" t="s">
        <v>91</v>
      </c>
      <c r="C13" s="283"/>
      <c r="D13" s="283"/>
      <c r="E13" s="283"/>
      <c r="F13" s="283"/>
      <c r="G13" s="283"/>
      <c r="H13" s="284"/>
      <c r="I13" s="209">
        <f>+I14</f>
        <v>25860</v>
      </c>
      <c r="K13" s="147"/>
    </row>
    <row r="14" spans="1:256" s="146" customFormat="1" ht="33.75" customHeight="1">
      <c r="A14" s="202" t="s">
        <v>71</v>
      </c>
      <c r="B14" s="270" t="s">
        <v>125</v>
      </c>
      <c r="C14" s="270"/>
      <c r="D14" s="270"/>
      <c r="E14" s="210" t="s">
        <v>71</v>
      </c>
      <c r="F14" s="210" t="s">
        <v>71</v>
      </c>
      <c r="G14" s="201" t="s">
        <v>71</v>
      </c>
      <c r="H14" s="201" t="s">
        <v>71</v>
      </c>
      <c r="I14" s="209">
        <f>SUM(I15:I15)</f>
        <v>25860</v>
      </c>
    </row>
    <row r="15" spans="1:256" s="85" customFormat="1" ht="30.75" customHeight="1">
      <c r="A15" s="41">
        <v>71351230</v>
      </c>
      <c r="B15" s="302" t="s">
        <v>164</v>
      </c>
      <c r="C15" s="302"/>
      <c r="D15" s="302"/>
      <c r="E15" s="148" t="s">
        <v>135</v>
      </c>
      <c r="F15" s="148" t="s">
        <v>127</v>
      </c>
      <c r="G15" s="149">
        <v>25860000</v>
      </c>
      <c r="H15" s="195">
        <v>1</v>
      </c>
      <c r="I15" s="150">
        <f>+G15*H15/1000</f>
        <v>25860</v>
      </c>
      <c r="J15" s="211"/>
      <c r="K15" s="146"/>
      <c r="L15" s="146"/>
      <c r="M15" s="146"/>
      <c r="N15" s="211"/>
      <c r="O15" s="212"/>
      <c r="P15" s="211"/>
      <c r="Q15" s="212"/>
      <c r="R15" s="211"/>
      <c r="S15" s="212"/>
      <c r="T15" s="211"/>
      <c r="U15" s="212"/>
      <c r="V15" s="211"/>
      <c r="W15" s="212"/>
      <c r="X15" s="211"/>
      <c r="Y15" s="212"/>
      <c r="Z15" s="211"/>
      <c r="AA15" s="212"/>
      <c r="AB15" s="211"/>
      <c r="AC15" s="212"/>
      <c r="AD15" s="211"/>
      <c r="AE15" s="212"/>
      <c r="AF15" s="211"/>
      <c r="AG15" s="212"/>
      <c r="AH15" s="211"/>
      <c r="AI15" s="212"/>
      <c r="AJ15" s="211"/>
      <c r="AK15" s="212"/>
      <c r="AL15" s="211"/>
      <c r="AM15" s="212"/>
      <c r="AN15" s="211"/>
      <c r="AO15" s="212"/>
      <c r="AP15" s="211"/>
      <c r="AQ15" s="212"/>
      <c r="AR15" s="211"/>
      <c r="AS15" s="212"/>
      <c r="AT15" s="211"/>
      <c r="AU15" s="212"/>
      <c r="AV15" s="211"/>
      <c r="AW15" s="212"/>
      <c r="AX15" s="211"/>
      <c r="AY15" s="212"/>
      <c r="AZ15" s="211"/>
      <c r="BA15" s="212"/>
      <c r="BB15" s="211"/>
      <c r="BC15" s="212"/>
      <c r="BD15" s="211"/>
      <c r="BE15" s="212"/>
      <c r="BF15" s="211"/>
      <c r="BG15" s="212"/>
      <c r="BH15" s="211"/>
      <c r="BI15" s="212"/>
      <c r="BJ15" s="211"/>
      <c r="BK15" s="212"/>
      <c r="BL15" s="211"/>
      <c r="BM15" s="212"/>
      <c r="BN15" s="211"/>
      <c r="BO15" s="212"/>
      <c r="BP15" s="211"/>
      <c r="BQ15" s="212"/>
      <c r="BR15" s="211"/>
      <c r="BS15" s="212"/>
      <c r="BT15" s="211"/>
      <c r="BU15" s="212"/>
      <c r="BV15" s="211"/>
      <c r="BW15" s="212"/>
      <c r="BX15" s="211"/>
      <c r="BY15" s="212"/>
      <c r="BZ15" s="211"/>
      <c r="CA15" s="212"/>
      <c r="CB15" s="211"/>
      <c r="CC15" s="212"/>
      <c r="CD15" s="211"/>
      <c r="CE15" s="212"/>
      <c r="CF15" s="211"/>
      <c r="CG15" s="212"/>
      <c r="CH15" s="211"/>
      <c r="CI15" s="212"/>
      <c r="CJ15" s="211"/>
      <c r="CK15" s="212"/>
      <c r="CL15" s="211"/>
      <c r="CM15" s="212"/>
      <c r="CN15" s="211"/>
      <c r="CO15" s="212"/>
      <c r="CP15" s="211"/>
      <c r="CQ15" s="212"/>
      <c r="CR15" s="211"/>
      <c r="CS15" s="212"/>
      <c r="CT15" s="211"/>
      <c r="CU15" s="212"/>
      <c r="CV15" s="211"/>
      <c r="CW15" s="212"/>
      <c r="CX15" s="211"/>
      <c r="CY15" s="212"/>
      <c r="CZ15" s="211"/>
      <c r="DA15" s="212"/>
      <c r="DB15" s="211"/>
      <c r="DC15" s="212"/>
      <c r="DD15" s="211"/>
      <c r="DE15" s="212"/>
      <c r="DF15" s="211"/>
      <c r="DG15" s="212"/>
      <c r="DH15" s="211"/>
      <c r="DI15" s="212"/>
      <c r="DJ15" s="211"/>
      <c r="DK15" s="212"/>
      <c r="DL15" s="211"/>
      <c r="DM15" s="212"/>
      <c r="DN15" s="211"/>
      <c r="DO15" s="212"/>
      <c r="DP15" s="211"/>
      <c r="DQ15" s="212"/>
      <c r="DR15" s="211"/>
      <c r="DS15" s="212"/>
      <c r="DT15" s="211"/>
      <c r="DU15" s="212"/>
      <c r="DV15" s="211"/>
      <c r="DW15" s="212"/>
      <c r="DX15" s="211"/>
      <c r="DY15" s="212"/>
      <c r="DZ15" s="211"/>
      <c r="EA15" s="212"/>
      <c r="EB15" s="211"/>
      <c r="EC15" s="212"/>
      <c r="ED15" s="211"/>
      <c r="EE15" s="212"/>
      <c r="EF15" s="211"/>
      <c r="EG15" s="212"/>
      <c r="EH15" s="211"/>
      <c r="EI15" s="212"/>
      <c r="EJ15" s="211"/>
      <c r="EK15" s="212"/>
      <c r="EL15" s="211"/>
      <c r="EM15" s="212"/>
      <c r="EN15" s="211"/>
      <c r="EO15" s="212"/>
      <c r="EP15" s="211"/>
      <c r="EQ15" s="212"/>
      <c r="ER15" s="211"/>
      <c r="ES15" s="212"/>
      <c r="ET15" s="211"/>
      <c r="EU15" s="212"/>
      <c r="EV15" s="211"/>
      <c r="EW15" s="212"/>
      <c r="EX15" s="211"/>
      <c r="EY15" s="212"/>
      <c r="EZ15" s="211"/>
      <c r="FA15" s="212"/>
      <c r="FB15" s="211"/>
      <c r="FC15" s="212"/>
      <c r="FD15" s="211"/>
      <c r="FE15" s="212"/>
      <c r="FF15" s="211"/>
      <c r="FG15" s="212"/>
      <c r="FH15" s="211"/>
      <c r="FI15" s="212"/>
      <c r="FJ15" s="211"/>
      <c r="FK15" s="212"/>
      <c r="FL15" s="211"/>
      <c r="FM15" s="212"/>
      <c r="FN15" s="211"/>
      <c r="FO15" s="212"/>
      <c r="FP15" s="211"/>
      <c r="FQ15" s="212"/>
      <c r="FR15" s="211"/>
      <c r="FS15" s="212"/>
      <c r="FT15" s="211"/>
      <c r="FU15" s="212"/>
      <c r="FV15" s="211"/>
      <c r="FW15" s="212"/>
      <c r="FX15" s="211"/>
      <c r="FY15" s="212"/>
      <c r="FZ15" s="211"/>
      <c r="GA15" s="212"/>
      <c r="GB15" s="211"/>
      <c r="GC15" s="212"/>
      <c r="GD15" s="211"/>
      <c r="GE15" s="212"/>
      <c r="GF15" s="211"/>
      <c r="GG15" s="212"/>
      <c r="GH15" s="211"/>
      <c r="GI15" s="212"/>
      <c r="GJ15" s="211"/>
      <c r="GK15" s="212"/>
      <c r="GL15" s="211"/>
      <c r="GM15" s="212"/>
      <c r="GN15" s="211"/>
      <c r="GO15" s="212"/>
      <c r="GP15" s="211"/>
      <c r="GQ15" s="212"/>
      <c r="GR15" s="211"/>
      <c r="GS15" s="212"/>
      <c r="GT15" s="211"/>
      <c r="GU15" s="212"/>
      <c r="GV15" s="211"/>
      <c r="GW15" s="212"/>
      <c r="GX15" s="211"/>
      <c r="GY15" s="212"/>
      <c r="GZ15" s="211"/>
      <c r="HA15" s="212"/>
      <c r="HB15" s="211"/>
      <c r="HC15" s="212"/>
      <c r="HD15" s="211"/>
      <c r="HE15" s="212"/>
      <c r="HF15" s="211"/>
      <c r="HG15" s="212"/>
      <c r="HH15" s="211"/>
      <c r="HI15" s="212"/>
      <c r="HJ15" s="211"/>
      <c r="HK15" s="212"/>
      <c r="HL15" s="211"/>
      <c r="HM15" s="212"/>
      <c r="HN15" s="211"/>
      <c r="HO15" s="212"/>
      <c r="HP15" s="211"/>
      <c r="HQ15" s="212"/>
      <c r="HR15" s="211"/>
      <c r="HS15" s="212"/>
      <c r="HT15" s="211"/>
      <c r="HU15" s="212"/>
      <c r="HV15" s="211"/>
      <c r="HW15" s="212"/>
      <c r="HX15" s="211"/>
      <c r="HY15" s="212"/>
      <c r="HZ15" s="211"/>
      <c r="IA15" s="212"/>
      <c r="IB15" s="211"/>
      <c r="IC15" s="212"/>
      <c r="ID15" s="211"/>
      <c r="IE15" s="212"/>
      <c r="IF15" s="211"/>
      <c r="IG15" s="212"/>
      <c r="IH15" s="211"/>
      <c r="II15" s="212"/>
      <c r="IJ15" s="211"/>
      <c r="IK15" s="212"/>
      <c r="IL15" s="211"/>
      <c r="IM15" s="212"/>
      <c r="IN15" s="211"/>
      <c r="IO15" s="212"/>
      <c r="IP15" s="211"/>
      <c r="IQ15" s="212"/>
      <c r="IR15" s="211"/>
      <c r="IS15" s="212"/>
      <c r="IT15" s="211"/>
      <c r="IU15" s="212"/>
      <c r="IV15" s="211"/>
    </row>
    <row r="16" spans="1:256" s="85" customFormat="1" ht="14.25">
      <c r="A16" s="145" t="s">
        <v>128</v>
      </c>
      <c r="B16" s="145" t="s">
        <v>129</v>
      </c>
      <c r="C16" s="145" t="s">
        <v>130</v>
      </c>
      <c r="D16" s="301" t="s">
        <v>96</v>
      </c>
      <c r="E16" s="301"/>
      <c r="F16" s="301"/>
      <c r="G16" s="151"/>
      <c r="H16" s="41"/>
      <c r="I16" s="209">
        <f>+I17</f>
        <v>-25860</v>
      </c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s="85" customFormat="1" ht="35.25" customHeight="1">
      <c r="A17" s="152" t="s">
        <v>131</v>
      </c>
      <c r="B17" s="270" t="s">
        <v>85</v>
      </c>
      <c r="C17" s="270"/>
      <c r="D17" s="270"/>
      <c r="E17" s="270"/>
      <c r="F17" s="270"/>
      <c r="G17" s="153">
        <f>+G18</f>
        <v>0</v>
      </c>
      <c r="H17" s="41"/>
      <c r="I17" s="213">
        <f>+I21+I19+I20</f>
        <v>-25860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s="85" customFormat="1" ht="16.5" customHeight="1">
      <c r="A18" s="154" t="s">
        <v>71</v>
      </c>
      <c r="B18" s="270" t="s">
        <v>125</v>
      </c>
      <c r="C18" s="270"/>
      <c r="D18" s="270"/>
      <c r="E18" s="155"/>
      <c r="F18" s="156"/>
      <c r="G18" s="157"/>
      <c r="H18" s="158"/>
      <c r="I18" s="221">
        <f>+I19+I20+I21</f>
        <v>-25860</v>
      </c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2"/>
      <c r="FL18" s="62"/>
      <c r="FM18" s="62"/>
      <c r="FN18" s="62"/>
      <c r="FO18" s="62"/>
      <c r="FP18" s="62"/>
      <c r="FQ18" s="62"/>
      <c r="FR18" s="62"/>
      <c r="FS18" s="62"/>
      <c r="FT18" s="62"/>
      <c r="FU18" s="62"/>
      <c r="FV18" s="62"/>
      <c r="FW18" s="62"/>
      <c r="FX18" s="62"/>
      <c r="FY18" s="62"/>
      <c r="FZ18" s="62"/>
      <c r="GA18" s="62"/>
      <c r="GB18" s="62"/>
      <c r="GC18" s="62"/>
      <c r="GD18" s="62"/>
      <c r="GE18" s="62"/>
      <c r="GF18" s="62"/>
      <c r="GG18" s="62"/>
      <c r="GH18" s="62"/>
      <c r="GI18" s="62"/>
      <c r="GJ18" s="62"/>
      <c r="GK18" s="62"/>
      <c r="GL18" s="62"/>
      <c r="GM18" s="62"/>
      <c r="GN18" s="62"/>
      <c r="GO18" s="62"/>
      <c r="GP18" s="62"/>
      <c r="GQ18" s="62"/>
      <c r="GR18" s="62"/>
      <c r="GS18" s="62"/>
      <c r="GT18" s="62"/>
      <c r="GU18" s="62"/>
      <c r="GV18" s="62"/>
      <c r="GW18" s="62"/>
      <c r="GX18" s="62"/>
      <c r="GY18" s="62"/>
      <c r="GZ18" s="62"/>
      <c r="HA18" s="62"/>
      <c r="HB18" s="62"/>
      <c r="HC18" s="62"/>
      <c r="HD18" s="62"/>
      <c r="HE18" s="62"/>
      <c r="HF18" s="62"/>
      <c r="HG18" s="62"/>
      <c r="HH18" s="62"/>
      <c r="HI18" s="62"/>
      <c r="HJ18" s="62"/>
      <c r="HK18" s="62"/>
      <c r="HL18" s="62"/>
      <c r="HM18" s="62"/>
      <c r="HN18" s="62"/>
      <c r="HO18" s="62"/>
      <c r="HP18" s="62"/>
      <c r="HQ18" s="62"/>
      <c r="HR18" s="62"/>
      <c r="HS18" s="62"/>
      <c r="HT18" s="62"/>
      <c r="HU18" s="62"/>
      <c r="HV18" s="62"/>
      <c r="HW18" s="62"/>
      <c r="HX18" s="62"/>
      <c r="HY18" s="62"/>
      <c r="HZ18" s="62"/>
      <c r="IA18" s="62"/>
      <c r="IB18" s="62"/>
      <c r="IC18" s="62"/>
      <c r="ID18" s="62"/>
      <c r="IE18" s="62"/>
      <c r="IF18" s="62"/>
      <c r="IG18" s="62"/>
      <c r="IH18" s="62"/>
      <c r="II18" s="62"/>
      <c r="IJ18" s="62"/>
      <c r="IK18" s="62"/>
      <c r="IL18" s="62"/>
      <c r="IM18" s="62"/>
      <c r="IN18" s="62"/>
      <c r="IO18" s="62"/>
      <c r="IP18" s="62"/>
      <c r="IQ18" s="62"/>
      <c r="IR18" s="62"/>
      <c r="IS18" s="62"/>
      <c r="IT18" s="62"/>
      <c r="IU18" s="62"/>
      <c r="IV18" s="62"/>
    </row>
    <row r="19" spans="1:256" s="85" customFormat="1" ht="38.25" customHeight="1">
      <c r="A19" s="154" t="s">
        <v>169</v>
      </c>
      <c r="B19" s="298" t="s">
        <v>132</v>
      </c>
      <c r="C19" s="299"/>
      <c r="D19" s="300"/>
      <c r="E19" s="64" t="s">
        <v>126</v>
      </c>
      <c r="F19" s="64" t="s">
        <v>72</v>
      </c>
      <c r="G19" s="157"/>
      <c r="H19" s="158"/>
      <c r="I19" s="110">
        <v>-5500</v>
      </c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  <c r="ID19" s="62"/>
      <c r="IE19" s="62"/>
      <c r="IF19" s="62"/>
      <c r="IG19" s="62"/>
      <c r="IH19" s="62"/>
      <c r="II19" s="62"/>
      <c r="IJ19" s="62"/>
      <c r="IK19" s="62"/>
      <c r="IL19" s="62"/>
      <c r="IM19" s="62"/>
      <c r="IN19" s="62"/>
      <c r="IO19" s="62"/>
      <c r="IP19" s="62"/>
      <c r="IQ19" s="62"/>
      <c r="IR19" s="62"/>
      <c r="IS19" s="62"/>
      <c r="IT19" s="62"/>
      <c r="IU19" s="62"/>
      <c r="IV19" s="62"/>
    </row>
    <row r="20" spans="1:256" s="85" customFormat="1" ht="38.25" customHeight="1">
      <c r="A20" s="154" t="s">
        <v>170</v>
      </c>
      <c r="B20" s="298" t="s">
        <v>132</v>
      </c>
      <c r="C20" s="299"/>
      <c r="D20" s="300"/>
      <c r="E20" s="64" t="s">
        <v>126</v>
      </c>
      <c r="F20" s="64" t="s">
        <v>72</v>
      </c>
      <c r="G20" s="157"/>
      <c r="H20" s="158"/>
      <c r="I20" s="110">
        <v>-5500</v>
      </c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</row>
    <row r="21" spans="1:256" s="85" customFormat="1" ht="38.25" customHeight="1">
      <c r="A21" s="154" t="s">
        <v>166</v>
      </c>
      <c r="B21" s="298" t="s">
        <v>132</v>
      </c>
      <c r="C21" s="299"/>
      <c r="D21" s="300"/>
      <c r="E21" s="64" t="s">
        <v>126</v>
      </c>
      <c r="F21" s="64" t="s">
        <v>72</v>
      </c>
      <c r="G21" s="157"/>
      <c r="H21" s="157"/>
      <c r="I21" s="110">
        <v>-14860</v>
      </c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  <c r="FB21" s="62"/>
      <c r="FC21" s="62"/>
      <c r="FD21" s="62"/>
      <c r="FE21" s="62"/>
      <c r="FF21" s="62"/>
      <c r="FG21" s="62"/>
      <c r="FH21" s="62"/>
      <c r="FI21" s="62"/>
      <c r="FJ21" s="62"/>
      <c r="FK21" s="62"/>
      <c r="FL21" s="62"/>
      <c r="FM21" s="62"/>
      <c r="FN21" s="62"/>
      <c r="FO21" s="62"/>
      <c r="FP21" s="62"/>
      <c r="FQ21" s="62"/>
      <c r="FR21" s="62"/>
      <c r="FS21" s="62"/>
      <c r="FT21" s="62"/>
      <c r="FU21" s="62"/>
      <c r="FV21" s="62"/>
      <c r="FW21" s="62"/>
      <c r="FX21" s="62"/>
      <c r="FY21" s="62"/>
      <c r="FZ21" s="62"/>
      <c r="GA21" s="62"/>
      <c r="GB21" s="62"/>
      <c r="GC21" s="62"/>
      <c r="GD21" s="62"/>
      <c r="GE21" s="62"/>
      <c r="GF21" s="62"/>
      <c r="GG21" s="62"/>
      <c r="GH21" s="62"/>
      <c r="GI21" s="62"/>
      <c r="GJ21" s="62"/>
      <c r="GK21" s="62"/>
      <c r="GL21" s="62"/>
      <c r="GM21" s="62"/>
      <c r="GN21" s="62"/>
      <c r="GO21" s="62"/>
      <c r="GP21" s="62"/>
      <c r="GQ21" s="62"/>
      <c r="GR21" s="62"/>
      <c r="GS21" s="62"/>
      <c r="GT21" s="62"/>
      <c r="GU21" s="62"/>
      <c r="GV21" s="62"/>
      <c r="GW21" s="62"/>
      <c r="GX21" s="62"/>
      <c r="GY21" s="62"/>
      <c r="GZ21" s="62"/>
      <c r="HA21" s="62"/>
      <c r="HB21" s="62"/>
      <c r="HC21" s="62"/>
      <c r="HD21" s="62"/>
      <c r="HE21" s="62"/>
      <c r="HF21" s="62"/>
      <c r="HG21" s="62"/>
      <c r="HH21" s="62"/>
      <c r="HI21" s="62"/>
      <c r="HJ21" s="62"/>
      <c r="HK21" s="62"/>
      <c r="HL21" s="62"/>
      <c r="HM21" s="62"/>
      <c r="HN21" s="62"/>
      <c r="HO21" s="62"/>
      <c r="HP21" s="62"/>
      <c r="HQ21" s="62"/>
      <c r="HR21" s="62"/>
      <c r="HS21" s="62"/>
      <c r="HT21" s="62"/>
      <c r="HU21" s="62"/>
      <c r="HV21" s="62"/>
      <c r="HW21" s="62"/>
      <c r="HX21" s="62"/>
      <c r="HY21" s="62"/>
      <c r="HZ21" s="62"/>
      <c r="IA21" s="62"/>
      <c r="IB21" s="62"/>
      <c r="IC21" s="62"/>
      <c r="ID21" s="62"/>
      <c r="IE21" s="62"/>
      <c r="IF21" s="62"/>
      <c r="IG21" s="62"/>
      <c r="IH21" s="62"/>
      <c r="II21" s="62"/>
      <c r="IJ21" s="62"/>
      <c r="IK21" s="62"/>
      <c r="IL21" s="62"/>
      <c r="IM21" s="62"/>
      <c r="IN21" s="62"/>
      <c r="IO21" s="62"/>
      <c r="IP21" s="62"/>
      <c r="IQ21" s="62"/>
      <c r="IR21" s="62"/>
      <c r="IS21" s="62"/>
      <c r="IT21" s="62"/>
      <c r="IU21" s="62"/>
      <c r="IV21" s="62"/>
    </row>
  </sheetData>
  <mergeCells count="23">
    <mergeCell ref="B14:D14"/>
    <mergeCell ref="B19:D19"/>
    <mergeCell ref="B20:D20"/>
    <mergeCell ref="B21:D21"/>
    <mergeCell ref="B18:D18"/>
    <mergeCell ref="D16:F16"/>
    <mergeCell ref="B17:F17"/>
    <mergeCell ref="B15:D15"/>
    <mergeCell ref="B13:H13"/>
    <mergeCell ref="D12:F12"/>
    <mergeCell ref="G1:I1"/>
    <mergeCell ref="G2:I2"/>
    <mergeCell ref="A6:I6"/>
    <mergeCell ref="A8:A9"/>
    <mergeCell ref="B8:D9"/>
    <mergeCell ref="E8:E9"/>
    <mergeCell ref="F8:F9"/>
    <mergeCell ref="G8:G9"/>
    <mergeCell ref="H8:I8"/>
    <mergeCell ref="G3:I3"/>
    <mergeCell ref="B10:D10"/>
    <mergeCell ref="A11:D11"/>
    <mergeCell ref="E11:F11"/>
  </mergeCells>
  <pageMargins left="0" right="0" top="0" bottom="0" header="0" footer="0"/>
  <pageSetup paperSize="9" scale="74" fitToHeight="10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</vt:lpstr>
      <vt:lpstr>2.</vt:lpstr>
      <vt:lpstr>3.</vt:lpstr>
      <vt:lpstr>4.</vt:lpstr>
      <vt:lpstr>5.</vt:lpstr>
      <vt:lpstr>6</vt:lpstr>
      <vt:lpstr>7</vt:lpstr>
      <vt:lpstr>'1'!Print_Area</vt:lpstr>
      <vt:lpstr>'2.'!Print_Area</vt:lpstr>
      <vt:lpstr>'4.'!Print_Area</vt:lpstr>
      <vt:lpstr>'5.'!Print_Area</vt:lpstr>
      <vt:lpstr>'6'!Print_Area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https://mul2-mud.gov.am/tasks/919622/oneclick?token=344bed1a56a8fadcb4555957ede2c26d</cp:keywords>
  <cp:lastModifiedBy>Arpine Martirosyan</cp:lastModifiedBy>
  <cp:lastPrinted>2026-02-10T06:21:05Z</cp:lastPrinted>
  <dcterms:created xsi:type="dcterms:W3CDTF">2018-09-30T11:43:43Z</dcterms:created>
  <dcterms:modified xsi:type="dcterms:W3CDTF">2026-10-01T06:08:16Z</dcterms:modified>
</cp:coreProperties>
</file>