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definedNames>
    <definedName name="_GoBack" localSheetId="0">Sheet1!$A$2</definedName>
  </definedNames>
  <calcPr calcId="152511"/>
</workbook>
</file>

<file path=xl/calcChain.xml><?xml version="1.0" encoding="utf-8"?>
<calcChain xmlns="http://schemas.openxmlformats.org/spreadsheetml/2006/main">
  <c r="K35" i="1" l="1"/>
  <c r="K32" i="1"/>
  <c r="K41" i="1" l="1"/>
  <c r="K24" i="1"/>
  <c r="K23" i="1"/>
  <c r="G40" i="1" l="1"/>
  <c r="G10" i="1"/>
  <c r="G16" i="1"/>
  <c r="G22" i="1"/>
  <c r="G35" i="1"/>
  <c r="F10" i="1"/>
  <c r="F40" i="1" l="1"/>
  <c r="F35" i="1"/>
  <c r="F22" i="1"/>
  <c r="F16" i="1"/>
  <c r="G13" i="1"/>
  <c r="F13" i="1"/>
  <c r="G41" i="1" l="1"/>
  <c r="I41" i="1"/>
  <c r="J41" i="1"/>
  <c r="K5" i="1"/>
  <c r="K6" i="1"/>
  <c r="K7" i="1"/>
  <c r="K8" i="1"/>
  <c r="K9" i="1"/>
  <c r="K11" i="1"/>
  <c r="K12" i="1"/>
  <c r="K14" i="1"/>
  <c r="K15" i="1"/>
  <c r="K16" i="1" s="1"/>
  <c r="K17" i="1"/>
  <c r="K18" i="1"/>
  <c r="K19" i="1"/>
  <c r="K20" i="1"/>
  <c r="K21" i="1"/>
  <c r="K25" i="1"/>
  <c r="K26" i="1"/>
  <c r="K27" i="1"/>
  <c r="K28" i="1"/>
  <c r="K29" i="1"/>
  <c r="K30" i="1"/>
  <c r="K31" i="1"/>
  <c r="K33" i="1"/>
  <c r="K34" i="1"/>
  <c r="K36" i="1"/>
  <c r="K37" i="1"/>
  <c r="K38" i="1"/>
  <c r="K39" i="1"/>
  <c r="K4" i="1"/>
  <c r="K10" i="1" s="1"/>
  <c r="I5" i="1"/>
  <c r="I6" i="1"/>
  <c r="I7" i="1"/>
  <c r="I8" i="1"/>
  <c r="I9" i="1"/>
  <c r="I11" i="1"/>
  <c r="I12" i="1"/>
  <c r="I14" i="1"/>
  <c r="I15" i="1"/>
  <c r="I17" i="1"/>
  <c r="I18" i="1"/>
  <c r="I19" i="1"/>
  <c r="I20" i="1"/>
  <c r="I21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37" i="1"/>
  <c r="I38" i="1"/>
  <c r="I39" i="1"/>
  <c r="I4" i="1"/>
  <c r="F41" i="1"/>
  <c r="H5" i="1"/>
  <c r="H6" i="1"/>
  <c r="H7" i="1"/>
  <c r="H8" i="1"/>
  <c r="H9" i="1"/>
  <c r="H11" i="1"/>
  <c r="H13" i="1" s="1"/>
  <c r="H12" i="1"/>
  <c r="H14" i="1"/>
  <c r="H15" i="1"/>
  <c r="H17" i="1"/>
  <c r="H18" i="1"/>
  <c r="H19" i="1"/>
  <c r="H20" i="1"/>
  <c r="H21" i="1"/>
  <c r="H24" i="1"/>
  <c r="H25" i="1"/>
  <c r="H26" i="1"/>
  <c r="H27" i="1"/>
  <c r="H28" i="1"/>
  <c r="H29" i="1"/>
  <c r="H30" i="1"/>
  <c r="H31" i="1"/>
  <c r="H32" i="1"/>
  <c r="H33" i="1"/>
  <c r="H34" i="1"/>
  <c r="H36" i="1"/>
  <c r="H37" i="1"/>
  <c r="H38" i="1"/>
  <c r="H39" i="1"/>
  <c r="H4" i="1"/>
  <c r="H10" i="1" s="1"/>
  <c r="H16" i="1" l="1"/>
  <c r="H35" i="1"/>
  <c r="H40" i="1"/>
  <c r="H41" i="1" s="1"/>
  <c r="H22" i="1"/>
  <c r="K40" i="1"/>
  <c r="K22" i="1"/>
  <c r="K13" i="1"/>
</calcChain>
</file>

<file path=xl/sharedStrings.xml><?xml version="1.0" encoding="utf-8"?>
<sst xmlns="http://schemas.openxmlformats.org/spreadsheetml/2006/main" count="84" uniqueCount="78">
  <si>
    <t>Ծրագրի արժեքը հայտով ներկայացված</t>
  </si>
  <si>
    <t>ՀՀ պետական բյուջեից համաֆինանսավորման չափը</t>
  </si>
  <si>
    <t>Առինջ</t>
  </si>
  <si>
    <t xml:space="preserve"> Առինջ համայնքի ճանապարհների բարեկարգում</t>
  </si>
  <si>
    <t>Ջրվեժ</t>
  </si>
  <si>
    <t>Ձորաղբյուր բնակավայրում խմելու ջրագծի կառուցում</t>
  </si>
  <si>
    <t>Կամարիս</t>
  </si>
  <si>
    <t>Կամարիս համայնքի 2-րդ փողոցի խմելու ջրագծի կառուցման աշխատանքներ</t>
  </si>
  <si>
    <t>Հացավան</t>
  </si>
  <si>
    <t>Հացավան համայնքի մշակույթի կենտրոնի շենքի հիմնանորոգման</t>
  </si>
  <si>
    <t>Գեղաշեն</t>
  </si>
  <si>
    <t>Գեղաշեն համայնքի նոր մանկապարտեզի շենքի կառուցման աշխատանքներ</t>
  </si>
  <si>
    <t>Հրազդան</t>
  </si>
  <si>
    <t>Հրազդանհամայնքի բազմաբնակարան շենքերի  վերելակների նորոգում</t>
  </si>
  <si>
    <t>Ընդամենը Կոտայք</t>
  </si>
  <si>
    <t xml:space="preserve">Բերդ </t>
  </si>
  <si>
    <t>8 բազմաբնակարան շենքերի տանիքների կապիտալ վերանորոգում</t>
  </si>
  <si>
    <t xml:space="preserve">Բերդ համայնքի Վարագավան, Վ.Ծաղկավան, Չինչին, Բերդ և Վ.կ Աղբյուր բնակավայրերում  գիշերային լուսավորության ցանցի բարելավում </t>
  </si>
  <si>
    <t>Ընդամենը Տավուշ</t>
  </si>
  <si>
    <t>Լուսակերտ</t>
  </si>
  <si>
    <t xml:space="preserve"> համայնքի 1203քմ ներհամայնքային ճանապարհի ասֆալտապատման աշխատանքներ</t>
  </si>
  <si>
    <t>Գյումրի</t>
  </si>
  <si>
    <t xml:space="preserve">Գյումրի քաղաքի պատմության թանգարանի,  կենտրոնական գրադարանի և պատկերասրահի նոր տարածքի վերանորոգում </t>
  </si>
  <si>
    <t>Ջրաշեն</t>
  </si>
  <si>
    <t>Ջրաշեն համայնքի փողոցների վերակառուցման աշխատանքներ</t>
  </si>
  <si>
    <t>Մարգահովիտ</t>
  </si>
  <si>
    <t>Մարգահովիտ համայնքի եկեղեցու մոտից մինչև կամուրջ 1,1կմ ճան. Ասֆալտապատման և մնացած 1,4կմ ճան. Գրունտային աշխատանքներ</t>
  </si>
  <si>
    <t>Սպիտակ</t>
  </si>
  <si>
    <t xml:space="preserve"> Սպիտակ համայնքի Տաշիր, Էստոնական, Ուզբեկական և Բանավան թաղամասերի փողոցային լուսավորության համակարգերի կառուցում</t>
  </si>
  <si>
    <t xml:space="preserve"> Սպիտակ համայնքի Առափնյա և Պանրագործների թաղամասերում անձրևաջրատար առվի կառուցում, մայթեզրի եզրաքարերի ուղղում, մայթերի ասֆալտապատում</t>
  </si>
  <si>
    <t>Մեծավան</t>
  </si>
  <si>
    <t>Մեծավան համայնքի մանկապարտեզի տարածքի բարեկարգում</t>
  </si>
  <si>
    <t>Վեդի</t>
  </si>
  <si>
    <t>Վեդի համայնքի Կասյան փողոցի ԲԲՇ բնակելի զանգվածի մուտքի և ելքի ճանապ ասֆալտապատում</t>
  </si>
  <si>
    <t>Սիսավան</t>
  </si>
  <si>
    <t>Սիսավան համայնքի Հ. Բաղրամյան և Վարդանանց  փողոցների ասֆալտապատում</t>
  </si>
  <si>
    <t>Դվին</t>
  </si>
  <si>
    <t>Դվին համայնքի մշակույթի տան վերանորոգում</t>
  </si>
  <si>
    <t>Հայանիստ</t>
  </si>
  <si>
    <t>Հայանիստ &lt;&lt;Բելառուս&gt;&gt; տրակտորի և պտտվող եռակմախք կախովի գութանի ձեռքբերում</t>
  </si>
  <si>
    <t>Բերդիկ</t>
  </si>
  <si>
    <t>Բերդիկ համայնքի ոռոգման ջրագծի անցկացում</t>
  </si>
  <si>
    <t>Մասիս</t>
  </si>
  <si>
    <t>Մասիս համայնքի թիվ 2 մանկապարտեզի հիմնանորոգման աշխատանքներ</t>
  </si>
  <si>
    <t>Դաշտաքար</t>
  </si>
  <si>
    <t>Դաշտաքար համայնքի նոր փողոցների 4-րդ, 5-րդ, կենտրոնական փողոց,Բ թաղ. մի կեսի, Կենտրոնական փողոցի 1-ին նրբանցքի մի հատվածի գազաֆիկացում</t>
  </si>
  <si>
    <t>Բաղրամյան</t>
  </si>
  <si>
    <t>Բաղրամյան համայնքի մանկապարտեզի լուսամուտների փոխարինումը նորերով</t>
  </si>
  <si>
    <t>Բարձրաշեն</t>
  </si>
  <si>
    <t>Բարձրաշեն համայնքի զբոսայգու կառուցում</t>
  </si>
  <si>
    <t>Ոսկետափ</t>
  </si>
  <si>
    <t>Ոսկետապհամայնքի ներհամայնքային փողոցների ասֆալտապատման աշխատանքներ</t>
  </si>
  <si>
    <t xml:space="preserve">    Խաչփար</t>
  </si>
  <si>
    <t>Այգեզարդ</t>
  </si>
  <si>
    <t>Այգեզարդ համայնքի 5 փողոցների գազաֆիկացում</t>
  </si>
  <si>
    <t>Ընդամենը Արարատ</t>
  </si>
  <si>
    <t>Գորայք</t>
  </si>
  <si>
    <t>Գորայք համայնքի գլխավոր ճանապարհի ասֆալտապատում</t>
  </si>
  <si>
    <t>Ծղուկ բնակավայրի կոյուղագծի մի հատվածի փոխարինումը նորով</t>
  </si>
  <si>
    <t>Սառնակունք բնակավայրի լուսավորության ցանցի անցկացում</t>
  </si>
  <si>
    <t>Սառնակունք բնակավայրի մանկապարտեզի շենքի հիմնական վերանորոգում</t>
  </si>
  <si>
    <t xml:space="preserve">    Ընդամենը Սյունիք</t>
  </si>
  <si>
    <t>Ֆինանսական տեղեկանք</t>
  </si>
  <si>
    <t>Կոտայք</t>
  </si>
  <si>
    <t>Տավուշ</t>
  </si>
  <si>
    <t>Շիրակ</t>
  </si>
  <si>
    <t>Լոռի</t>
  </si>
  <si>
    <t>Արարատ</t>
  </si>
  <si>
    <t>Սյունիք</t>
  </si>
  <si>
    <t>Ընդամենը Շիրակ</t>
  </si>
  <si>
    <t>Ընդամենը Լոռի</t>
  </si>
  <si>
    <t>Համայնք</t>
  </si>
  <si>
    <t>Ծրագրի անվանումը</t>
  </si>
  <si>
    <t>Մրցույթում առաջարկած</t>
  </si>
  <si>
    <t>Տարբերությունը</t>
  </si>
  <si>
    <t>Հայտով ներկայացված արժեքի %-ը</t>
  </si>
  <si>
    <t>Պետական աջակցություն %-ին արտահայտում</t>
  </si>
  <si>
    <t>Խաչփար համայնքի ոռոգման ցանցի կապիտալ շինարարություն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</si>
</sst>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i/>
      <sz val="8"/>
      <color rgb="FF000000"/>
      <name val="GHEA Grapalat"/>
    </font>
    <font>
      <sz val="9"/>
      <color rgb="FF000000"/>
      <name val="GHEA Grapalat"/>
    </font>
    <font>
      <b/>
      <sz val="9"/>
      <color rgb="FF000000"/>
      <name val="GHEA Grapalat"/>
    </font>
    <font>
      <sz val="9"/>
      <color rgb="FF00000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b/>
      <sz val="9"/>
      <color theme="1"/>
      <name val="GHEA Grapalat"/>
    </font>
    <font>
      <b/>
      <sz val="9"/>
      <color theme="1"/>
      <name val="Calibri"/>
      <family val="2"/>
      <charset val="204"/>
      <scheme val="minor"/>
    </font>
    <font>
      <b/>
      <i/>
      <sz val="9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9"/>
      <color rgb="FFFFFFFF"/>
      <name val="Calibri"/>
      <family val="2"/>
      <charset val="204"/>
      <scheme val="minor"/>
    </font>
    <font>
      <sz val="9"/>
      <color rgb="FFFFFFFF"/>
      <name val="GHEA Grapalat"/>
    </font>
    <font>
      <sz val="9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9"/>
      <color rgb="FF000000"/>
      <name val="GHEA Grapalat"/>
      <charset val="204"/>
    </font>
    <font>
      <b/>
      <i/>
      <sz val="12"/>
      <color rgb="FF000000"/>
      <name val="Calibri"/>
      <family val="2"/>
      <charset val="204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i/>
      <sz val="9"/>
      <color rgb="FF000000"/>
      <name val="GHEA Grapalat"/>
      <family val="3"/>
    </font>
    <font>
      <b/>
      <sz val="9"/>
      <color rgb="FF000000"/>
      <name val="Calibri"/>
      <family val="2"/>
      <scheme val="minor"/>
    </font>
    <font>
      <i/>
      <sz val="8"/>
      <color rgb="FF00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textRotation="255"/>
    </xf>
    <xf numFmtId="0" fontId="13" fillId="0" borderId="0" xfId="0" applyFont="1" applyBorder="1" applyAlignment="1">
      <alignment horizontal="center" vertical="center" textRotation="255"/>
    </xf>
    <xf numFmtId="0" fontId="1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textRotation="90"/>
    </xf>
    <xf numFmtId="0" fontId="6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14" fillId="0" borderId="0" xfId="0" applyFont="1" applyBorder="1" applyAlignment="1">
      <alignment vertical="center" textRotation="90"/>
    </xf>
    <xf numFmtId="0" fontId="11" fillId="2" borderId="13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0" fontId="11" fillId="2" borderId="22" xfId="0" applyFont="1" applyFill="1" applyBorder="1" applyAlignment="1">
      <alignment vertical="center"/>
    </xf>
    <xf numFmtId="0" fontId="11" fillId="2" borderId="21" xfId="0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6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 wrapText="1"/>
    </xf>
    <xf numFmtId="164" fontId="19" fillId="4" borderId="6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5" fillId="3" borderId="20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23" fillId="3" borderId="26" xfId="0" applyFont="1" applyFill="1" applyBorder="1" applyAlignment="1">
      <alignment horizontal="center" vertical="center" wrapText="1"/>
    </xf>
    <xf numFmtId="164" fontId="22" fillId="5" borderId="27" xfId="0" applyNumberFormat="1" applyFont="1" applyFill="1" applyBorder="1" applyAlignment="1">
      <alignment horizontal="center" vertical="center" wrapText="1"/>
    </xf>
    <xf numFmtId="165" fontId="20" fillId="5" borderId="2" xfId="0" applyNumberFormat="1" applyFont="1" applyFill="1" applyBorder="1" applyAlignment="1">
      <alignment horizontal="center" vertical="center" wrapText="1"/>
    </xf>
    <xf numFmtId="164" fontId="21" fillId="5" borderId="27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4" fillId="0" borderId="14" xfId="0" applyNumberFormat="1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/>
    </xf>
    <xf numFmtId="164" fontId="5" fillId="3" borderId="5" xfId="0" applyNumberFormat="1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/>
    </xf>
    <xf numFmtId="164" fontId="4" fillId="0" borderId="14" xfId="0" applyNumberFormat="1" applyFont="1" applyBorder="1" applyAlignment="1">
      <alignment horizontal="center" vertical="center" wrapText="1"/>
    </xf>
    <xf numFmtId="164" fontId="8" fillId="3" borderId="5" xfId="0" applyNumberFormat="1" applyFont="1" applyFill="1" applyBorder="1" applyAlignment="1">
      <alignment horizontal="center" vertical="center" wrapText="1"/>
    </xf>
    <xf numFmtId="164" fontId="18" fillId="3" borderId="5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center" vertical="center" wrapText="1"/>
    </xf>
    <xf numFmtId="3" fontId="4" fillId="2" borderId="13" xfId="0" applyNumberFormat="1" applyFont="1" applyFill="1" applyBorder="1" applyAlignment="1">
      <alignment horizontal="center" vertical="center" wrapText="1"/>
    </xf>
    <xf numFmtId="164" fontId="21" fillId="5" borderId="30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5" fontId="20" fillId="0" borderId="13" xfId="0" applyNumberFormat="1" applyFont="1" applyBorder="1" applyAlignment="1">
      <alignment horizontal="center" vertical="center" wrapText="1"/>
    </xf>
    <xf numFmtId="3" fontId="4" fillId="0" borderId="32" xfId="0" applyNumberFormat="1" applyFont="1" applyBorder="1" applyAlignment="1">
      <alignment horizontal="center" vertical="center" wrapText="1"/>
    </xf>
    <xf numFmtId="164" fontId="4" fillId="0" borderId="32" xfId="0" applyNumberFormat="1" applyFont="1" applyBorder="1" applyAlignment="1">
      <alignment horizontal="center" vertical="center" wrapText="1"/>
    </xf>
    <xf numFmtId="164" fontId="4" fillId="0" borderId="34" xfId="0" applyNumberFormat="1" applyFont="1" applyBorder="1" applyAlignment="1">
      <alignment horizontal="center" vertical="center" wrapText="1"/>
    </xf>
    <xf numFmtId="164" fontId="5" fillId="3" borderId="20" xfId="0" applyNumberFormat="1" applyFont="1" applyFill="1" applyBorder="1" applyAlignment="1">
      <alignment horizontal="center" vertical="center" wrapText="1"/>
    </xf>
    <xf numFmtId="3" fontId="4" fillId="0" borderId="33" xfId="0" applyNumberFormat="1" applyFont="1" applyBorder="1" applyAlignment="1">
      <alignment horizontal="center" vertical="center" wrapText="1"/>
    </xf>
    <xf numFmtId="3" fontId="4" fillId="0" borderId="34" xfId="0" applyNumberFormat="1" applyFont="1" applyBorder="1" applyAlignment="1">
      <alignment horizontal="center" vertical="center" wrapText="1"/>
    </xf>
    <xf numFmtId="164" fontId="21" fillId="0" borderId="13" xfId="0" applyNumberFormat="1" applyFont="1" applyFill="1" applyBorder="1" applyAlignment="1">
      <alignment horizontal="center" vertical="center" wrapText="1"/>
    </xf>
    <xf numFmtId="165" fontId="20" fillId="0" borderId="15" xfId="0" applyNumberFormat="1" applyFont="1" applyBorder="1" applyAlignment="1">
      <alignment horizontal="center" vertical="center" wrapText="1"/>
    </xf>
    <xf numFmtId="3" fontId="21" fillId="3" borderId="5" xfId="0" applyNumberFormat="1" applyFont="1" applyFill="1" applyBorder="1" applyAlignment="1">
      <alignment horizontal="center" vertical="center"/>
    </xf>
    <xf numFmtId="165" fontId="20" fillId="0" borderId="14" xfId="0" applyNumberFormat="1" applyFont="1" applyBorder="1" applyAlignment="1">
      <alignment horizontal="center" vertical="center" wrapText="1"/>
    </xf>
    <xf numFmtId="164" fontId="5" fillId="3" borderId="26" xfId="0" applyNumberFormat="1" applyFont="1" applyFill="1" applyBorder="1" applyAlignment="1">
      <alignment horizontal="center" vertical="center" wrapText="1"/>
    </xf>
    <xf numFmtId="165" fontId="20" fillId="5" borderId="26" xfId="0" applyNumberFormat="1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3" fontId="21" fillId="3" borderId="35" xfId="0" applyNumberFormat="1" applyFont="1" applyFill="1" applyBorder="1" applyAlignment="1">
      <alignment horizontal="right" vertical="center"/>
    </xf>
    <xf numFmtId="3" fontId="21" fillId="3" borderId="31" xfId="0" applyNumberFormat="1" applyFont="1" applyFill="1" applyBorder="1" applyAlignment="1">
      <alignment horizontal="center" vertical="center"/>
    </xf>
    <xf numFmtId="165" fontId="20" fillId="5" borderId="29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0" fillId="0" borderId="0" xfId="0" applyBorder="1"/>
    <xf numFmtId="3" fontId="21" fillId="3" borderId="36" xfId="0" applyNumberFormat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textRotation="90"/>
    </xf>
    <xf numFmtId="0" fontId="24" fillId="0" borderId="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textRotation="90"/>
    </xf>
    <xf numFmtId="0" fontId="17" fillId="0" borderId="18" xfId="0" applyFont="1" applyBorder="1" applyAlignment="1">
      <alignment horizontal="center" vertical="center" textRotation="90"/>
    </xf>
    <xf numFmtId="0" fontId="5" fillId="3" borderId="2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textRotation="90"/>
    </xf>
    <xf numFmtId="0" fontId="17" fillId="0" borderId="6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B1" workbookViewId="0">
      <selection activeCell="K43" sqref="K43"/>
    </sheetView>
  </sheetViews>
  <sheetFormatPr defaultRowHeight="15" x14ac:dyDescent="0.25"/>
  <cols>
    <col min="1" max="1" width="10.42578125" customWidth="1"/>
    <col min="2" max="2" width="7.28515625" customWidth="1"/>
    <col min="3" max="3" width="4" customWidth="1"/>
    <col min="4" max="4" width="19.42578125" customWidth="1"/>
    <col min="5" max="5" width="30.85546875" customWidth="1"/>
    <col min="6" max="6" width="21" customWidth="1"/>
    <col min="7" max="7" width="19.85546875" customWidth="1"/>
    <col min="8" max="8" width="20" customWidth="1"/>
    <col min="9" max="9" width="16.85546875" customWidth="1"/>
    <col min="10" max="10" width="17.140625" customWidth="1"/>
    <col min="11" max="11" width="22.28515625" customWidth="1"/>
  </cols>
  <sheetData>
    <row r="1" spans="1:11" ht="38.25" customHeight="1" thickBot="1" x14ac:dyDescent="0.3">
      <c r="A1" s="9"/>
      <c r="D1" s="92" t="s">
        <v>62</v>
      </c>
      <c r="E1" s="92"/>
      <c r="F1" s="92"/>
      <c r="G1" s="92"/>
      <c r="H1" s="92"/>
      <c r="I1" s="92"/>
      <c r="J1" s="92"/>
      <c r="K1" s="92"/>
    </row>
    <row r="2" spans="1:11" ht="33" customHeight="1" x14ac:dyDescent="0.25">
      <c r="A2" s="9"/>
      <c r="B2" s="16"/>
      <c r="C2" s="93"/>
      <c r="D2" s="95" t="s">
        <v>71</v>
      </c>
      <c r="E2" s="97" t="s">
        <v>72</v>
      </c>
      <c r="F2" s="99" t="s">
        <v>0</v>
      </c>
      <c r="G2" s="90" t="s">
        <v>73</v>
      </c>
      <c r="H2" s="90" t="s">
        <v>74</v>
      </c>
      <c r="I2" s="90" t="s">
        <v>75</v>
      </c>
      <c r="J2" s="90" t="s">
        <v>76</v>
      </c>
      <c r="K2" s="90" t="s">
        <v>1</v>
      </c>
    </row>
    <row r="3" spans="1:11" ht="21" customHeight="1" thickBot="1" x14ac:dyDescent="0.3">
      <c r="A3" s="2"/>
      <c r="B3" s="40"/>
      <c r="C3" s="94"/>
      <c r="D3" s="96"/>
      <c r="E3" s="98"/>
      <c r="F3" s="100"/>
      <c r="G3" s="91"/>
      <c r="H3" s="91"/>
      <c r="I3" s="91"/>
      <c r="J3" s="91"/>
      <c r="K3" s="91"/>
    </row>
    <row r="4" spans="1:11" ht="53.25" customHeight="1" x14ac:dyDescent="0.25">
      <c r="A4" s="10" t="s">
        <v>63</v>
      </c>
      <c r="B4" s="101" t="s">
        <v>63</v>
      </c>
      <c r="C4" s="13">
        <v>1</v>
      </c>
      <c r="D4" s="17" t="s">
        <v>2</v>
      </c>
      <c r="E4" s="18" t="s">
        <v>3</v>
      </c>
      <c r="F4" s="53">
        <v>163068260</v>
      </c>
      <c r="G4" s="69">
        <v>21378000</v>
      </c>
      <c r="H4" s="44">
        <f>F4-G4</f>
        <v>141690260</v>
      </c>
      <c r="I4" s="76">
        <f>G4/F4*100</f>
        <v>13.109847373118471</v>
      </c>
      <c r="J4" s="18">
        <v>45</v>
      </c>
      <c r="K4" s="44">
        <f>G4*J4/100</f>
        <v>9620100</v>
      </c>
    </row>
    <row r="5" spans="1:11" ht="27" x14ac:dyDescent="0.25">
      <c r="A5" s="10"/>
      <c r="B5" s="102"/>
      <c r="C5" s="19">
        <v>2</v>
      </c>
      <c r="D5" s="20" t="s">
        <v>4</v>
      </c>
      <c r="E5" s="21" t="s">
        <v>5</v>
      </c>
      <c r="F5" s="65">
        <v>73758460</v>
      </c>
      <c r="G5" s="69">
        <v>47988720</v>
      </c>
      <c r="H5" s="67">
        <f t="shared" ref="H5:H39" si="0">F5-G5</f>
        <v>25769740</v>
      </c>
      <c r="I5" s="68">
        <f t="shared" ref="I5:I39" si="1">G5/F5*100</f>
        <v>65.061987465573452</v>
      </c>
      <c r="J5" s="21">
        <v>55</v>
      </c>
      <c r="K5" s="67">
        <f t="shared" ref="K5:K39" si="2">G5*J5/100</f>
        <v>26393796</v>
      </c>
    </row>
    <row r="6" spans="1:11" ht="40.5" x14ac:dyDescent="0.25">
      <c r="A6" s="10"/>
      <c r="B6" s="102"/>
      <c r="C6" s="19">
        <v>3</v>
      </c>
      <c r="D6" s="20" t="s">
        <v>6</v>
      </c>
      <c r="E6" s="21" t="s">
        <v>7</v>
      </c>
      <c r="F6" s="65">
        <v>8230180</v>
      </c>
      <c r="G6" s="73">
        <v>3890000</v>
      </c>
      <c r="H6" s="67">
        <f t="shared" si="0"/>
        <v>4340180</v>
      </c>
      <c r="I6" s="68">
        <f t="shared" si="1"/>
        <v>47.265065891632993</v>
      </c>
      <c r="J6" s="21">
        <v>39</v>
      </c>
      <c r="K6" s="67">
        <f t="shared" si="2"/>
        <v>1517100</v>
      </c>
    </row>
    <row r="7" spans="1:11" ht="27" x14ac:dyDescent="0.25">
      <c r="A7" s="10"/>
      <c r="B7" s="102"/>
      <c r="C7" s="11">
        <v>4</v>
      </c>
      <c r="D7" s="20" t="s">
        <v>8</v>
      </c>
      <c r="E7" s="21" t="s">
        <v>9</v>
      </c>
      <c r="F7" s="65">
        <v>16000000</v>
      </c>
      <c r="G7" s="73">
        <v>15780000</v>
      </c>
      <c r="H7" s="67">
        <f t="shared" si="0"/>
        <v>220000</v>
      </c>
      <c r="I7" s="68">
        <f t="shared" si="1"/>
        <v>98.625</v>
      </c>
      <c r="J7" s="21">
        <v>30</v>
      </c>
      <c r="K7" s="67">
        <f t="shared" si="2"/>
        <v>4734000</v>
      </c>
    </row>
    <row r="8" spans="1:11" ht="40.5" x14ac:dyDescent="0.25">
      <c r="A8" s="10"/>
      <c r="B8" s="102"/>
      <c r="C8" s="19">
        <v>5</v>
      </c>
      <c r="D8" s="20" t="s">
        <v>10</v>
      </c>
      <c r="E8" s="21" t="s">
        <v>11</v>
      </c>
      <c r="F8" s="65">
        <v>187444510</v>
      </c>
      <c r="G8" s="73">
        <v>125400000</v>
      </c>
      <c r="H8" s="67">
        <f t="shared" si="0"/>
        <v>62044510</v>
      </c>
      <c r="I8" s="68">
        <f t="shared" si="1"/>
        <v>66.899798772447369</v>
      </c>
      <c r="J8" s="21">
        <v>50</v>
      </c>
      <c r="K8" s="67">
        <f t="shared" si="2"/>
        <v>62700000</v>
      </c>
    </row>
    <row r="9" spans="1:11" ht="41.25" thickBot="1" x14ac:dyDescent="0.3">
      <c r="A9" s="10"/>
      <c r="B9" s="102"/>
      <c r="C9" s="12">
        <v>6</v>
      </c>
      <c r="D9" s="22" t="s">
        <v>12</v>
      </c>
      <c r="E9" s="23" t="s">
        <v>13</v>
      </c>
      <c r="F9" s="63">
        <v>39404700</v>
      </c>
      <c r="G9" s="74">
        <v>33950000</v>
      </c>
      <c r="H9" s="60">
        <f t="shared" si="0"/>
        <v>5454700</v>
      </c>
      <c r="I9" s="78">
        <f t="shared" si="1"/>
        <v>86.157235050641162</v>
      </c>
      <c r="J9" s="23">
        <v>45</v>
      </c>
      <c r="K9" s="60">
        <f t="shared" si="2"/>
        <v>15277500</v>
      </c>
    </row>
    <row r="10" spans="1:11" ht="16.5" customHeight="1" thickBot="1" x14ac:dyDescent="0.3">
      <c r="A10" s="3"/>
      <c r="B10" s="105" t="s">
        <v>14</v>
      </c>
      <c r="C10" s="106"/>
      <c r="D10" s="106"/>
      <c r="E10" s="107"/>
      <c r="F10" s="77">
        <f>SUM(F4:F9)</f>
        <v>487906110</v>
      </c>
      <c r="G10" s="77">
        <f>SUM(G4:G9)</f>
        <v>248386720</v>
      </c>
      <c r="H10" s="77">
        <f>SUM(H4:H9)</f>
        <v>239519390</v>
      </c>
      <c r="I10" s="82"/>
      <c r="J10" s="82"/>
      <c r="K10" s="83">
        <f>SUM(K4:K9)</f>
        <v>120242496</v>
      </c>
    </row>
    <row r="11" spans="1:11" ht="60" customHeight="1" x14ac:dyDescent="0.25">
      <c r="A11" s="3">
        <v>8</v>
      </c>
      <c r="B11" s="109" t="s">
        <v>64</v>
      </c>
      <c r="C11" s="57">
        <v>7</v>
      </c>
      <c r="D11" s="17" t="s">
        <v>15</v>
      </c>
      <c r="E11" s="18" t="s">
        <v>16</v>
      </c>
      <c r="F11" s="44">
        <v>100308740</v>
      </c>
      <c r="G11" s="70">
        <v>69252000</v>
      </c>
      <c r="H11" s="70">
        <f t="shared" si="0"/>
        <v>31056740</v>
      </c>
      <c r="I11" s="68">
        <f t="shared" si="1"/>
        <v>69.03884945618897</v>
      </c>
      <c r="J11" s="21">
        <v>60</v>
      </c>
      <c r="K11" s="75">
        <f t="shared" si="2"/>
        <v>41551200</v>
      </c>
    </row>
    <row r="12" spans="1:11" ht="109.5" customHeight="1" thickBot="1" x14ac:dyDescent="0.3">
      <c r="A12" s="3"/>
      <c r="B12" s="110"/>
      <c r="C12" s="15">
        <v>8</v>
      </c>
      <c r="D12" s="22" t="s">
        <v>15</v>
      </c>
      <c r="E12" s="23" t="s">
        <v>17</v>
      </c>
      <c r="F12" s="56">
        <v>91227970</v>
      </c>
      <c r="G12" s="71">
        <v>58680000</v>
      </c>
      <c r="H12" s="71">
        <f t="shared" si="0"/>
        <v>32547970</v>
      </c>
      <c r="I12" s="68">
        <f t="shared" si="1"/>
        <v>64.322378323226971</v>
      </c>
      <c r="J12" s="21">
        <v>65</v>
      </c>
      <c r="K12" s="75">
        <f t="shared" si="2"/>
        <v>38142000</v>
      </c>
    </row>
    <row r="13" spans="1:11" ht="18" customHeight="1" thickBot="1" x14ac:dyDescent="0.3">
      <c r="A13" s="3"/>
      <c r="B13" s="103" t="s">
        <v>18</v>
      </c>
      <c r="C13" s="108"/>
      <c r="D13" s="108"/>
      <c r="E13" s="104"/>
      <c r="F13" s="58">
        <f>SUM(F11:F12)</f>
        <v>191536710</v>
      </c>
      <c r="G13" s="72">
        <f>SUM(G11:G12)</f>
        <v>127932000</v>
      </c>
      <c r="H13" s="79">
        <f t="shared" ref="H13" si="3">SUM(H11:H12)</f>
        <v>63604710</v>
      </c>
      <c r="I13" s="84"/>
      <c r="J13" s="85"/>
      <c r="K13" s="66">
        <f>SUM(K11:K12)</f>
        <v>79693200</v>
      </c>
    </row>
    <row r="14" spans="1:11" ht="81" customHeight="1" x14ac:dyDescent="0.25">
      <c r="A14" s="3">
        <v>10</v>
      </c>
      <c r="B14" s="109" t="s">
        <v>65</v>
      </c>
      <c r="C14" s="26">
        <v>9</v>
      </c>
      <c r="D14" s="27" t="s">
        <v>19</v>
      </c>
      <c r="E14" s="18" t="s">
        <v>20</v>
      </c>
      <c r="F14" s="56">
        <v>16358280</v>
      </c>
      <c r="G14" s="70">
        <v>14940000</v>
      </c>
      <c r="H14" s="44">
        <f t="shared" si="0"/>
        <v>1418280</v>
      </c>
      <c r="I14" s="76">
        <f t="shared" si="1"/>
        <v>91.329895319067774</v>
      </c>
      <c r="J14" s="18">
        <v>55</v>
      </c>
      <c r="K14" s="44">
        <f t="shared" si="2"/>
        <v>8217000</v>
      </c>
    </row>
    <row r="15" spans="1:11" ht="81" customHeight="1" thickBot="1" x14ac:dyDescent="0.3">
      <c r="A15" s="3">
        <v>11</v>
      </c>
      <c r="B15" s="110"/>
      <c r="C15" s="59">
        <v>10</v>
      </c>
      <c r="D15" s="28" t="s">
        <v>21</v>
      </c>
      <c r="E15" s="29" t="s">
        <v>22</v>
      </c>
      <c r="F15" s="56">
        <v>102183630</v>
      </c>
      <c r="G15" s="71">
        <v>72510000</v>
      </c>
      <c r="H15" s="60">
        <f t="shared" si="0"/>
        <v>29673630</v>
      </c>
      <c r="I15" s="78">
        <f t="shared" si="1"/>
        <v>70.960485549397688</v>
      </c>
      <c r="J15" s="23">
        <v>39</v>
      </c>
      <c r="K15" s="60">
        <f t="shared" si="2"/>
        <v>28278900</v>
      </c>
    </row>
    <row r="16" spans="1:11" ht="25.5" customHeight="1" thickBot="1" x14ac:dyDescent="0.3">
      <c r="A16" s="4"/>
      <c r="B16" s="105" t="s">
        <v>69</v>
      </c>
      <c r="C16" s="106"/>
      <c r="D16" s="106"/>
      <c r="E16" s="107"/>
      <c r="F16" s="58">
        <f>SUM(F14:F15)</f>
        <v>118541910</v>
      </c>
      <c r="G16" s="58">
        <f t="shared" ref="G16:H16" si="4">SUM(G14:G15)</f>
        <v>87450000</v>
      </c>
      <c r="H16" s="58">
        <f t="shared" si="4"/>
        <v>31091910</v>
      </c>
      <c r="I16" s="80"/>
      <c r="J16" s="81"/>
      <c r="K16" s="52">
        <f>SUM(K14:K15)</f>
        <v>36495900</v>
      </c>
    </row>
    <row r="17" spans="1:11" ht="66.75" customHeight="1" x14ac:dyDescent="0.25">
      <c r="A17" s="4"/>
      <c r="B17" s="101" t="s">
        <v>66</v>
      </c>
      <c r="C17" s="30">
        <v>11</v>
      </c>
      <c r="D17" s="31" t="s">
        <v>23</v>
      </c>
      <c r="E17" s="32" t="s">
        <v>24</v>
      </c>
      <c r="F17" s="54">
        <v>56543090</v>
      </c>
      <c r="G17" s="69">
        <v>51585000</v>
      </c>
      <c r="H17" s="44">
        <f t="shared" si="0"/>
        <v>4958090</v>
      </c>
      <c r="I17" s="76">
        <f t="shared" si="1"/>
        <v>91.231306955456446</v>
      </c>
      <c r="J17" s="18">
        <v>50</v>
      </c>
      <c r="K17" s="44">
        <f t="shared" si="2"/>
        <v>25792500</v>
      </c>
    </row>
    <row r="18" spans="1:11" ht="97.5" customHeight="1" x14ac:dyDescent="0.25">
      <c r="A18" s="4"/>
      <c r="B18" s="102"/>
      <c r="C18" s="14">
        <v>12</v>
      </c>
      <c r="D18" s="20" t="s">
        <v>25</v>
      </c>
      <c r="E18" s="21" t="s">
        <v>26</v>
      </c>
      <c r="F18" s="64">
        <v>92187000</v>
      </c>
      <c r="G18" s="73">
        <v>81999990</v>
      </c>
      <c r="H18" s="67">
        <f t="shared" si="0"/>
        <v>10187010</v>
      </c>
      <c r="I18" s="68">
        <f t="shared" si="1"/>
        <v>88.949624133554622</v>
      </c>
      <c r="J18" s="21">
        <v>55</v>
      </c>
      <c r="K18" s="67">
        <f t="shared" si="2"/>
        <v>45099994.5</v>
      </c>
    </row>
    <row r="19" spans="1:11" ht="94.5" customHeight="1" x14ac:dyDescent="0.25">
      <c r="A19" s="4"/>
      <c r="B19" s="102"/>
      <c r="C19" s="33">
        <v>13</v>
      </c>
      <c r="D19" s="20" t="s">
        <v>27</v>
      </c>
      <c r="E19" s="21" t="s">
        <v>28</v>
      </c>
      <c r="F19" s="65">
        <v>22641100</v>
      </c>
      <c r="G19" s="73">
        <v>15360000</v>
      </c>
      <c r="H19" s="67">
        <f t="shared" si="0"/>
        <v>7281100</v>
      </c>
      <c r="I19" s="68">
        <f t="shared" si="1"/>
        <v>67.841226795517883</v>
      </c>
      <c r="J19" s="21">
        <v>55</v>
      </c>
      <c r="K19" s="67">
        <f t="shared" si="2"/>
        <v>8448000</v>
      </c>
    </row>
    <row r="20" spans="1:11" ht="85.5" customHeight="1" x14ac:dyDescent="0.25">
      <c r="A20" s="4"/>
      <c r="B20" s="102"/>
      <c r="C20" s="33">
        <v>14</v>
      </c>
      <c r="D20" s="20" t="s">
        <v>27</v>
      </c>
      <c r="E20" s="21" t="s">
        <v>29</v>
      </c>
      <c r="F20" s="65">
        <v>36070000</v>
      </c>
      <c r="G20" s="73">
        <v>26053000</v>
      </c>
      <c r="H20" s="67">
        <f t="shared" si="0"/>
        <v>10017000</v>
      </c>
      <c r="I20" s="68">
        <f t="shared" si="1"/>
        <v>72.228999168283892</v>
      </c>
      <c r="J20" s="21">
        <v>50</v>
      </c>
      <c r="K20" s="67">
        <f t="shared" si="2"/>
        <v>13026500</v>
      </c>
    </row>
    <row r="21" spans="1:11" ht="61.5" customHeight="1" thickBot="1" x14ac:dyDescent="0.3">
      <c r="A21" s="4"/>
      <c r="B21" s="102"/>
      <c r="C21" s="15">
        <v>15</v>
      </c>
      <c r="D21" s="22" t="s">
        <v>30</v>
      </c>
      <c r="E21" s="23" t="s">
        <v>31</v>
      </c>
      <c r="F21" s="63">
        <v>25006820</v>
      </c>
      <c r="G21" s="74">
        <v>21699960</v>
      </c>
      <c r="H21" s="60">
        <f t="shared" si="0"/>
        <v>3306860</v>
      </c>
      <c r="I21" s="78">
        <f t="shared" si="1"/>
        <v>86.776167461516494</v>
      </c>
      <c r="J21" s="23">
        <v>50</v>
      </c>
      <c r="K21" s="60">
        <f t="shared" si="2"/>
        <v>10849980</v>
      </c>
    </row>
    <row r="22" spans="1:11" ht="25.5" customHeight="1" thickBot="1" x14ac:dyDescent="0.3">
      <c r="A22" s="5"/>
      <c r="B22" s="105" t="s">
        <v>70</v>
      </c>
      <c r="C22" s="106"/>
      <c r="D22" s="106"/>
      <c r="E22" s="107"/>
      <c r="F22" s="61">
        <f>SUM(F17:F21)</f>
        <v>232448010</v>
      </c>
      <c r="G22" s="61">
        <f t="shared" ref="G22:H22" si="5">SUM(G17:G21)</f>
        <v>196697950</v>
      </c>
      <c r="H22" s="61">
        <f t="shared" si="5"/>
        <v>35750060</v>
      </c>
      <c r="I22" s="80"/>
      <c r="J22" s="86"/>
      <c r="K22" s="52">
        <f>SUM(K17:K21)</f>
        <v>103216974.5</v>
      </c>
    </row>
    <row r="23" spans="1:11" ht="66" customHeight="1" x14ac:dyDescent="0.25">
      <c r="A23" s="6"/>
      <c r="B23" s="89" t="s">
        <v>67</v>
      </c>
      <c r="C23" s="25">
        <v>16</v>
      </c>
      <c r="D23" s="18" t="s">
        <v>32</v>
      </c>
      <c r="E23" s="18" t="s">
        <v>33</v>
      </c>
      <c r="F23" s="54">
        <v>14639200</v>
      </c>
      <c r="G23" s="69">
        <v>12600000</v>
      </c>
      <c r="H23" s="44">
        <v>2039200</v>
      </c>
      <c r="I23" s="76">
        <f t="shared" si="1"/>
        <v>86.07027706432045</v>
      </c>
      <c r="J23" s="18">
        <v>45</v>
      </c>
      <c r="K23" s="44">
        <f>G23*J23/100</f>
        <v>5670000</v>
      </c>
    </row>
    <row r="24" spans="1:11" ht="57.75" customHeight="1" x14ac:dyDescent="0.25">
      <c r="A24" s="6"/>
      <c r="B24" s="89"/>
      <c r="C24" s="11">
        <v>17</v>
      </c>
      <c r="D24" s="20" t="s">
        <v>34</v>
      </c>
      <c r="E24" s="21" t="s">
        <v>35</v>
      </c>
      <c r="F24" s="64">
        <v>18009958</v>
      </c>
      <c r="G24" s="74">
        <v>15600000</v>
      </c>
      <c r="H24" s="67">
        <f t="shared" si="0"/>
        <v>2409958</v>
      </c>
      <c r="I24" s="68">
        <f t="shared" si="1"/>
        <v>86.618747250826459</v>
      </c>
      <c r="J24" s="21">
        <v>45</v>
      </c>
      <c r="K24" s="44">
        <f>G24*J24/100</f>
        <v>7020000</v>
      </c>
    </row>
    <row r="25" spans="1:11" ht="63" customHeight="1" x14ac:dyDescent="0.25">
      <c r="A25" s="6"/>
      <c r="B25" s="89"/>
      <c r="C25" s="19">
        <v>18</v>
      </c>
      <c r="D25" s="21" t="s">
        <v>36</v>
      </c>
      <c r="E25" s="21" t="s">
        <v>37</v>
      </c>
      <c r="F25" s="65">
        <v>13482480</v>
      </c>
      <c r="G25" s="73">
        <v>12100000</v>
      </c>
      <c r="H25" s="67">
        <f t="shared" si="0"/>
        <v>1382480</v>
      </c>
      <c r="I25" s="68">
        <f t="shared" si="1"/>
        <v>89.746100124012798</v>
      </c>
      <c r="J25" s="21">
        <v>30</v>
      </c>
      <c r="K25" s="67">
        <f t="shared" si="2"/>
        <v>3630000</v>
      </c>
    </row>
    <row r="26" spans="1:11" ht="71.25" customHeight="1" x14ac:dyDescent="0.25">
      <c r="A26" s="6"/>
      <c r="B26" s="89"/>
      <c r="C26" s="19">
        <v>19</v>
      </c>
      <c r="D26" s="21" t="s">
        <v>38</v>
      </c>
      <c r="E26" s="21" t="s">
        <v>39</v>
      </c>
      <c r="F26" s="65">
        <v>11720000</v>
      </c>
      <c r="G26" s="73">
        <v>10830000</v>
      </c>
      <c r="H26" s="67">
        <f t="shared" si="0"/>
        <v>890000</v>
      </c>
      <c r="I26" s="68">
        <f t="shared" si="1"/>
        <v>92.406143344709903</v>
      </c>
      <c r="J26" s="21">
        <v>40</v>
      </c>
      <c r="K26" s="67">
        <f t="shared" si="2"/>
        <v>4332000</v>
      </c>
    </row>
    <row r="27" spans="1:11" ht="59.25" customHeight="1" x14ac:dyDescent="0.25">
      <c r="A27" s="6"/>
      <c r="B27" s="89"/>
      <c r="C27" s="11">
        <v>20</v>
      </c>
      <c r="D27" s="20" t="s">
        <v>40</v>
      </c>
      <c r="E27" s="21" t="s">
        <v>41</v>
      </c>
      <c r="F27" s="65">
        <v>86924930</v>
      </c>
      <c r="G27" s="73">
        <v>58464600</v>
      </c>
      <c r="H27" s="67">
        <f t="shared" si="0"/>
        <v>28460330</v>
      </c>
      <c r="I27" s="68">
        <f t="shared" si="1"/>
        <v>67.258725431242794</v>
      </c>
      <c r="J27" s="21">
        <v>55</v>
      </c>
      <c r="K27" s="67">
        <f t="shared" si="2"/>
        <v>32155530</v>
      </c>
    </row>
    <row r="28" spans="1:11" ht="62.25" customHeight="1" x14ac:dyDescent="0.25">
      <c r="A28" s="6"/>
      <c r="B28" s="89"/>
      <c r="C28" s="19">
        <v>21</v>
      </c>
      <c r="D28" s="20" t="s">
        <v>42</v>
      </c>
      <c r="E28" s="21" t="s">
        <v>43</v>
      </c>
      <c r="F28" s="65">
        <v>61727700</v>
      </c>
      <c r="G28" s="73">
        <v>37716000</v>
      </c>
      <c r="H28" s="67">
        <f t="shared" si="0"/>
        <v>24011700</v>
      </c>
      <c r="I28" s="68">
        <f t="shared" si="1"/>
        <v>61.100607992846001</v>
      </c>
      <c r="J28" s="21">
        <v>50</v>
      </c>
      <c r="K28" s="67">
        <f t="shared" si="2"/>
        <v>18858000</v>
      </c>
    </row>
    <row r="29" spans="1:11" ht="111.75" customHeight="1" x14ac:dyDescent="0.25">
      <c r="A29" s="6"/>
      <c r="B29" s="89"/>
      <c r="C29" s="19">
        <v>22</v>
      </c>
      <c r="D29" s="21" t="s">
        <v>44</v>
      </c>
      <c r="E29" s="21" t="s">
        <v>45</v>
      </c>
      <c r="F29" s="65">
        <v>9972430</v>
      </c>
      <c r="G29" s="64">
        <v>9450000</v>
      </c>
      <c r="H29" s="67">
        <f t="shared" si="0"/>
        <v>522430</v>
      </c>
      <c r="I29" s="68">
        <f t="shared" si="1"/>
        <v>94.761256784956132</v>
      </c>
      <c r="J29" s="21">
        <v>46</v>
      </c>
      <c r="K29" s="67">
        <f t="shared" si="2"/>
        <v>4347000</v>
      </c>
    </row>
    <row r="30" spans="1:11" ht="68.25" customHeight="1" x14ac:dyDescent="0.25">
      <c r="A30" s="6"/>
      <c r="B30" s="89"/>
      <c r="C30" s="11">
        <v>23</v>
      </c>
      <c r="D30" s="21" t="s">
        <v>46</v>
      </c>
      <c r="E30" s="21" t="s">
        <v>47</v>
      </c>
      <c r="F30" s="65">
        <v>5500000</v>
      </c>
      <c r="G30" s="64">
        <v>4200000</v>
      </c>
      <c r="H30" s="67">
        <f t="shared" si="0"/>
        <v>1300000</v>
      </c>
      <c r="I30" s="68">
        <f t="shared" si="1"/>
        <v>76.363636363636374</v>
      </c>
      <c r="J30" s="21">
        <v>43</v>
      </c>
      <c r="K30" s="67">
        <f t="shared" si="2"/>
        <v>1806000</v>
      </c>
    </row>
    <row r="31" spans="1:11" ht="67.5" customHeight="1" x14ac:dyDescent="0.25">
      <c r="A31" s="6"/>
      <c r="B31" s="89"/>
      <c r="C31" s="19">
        <v>24</v>
      </c>
      <c r="D31" s="20" t="s">
        <v>48</v>
      </c>
      <c r="E31" s="21" t="s">
        <v>49</v>
      </c>
      <c r="F31" s="63">
        <v>18316690</v>
      </c>
      <c r="G31" s="64">
        <v>8850000</v>
      </c>
      <c r="H31" s="67">
        <f t="shared" si="0"/>
        <v>9466690</v>
      </c>
      <c r="I31" s="68">
        <f t="shared" si="1"/>
        <v>48.316589951568758</v>
      </c>
      <c r="J31" s="21">
        <v>30</v>
      </c>
      <c r="K31" s="67">
        <f t="shared" si="2"/>
        <v>2655000</v>
      </c>
    </row>
    <row r="32" spans="1:11" ht="72" customHeight="1" x14ac:dyDescent="0.25">
      <c r="A32" s="6"/>
      <c r="B32" s="89"/>
      <c r="C32" s="19">
        <v>25</v>
      </c>
      <c r="D32" s="21" t="s">
        <v>50</v>
      </c>
      <c r="E32" s="21" t="s">
        <v>51</v>
      </c>
      <c r="F32" s="65">
        <v>36010130</v>
      </c>
      <c r="G32" s="64">
        <v>25999200</v>
      </c>
      <c r="H32" s="67">
        <f t="shared" si="0"/>
        <v>10010930</v>
      </c>
      <c r="I32" s="68">
        <f t="shared" si="1"/>
        <v>72.199683811194234</v>
      </c>
      <c r="J32" s="21">
        <v>42.8</v>
      </c>
      <c r="K32" s="67">
        <f>G32*J32/100</f>
        <v>11127657.6</v>
      </c>
    </row>
    <row r="33" spans="1:12" ht="69" customHeight="1" x14ac:dyDescent="0.25">
      <c r="A33" s="6"/>
      <c r="B33" s="89"/>
      <c r="C33" s="11">
        <v>26</v>
      </c>
      <c r="D33" s="36" t="s">
        <v>52</v>
      </c>
      <c r="E33" s="21" t="s">
        <v>77</v>
      </c>
      <c r="F33" s="65">
        <v>22733360</v>
      </c>
      <c r="G33" s="64">
        <v>16068000</v>
      </c>
      <c r="H33" s="67">
        <f t="shared" si="0"/>
        <v>6665360</v>
      </c>
      <c r="I33" s="68">
        <f t="shared" si="1"/>
        <v>70.680268996751906</v>
      </c>
      <c r="J33" s="21">
        <v>55</v>
      </c>
      <c r="K33" s="67">
        <f t="shared" si="2"/>
        <v>8837400</v>
      </c>
    </row>
    <row r="34" spans="1:12" ht="61.5" customHeight="1" thickBot="1" x14ac:dyDescent="0.3">
      <c r="A34" s="6"/>
      <c r="B34" s="89"/>
      <c r="C34" s="37">
        <v>27</v>
      </c>
      <c r="D34" s="23" t="s">
        <v>53</v>
      </c>
      <c r="E34" s="23" t="s">
        <v>54</v>
      </c>
      <c r="F34" s="63">
        <v>10092560</v>
      </c>
      <c r="G34" s="56">
        <v>9840000</v>
      </c>
      <c r="H34" s="60">
        <f t="shared" si="0"/>
        <v>252560</v>
      </c>
      <c r="I34" s="78">
        <f t="shared" si="1"/>
        <v>97.497562560935975</v>
      </c>
      <c r="J34" s="23">
        <v>50</v>
      </c>
      <c r="K34" s="60">
        <f t="shared" si="2"/>
        <v>4920000</v>
      </c>
    </row>
    <row r="35" spans="1:12" ht="25.5" customHeight="1" thickBot="1" x14ac:dyDescent="0.3">
      <c r="A35" s="7"/>
      <c r="B35" s="34"/>
      <c r="C35" s="35"/>
      <c r="D35" s="103" t="s">
        <v>55</v>
      </c>
      <c r="E35" s="104"/>
      <c r="F35" s="62">
        <f>SUM(F23:F34)</f>
        <v>309129438</v>
      </c>
      <c r="G35" s="62">
        <f t="shared" ref="G35:H35" si="6">SUM(G23:G34)</f>
        <v>221717800</v>
      </c>
      <c r="H35" s="62">
        <f t="shared" si="6"/>
        <v>87411638</v>
      </c>
      <c r="I35" s="51"/>
      <c r="J35" s="38"/>
      <c r="K35" s="52">
        <f>SUM(K23:K34)</f>
        <v>105358587.59999999</v>
      </c>
    </row>
    <row r="36" spans="1:12" ht="73.5" customHeight="1" x14ac:dyDescent="0.25">
      <c r="A36" s="7"/>
      <c r="B36" s="89" t="s">
        <v>68</v>
      </c>
      <c r="C36" s="13">
        <v>28</v>
      </c>
      <c r="D36" s="17" t="s">
        <v>56</v>
      </c>
      <c r="E36" s="18" t="s">
        <v>57</v>
      </c>
      <c r="F36" s="53">
        <v>174122560</v>
      </c>
      <c r="G36" s="69">
        <v>164844000</v>
      </c>
      <c r="H36" s="44">
        <f t="shared" si="0"/>
        <v>9278560</v>
      </c>
      <c r="I36" s="76">
        <f t="shared" si="1"/>
        <v>94.671247654525644</v>
      </c>
      <c r="J36" s="18">
        <v>60</v>
      </c>
      <c r="K36" s="44">
        <f t="shared" si="2"/>
        <v>98906400</v>
      </c>
    </row>
    <row r="37" spans="1:12" ht="73.5" customHeight="1" x14ac:dyDescent="0.25">
      <c r="A37" s="7"/>
      <c r="B37" s="89"/>
      <c r="C37" s="19">
        <v>29</v>
      </c>
      <c r="D37" s="20" t="s">
        <v>56</v>
      </c>
      <c r="E37" s="21" t="s">
        <v>58</v>
      </c>
      <c r="F37" s="65">
        <v>78892260</v>
      </c>
      <c r="G37" s="73">
        <v>53047200</v>
      </c>
      <c r="H37" s="67">
        <f t="shared" si="0"/>
        <v>25845060</v>
      </c>
      <c r="I37" s="68">
        <f t="shared" si="1"/>
        <v>67.240056248863951</v>
      </c>
      <c r="J37" s="21">
        <v>70</v>
      </c>
      <c r="K37" s="67">
        <f t="shared" si="2"/>
        <v>37133040</v>
      </c>
    </row>
    <row r="38" spans="1:12" ht="61.5" customHeight="1" x14ac:dyDescent="0.25">
      <c r="A38" s="7"/>
      <c r="B38" s="89"/>
      <c r="C38" s="19">
        <v>30</v>
      </c>
      <c r="D38" s="20" t="s">
        <v>56</v>
      </c>
      <c r="E38" s="21" t="s">
        <v>59</v>
      </c>
      <c r="F38" s="65">
        <v>70623430</v>
      </c>
      <c r="G38" s="73">
        <v>26280000</v>
      </c>
      <c r="H38" s="67">
        <f t="shared" si="0"/>
        <v>44343430</v>
      </c>
      <c r="I38" s="68">
        <f t="shared" si="1"/>
        <v>37.211446682779354</v>
      </c>
      <c r="J38" s="21">
        <v>65</v>
      </c>
      <c r="K38" s="67">
        <f t="shared" si="2"/>
        <v>17082000</v>
      </c>
      <c r="L38" s="87"/>
    </row>
    <row r="39" spans="1:12" ht="73.5" customHeight="1" thickBot="1" x14ac:dyDescent="0.3">
      <c r="A39" s="7"/>
      <c r="B39" s="89"/>
      <c r="C39" s="12">
        <v>31</v>
      </c>
      <c r="D39" s="22" t="s">
        <v>56</v>
      </c>
      <c r="E39" s="23" t="s">
        <v>60</v>
      </c>
      <c r="F39" s="63">
        <v>39421410</v>
      </c>
      <c r="G39" s="74">
        <v>27840000</v>
      </c>
      <c r="H39" s="60">
        <f t="shared" si="0"/>
        <v>11581410</v>
      </c>
      <c r="I39" s="78">
        <f t="shared" si="1"/>
        <v>70.621522670041486</v>
      </c>
      <c r="J39" s="23">
        <v>65</v>
      </c>
      <c r="K39" s="60">
        <f t="shared" si="2"/>
        <v>18096000</v>
      </c>
      <c r="L39" s="87"/>
    </row>
    <row r="40" spans="1:12" ht="23.25" customHeight="1" thickBot="1" x14ac:dyDescent="0.3">
      <c r="A40" s="8"/>
      <c r="B40" s="16"/>
      <c r="C40" s="39"/>
      <c r="D40" s="47" t="s">
        <v>61</v>
      </c>
      <c r="E40" s="48"/>
      <c r="F40" s="88">
        <f>SUM(F36:F39)</f>
        <v>363059660</v>
      </c>
      <c r="G40" s="88">
        <f t="shared" ref="G40:H40" si="7">SUM(G36:G39)</f>
        <v>272011200</v>
      </c>
      <c r="H40" s="88">
        <f t="shared" si="7"/>
        <v>91048460</v>
      </c>
      <c r="I40" s="49"/>
      <c r="J40" s="24"/>
      <c r="K40" s="50">
        <f>SUM(K36:K39)</f>
        <v>171217440</v>
      </c>
    </row>
    <row r="41" spans="1:12" ht="27.75" customHeight="1" thickBot="1" x14ac:dyDescent="0.3">
      <c r="A41" s="1"/>
      <c r="B41" s="40"/>
      <c r="C41" s="41"/>
      <c r="D41" s="42"/>
      <c r="E41" s="43"/>
      <c r="F41" s="45">
        <f>F40+F35+F22+F16+F10+F13</f>
        <v>1702621838</v>
      </c>
      <c r="G41" s="45">
        <f t="shared" ref="G41:J41" si="8">G40+G35+G22+G16+G10+G13</f>
        <v>1154195670</v>
      </c>
      <c r="H41" s="45">
        <f t="shared" si="8"/>
        <v>548426168</v>
      </c>
      <c r="I41" s="45">
        <f t="shared" si="8"/>
        <v>0</v>
      </c>
      <c r="J41" s="45">
        <f t="shared" si="8"/>
        <v>0</v>
      </c>
      <c r="K41" s="45">
        <f>K40+K35+K22+K16+K10+K13</f>
        <v>616224598.10000002</v>
      </c>
    </row>
    <row r="42" spans="1:12" x14ac:dyDescent="0.25">
      <c r="F42" s="55"/>
      <c r="G42" s="55"/>
      <c r="H42" s="46"/>
      <c r="K42" s="46"/>
    </row>
  </sheetData>
  <mergeCells count="21">
    <mergeCell ref="B4:B9"/>
    <mergeCell ref="B10:E10"/>
    <mergeCell ref="B13:E13"/>
    <mergeCell ref="B11:B12"/>
    <mergeCell ref="B14:B15"/>
    <mergeCell ref="B36:B39"/>
    <mergeCell ref="H2:H3"/>
    <mergeCell ref="I2:I3"/>
    <mergeCell ref="J2:J3"/>
    <mergeCell ref="D1:K1"/>
    <mergeCell ref="K2:K3"/>
    <mergeCell ref="C2:C3"/>
    <mergeCell ref="D2:D3"/>
    <mergeCell ref="E2:E3"/>
    <mergeCell ref="F2:F3"/>
    <mergeCell ref="G2:G3"/>
    <mergeCell ref="B17:B21"/>
    <mergeCell ref="B23:B34"/>
    <mergeCell ref="D35:E35"/>
    <mergeCell ref="B16:E16"/>
    <mergeCell ref="B22:E22"/>
  </mergeCells>
  <pageMargins left="0" right="0" top="0" bottom="0" header="0" footer="0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https:/mul-mta.gov.am/tasks/docs/attachment.php?id=125436&amp;fn=04texekanq+finansakan+%289%29.xlsx&amp;out=1&amp;token=d2696fac120c41b16233</cp:keywords>
  <cp:lastModifiedBy/>
  <dcterms:created xsi:type="dcterms:W3CDTF">2019-11-15T16:14:21Z</dcterms:created>
  <dcterms:modified xsi:type="dcterms:W3CDTF">2019-11-16T11:20:04Z</dcterms:modified>
</cp:coreProperties>
</file>