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0" yWindow="0" windowWidth="19440" windowHeight="11760"/>
  </bookViews>
  <sheets>
    <sheet name="Հավելված 1" sheetId="43" r:id="rId1"/>
    <sheet name="Հավելված 2 " sheetId="32" r:id="rId2"/>
    <sheet name="հավելված 3" sheetId="44" r:id="rId3"/>
    <sheet name="հավելված 4" sheetId="45" r:id="rId4"/>
    <sheet name="Հավելված 5" sheetId="27" r:id="rId5"/>
    <sheet name="Հավելված 6" sheetId="28" r:id="rId6"/>
    <sheet name="Հավելված 7" sheetId="36" r:id="rId7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Havelvac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Հավելված7" localSheetId="0">#REF!</definedName>
    <definedName name="Հավելված7">#REF!</definedName>
    <definedName name="Հավելվաց">#REF!</definedName>
  </definedNames>
  <calcPr calcId="144525"/>
</workbook>
</file>

<file path=xl/calcChain.xml><?xml version="1.0" encoding="utf-8"?>
<calcChain xmlns="http://schemas.openxmlformats.org/spreadsheetml/2006/main">
  <c r="G10" i="36" l="1"/>
  <c r="G25" i="36"/>
  <c r="G18" i="36"/>
  <c r="D15" i="45"/>
  <c r="D27" i="43"/>
  <c r="D8" i="43"/>
  <c r="D6" i="43" l="1"/>
  <c r="D13" i="45"/>
  <c r="D11" i="45" s="1"/>
  <c r="D9" i="45" s="1"/>
  <c r="D11" i="44"/>
  <c r="D9" i="44" s="1"/>
  <c r="D7" i="44" s="1"/>
  <c r="H9" i="44"/>
  <c r="H7" i="44" s="1"/>
  <c r="G9" i="44"/>
  <c r="G7" i="44" s="1"/>
  <c r="F9" i="44"/>
  <c r="F7" i="44" s="1"/>
  <c r="E9" i="44"/>
  <c r="E7" i="44" s="1"/>
  <c r="G23" i="32"/>
  <c r="G19" i="36"/>
  <c r="G14" i="36" l="1"/>
  <c r="G16" i="36"/>
  <c r="G17" i="36"/>
  <c r="G40" i="32"/>
  <c r="G39" i="32" s="1"/>
  <c r="G13" i="36"/>
  <c r="G15" i="36"/>
  <c r="G23" i="36"/>
  <c r="G11" i="36" l="1"/>
  <c r="G57" i="32"/>
  <c r="G56" i="32" s="1"/>
  <c r="G55" i="32" s="1"/>
  <c r="G53" i="32" s="1"/>
  <c r="G49" i="32" s="1"/>
  <c r="G48" i="32" s="1"/>
  <c r="G46" i="32" s="1"/>
  <c r="G44" i="32" s="1"/>
  <c r="G42" i="32" s="1"/>
  <c r="G38" i="32" l="1"/>
  <c r="G37" i="32" s="1"/>
  <c r="G35" i="32" s="1"/>
  <c r="G33" i="32" s="1"/>
  <c r="G22" i="32" l="1"/>
  <c r="G21" i="32" s="1"/>
  <c r="G19" i="32" s="1"/>
  <c r="G15" i="32" s="1"/>
  <c r="G14" i="32" l="1"/>
  <c r="G12" i="32" s="1"/>
  <c r="G10" i="32" s="1"/>
  <c r="G7" i="32" l="1"/>
  <c r="G8" i="32"/>
</calcChain>
</file>

<file path=xl/sharedStrings.xml><?xml version="1.0" encoding="utf-8"?>
<sst xmlns="http://schemas.openxmlformats.org/spreadsheetml/2006/main" count="414" uniqueCount="217">
  <si>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</si>
  <si>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</si>
  <si>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</si>
  <si>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</si>
  <si>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</si>
  <si>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</si>
  <si>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</si>
  <si>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</si>
  <si>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</si>
  <si>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</si>
  <si>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</si>
  <si>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</si>
  <si>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</si>
  <si>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</si>
  <si>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</si>
  <si>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</si>
  <si>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</si>
  <si>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</si>
  <si>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</si>
  <si>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</si>
  <si>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</si>
  <si>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</si>
  <si>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</si>
  <si>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</si>
  <si>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</si>
  <si>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</si>
  <si>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</si>
  <si>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</si>
  <si>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</si>
  <si>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</si>
  <si>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</si>
  <si>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ՀԱՍԱՐԱԿԱԿԱՆ ԿԱՐԳ,  ԱՆՎՏԱՆԳՈՒԹՅՈՒՆ ԵՎ ԴԱՏԱԿԱՆ ԳՈՐԾՈՒՆԵՈՒԹՅՈՒՆ</t>
  </si>
  <si>
    <t>Ցուցանիշների փոփոխությունը (ավելացումները նշված են դրական նշանով, իսկ նվազեցումները` փակագծերում)</t>
  </si>
  <si>
    <t xml:space="preserve"> 1120</t>
  </si>
  <si>
    <t xml:space="preserve"> Քրեակատարողական ծառայություններ</t>
  </si>
  <si>
    <t xml:space="preserve"> 03</t>
  </si>
  <si>
    <t xml:space="preserve"> 05</t>
  </si>
  <si>
    <t xml:space="preserve"> Կալանավայրեր</t>
  </si>
  <si>
    <t xml:space="preserve"> ԾԱՌԱՅՈՒԹՅՈՒՆՆԵՐԻ  ԵՎ   ԱՊՐԱՆՔՆԵՐԻ  ՁԵՌՔԲԵՐՈՒՄ</t>
  </si>
  <si>
    <t>Կոդը</t>
  </si>
  <si>
    <t>Անվանումը</t>
  </si>
  <si>
    <t>Գնման ձևը</t>
  </si>
  <si>
    <t>Չափի
միավորը</t>
  </si>
  <si>
    <t>միավորի գինը</t>
  </si>
  <si>
    <t>Ցուցանիշների
փոփոխությունները
(ավելացումները նշված են դրական նշանով)</t>
  </si>
  <si>
    <t>քանակը</t>
  </si>
  <si>
    <t>գումարը (հազար դրամով)</t>
  </si>
  <si>
    <t>Միջոցառում</t>
  </si>
  <si>
    <t xml:space="preserve">ԸՆԴԱՄԵՆԸ </t>
  </si>
  <si>
    <t xml:space="preserve"> ԸՆԴԱՄԵՆԸ</t>
  </si>
  <si>
    <t xml:space="preserve">Ծրագրի անվանումը </t>
  </si>
  <si>
    <t>Ծրագրի միջոցառումներ</t>
  </si>
  <si>
    <t xml:space="preserve"> Ծրագրի նպատակը`</t>
  </si>
  <si>
    <t>Դատապարտյալների պատժի կատարման և ուղղման համար անհրաժեշտ պայմանների ապահովում</t>
  </si>
  <si>
    <t xml:space="preserve"> Վերջնական արդյունքի նկարագրությունը`</t>
  </si>
  <si>
    <t>Դատապարտյալների զբաղվածության և իրավունքների պաշտպանություն</t>
  </si>
  <si>
    <t>Միջոցառման անվանումը</t>
  </si>
  <si>
    <t xml:space="preserve"> Միջոցառման նկարագրությունը`</t>
  </si>
  <si>
    <t xml:space="preserve"> Միջոցառման տեսակը</t>
  </si>
  <si>
    <t>Ծառայությունների մատուցում</t>
  </si>
  <si>
    <t>Հավելված 2
ՀՀ կառավարության 2019 թվականի
____N____Ն որոշման</t>
  </si>
  <si>
    <t>Հավելված 1
ՀՀ կառավարության 2019 թվականի
____N____Ն որոշման</t>
  </si>
  <si>
    <t>Հավելված 5
ՀՀ կառավարության 2019 թվականի
____N____Ն որոշման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</si>
  <si>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2018ԹՎԱԿԱՆԻ ԴԵԿՏԵՄԲԵՐԻ 27-Ի ԹԻՎ 1515-Ն ՈՐՈՇՄԱՆ N5  ՀԱՎԵԼՎԱԾԻ  N1 ԱՂՅՈՒՍԱԿՈՒՄ ԿԱՏԱՐՎՈՂ ՓՈՓՈԽՈՒԹՅՈՒՆՆԵՐԸ ԵՎ ԼՐԱՑՈՒՄՆԵՐԸ</t>
  </si>
  <si>
    <t>ՀՀ արդարադատության նախարարություն</t>
  </si>
  <si>
    <t xml:space="preserve"> Բյուջետային հատկացումների գլխավոր կարգադրիչների, ծրագրերի և միջոցառումների անվանումները</t>
  </si>
  <si>
    <t xml:space="preserve">Բաժին N 03  </t>
  </si>
  <si>
    <t xml:space="preserve">Խումբ N 05 </t>
  </si>
  <si>
    <t xml:space="preserve"> Դաս N 01  </t>
  </si>
  <si>
    <t>Կալանավայրեր</t>
  </si>
  <si>
    <t xml:space="preserve"> Ծրագրի դասիչը </t>
  </si>
  <si>
    <t xml:space="preserve"> Ծրագրի անվանումը </t>
  </si>
  <si>
    <t xml:space="preserve"> Ծրագրի միջոցառումները </t>
  </si>
  <si>
    <t>Ցուցանիշների փոփոխությունները (Նվազեցումները նշված են փակագծերում)</t>
  </si>
  <si>
    <t>Պրոբացիայի ծառայություններ</t>
  </si>
  <si>
    <t>Հասարակության անվտանգության ապահովումը՝ կրկնահանցագործության կանխարգելման և կրճատման միջոցով</t>
  </si>
  <si>
    <t>Դատական և հանրային պաշտպանություն</t>
  </si>
  <si>
    <t>Իրավունքի պաշտպանության հասանելիություն և օբյեկտիվության ապահովում</t>
  </si>
  <si>
    <t>Հանրային պաշտպանի ծառայությունների հասցեականությաւն և դատական գործընթացներին աջակցության ապահովում</t>
  </si>
  <si>
    <t>Քրեական հետապնդում, վարչական վարույթ իրականացնող մարմինների  կամ քրեական գործերով դատարանների որոշումների հիման վրա փորձագիտական հետազոտությունների իրականացում և դրա արդյունքում փորձագետի եզրակացությունների տրամադրում</t>
  </si>
  <si>
    <t xml:space="preserve"> ՀՀ արդարադատության նախարարություն </t>
  </si>
  <si>
    <t xml:space="preserve"> - Էներգետիկ ծառայություններ</t>
  </si>
  <si>
    <t xml:space="preserve"> - Կապի ծառայություններ</t>
  </si>
  <si>
    <t xml:space="preserve"> - Ներքին գործուղումներ</t>
  </si>
  <si>
    <t xml:space="preserve"> - Համակարգչային  ծառայություններ</t>
  </si>
  <si>
    <t xml:space="preserve"> - Տեղեկատվական  ծառայություններ</t>
  </si>
  <si>
    <t xml:space="preserve"> - Ներկայացուցչական ծախսեր</t>
  </si>
  <si>
    <t xml:space="preserve"> - Կենցաղային և հանրային սննդի  ծառայություններ</t>
  </si>
  <si>
    <t xml:space="preserve"> - Մեքենաների և սարքավորումների ընթացիկ նորոգում և պահպանում</t>
  </si>
  <si>
    <t>01</t>
  </si>
  <si>
    <t>06</t>
  </si>
  <si>
    <t>ԸՆԴՀԱՆՈՒՐ ԲՆՈՒՅԹԻ ՀԱՆՐԱՅԻՆ ԾԱՌԱՅՈՒԹՅՈՒՆՆԵՐ</t>
  </si>
  <si>
    <t xml:space="preserve"> Ընդհանուր բնույթի հանրային ծառայություններ (այլ դասերին չպատկանող)</t>
  </si>
  <si>
    <t xml:space="preserve"> Փորձաքննությունների ծառայությունների տրամադրում</t>
  </si>
  <si>
    <t xml:space="preserve"> - Կառավարչական ծառայություններ</t>
  </si>
  <si>
    <t xml:space="preserve"> Պրոբացիայի ծառայություններ</t>
  </si>
  <si>
    <t>այդ թվում՝</t>
  </si>
  <si>
    <t>11003</t>
  </si>
  <si>
    <t xml:space="preserve"> Պրոբացիայի ծառայություն</t>
  </si>
  <si>
    <t xml:space="preserve"> Մրցույթի արդյունքում ընտրված կազմակերպություն </t>
  </si>
  <si>
    <t xml:space="preserve"> Փորձաքննությունների ընդհանուր թիվը, այդ թվում՛ </t>
  </si>
  <si>
    <t xml:space="preserve"> Ձեռագրաբանական, հատ </t>
  </si>
  <si>
    <t xml:space="preserve"> Փաստաթղթաբանական, հատ </t>
  </si>
  <si>
    <t xml:space="preserve"> Ֆոտոտեխնիկական, հատ </t>
  </si>
  <si>
    <t xml:space="preserve"> Դիմանկարային, հատ </t>
  </si>
  <si>
    <t xml:space="preserve"> Տեսաձայնագրառման, հատ </t>
  </si>
  <si>
    <t xml:space="preserve"> Հետքաբանական, հատ </t>
  </si>
  <si>
    <t xml:space="preserve"> Ձգաբանական, հատ </t>
  </si>
  <si>
    <t xml:space="preserve"> Պայթունատեխնիկական, հատ </t>
  </si>
  <si>
    <t xml:space="preserve"> Նյութագիտական, հատ </t>
  </si>
  <si>
    <t xml:space="preserve"> Սննդային, հատ </t>
  </si>
  <si>
    <t xml:space="preserve"> Կենսաբանական, հատ </t>
  </si>
  <si>
    <t xml:space="preserve"> Հրդեհատեխնիկական, հատ </t>
  </si>
  <si>
    <t xml:space="preserve"> Շինարարատեխնիկական, հատ </t>
  </si>
  <si>
    <t xml:space="preserve"> Ճանապարհատրանսպորտային պատահարների հանգամանքների, հատ </t>
  </si>
  <si>
    <t xml:space="preserve"> Տրանսպորտային միջոցների տեխնիկական վիճակի, հատ </t>
  </si>
  <si>
    <t xml:space="preserve"> Տրանսպորտային հետքաբանական, հատ </t>
  </si>
  <si>
    <t xml:space="preserve"> Տնտեսագիտական, հատ </t>
  </si>
  <si>
    <t xml:space="preserve"> Ապրանքագիտական, հատ </t>
  </si>
  <si>
    <t xml:space="preserve"> Համակարգչատեխնիկական, հատ </t>
  </si>
  <si>
    <t>ՄԱՍ  III. ԾԱՌԱՅՈՒԹՅՈՒՆՆԵՐ</t>
  </si>
  <si>
    <t xml:space="preserve">ՀՀ արդարադատության նախարարության  </t>
  </si>
  <si>
    <t>դրամ</t>
  </si>
  <si>
    <t>Էլեկտրականության բաշխում</t>
  </si>
  <si>
    <t>ՄԱ</t>
  </si>
  <si>
    <t>Միջքաղաքային հեռախոսային ծառայություններ</t>
  </si>
  <si>
    <t>Համակարգչային տեխնիկայի կառավարման ծառայություններ համակարգչային համակարգերի սպասարկման համար</t>
  </si>
  <si>
    <t>ԳՀ</t>
  </si>
  <si>
    <t>Թերթերում հայտարարությունների տպագրման ծառայություններ</t>
  </si>
  <si>
    <t>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</si>
  <si>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</si>
  <si>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
այդ թվում՝</t>
  </si>
  <si>
    <t>ՄԵՔԵՆԱՆԵՐԻ ԵՎ ՍԱՐՔԱՎՈՐՈՒՄՆԵՐ
այդ թվում՝</t>
  </si>
  <si>
    <t xml:space="preserve"> - Վարչական սարքավորումներ</t>
  </si>
  <si>
    <t>1120</t>
  </si>
  <si>
    <t>Ցուցանիշների փոփոխությունը (ավելացումները նշված են դրական նշանով)</t>
  </si>
  <si>
    <t xml:space="preserve"> ՀՀ արդարադատության նախարարության պրոբացիայի ծառայության կարողությունների զարգացում և տեխնիկական հագեցվածության ապահովում</t>
  </si>
  <si>
    <t xml:space="preserve"> ՀՀ արդարադատության նախարարության  պրոբացիայի ծառայության աշխատանքային պայմանների բարելավման համար վարչական սարքավորումների ձեռք բերում</t>
  </si>
  <si>
    <t>31001</t>
  </si>
  <si>
    <t>1120      31001</t>
  </si>
  <si>
    <t>ՄԱՍ I. ԱՊՐԱՆՔՆԵՐ</t>
  </si>
  <si>
    <t>Ներկայացուցչական, արարողակարգային ծառայություններ</t>
  </si>
  <si>
    <t>տեղեկատվության մշակման սարքերի տեղադրման ծառայություններ</t>
  </si>
  <si>
    <t>1120         11002</t>
  </si>
  <si>
    <t>11002</t>
  </si>
  <si>
    <t>նստարաններ</t>
  </si>
  <si>
    <t>հատակածածկույթներ</t>
  </si>
  <si>
    <t>աթոռ` փափուկ</t>
  </si>
  <si>
    <t>լազերային տպիչներ</t>
  </si>
  <si>
    <t>չհրկիզվող պահարաններ</t>
  </si>
  <si>
    <t>գրասեղաններ</t>
  </si>
  <si>
    <t>բազկաթոռ` ղեկավարի</t>
  </si>
  <si>
    <t>բազկաթոռներ</t>
  </si>
  <si>
    <t>պատճենահանման մեքենա</t>
  </si>
  <si>
    <t>օդորակիչ</t>
  </si>
  <si>
    <t>39111320/2</t>
  </si>
  <si>
    <t>39531600/1</t>
  </si>
  <si>
    <t>39111170/1</t>
  </si>
  <si>
    <t>30232110/4</t>
  </si>
  <si>
    <t>44421300/2</t>
  </si>
  <si>
    <t>39121100/1</t>
  </si>
  <si>
    <t>39111220/3</t>
  </si>
  <si>
    <t>39111190/2</t>
  </si>
  <si>
    <t>30239100/2</t>
  </si>
  <si>
    <t>39714200/3</t>
  </si>
  <si>
    <t>հատ</t>
  </si>
  <si>
    <t>քմ</t>
  </si>
  <si>
    <t>65311100/1</t>
  </si>
  <si>
    <t>64211120/1</t>
  </si>
  <si>
    <t>72511700/1</t>
  </si>
  <si>
    <t>92421100/1</t>
  </si>
  <si>
    <t>51611400/1</t>
  </si>
  <si>
    <t>98391160/1</t>
  </si>
  <si>
    <t>64121400/1</t>
  </si>
  <si>
    <t>Ներքին փոստային և սուրհանդակային ծառայություններ</t>
  </si>
  <si>
    <t>50711100/1</t>
  </si>
  <si>
    <t>շենքերում տեղակայված էլեկտրական սարքերի վերանորագման և պահպանման ծառայություններ</t>
  </si>
  <si>
    <t>50311120/1</t>
  </si>
  <si>
    <t>համակարգչային սարքերի պահպանման և վերանորոգման ծառայություններ</t>
  </si>
  <si>
    <t>30121460/24</t>
  </si>
  <si>
    <t>տոներային քարտրիջներ</t>
  </si>
  <si>
    <t>30121460/23</t>
  </si>
  <si>
    <t>30192128/2</t>
  </si>
  <si>
    <t>գրիչ գելային</t>
  </si>
  <si>
    <t xml:space="preserve"> - Գրասենյակային ապրանքներ և նյութեր</t>
  </si>
  <si>
    <t>ՀԱՅԱՍՏԱՆԻ ՀԱՆՐԱՊԵՏՈՒԹՅԱՆ ԿԱՌԱՎԱՐՈՒԹՅԱՆ 2018ԹՎԱԿԱՆԻ ԴԵԿՏԵՄԲԵՐԻ 27-Ի ԹԻՎ 1515-Ն ՈՐՈՇՄԱՆ N11.1 ՀԱՎԵԼՎԱԾԻ  11.1.10  ԱՂՅՈՒՍԱԿՈՒՄ ԿԱՏԱՐՎՈՂ ՓՈՓՈԽՈՒԹՅՈՒՆՆԵՐԸ ԵՎ ԼՐԱՑՈՒՄՆԵՐԸ</t>
  </si>
  <si>
    <t>ՀԱՅԱՍՏԱՆԻ ՀԱՆՐԱՊԵՏՈՒԹՅԱՆ ԿԱՌԱՎԱՐՈՒԹՅԱՆ 2018ԹՎԱԿԱՆԻ ԴԵԿՏԵՄԲԵՐԻ 27-Ի ԹԻՎ 1515-Ն ՈՐՈՇՄԱՆ N 11 ՀԱՎԵԼՎԱԾԻ  11.10  ԱՂՅՈՒՍԱԿՈՒՄ ԿԱՏԱՐՎՈՂ ՓՈՓՈԽՈՒԹՅՈՒՆՆԵՐԸ ԵՎ ԼՐԱՑՈՒՄՆԵՐԸ</t>
  </si>
  <si>
    <t>Հավելված 3                                     
ՀՀ կառավարության 2019 թվականի
հուլիսի____N____Ն որոշման</t>
  </si>
  <si>
    <t xml:space="preserve">«ՀԱՅԱUՏԱՆԻ ՀԱՆՐԱՊԵՏՈՒԹՅԱՆ 2019 ԹՎԱԿԱՆԻ ՊԵՏԱԿԱՆ ԲՅՈՒՋԵԻ ՄԱUԻՆ» ՀԱՅԱUՏԱՆԻ ՀԱՆՐԱՊԵՏՈՒԹՅԱՆ OՐԵՆՔԻ N 1 ՀԱՎԵԼՎԱԾԻ N 3 ԱՂՅՈՒՍԱԿՈՒՄ ԿԱՏԱՐՎՈՂ ԿԱՏԱՐՎՈՂ  ՓՈՓՈԽՈՒԹՅՈՒՆՆԵՐԸ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</si>
  <si>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</si>
  <si>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</si>
  <si>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</si>
  <si>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</si>
  <si>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</si>
  <si>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</si>
  <si>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</si>
  <si>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</si>
  <si>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</si>
  <si>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ՀՀ ԱՐԴԱՐԱԴԱՏՈՒԹՅԱՆ ՆԱԽԱՐԱՐՈՒԹՅՈՒՆ</t>
  </si>
  <si>
    <t>այդ թվում`</t>
  </si>
  <si>
    <t>Հավելված 4                                    
ՀՀ կառավարության 2019 թվականի
հուլիսի____N____Ն որոշման</t>
  </si>
  <si>
    <t xml:space="preserve"> ՀԱՅԱՍՏԱՆԻ ՀԱՆՐԱՊԵՏՈՒԹՅԱՆ ԿԱՌԱՎԱՐՈՒԹՅԱՆ 2018ԹՎԱԿԱՆԻ ԴԵԿՏԵՄԲԵՐԻ 27-Ի ԹԻՎ 1515-Ն ՈՐՈՇՄԱՆ N 5 ՀԱՎԵԼՎԱԾԻ  2 ԱՂՅՈՒՍԱԿՈՒՄ ԿԱՏԱՐՎՈՂ  ՓՈՓՈԽՈՒԹՅՈՒՆՆԵՐԸ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</si>
  <si>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</si>
  <si>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</si>
  <si>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</si>
  <si>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 xml:space="preserve">այդ թվում` ըստ կատարողների </t>
  </si>
  <si>
    <t xml:space="preserve"> ՀՀ արդարադատության նախարարության </t>
  </si>
  <si>
    <t>ՀՀ արդարադատության նախարարության պրոբացիայի ծառայության կարողությունների զարգացում և տեխնիկական հագեցվածության բարելավում</t>
  </si>
  <si>
    <t>ՀՀ արդարադատության նախարարության  պրոբացիայի ծառայության կարողությունների զարգացում և տեխնիկական հագեցվածության բարելավում</t>
  </si>
  <si>
    <t>Հավելված 7
ՀՀ կառավարության 2019 թվականի
____N____Ն որոշման</t>
  </si>
  <si>
    <t>Հավելված 6
ՀՀ կառավարության 2019 թվականի
____N____Ն որոշման</t>
  </si>
  <si>
    <t>Փորձաքննությունների  ծառայությունների տրամադրում</t>
  </si>
  <si>
    <t>ՀԱՅԱՍՏԱՆԻ ՀԱՆՐԱՊԵՏՈՒԹՅԱՆ ԿԱՌԱՎԱՐՈՒԹՅԱՆ 2018 ԹՎԱԿԱՆԻ ԴԵԿՏԵՄԲԵՐԻ 27-Ի ԹԻՎ 1515-Ն ՈՐՈՇՄԱՆ N3  ԵՎ  N4 ՀԱՎԵԼՎԱԾՆԵՐՈՒՄ  ԿԱՏԱՐՎՈՂ  ՓՈՓՈԽՈՒԹՅՈՒՆՆԵՐԸ ԵՎ ԼՐԱՑՈՒՄՆԵՐԸ</t>
  </si>
  <si>
    <t>Ցուցանիշների փոփոխությունը (նվազեցումները նշված են փակագծերում)</t>
  </si>
  <si>
    <t>Ցուցանիշների փոփոխությունը ( նվազեցումները նշված են փակագծերում)</t>
  </si>
  <si>
    <t>Ցուցանիշների փոփոխությունները (ավելացումները նշված են դրական նշանով)</t>
  </si>
  <si>
    <t>ՀԱՅԱՍՏԱՆԻ ՀԱՆՐԱՊԵՏՈՒԹՅԱՆ ԿԱՌԱՎԱՐՈՒԹՅԱՆ 2018 ԹՎԱԿԱՆԻ ԴԵԿՏԵՄԲԵՐԻ 27-Ի N 1515-Ն ՈՐՈՇՄԱՆ N 12 ՀԱՎԵԼՎԱԾՈՒՄ ԿԱՏԱՐՎՈՂ 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</si>
</sst>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##,##0.0;\(##,##0.0\);\-"/>
    <numFmt numFmtId="167" formatCode="##,##0.00;\(##,##0.00\);\-"/>
    <numFmt numFmtId="168" formatCode="#,##0.0_);\(#,##0.0\)"/>
    <numFmt numFmtId="169" formatCode="#,##0.0"/>
    <numFmt numFmtId="170" formatCode="##,##0;\(##,##0\);\-"/>
    <numFmt numFmtId="173" formatCode="#,##0.0_);[Red]\(#,##0.0\)"/>
  </numFmts>
  <fonts count="4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b/>
      <sz val="8"/>
      <name val="GHEA Grapalat"/>
      <family val="2"/>
    </font>
    <font>
      <b/>
      <sz val="12"/>
      <name val="GHEA Grapalat"/>
      <family val="3"/>
    </font>
    <font>
      <b/>
      <sz val="11"/>
      <color theme="1"/>
      <name val="GHEA Grapalat"/>
      <family val="3"/>
    </font>
    <font>
      <b/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1"/>
      <color theme="1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1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b/>
      <sz val="10"/>
      <name val="GHEA Grapalat"/>
      <family val="3"/>
    </font>
    <font>
      <b/>
      <sz val="10"/>
      <color indexed="8"/>
      <name val="GHEA Grapalat"/>
      <family val="3"/>
    </font>
    <font>
      <sz val="12"/>
      <color indexed="8"/>
      <name val="GHEA Mariam"/>
      <family val="3"/>
    </font>
    <font>
      <sz val="10"/>
      <color indexed="8"/>
      <name val="GHEA Grapalat"/>
      <family val="3"/>
    </font>
    <font>
      <i/>
      <sz val="10"/>
      <name val="GHEA Grapalat"/>
      <family val="3"/>
    </font>
    <font>
      <u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i/>
      <sz val="10"/>
      <name val="GHEA Grapalat"/>
      <family val="3"/>
    </font>
    <font>
      <b/>
      <i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indexed="8"/>
      <name val="GHEA Mariam"/>
      <family val="3"/>
    </font>
    <font>
      <b/>
      <sz val="10"/>
      <name val="GHEA Grapalat"/>
      <family val="2"/>
    </font>
    <font>
      <i/>
      <sz val="10"/>
      <name val="GHEA Grapalat"/>
      <family val="2"/>
    </font>
    <font>
      <b/>
      <u/>
      <sz val="10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8" fillId="0" borderId="0"/>
    <xf numFmtId="165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11" fillId="0" borderId="0" applyFill="0" applyBorder="0" applyProtection="0">
      <alignment horizontal="right" vertical="top"/>
    </xf>
    <xf numFmtId="166" fontId="13" fillId="0" borderId="0" applyFill="0" applyBorder="0" applyProtection="0">
      <alignment horizontal="right" vertical="top"/>
    </xf>
    <xf numFmtId="0" fontId="20" fillId="0" borderId="0"/>
  </cellStyleXfs>
  <cellXfs count="283">
    <xf numFmtId="0" fontId="0" fillId="0" borderId="0" xfId="0"/>
    <xf numFmtId="0" fontId="12" fillId="0" borderId="0" xfId="0" applyFont="1"/>
    <xf numFmtId="0" fontId="10" fillId="2" borderId="0" xfId="0" applyFont="1" applyFill="1" applyBorder="1" applyAlignment="1">
      <alignment horizontal="left" vertical="top"/>
    </xf>
    <xf numFmtId="164" fontId="18" fillId="2" borderId="0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2" borderId="0" xfId="0" applyFont="1" applyFill="1"/>
    <xf numFmtId="0" fontId="10" fillId="0" borderId="0" xfId="0" applyFont="1" applyAlignment="1">
      <alignment horizontal="justify"/>
    </xf>
    <xf numFmtId="0" fontId="21" fillId="0" borderId="0" xfId="0" applyFont="1" applyFill="1" applyBorder="1" applyAlignment="1">
      <alignment vertical="top" wrapText="1"/>
    </xf>
    <xf numFmtId="0" fontId="17" fillId="0" borderId="0" xfId="0" applyFont="1" applyAlignment="1">
      <alignment horizontal="left" vertical="top" wrapText="1"/>
    </xf>
    <xf numFmtId="0" fontId="19" fillId="0" borderId="0" xfId="0" applyFont="1" applyFill="1"/>
    <xf numFmtId="0" fontId="19" fillId="0" borderId="0" xfId="0" applyFont="1" applyFill="1" applyAlignment="1">
      <alignment horizontal="right"/>
    </xf>
    <xf numFmtId="0" fontId="19" fillId="0" borderId="0" xfId="0" applyFont="1" applyAlignment="1">
      <alignment vertical="center" wrapText="1"/>
    </xf>
    <xf numFmtId="49" fontId="26" fillId="0" borderId="10" xfId="0" applyNumberFormat="1" applyFont="1" applyFill="1" applyBorder="1" applyAlignment="1">
      <alignment horizontal="center" vertical="center" textRotation="90" wrapText="1"/>
    </xf>
    <xf numFmtId="0" fontId="19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9" fillId="0" borderId="0" xfId="0" applyFont="1" applyFill="1" applyAlignment="1"/>
    <xf numFmtId="0" fontId="12" fillId="0" borderId="0" xfId="0" applyFont="1" applyAlignment="1">
      <alignment horizontal="center"/>
    </xf>
    <xf numFmtId="0" fontId="19" fillId="0" borderId="0" xfId="0" applyFont="1" applyFill="1" applyAlignment="1">
      <alignment horizontal="center"/>
    </xf>
    <xf numFmtId="168" fontId="19" fillId="0" borderId="0" xfId="0" applyNumberFormat="1" applyFont="1" applyAlignment="1">
      <alignment horizontal="center" vertical="center" wrapText="1"/>
    </xf>
    <xf numFmtId="0" fontId="24" fillId="0" borderId="0" xfId="11" applyFont="1"/>
    <xf numFmtId="0" fontId="24" fillId="0" borderId="0" xfId="11" applyFont="1" applyAlignment="1" applyProtection="1">
      <alignment horizontal="center"/>
      <protection locked="0"/>
    </xf>
    <xf numFmtId="0" fontId="24" fillId="0" borderId="0" xfId="11" applyFont="1" applyAlignment="1" applyProtection="1">
      <alignment horizontal="left" wrapText="1"/>
      <protection locked="0"/>
    </xf>
    <xf numFmtId="0" fontId="23" fillId="0" borderId="0" xfId="11" applyFont="1" applyAlignment="1" applyProtection="1">
      <protection locked="0"/>
    </xf>
    <xf numFmtId="0" fontId="27" fillId="0" borderId="0" xfId="11" applyFont="1"/>
    <xf numFmtId="0" fontId="23" fillId="0" borderId="0" xfId="11" applyFont="1" applyAlignment="1" applyProtection="1">
      <alignment horizontal="right"/>
      <protection locked="0"/>
    </xf>
    <xf numFmtId="0" fontId="24" fillId="0" borderId="0" xfId="11" applyFont="1" applyProtection="1">
      <protection locked="0"/>
    </xf>
    <xf numFmtId="0" fontId="27" fillId="0" borderId="0" xfId="11" applyFont="1" applyAlignment="1" applyProtection="1">
      <alignment horizontal="left" wrapText="1"/>
      <protection locked="0"/>
    </xf>
    <xf numFmtId="0" fontId="27" fillId="0" borderId="0" xfId="11" applyFont="1" applyProtection="1">
      <protection locked="0"/>
    </xf>
    <xf numFmtId="0" fontId="27" fillId="0" borderId="0" xfId="11" applyFont="1" applyAlignment="1" applyProtection="1">
      <alignment horizontal="center"/>
      <protection locked="0"/>
    </xf>
    <xf numFmtId="169" fontId="27" fillId="0" borderId="0" xfId="11" applyNumberFormat="1" applyFont="1" applyAlignment="1" applyProtection="1">
      <alignment horizontal="center"/>
      <protection locked="0"/>
    </xf>
    <xf numFmtId="0" fontId="6" fillId="0" borderId="0" xfId="0" applyFont="1" applyBorder="1" applyAlignment="1">
      <alignment horizontal="center" vertical="top" wrapText="1"/>
    </xf>
    <xf numFmtId="0" fontId="12" fillId="0" borderId="0" xfId="0" applyFont="1" applyAlignment="1"/>
    <xf numFmtId="0" fontId="6" fillId="0" borderId="0" xfId="0" applyFont="1"/>
    <xf numFmtId="49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textRotation="90" wrapText="1"/>
    </xf>
    <xf numFmtId="0" fontId="26" fillId="0" borderId="10" xfId="0" applyNumberFormat="1" applyFont="1" applyFill="1" applyBorder="1" applyAlignment="1">
      <alignment horizontal="center" vertical="center" wrapText="1"/>
    </xf>
    <xf numFmtId="168" fontId="26" fillId="0" borderId="10" xfId="0" applyNumberFormat="1" applyFont="1" applyFill="1" applyBorder="1" applyAlignment="1">
      <alignment horizontal="right" vertical="center" wrapText="1"/>
    </xf>
    <xf numFmtId="0" fontId="22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top" wrapText="1"/>
    </xf>
    <xf numFmtId="168" fontId="22" fillId="0" borderId="10" xfId="0" applyNumberFormat="1" applyFont="1" applyBorder="1" applyAlignment="1">
      <alignment horizontal="right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center" vertical="center" wrapText="1"/>
    </xf>
    <xf numFmtId="168" fontId="22" fillId="0" borderId="10" xfId="9" applyNumberFormat="1" applyFont="1" applyFill="1" applyBorder="1" applyAlignment="1">
      <alignment horizontal="right" vertical="top"/>
    </xf>
    <xf numFmtId="0" fontId="29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32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 wrapText="1"/>
    </xf>
    <xf numFmtId="166" fontId="6" fillId="0" borderId="10" xfId="0" applyNumberFormat="1" applyFont="1" applyFill="1" applyBorder="1" applyAlignment="1">
      <alignment horizontal="right" vertical="top" wrapText="1"/>
    </xf>
    <xf numFmtId="168" fontId="22" fillId="0" borderId="0" xfId="0" applyNumberFormat="1" applyFont="1" applyFill="1" applyBorder="1" applyAlignment="1">
      <alignment horizontal="right" vertical="center" wrapText="1"/>
    </xf>
    <xf numFmtId="0" fontId="31" fillId="0" borderId="7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6" fillId="2" borderId="1" xfId="0" applyFont="1" applyFill="1" applyBorder="1" applyAlignment="1">
      <alignment vertical="top" wrapText="1"/>
    </xf>
    <xf numFmtId="0" fontId="31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wrapText="1"/>
    </xf>
    <xf numFmtId="49" fontId="31" fillId="2" borderId="6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32" fillId="2" borderId="1" xfId="0" applyFont="1" applyFill="1" applyBorder="1" applyAlignment="1">
      <alignment vertical="top" wrapText="1"/>
    </xf>
    <xf numFmtId="0" fontId="31" fillId="0" borderId="1" xfId="0" applyFont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32" fillId="2" borderId="10" xfId="0" applyFont="1" applyFill="1" applyBorder="1" applyAlignment="1">
      <alignment vertical="top" wrapText="1"/>
    </xf>
    <xf numFmtId="0" fontId="31" fillId="0" borderId="10" xfId="0" applyFont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/>
    </xf>
    <xf numFmtId="0" fontId="6" fillId="2" borderId="9" xfId="0" applyFont="1" applyFill="1" applyBorder="1" applyAlignment="1">
      <alignment horizontal="left" vertical="top"/>
    </xf>
    <xf numFmtId="49" fontId="31" fillId="0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justify"/>
    </xf>
    <xf numFmtId="0" fontId="25" fillId="0" borderId="0" xfId="0" applyFont="1" applyFill="1" applyBorder="1" applyAlignment="1">
      <alignment vertical="top" wrapText="1"/>
    </xf>
    <xf numFmtId="0" fontId="25" fillId="0" borderId="10" xfId="11" applyFont="1" applyBorder="1" applyAlignment="1" applyProtection="1">
      <alignment horizontal="center" vertical="center" wrapText="1"/>
      <protection locked="0"/>
    </xf>
    <xf numFmtId="0" fontId="26" fillId="0" borderId="10" xfId="11" applyFont="1" applyBorder="1" applyAlignment="1">
      <alignment horizontal="center" vertical="center"/>
    </xf>
    <xf numFmtId="0" fontId="26" fillId="0" borderId="10" xfId="11" applyFont="1" applyBorder="1"/>
    <xf numFmtId="0" fontId="35" fillId="0" borderId="10" xfId="0" applyFont="1" applyBorder="1"/>
    <xf numFmtId="0" fontId="25" fillId="0" borderId="10" xfId="11" applyFont="1" applyFill="1" applyBorder="1" applyAlignment="1" applyProtection="1">
      <alignment horizontal="center" vertical="center" wrapText="1"/>
      <protection locked="0"/>
    </xf>
    <xf numFmtId="0" fontId="33" fillId="0" borderId="10" xfId="11" applyFont="1" applyFill="1" applyBorder="1" applyAlignment="1" applyProtection="1">
      <alignment horizontal="center" vertical="center" wrapText="1"/>
      <protection locked="0"/>
    </xf>
    <xf numFmtId="0" fontId="36" fillId="0" borderId="10" xfId="0" applyFont="1" applyBorder="1" applyAlignment="1">
      <alignment vertical="center" wrapText="1"/>
    </xf>
    <xf numFmtId="0" fontId="22" fillId="0" borderId="10" xfId="11" applyFont="1" applyFill="1" applyBorder="1" applyAlignment="1" applyProtection="1">
      <alignment horizontal="center" vertical="center" wrapText="1"/>
      <protection locked="0"/>
    </xf>
    <xf numFmtId="0" fontId="25" fillId="0" borderId="7" xfId="11" applyFont="1" applyBorder="1" applyAlignment="1" applyProtection="1">
      <alignment vertical="top" wrapText="1"/>
      <protection locked="0"/>
    </xf>
    <xf numFmtId="0" fontId="25" fillId="0" borderId="10" xfId="11" applyFont="1" applyBorder="1" applyAlignment="1" applyProtection="1">
      <alignment horizontal="left" vertical="top" wrapText="1"/>
      <protection locked="0"/>
    </xf>
    <xf numFmtId="0" fontId="37" fillId="0" borderId="0" xfId="11" applyFont="1"/>
    <xf numFmtId="166" fontId="25" fillId="0" borderId="10" xfId="9" applyNumberFormat="1" applyFont="1" applyFill="1" applyBorder="1" applyAlignment="1">
      <alignment vertical="top"/>
    </xf>
    <xf numFmtId="166" fontId="22" fillId="0" borderId="10" xfId="9" applyNumberFormat="1" applyFont="1" applyFill="1" applyBorder="1" applyAlignment="1">
      <alignment vertical="top"/>
    </xf>
    <xf numFmtId="0" fontId="22" fillId="0" borderId="10" xfId="11" applyFont="1" applyBorder="1" applyAlignment="1" applyProtection="1">
      <alignment horizontal="center" vertical="center" wrapText="1"/>
      <protection locked="0"/>
    </xf>
    <xf numFmtId="166" fontId="6" fillId="0" borderId="10" xfId="0" applyNumberFormat="1" applyFont="1" applyBorder="1" applyAlignment="1">
      <alignment horizontal="right" vertical="top" wrapText="1"/>
    </xf>
    <xf numFmtId="166" fontId="22" fillId="0" borderId="13" xfId="9" applyNumberFormat="1" applyFont="1" applyBorder="1" applyAlignment="1">
      <alignment horizontal="right" vertical="top"/>
    </xf>
    <xf numFmtId="0" fontId="6" fillId="0" borderId="13" xfId="0" applyFont="1" applyBorder="1" applyAlignment="1">
      <alignment horizontal="center" vertical="center" wrapText="1"/>
    </xf>
    <xf numFmtId="0" fontId="25" fillId="0" borderId="13" xfId="3" applyFont="1" applyBorder="1" applyAlignment="1">
      <alignment horizontal="left" vertical="top" wrapText="1"/>
    </xf>
    <xf numFmtId="0" fontId="22" fillId="0" borderId="1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top" wrapText="1"/>
    </xf>
    <xf numFmtId="0" fontId="25" fillId="0" borderId="13" xfId="3" applyFont="1" applyBorder="1" applyAlignment="1">
      <alignment vertical="top" wrapText="1"/>
    </xf>
    <xf numFmtId="0" fontId="25" fillId="2" borderId="0" xfId="0" applyFont="1" applyFill="1"/>
    <xf numFmtId="0" fontId="6" fillId="2" borderId="0" xfId="0" applyFont="1" applyFill="1"/>
    <xf numFmtId="0" fontId="25" fillId="0" borderId="0" xfId="0" applyFont="1"/>
    <xf numFmtId="0" fontId="29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166" fontId="6" fillId="0" borderId="13" xfId="0" applyNumberFormat="1" applyFont="1" applyFill="1" applyBorder="1" applyAlignment="1">
      <alignment horizontal="right" vertical="top" wrapText="1"/>
    </xf>
    <xf numFmtId="0" fontId="38" fillId="0" borderId="16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32" fillId="0" borderId="13" xfId="0" applyFont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39" fontId="32" fillId="0" borderId="11" xfId="0" applyNumberFormat="1" applyFont="1" applyBorder="1" applyAlignment="1">
      <alignment horizontal="right" vertical="center" wrapText="1"/>
    </xf>
    <xf numFmtId="0" fontId="36" fillId="0" borderId="13" xfId="0" applyFont="1" applyBorder="1" applyAlignment="1">
      <alignment horizontal="center" vertical="center"/>
    </xf>
    <xf numFmtId="0" fontId="36" fillId="0" borderId="13" xfId="0" applyFont="1" applyBorder="1" applyAlignment="1">
      <alignment vertical="center" wrapText="1"/>
    </xf>
    <xf numFmtId="0" fontId="22" fillId="0" borderId="13" xfId="11" applyFont="1" applyFill="1" applyBorder="1" applyAlignment="1" applyProtection="1">
      <alignment horizontal="center" vertical="center" wrapText="1"/>
      <protection locked="0"/>
    </xf>
    <xf numFmtId="0" fontId="25" fillId="0" borderId="3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top" wrapText="1"/>
    </xf>
    <xf numFmtId="168" fontId="22" fillId="0" borderId="16" xfId="0" applyNumberFormat="1" applyFont="1" applyBorder="1" applyAlignment="1">
      <alignment horizontal="right" vertical="center" wrapText="1"/>
    </xf>
    <xf numFmtId="0" fontId="22" fillId="2" borderId="16" xfId="0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top" wrapText="1"/>
    </xf>
    <xf numFmtId="0" fontId="29" fillId="0" borderId="16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left" vertical="top" wrapText="1"/>
    </xf>
    <xf numFmtId="0" fontId="6" fillId="2" borderId="16" xfId="0" applyFont="1" applyFill="1" applyBorder="1" applyAlignment="1">
      <alignment vertical="top" wrapText="1"/>
    </xf>
    <xf numFmtId="49" fontId="31" fillId="2" borderId="16" xfId="0" applyNumberFormat="1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0" fontId="6" fillId="2" borderId="1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10" fillId="0" borderId="1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32" fillId="0" borderId="17" xfId="0" applyFont="1" applyBorder="1" applyAlignment="1">
      <alignment horizontal="left" vertical="top" wrapText="1"/>
    </xf>
    <xf numFmtId="167" fontId="22" fillId="0" borderId="10" xfId="9" applyNumberFormat="1" applyFont="1" applyBorder="1" applyAlignment="1">
      <alignment horizontal="right" vertical="top"/>
    </xf>
    <xf numFmtId="167" fontId="22" fillId="0" borderId="10" xfId="10" applyNumberFormat="1" applyFont="1" applyBorder="1" applyAlignment="1">
      <alignment horizontal="right" vertical="top"/>
    </xf>
    <xf numFmtId="167" fontId="25" fillId="0" borderId="10" xfId="10" applyNumberFormat="1" applyFont="1" applyBorder="1" applyAlignment="1">
      <alignment horizontal="right" vertical="top"/>
    </xf>
    <xf numFmtId="0" fontId="6" fillId="0" borderId="17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167" fontId="25" fillId="0" borderId="10" xfId="9" applyNumberFormat="1" applyFont="1" applyFill="1" applyBorder="1" applyAlignment="1">
      <alignment horizontal="right" vertical="top"/>
    </xf>
    <xf numFmtId="0" fontId="36" fillId="0" borderId="15" xfId="0" applyFont="1" applyBorder="1" applyAlignment="1">
      <alignment horizontal="center" vertical="center"/>
    </xf>
    <xf numFmtId="1" fontId="22" fillId="0" borderId="16" xfId="11" applyNumberFormat="1" applyFont="1" applyFill="1" applyBorder="1" applyAlignment="1" applyProtection="1">
      <alignment horizontal="right" vertical="center" wrapText="1"/>
      <protection locked="0"/>
    </xf>
    <xf numFmtId="166" fontId="22" fillId="0" borderId="16" xfId="9" applyNumberFormat="1" applyFont="1" applyFill="1" applyBorder="1" applyAlignment="1">
      <alignment vertical="top"/>
    </xf>
    <xf numFmtId="167" fontId="25" fillId="0" borderId="10" xfId="9" applyNumberFormat="1" applyFont="1" applyFill="1" applyBorder="1" applyAlignment="1">
      <alignment vertical="top"/>
    </xf>
    <xf numFmtId="0" fontId="32" fillId="0" borderId="15" xfId="0" applyFont="1" applyBorder="1" applyAlignment="1">
      <alignment horizontal="left" vertical="top" wrapText="1"/>
    </xf>
    <xf numFmtId="0" fontId="22" fillId="0" borderId="18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top" wrapText="1"/>
    </xf>
    <xf numFmtId="0" fontId="36" fillId="0" borderId="18" xfId="0" applyFont="1" applyBorder="1" applyAlignment="1">
      <alignment horizontal="center" vertical="center"/>
    </xf>
    <xf numFmtId="166" fontId="25" fillId="0" borderId="18" xfId="9" applyNumberFormat="1" applyFont="1" applyFill="1" applyBorder="1" applyAlignment="1">
      <alignment vertical="top"/>
    </xf>
    <xf numFmtId="0" fontId="36" fillId="0" borderId="18" xfId="0" applyFont="1" applyBorder="1" applyAlignment="1">
      <alignment vertical="center" wrapText="1"/>
    </xf>
    <xf numFmtId="0" fontId="22" fillId="0" borderId="18" xfId="11" applyFont="1" applyFill="1" applyBorder="1" applyAlignment="1" applyProtection="1">
      <alignment horizontal="center" vertical="center" wrapText="1"/>
      <protection locked="0"/>
    </xf>
    <xf numFmtId="1" fontId="22" fillId="0" borderId="18" xfId="11" applyNumberFormat="1" applyFont="1" applyFill="1" applyBorder="1" applyAlignment="1" applyProtection="1">
      <alignment horizontal="right" vertical="center" wrapText="1"/>
      <protection locked="0"/>
    </xf>
    <xf numFmtId="166" fontId="22" fillId="0" borderId="18" xfId="9" applyNumberFormat="1" applyFont="1" applyFill="1" applyBorder="1" applyAlignment="1">
      <alignment vertical="top"/>
    </xf>
    <xf numFmtId="0" fontId="6" fillId="0" borderId="18" xfId="0" applyFont="1" applyBorder="1" applyAlignment="1">
      <alignment wrapText="1"/>
    </xf>
    <xf numFmtId="0" fontId="6" fillId="0" borderId="18" xfId="0" applyFont="1" applyBorder="1" applyAlignment="1">
      <alignment horizontal="center" wrapText="1"/>
    </xf>
    <xf numFmtId="167" fontId="25" fillId="0" borderId="18" xfId="9" applyNumberFormat="1" applyFont="1" applyFill="1" applyBorder="1" applyAlignment="1">
      <alignment vertical="top"/>
    </xf>
    <xf numFmtId="0" fontId="36" fillId="0" borderId="13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horizontal="center" vertical="center"/>
    </xf>
    <xf numFmtId="166" fontId="6" fillId="0" borderId="18" xfId="0" applyNumberFormat="1" applyFont="1" applyFill="1" applyBorder="1" applyAlignment="1">
      <alignment horizontal="right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0" fontId="25" fillId="0" borderId="10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top"/>
    </xf>
    <xf numFmtId="0" fontId="7" fillId="0" borderId="0" xfId="0" applyFont="1" applyAlignment="1">
      <alignment wrapText="1"/>
    </xf>
    <xf numFmtId="0" fontId="22" fillId="0" borderId="0" xfId="0" applyFont="1" applyAlignment="1">
      <alignment horizontal="center" vertical="center" wrapText="1"/>
    </xf>
    <xf numFmtId="49" fontId="26" fillId="0" borderId="18" xfId="0" applyNumberFormat="1" applyFont="1" applyFill="1" applyBorder="1" applyAlignment="1">
      <alignment horizontal="center" vertical="center" textRotation="90" wrapText="1"/>
    </xf>
    <xf numFmtId="168" fontId="26" fillId="0" borderId="18" xfId="0" applyNumberFormat="1" applyFont="1" applyFill="1" applyBorder="1" applyAlignment="1">
      <alignment horizontal="center" vertical="center" wrapText="1"/>
    </xf>
    <xf numFmtId="0" fontId="26" fillId="0" borderId="18" xfId="0" applyNumberFormat="1" applyFont="1" applyFill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168" fontId="32" fillId="0" borderId="18" xfId="0" applyNumberFormat="1" applyFont="1" applyBorder="1" applyAlignment="1">
      <alignment horizontal="center" vertical="center" wrapText="1"/>
    </xf>
    <xf numFmtId="168" fontId="22" fillId="0" borderId="18" xfId="0" applyNumberFormat="1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left" vertical="top" wrapText="1"/>
    </xf>
    <xf numFmtId="168" fontId="25" fillId="0" borderId="18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7" fillId="2" borderId="0" xfId="0" applyFont="1" applyFill="1" applyAlignment="1">
      <alignment wrapText="1"/>
    </xf>
    <xf numFmtId="49" fontId="25" fillId="0" borderId="0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textRotation="90" wrapText="1"/>
    </xf>
    <xf numFmtId="168" fontId="28" fillId="0" borderId="11" xfId="0" applyNumberFormat="1" applyFont="1" applyFill="1" applyBorder="1" applyAlignment="1">
      <alignment horizontal="center" vertical="center" wrapText="1"/>
    </xf>
    <xf numFmtId="43" fontId="22" fillId="0" borderId="0" xfId="8" applyFont="1" applyAlignment="1">
      <alignment horizontal="center" vertical="center" wrapText="1"/>
    </xf>
    <xf numFmtId="0" fontId="6" fillId="0" borderId="18" xfId="0" applyFont="1" applyBorder="1"/>
    <xf numFmtId="0" fontId="33" fillId="0" borderId="18" xfId="0" applyFont="1" applyBorder="1" applyAlignment="1">
      <alignment horizontal="left" vertical="top" wrapText="1"/>
    </xf>
    <xf numFmtId="168" fontId="26" fillId="0" borderId="3" xfId="0" applyNumberFormat="1" applyFont="1" applyFill="1" applyBorder="1" applyAlignment="1">
      <alignment horizontal="center" vertical="center" wrapText="1"/>
    </xf>
    <xf numFmtId="170" fontId="22" fillId="0" borderId="10" xfId="9" applyNumberFormat="1" applyFont="1" applyFill="1" applyBorder="1" applyAlignment="1">
      <alignment vertical="top"/>
    </xf>
    <xf numFmtId="168" fontId="32" fillId="0" borderId="10" xfId="0" applyNumberFormat="1" applyFont="1" applyBorder="1" applyAlignment="1">
      <alignment horizontal="right" vertical="center" wrapText="1"/>
    </xf>
    <xf numFmtId="168" fontId="25" fillId="0" borderId="10" xfId="9" applyNumberFormat="1" applyFont="1" applyFill="1" applyBorder="1" applyAlignment="1">
      <alignment horizontal="right" vertical="top"/>
    </xf>
    <xf numFmtId="168" fontId="25" fillId="0" borderId="16" xfId="0" applyNumberFormat="1" applyFont="1" applyBorder="1" applyAlignment="1">
      <alignment horizontal="right" vertical="center" wrapText="1"/>
    </xf>
    <xf numFmtId="166" fontId="25" fillId="0" borderId="3" xfId="8" applyNumberFormat="1" applyFont="1" applyFill="1" applyBorder="1" applyAlignment="1">
      <alignment horizontal="right" vertical="top" wrapText="1"/>
    </xf>
    <xf numFmtId="166" fontId="32" fillId="0" borderId="16" xfId="0" applyNumberFormat="1" applyFont="1" applyFill="1" applyBorder="1" applyAlignment="1">
      <alignment horizontal="right" vertical="top" wrapText="1"/>
    </xf>
    <xf numFmtId="166" fontId="6" fillId="0" borderId="16" xfId="0" applyNumberFormat="1" applyFont="1" applyFill="1" applyBorder="1" applyAlignment="1">
      <alignment horizontal="right" vertical="top" wrapText="1"/>
    </xf>
    <xf numFmtId="166" fontId="22" fillId="0" borderId="16" xfId="9" applyNumberFormat="1" applyFont="1" applyFill="1" applyBorder="1" applyAlignment="1">
      <alignment horizontal="right" vertical="top"/>
    </xf>
    <xf numFmtId="166" fontId="25" fillId="0" borderId="10" xfId="10" applyNumberFormat="1" applyFont="1" applyBorder="1" applyAlignment="1">
      <alignment horizontal="right" vertical="top"/>
    </xf>
    <xf numFmtId="166" fontId="22" fillId="0" borderId="10" xfId="10" applyNumberFormat="1" applyFont="1" applyBorder="1" applyAlignment="1">
      <alignment horizontal="right" vertical="top"/>
    </xf>
    <xf numFmtId="166" fontId="25" fillId="0" borderId="10" xfId="9" applyNumberFormat="1" applyFont="1" applyBorder="1" applyAlignment="1">
      <alignment horizontal="right" vertical="top"/>
    </xf>
    <xf numFmtId="166" fontId="22" fillId="0" borderId="3" xfId="8" applyNumberFormat="1" applyFont="1" applyFill="1" applyBorder="1" applyAlignment="1">
      <alignment horizontal="right" vertical="top" wrapText="1"/>
    </xf>
    <xf numFmtId="166" fontId="32" fillId="0" borderId="13" xfId="0" applyNumberFormat="1" applyFont="1" applyFill="1" applyBorder="1" applyAlignment="1">
      <alignment horizontal="right" vertical="top" wrapText="1"/>
    </xf>
    <xf numFmtId="168" fontId="25" fillId="0" borderId="18" xfId="9" applyNumberFormat="1" applyFont="1" applyFill="1" applyBorder="1" applyAlignment="1">
      <alignment horizontal="center" vertical="top"/>
    </xf>
    <xf numFmtId="168" fontId="22" fillId="0" borderId="18" xfId="8" applyNumberFormat="1" applyFont="1" applyBorder="1" applyAlignment="1">
      <alignment horizontal="center" vertical="center" wrapText="1"/>
    </xf>
    <xf numFmtId="166" fontId="25" fillId="0" borderId="10" xfId="9" applyNumberFormat="1" applyFont="1" applyFill="1" applyBorder="1" applyAlignment="1">
      <alignment horizontal="right" vertical="top"/>
    </xf>
    <xf numFmtId="166" fontId="25" fillId="0" borderId="14" xfId="9" applyNumberFormat="1" applyFont="1" applyFill="1" applyBorder="1" applyAlignment="1">
      <alignment horizontal="right" vertical="top"/>
    </xf>
    <xf numFmtId="166" fontId="6" fillId="0" borderId="9" xfId="0" applyNumberFormat="1" applyFont="1" applyBorder="1" applyAlignment="1">
      <alignment horizontal="center" vertical="center" wrapText="1"/>
    </xf>
    <xf numFmtId="166" fontId="6" fillId="2" borderId="16" xfId="0" applyNumberFormat="1" applyFont="1" applyFill="1" applyBorder="1" applyAlignment="1">
      <alignment horizontal="center" vertical="top" wrapText="1"/>
    </xf>
    <xf numFmtId="166" fontId="32" fillId="0" borderId="16" xfId="0" applyNumberFormat="1" applyFont="1" applyBorder="1"/>
    <xf numFmtId="166" fontId="25" fillId="0" borderId="16" xfId="9" applyNumberFormat="1" applyFont="1" applyFill="1" applyBorder="1" applyAlignment="1">
      <alignment horizontal="right" vertical="top"/>
    </xf>
    <xf numFmtId="0" fontId="36" fillId="2" borderId="10" xfId="0" applyFont="1" applyFill="1" applyBorder="1" applyAlignment="1">
      <alignment horizontal="center" vertical="center"/>
    </xf>
    <xf numFmtId="0" fontId="36" fillId="2" borderId="13" xfId="0" applyFont="1" applyFill="1" applyBorder="1" applyAlignment="1">
      <alignment horizontal="center" vertical="center"/>
    </xf>
    <xf numFmtId="0" fontId="36" fillId="2" borderId="1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22" fillId="0" borderId="10" xfId="0" applyFont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0" fontId="22" fillId="0" borderId="18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49" fontId="22" fillId="0" borderId="10" xfId="0" applyNumberFormat="1" applyFont="1" applyBorder="1" applyAlignment="1">
      <alignment horizontal="center" vertical="top" wrapText="1"/>
    </xf>
    <xf numFmtId="49" fontId="22" fillId="0" borderId="13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7" fillId="0" borderId="0" xfId="0" applyFont="1" applyAlignment="1">
      <alignment horizontal="center" wrapText="1"/>
    </xf>
    <xf numFmtId="49" fontId="26" fillId="0" borderId="15" xfId="0" applyNumberFormat="1" applyFont="1" applyFill="1" applyBorder="1" applyAlignment="1">
      <alignment horizontal="center" vertical="center" wrapText="1"/>
    </xf>
    <xf numFmtId="49" fontId="26" fillId="0" borderId="14" xfId="0" applyNumberFormat="1" applyFont="1" applyFill="1" applyBorder="1" applyAlignment="1">
      <alignment horizontal="center" vertical="center" wrapText="1"/>
    </xf>
    <xf numFmtId="0" fontId="26" fillId="0" borderId="11" xfId="0" applyNumberFormat="1" applyFont="1" applyFill="1" applyBorder="1" applyAlignment="1">
      <alignment horizontal="center" vertical="center" wrapText="1"/>
    </xf>
    <xf numFmtId="0" fontId="26" fillId="0" borderId="3" xfId="0" applyNumberFormat="1" applyFont="1" applyFill="1" applyBorder="1" applyAlignment="1">
      <alignment horizontal="center" vertical="center" wrapText="1"/>
    </xf>
    <xf numFmtId="168" fontId="26" fillId="0" borderId="11" xfId="0" applyNumberFormat="1" applyFont="1" applyFill="1" applyBorder="1" applyAlignment="1">
      <alignment horizontal="center" vertical="center" wrapText="1"/>
    </xf>
    <xf numFmtId="168" fontId="26" fillId="0" borderId="3" xfId="0" applyNumberFormat="1" applyFont="1" applyFill="1" applyBorder="1" applyAlignment="1">
      <alignment horizontal="center" vertical="center" wrapText="1"/>
    </xf>
    <xf numFmtId="168" fontId="26" fillId="0" borderId="15" xfId="0" applyNumberFormat="1" applyFont="1" applyFill="1" applyBorder="1" applyAlignment="1">
      <alignment horizontal="center" vertical="center" wrapText="1"/>
    </xf>
    <xf numFmtId="168" fontId="26" fillId="0" borderId="8" xfId="0" applyNumberFormat="1" applyFont="1" applyFill="1" applyBorder="1" applyAlignment="1">
      <alignment horizontal="center" vertical="center" wrapText="1"/>
    </xf>
    <xf numFmtId="168" fontId="26" fillId="0" borderId="14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wrapText="1"/>
    </xf>
    <xf numFmtId="0" fontId="28" fillId="0" borderId="18" xfId="0" applyNumberFormat="1" applyFont="1" applyFill="1" applyBorder="1" applyAlignment="1">
      <alignment horizontal="center" vertical="center" wrapText="1"/>
    </xf>
    <xf numFmtId="0" fontId="39" fillId="0" borderId="13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15" fillId="2" borderId="0" xfId="0" applyFont="1" applyFill="1" applyAlignment="1">
      <alignment horizontal="center"/>
    </xf>
    <xf numFmtId="0" fontId="15" fillId="2" borderId="0" xfId="0" applyFont="1" applyFill="1" applyAlignment="1">
      <alignment horizontal="center" wrapText="1"/>
    </xf>
    <xf numFmtId="0" fontId="25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35" fillId="0" borderId="15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left" vertical="top" wrapText="1"/>
    </xf>
    <xf numFmtId="0" fontId="32" fillId="0" borderId="8" xfId="0" applyFont="1" applyBorder="1" applyAlignment="1">
      <alignment horizontal="left" vertical="top" wrapText="1"/>
    </xf>
    <xf numFmtId="0" fontId="32" fillId="0" borderId="9" xfId="0" applyFont="1" applyBorder="1" applyAlignment="1">
      <alignment horizontal="left" vertical="top" wrapText="1"/>
    </xf>
    <xf numFmtId="0" fontId="24" fillId="0" borderId="0" xfId="11" applyFont="1" applyAlignment="1" applyProtection="1">
      <alignment horizontal="right"/>
      <protection locked="0"/>
    </xf>
    <xf numFmtId="0" fontId="23" fillId="3" borderId="0" xfId="11" applyFont="1" applyFill="1" applyAlignment="1" applyProtection="1">
      <alignment horizontal="center" vertical="center" wrapText="1"/>
      <protection locked="0"/>
    </xf>
    <xf numFmtId="0" fontId="26" fillId="0" borderId="10" xfId="11" applyFont="1" applyBorder="1" applyAlignment="1">
      <alignment horizontal="center" vertical="center" wrapText="1"/>
    </xf>
    <xf numFmtId="0" fontId="26" fillId="0" borderId="10" xfId="11" applyFont="1" applyBorder="1" applyAlignment="1">
      <alignment horizontal="center" vertical="center"/>
    </xf>
    <xf numFmtId="0" fontId="25" fillId="0" borderId="10" xfId="11" applyFont="1" applyBorder="1" applyAlignment="1" applyProtection="1">
      <alignment horizontal="center" vertical="center" wrapText="1"/>
      <protection locked="0"/>
    </xf>
    <xf numFmtId="0" fontId="26" fillId="0" borderId="10" xfId="11" applyFont="1" applyBorder="1" applyAlignment="1" applyProtection="1">
      <alignment horizontal="center" vertical="center" wrapText="1"/>
      <protection locked="0"/>
    </xf>
    <xf numFmtId="0" fontId="25" fillId="0" borderId="7" xfId="11" applyFont="1" applyBorder="1" applyAlignment="1" applyProtection="1">
      <alignment horizontal="center" vertical="center" wrapText="1"/>
      <protection locked="0"/>
    </xf>
    <xf numFmtId="0" fontId="25" fillId="0" borderId="8" xfId="11" applyFont="1" applyBorder="1" applyAlignment="1" applyProtection="1">
      <alignment horizontal="center" vertical="center" wrapText="1"/>
      <protection locked="0"/>
    </xf>
    <xf numFmtId="0" fontId="25" fillId="0" borderId="9" xfId="11" applyFont="1" applyBorder="1" applyAlignment="1" applyProtection="1">
      <alignment horizontal="center" vertical="center" wrapText="1"/>
      <protection locked="0"/>
    </xf>
    <xf numFmtId="0" fontId="25" fillId="0" borderId="7" xfId="11" applyFont="1" applyBorder="1" applyAlignment="1" applyProtection="1">
      <alignment horizontal="left" vertical="top" wrapText="1"/>
      <protection locked="0"/>
    </xf>
    <xf numFmtId="0" fontId="25" fillId="0" borderId="8" xfId="11" applyFont="1" applyBorder="1" applyAlignment="1" applyProtection="1">
      <alignment horizontal="left" vertical="top" wrapText="1"/>
      <protection locked="0"/>
    </xf>
    <xf numFmtId="0" fontId="25" fillId="0" borderId="9" xfId="11" applyFont="1" applyBorder="1" applyAlignment="1" applyProtection="1">
      <alignment horizontal="left" vertical="top" wrapText="1"/>
      <protection locked="0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73" fontId="25" fillId="0" borderId="10" xfId="8" applyNumberFormat="1" applyFont="1" applyFill="1" applyBorder="1" applyAlignment="1">
      <alignment vertical="top"/>
    </xf>
  </cellXfs>
  <cellStyles count="12">
    <cellStyle name="Comma" xfId="8" builtinId="3"/>
    <cellStyle name="Normal" xfId="0" builtinId="0"/>
    <cellStyle name="Normal 10" xfId="4"/>
    <cellStyle name="Normal 2" xfId="1"/>
    <cellStyle name="Normal 3" xfId="3"/>
    <cellStyle name="Normal 4" xfId="5"/>
    <cellStyle name="Normal_MVD artabyug" xfId="11"/>
    <cellStyle name="Percent 2" xfId="2"/>
    <cellStyle name="SN_241" xfId="9"/>
    <cellStyle name="SN_b" xfId="10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2" zoomScale="91" zoomScaleNormal="91" zoomScaleSheetLayoutView="80" workbookViewId="0">
      <selection activeCell="C35" sqref="C35"/>
    </sheetView>
  </sheetViews>
  <sheetFormatPr defaultRowHeight="17.25"/>
  <cols>
    <col min="1" max="1" width="10.7109375" style="13" customWidth="1"/>
    <col min="2" max="2" width="15.85546875" style="13" customWidth="1"/>
    <col min="3" max="3" width="74.28515625" style="11" customWidth="1"/>
    <col min="4" max="4" width="26.85546875" style="19" customWidth="1"/>
    <col min="5" max="5" width="11" style="11" customWidth="1"/>
    <col min="6" max="16384" width="9.140625" style="11"/>
  </cols>
  <sheetData>
    <row r="1" spans="1:6" ht="54.75" customHeight="1">
      <c r="A1" s="9"/>
      <c r="B1" s="9"/>
      <c r="C1" s="9"/>
      <c r="D1" s="223" t="s">
        <v>61</v>
      </c>
      <c r="E1" s="223"/>
    </row>
    <row r="2" spans="1:6" ht="109.5" customHeight="1">
      <c r="A2" s="279" t="s">
        <v>63</v>
      </c>
      <c r="B2" s="279"/>
      <c r="C2" s="279"/>
      <c r="D2" s="279"/>
      <c r="E2" s="16"/>
      <c r="F2" s="16"/>
    </row>
    <row r="3" spans="1:6" ht="17.25" customHeight="1">
      <c r="A3" s="34"/>
      <c r="B3" s="34"/>
      <c r="C3" s="35"/>
      <c r="D3" s="60" t="s">
        <v>19</v>
      </c>
    </row>
    <row r="4" spans="1:6" s="62" customFormat="1" ht="81">
      <c r="A4" s="277" t="s">
        <v>15</v>
      </c>
      <c r="B4" s="278"/>
      <c r="C4" s="275" t="s">
        <v>65</v>
      </c>
      <c r="D4" s="55" t="s">
        <v>32</v>
      </c>
    </row>
    <row r="5" spans="1:6" s="62" customFormat="1" ht="44.25" customHeight="1">
      <c r="A5" s="55" t="s">
        <v>17</v>
      </c>
      <c r="B5" s="55" t="s">
        <v>47</v>
      </c>
      <c r="C5" s="276"/>
      <c r="D5" s="55" t="s">
        <v>16</v>
      </c>
    </row>
    <row r="6" spans="1:6" s="13" customFormat="1">
      <c r="A6" s="12"/>
      <c r="B6" s="12"/>
      <c r="C6" s="37" t="s">
        <v>48</v>
      </c>
      <c r="D6" s="38">
        <f>D16+D22+D35</f>
        <v>0</v>
      </c>
    </row>
    <row r="7" spans="1:6" s="13" customFormat="1">
      <c r="A7" s="12"/>
      <c r="B7" s="12"/>
      <c r="C7" s="37" t="s">
        <v>64</v>
      </c>
      <c r="D7" s="38">
        <v>0</v>
      </c>
    </row>
    <row r="8" spans="1:6" s="13" customFormat="1">
      <c r="A8" s="174">
        <v>1120</v>
      </c>
      <c r="B8" s="36"/>
      <c r="C8" s="40" t="s">
        <v>50</v>
      </c>
      <c r="D8" s="200">
        <f>D15+D21</f>
        <v>-23016</v>
      </c>
    </row>
    <row r="9" spans="1:6" s="13" customFormat="1">
      <c r="A9" s="39"/>
      <c r="B9" s="41"/>
      <c r="C9" s="42" t="s">
        <v>34</v>
      </c>
      <c r="D9" s="200"/>
    </row>
    <row r="10" spans="1:6" s="13" customFormat="1">
      <c r="A10" s="39"/>
      <c r="B10" s="39"/>
      <c r="C10" s="40" t="s">
        <v>52</v>
      </c>
      <c r="D10" s="43"/>
    </row>
    <row r="11" spans="1:6" s="14" customFormat="1" ht="27">
      <c r="A11" s="39"/>
      <c r="B11" s="44"/>
      <c r="C11" s="45" t="s">
        <v>53</v>
      </c>
      <c r="D11" s="43"/>
    </row>
    <row r="12" spans="1:6" s="14" customFormat="1">
      <c r="A12" s="39"/>
      <c r="B12" s="39"/>
      <c r="C12" s="40" t="s">
        <v>54</v>
      </c>
      <c r="D12" s="43"/>
    </row>
    <row r="13" spans="1:6" s="15" customFormat="1">
      <c r="A13" s="46"/>
      <c r="B13" s="46"/>
      <c r="C13" s="42" t="s">
        <v>55</v>
      </c>
      <c r="D13" s="47"/>
    </row>
    <row r="14" spans="1:6" s="14" customFormat="1">
      <c r="A14" s="39"/>
      <c r="B14" s="39"/>
      <c r="C14" s="61" t="s">
        <v>51</v>
      </c>
      <c r="D14" s="43"/>
    </row>
    <row r="15" spans="1:6" s="14" customFormat="1">
      <c r="A15" s="39"/>
      <c r="B15" s="39">
        <v>11002</v>
      </c>
      <c r="C15" s="48" t="s">
        <v>56</v>
      </c>
      <c r="D15" s="201">
        <v>-21614.400000000001</v>
      </c>
    </row>
    <row r="16" spans="1:6" s="15" customFormat="1">
      <c r="A16" s="46"/>
      <c r="B16" s="46"/>
      <c r="C16" s="42" t="s">
        <v>74</v>
      </c>
      <c r="D16" s="201"/>
    </row>
    <row r="17" spans="1:4">
      <c r="A17" s="39"/>
      <c r="B17" s="39"/>
      <c r="C17" s="40" t="s">
        <v>57</v>
      </c>
      <c r="D17" s="43"/>
    </row>
    <row r="18" spans="1:4" ht="27">
      <c r="A18" s="39"/>
      <c r="B18" s="39"/>
      <c r="C18" s="49" t="s">
        <v>75</v>
      </c>
      <c r="D18" s="43"/>
    </row>
    <row r="19" spans="1:4">
      <c r="A19" s="39"/>
      <c r="B19" s="39"/>
      <c r="C19" s="40" t="s">
        <v>58</v>
      </c>
      <c r="D19" s="43"/>
    </row>
    <row r="20" spans="1:4">
      <c r="A20" s="39"/>
      <c r="B20" s="39"/>
      <c r="C20" s="49" t="s">
        <v>59</v>
      </c>
      <c r="D20" s="43"/>
    </row>
    <row r="21" spans="1:4">
      <c r="A21" s="126"/>
      <c r="B21" s="129">
        <v>31001</v>
      </c>
      <c r="C21" s="130" t="s">
        <v>56</v>
      </c>
      <c r="D21" s="202">
        <v>-1401.6</v>
      </c>
    </row>
    <row r="22" spans="1:4" ht="36" customHeight="1">
      <c r="A22" s="126"/>
      <c r="B22" s="126"/>
      <c r="C22" s="144" t="s">
        <v>136</v>
      </c>
      <c r="D22" s="202"/>
    </row>
    <row r="23" spans="1:4">
      <c r="A23" s="126"/>
      <c r="B23" s="126"/>
      <c r="C23" s="131" t="s">
        <v>57</v>
      </c>
      <c r="D23" s="128"/>
    </row>
    <row r="24" spans="1:4" ht="51.75" customHeight="1">
      <c r="A24" s="126"/>
      <c r="B24" s="126"/>
      <c r="C24" s="145" t="s">
        <v>137</v>
      </c>
      <c r="D24" s="128"/>
    </row>
    <row r="25" spans="1:4" ht="18.75" customHeight="1">
      <c r="A25" s="126"/>
      <c r="B25" s="126"/>
      <c r="C25" s="131" t="s">
        <v>58</v>
      </c>
      <c r="D25" s="128"/>
    </row>
    <row r="26" spans="1:4" ht="29.25" customHeight="1">
      <c r="A26" s="132"/>
      <c r="B26" s="132"/>
      <c r="C26" s="127" t="s">
        <v>129</v>
      </c>
      <c r="D26" s="128"/>
    </row>
    <row r="27" spans="1:4" ht="26.25" customHeight="1">
      <c r="A27" s="174">
        <v>1093</v>
      </c>
      <c r="B27" s="36"/>
      <c r="C27" s="110" t="s">
        <v>50</v>
      </c>
      <c r="D27" s="200">
        <f>D34</f>
        <v>23016</v>
      </c>
    </row>
    <row r="28" spans="1:4">
      <c r="A28" s="39"/>
      <c r="B28" s="41"/>
      <c r="C28" s="42" t="s">
        <v>76</v>
      </c>
      <c r="D28" s="200"/>
    </row>
    <row r="29" spans="1:4">
      <c r="A29" s="39"/>
      <c r="B29" s="39"/>
      <c r="C29" s="110" t="s">
        <v>52</v>
      </c>
      <c r="D29" s="43"/>
    </row>
    <row r="30" spans="1:4">
      <c r="A30" s="39"/>
      <c r="B30" s="44"/>
      <c r="C30" s="33" t="s">
        <v>77</v>
      </c>
      <c r="D30" s="43"/>
    </row>
    <row r="31" spans="1:4">
      <c r="A31" s="39"/>
      <c r="B31" s="39"/>
      <c r="C31" s="110" t="s">
        <v>54</v>
      </c>
      <c r="D31" s="43"/>
    </row>
    <row r="32" spans="1:4" ht="27">
      <c r="A32" s="46"/>
      <c r="B32" s="46"/>
      <c r="C32" s="42" t="s">
        <v>78</v>
      </c>
      <c r="D32" s="47"/>
    </row>
    <row r="33" spans="1:4">
      <c r="A33" s="39"/>
      <c r="B33" s="39"/>
      <c r="C33" s="61" t="s">
        <v>51</v>
      </c>
      <c r="D33" s="43"/>
    </row>
    <row r="34" spans="1:4">
      <c r="A34" s="39"/>
      <c r="B34" s="39">
        <v>11003</v>
      </c>
      <c r="C34" s="48" t="s">
        <v>56</v>
      </c>
      <c r="D34" s="201">
        <v>23016</v>
      </c>
    </row>
    <row r="35" spans="1:4">
      <c r="A35" s="46"/>
      <c r="B35" s="46"/>
      <c r="C35" s="42" t="s">
        <v>211</v>
      </c>
      <c r="D35" s="201"/>
    </row>
    <row r="36" spans="1:4">
      <c r="A36" s="39"/>
      <c r="B36" s="39"/>
      <c r="C36" s="110" t="s">
        <v>57</v>
      </c>
      <c r="D36" s="43"/>
    </row>
    <row r="37" spans="1:4" ht="54">
      <c r="A37" s="39"/>
      <c r="B37" s="39"/>
      <c r="C37" s="49" t="s">
        <v>79</v>
      </c>
      <c r="D37" s="43"/>
    </row>
    <row r="38" spans="1:4">
      <c r="A38" s="39"/>
      <c r="B38" s="39"/>
      <c r="C38" s="110" t="s">
        <v>58</v>
      </c>
      <c r="D38" s="43"/>
    </row>
    <row r="39" spans="1:4">
      <c r="A39" s="39"/>
      <c r="B39" s="39"/>
      <c r="C39" s="49" t="s">
        <v>59</v>
      </c>
      <c r="D39" s="43"/>
    </row>
  </sheetData>
  <mergeCells count="4">
    <mergeCell ref="D1:E1"/>
    <mergeCell ref="A2:D2"/>
    <mergeCell ref="A4:B4"/>
    <mergeCell ref="C4:C5"/>
  </mergeCells>
  <printOptions horizontalCentered="1"/>
  <pageMargins left="0" right="0" top="0" bottom="0" header="0" footer="0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zoomScaleNormal="100" zoomScaleSheetLayoutView="80" workbookViewId="0">
      <selection activeCell="F15" sqref="F15"/>
    </sheetView>
  </sheetViews>
  <sheetFormatPr defaultColWidth="9.140625" defaultRowHeight="17.25"/>
  <cols>
    <col min="1" max="1" width="8.85546875" style="1" customWidth="1"/>
    <col min="2" max="2" width="9" style="1" customWidth="1"/>
    <col min="3" max="3" width="8.28515625" style="1" customWidth="1"/>
    <col min="4" max="4" width="9.85546875" style="1" customWidth="1"/>
    <col min="5" max="5" width="13.5703125" style="1" customWidth="1"/>
    <col min="6" max="6" width="68.28515625" style="1" customWidth="1"/>
    <col min="7" max="7" width="20" style="17" customWidth="1"/>
    <col min="8" max="8" width="9.140625" style="1"/>
    <col min="9" max="9" width="14.28515625" style="1" customWidth="1"/>
    <col min="10" max="16384" width="9.140625" style="1"/>
  </cols>
  <sheetData>
    <row r="1" spans="1:7" ht="54">
      <c r="G1" s="31" t="s">
        <v>60</v>
      </c>
    </row>
    <row r="3" spans="1:7" ht="45" customHeight="1">
      <c r="A3" s="225" t="s">
        <v>212</v>
      </c>
      <c r="B3" s="225"/>
      <c r="C3" s="225"/>
      <c r="D3" s="225"/>
      <c r="E3" s="225"/>
      <c r="F3" s="225"/>
      <c r="G3" s="225"/>
    </row>
    <row r="4" spans="1:7">
      <c r="G4" s="50" t="s">
        <v>19</v>
      </c>
    </row>
    <row r="5" spans="1:7" s="8" customFormat="1" ht="114" customHeight="1">
      <c r="A5" s="277" t="s">
        <v>26</v>
      </c>
      <c r="B5" s="280"/>
      <c r="C5" s="278"/>
      <c r="D5" s="226" t="s">
        <v>15</v>
      </c>
      <c r="E5" s="226"/>
      <c r="F5" s="226" t="s">
        <v>20</v>
      </c>
      <c r="G5" s="102" t="s">
        <v>32</v>
      </c>
    </row>
    <row r="6" spans="1:7" s="8" customFormat="1" ht="57.75" customHeight="1">
      <c r="A6" s="281" t="s">
        <v>27</v>
      </c>
      <c r="B6" s="281" t="s">
        <v>28</v>
      </c>
      <c r="C6" s="281" t="s">
        <v>29</v>
      </c>
      <c r="D6" s="53" t="s">
        <v>17</v>
      </c>
      <c r="E6" s="53" t="s">
        <v>18</v>
      </c>
      <c r="F6" s="226"/>
      <c r="G6" s="102" t="s">
        <v>16</v>
      </c>
    </row>
    <row r="7" spans="1:7" s="8" customFormat="1" ht="15.75">
      <c r="A7" s="52"/>
      <c r="B7" s="54"/>
      <c r="C7" s="52"/>
      <c r="D7" s="55"/>
      <c r="E7" s="55"/>
      <c r="F7" s="56" t="s">
        <v>49</v>
      </c>
      <c r="G7" s="119">
        <f>G8+G42</f>
        <v>0</v>
      </c>
    </row>
    <row r="8" spans="1:7" s="8" customFormat="1" ht="28.5">
      <c r="A8" s="227" t="s">
        <v>35</v>
      </c>
      <c r="B8" s="42"/>
      <c r="C8" s="42"/>
      <c r="D8" s="42"/>
      <c r="E8" s="42"/>
      <c r="F8" s="57" t="s">
        <v>31</v>
      </c>
      <c r="G8" s="149">
        <f>G10</f>
        <v>-23016</v>
      </c>
    </row>
    <row r="9" spans="1:7" s="8" customFormat="1" ht="15.75">
      <c r="A9" s="228"/>
      <c r="B9" s="42"/>
      <c r="C9" s="42"/>
      <c r="D9" s="42"/>
      <c r="E9" s="42"/>
      <c r="F9" s="42" t="s">
        <v>21</v>
      </c>
      <c r="G9" s="100"/>
    </row>
    <row r="10" spans="1:7" s="8" customFormat="1" ht="15.75">
      <c r="A10" s="228"/>
      <c r="B10" s="230" t="s">
        <v>36</v>
      </c>
      <c r="C10" s="42"/>
      <c r="D10" s="42"/>
      <c r="E10" s="42"/>
      <c r="F10" s="57" t="s">
        <v>37</v>
      </c>
      <c r="G10" s="148">
        <f>G12</f>
        <v>-23016</v>
      </c>
    </row>
    <row r="11" spans="1:7" s="8" customFormat="1" ht="15.75">
      <c r="A11" s="228"/>
      <c r="B11" s="230"/>
      <c r="C11" s="42"/>
      <c r="D11" s="42"/>
      <c r="E11" s="42"/>
      <c r="F11" s="42" t="s">
        <v>21</v>
      </c>
      <c r="G11" s="100"/>
    </row>
    <row r="12" spans="1:7" s="8" customFormat="1" ht="15.75">
      <c r="A12" s="228"/>
      <c r="B12" s="230"/>
      <c r="C12" s="230" t="s">
        <v>30</v>
      </c>
      <c r="D12" s="42"/>
      <c r="E12" s="42"/>
      <c r="F12" s="57" t="s">
        <v>37</v>
      </c>
      <c r="G12" s="148">
        <f>G14</f>
        <v>-23016</v>
      </c>
    </row>
    <row r="13" spans="1:7" s="8" customFormat="1" ht="15.75">
      <c r="A13" s="228"/>
      <c r="B13" s="230"/>
      <c r="C13" s="230"/>
      <c r="D13" s="42"/>
      <c r="E13" s="42"/>
      <c r="F13" s="42" t="s">
        <v>21</v>
      </c>
      <c r="G13" s="100"/>
    </row>
    <row r="14" spans="1:7" s="8" customFormat="1" ht="18" customHeight="1">
      <c r="A14" s="228"/>
      <c r="B14" s="230"/>
      <c r="C14" s="230"/>
      <c r="D14" s="42"/>
      <c r="E14" s="42"/>
      <c r="F14" s="51" t="s">
        <v>64</v>
      </c>
      <c r="G14" s="147">
        <f t="shared" ref="G14" si="0">G15</f>
        <v>-23016</v>
      </c>
    </row>
    <row r="15" spans="1:7" ht="20.25" customHeight="1">
      <c r="A15" s="228"/>
      <c r="B15" s="230"/>
      <c r="C15" s="230"/>
      <c r="D15" s="224" t="s">
        <v>33</v>
      </c>
      <c r="E15" s="233">
        <v>11002</v>
      </c>
      <c r="F15" s="116" t="s">
        <v>34</v>
      </c>
      <c r="G15" s="147">
        <f>G19+G33</f>
        <v>-23016</v>
      </c>
    </row>
    <row r="16" spans="1:7" ht="20.25" customHeight="1">
      <c r="A16" s="228"/>
      <c r="B16" s="231"/>
      <c r="C16" s="231"/>
      <c r="D16" s="234"/>
      <c r="E16" s="233"/>
      <c r="F16" s="42" t="s">
        <v>21</v>
      </c>
      <c r="G16" s="101"/>
    </row>
    <row r="17" spans="1:7" ht="20.25" customHeight="1">
      <c r="A17" s="228"/>
      <c r="B17" s="231"/>
      <c r="C17" s="231"/>
      <c r="D17" s="234"/>
      <c r="E17" s="233"/>
      <c r="F17" s="116" t="s">
        <v>95</v>
      </c>
      <c r="G17" s="101"/>
    </row>
    <row r="18" spans="1:7">
      <c r="A18" s="228"/>
      <c r="B18" s="230"/>
      <c r="C18" s="230"/>
      <c r="D18" s="224"/>
      <c r="E18" s="233"/>
      <c r="F18" s="42" t="s">
        <v>22</v>
      </c>
      <c r="G18" s="100"/>
    </row>
    <row r="19" spans="1:7">
      <c r="A19" s="228"/>
      <c r="B19" s="230"/>
      <c r="C19" s="230"/>
      <c r="D19" s="224"/>
      <c r="E19" s="233"/>
      <c r="F19" s="58" t="s">
        <v>80</v>
      </c>
      <c r="G19" s="203">
        <f>+G21</f>
        <v>-21614.400000000001</v>
      </c>
    </row>
    <row r="20" spans="1:7" ht="27" customHeight="1">
      <c r="A20" s="228"/>
      <c r="B20" s="230"/>
      <c r="C20" s="230"/>
      <c r="D20" s="224"/>
      <c r="E20" s="233"/>
      <c r="F20" s="42" t="s">
        <v>23</v>
      </c>
      <c r="G20" s="59"/>
    </row>
    <row r="21" spans="1:7">
      <c r="A21" s="228"/>
      <c r="B21" s="230"/>
      <c r="C21" s="230"/>
      <c r="D21" s="224"/>
      <c r="E21" s="233"/>
      <c r="F21" s="42" t="s">
        <v>24</v>
      </c>
      <c r="G21" s="59">
        <f>G22</f>
        <v>-21614.400000000001</v>
      </c>
    </row>
    <row r="22" spans="1:7">
      <c r="A22" s="228"/>
      <c r="B22" s="230"/>
      <c r="C22" s="230"/>
      <c r="D22" s="224"/>
      <c r="E22" s="233"/>
      <c r="F22" s="42" t="s">
        <v>25</v>
      </c>
      <c r="G22" s="59">
        <f t="shared" ref="G22" si="1">G23</f>
        <v>-21614.400000000001</v>
      </c>
    </row>
    <row r="23" spans="1:7">
      <c r="A23" s="228"/>
      <c r="B23" s="230"/>
      <c r="C23" s="230"/>
      <c r="D23" s="224"/>
      <c r="E23" s="233"/>
      <c r="F23" s="42" t="s">
        <v>38</v>
      </c>
      <c r="G23" s="59">
        <f>SUM(G24:G32)</f>
        <v>-21614.400000000001</v>
      </c>
    </row>
    <row r="24" spans="1:7">
      <c r="A24" s="228"/>
      <c r="B24" s="231"/>
      <c r="C24" s="231"/>
      <c r="D24" s="234"/>
      <c r="E24" s="233"/>
      <c r="F24" s="112" t="s">
        <v>81</v>
      </c>
      <c r="G24" s="113">
        <v>-7044.4</v>
      </c>
    </row>
    <row r="25" spans="1:7">
      <c r="A25" s="228"/>
      <c r="B25" s="231"/>
      <c r="C25" s="231"/>
      <c r="D25" s="234"/>
      <c r="E25" s="233"/>
      <c r="F25" s="112" t="s">
        <v>82</v>
      </c>
      <c r="G25" s="113">
        <v>-3495</v>
      </c>
    </row>
    <row r="26" spans="1:7">
      <c r="A26" s="228"/>
      <c r="B26" s="231"/>
      <c r="C26" s="231"/>
      <c r="D26" s="234"/>
      <c r="E26" s="233"/>
      <c r="F26" s="112" t="s">
        <v>83</v>
      </c>
      <c r="G26" s="113">
        <v>-2000</v>
      </c>
    </row>
    <row r="27" spans="1:7">
      <c r="A27" s="228"/>
      <c r="B27" s="231"/>
      <c r="C27" s="231"/>
      <c r="D27" s="234"/>
      <c r="E27" s="233"/>
      <c r="F27" s="112" t="s">
        <v>84</v>
      </c>
      <c r="G27" s="113">
        <v>-6500</v>
      </c>
    </row>
    <row r="28" spans="1:7">
      <c r="A28" s="228"/>
      <c r="B28" s="231"/>
      <c r="C28" s="231"/>
      <c r="D28" s="234"/>
      <c r="E28" s="233"/>
      <c r="F28" s="112" t="s">
        <v>85</v>
      </c>
      <c r="G28" s="113">
        <v>-300</v>
      </c>
    </row>
    <row r="29" spans="1:7">
      <c r="A29" s="228"/>
      <c r="B29" s="232"/>
      <c r="C29" s="232"/>
      <c r="D29" s="233"/>
      <c r="E29" s="233"/>
      <c r="F29" s="112" t="s">
        <v>87</v>
      </c>
      <c r="G29" s="113">
        <v>-1000</v>
      </c>
    </row>
    <row r="30" spans="1:7">
      <c r="A30" s="228"/>
      <c r="B30" s="231"/>
      <c r="C30" s="231"/>
      <c r="D30" s="234"/>
      <c r="E30" s="233"/>
      <c r="F30" s="112" t="s">
        <v>86</v>
      </c>
      <c r="G30" s="113">
        <v>-300</v>
      </c>
    </row>
    <row r="31" spans="1:7">
      <c r="A31" s="228"/>
      <c r="B31" s="231"/>
      <c r="C31" s="231"/>
      <c r="D31" s="234"/>
      <c r="E31" s="233"/>
      <c r="F31" s="42" t="s">
        <v>88</v>
      </c>
      <c r="G31" s="59">
        <v>-300</v>
      </c>
    </row>
    <row r="32" spans="1:7">
      <c r="A32" s="229"/>
      <c r="B32" s="230"/>
      <c r="C32" s="230"/>
      <c r="D32" s="224"/>
      <c r="E32" s="233"/>
      <c r="F32" s="42" t="s">
        <v>184</v>
      </c>
      <c r="G32" s="171">
        <v>-675</v>
      </c>
    </row>
    <row r="33" spans="1:7" ht="42.75">
      <c r="A33" s="123"/>
      <c r="B33" s="123"/>
      <c r="C33" s="123"/>
      <c r="D33" s="124"/>
      <c r="E33" s="124">
        <v>31001</v>
      </c>
      <c r="F33" s="146" t="s">
        <v>136</v>
      </c>
      <c r="G33" s="204">
        <f>G35</f>
        <v>-1401.6</v>
      </c>
    </row>
    <row r="34" spans="1:7">
      <c r="A34" s="123"/>
      <c r="B34" s="123"/>
      <c r="C34" s="123"/>
      <c r="D34" s="124"/>
      <c r="E34" s="124"/>
      <c r="F34" s="115" t="s">
        <v>22</v>
      </c>
      <c r="G34" s="205"/>
    </row>
    <row r="35" spans="1:7">
      <c r="A35" s="123"/>
      <c r="B35" s="123"/>
      <c r="C35" s="123"/>
      <c r="D35" s="124"/>
      <c r="E35" s="124"/>
      <c r="F35" s="133" t="s">
        <v>80</v>
      </c>
      <c r="G35" s="205">
        <f>G37</f>
        <v>-1401.6</v>
      </c>
    </row>
    <row r="36" spans="1:7" ht="27">
      <c r="A36" s="123"/>
      <c r="B36" s="123"/>
      <c r="C36" s="123"/>
      <c r="D36" s="124"/>
      <c r="E36" s="124"/>
      <c r="F36" s="115" t="s">
        <v>23</v>
      </c>
      <c r="G36" s="205"/>
    </row>
    <row r="37" spans="1:7">
      <c r="A37" s="123"/>
      <c r="B37" s="123"/>
      <c r="C37" s="123"/>
      <c r="D37" s="124"/>
      <c r="E37" s="124"/>
      <c r="F37" s="115" t="s">
        <v>24</v>
      </c>
      <c r="G37" s="205">
        <f t="shared" ref="G37:G38" si="2">G38</f>
        <v>-1401.6</v>
      </c>
    </row>
    <row r="38" spans="1:7">
      <c r="A38" s="123"/>
      <c r="B38" s="123"/>
      <c r="C38" s="123"/>
      <c r="D38" s="124"/>
      <c r="E38" s="124"/>
      <c r="F38" s="115" t="s">
        <v>130</v>
      </c>
      <c r="G38" s="205">
        <f t="shared" si="2"/>
        <v>-1401.6</v>
      </c>
    </row>
    <row r="39" spans="1:7" ht="27">
      <c r="A39" s="123"/>
      <c r="B39" s="123"/>
      <c r="C39" s="123"/>
      <c r="D39" s="124"/>
      <c r="E39" s="124"/>
      <c r="F39" s="115" t="s">
        <v>131</v>
      </c>
      <c r="G39" s="205">
        <f>G40</f>
        <v>-1401.6</v>
      </c>
    </row>
    <row r="40" spans="1:7" ht="27">
      <c r="A40" s="123"/>
      <c r="B40" s="123"/>
      <c r="C40" s="123"/>
      <c r="D40" s="124"/>
      <c r="E40" s="124"/>
      <c r="F40" s="115" t="s">
        <v>132</v>
      </c>
      <c r="G40" s="206">
        <f>G41</f>
        <v>-1401.6</v>
      </c>
    </row>
    <row r="41" spans="1:7">
      <c r="A41" s="123"/>
      <c r="B41" s="123"/>
      <c r="C41" s="123"/>
      <c r="D41" s="124"/>
      <c r="E41" s="124"/>
      <c r="F41" s="115" t="s">
        <v>133</v>
      </c>
      <c r="G41" s="206">
        <v>-1401.6</v>
      </c>
    </row>
    <row r="42" spans="1:7">
      <c r="A42" s="235" t="s">
        <v>89</v>
      </c>
      <c r="B42" s="42"/>
      <c r="C42" s="42"/>
      <c r="D42" s="42"/>
      <c r="E42" s="42"/>
      <c r="F42" s="57" t="s">
        <v>91</v>
      </c>
      <c r="G42" s="207">
        <f>G44</f>
        <v>23016</v>
      </c>
    </row>
    <row r="43" spans="1:7">
      <c r="A43" s="235"/>
      <c r="B43" s="42"/>
      <c r="C43" s="42"/>
      <c r="D43" s="42"/>
      <c r="E43" s="42"/>
      <c r="F43" s="42" t="s">
        <v>21</v>
      </c>
      <c r="G43" s="100"/>
    </row>
    <row r="44" spans="1:7" ht="28.5">
      <c r="A44" s="235"/>
      <c r="B44" s="235" t="s">
        <v>90</v>
      </c>
      <c r="C44" s="42"/>
      <c r="D44" s="42"/>
      <c r="E44" s="42"/>
      <c r="F44" s="114" t="s">
        <v>92</v>
      </c>
      <c r="G44" s="208">
        <f>G46</f>
        <v>23016</v>
      </c>
    </row>
    <row r="45" spans="1:7">
      <c r="A45" s="235"/>
      <c r="B45" s="235"/>
      <c r="C45" s="42"/>
      <c r="D45" s="42"/>
      <c r="E45" s="42"/>
      <c r="F45" s="42" t="s">
        <v>21</v>
      </c>
      <c r="G45" s="100"/>
    </row>
    <row r="46" spans="1:7" ht="28.5">
      <c r="A46" s="235"/>
      <c r="B46" s="235"/>
      <c r="C46" s="230" t="s">
        <v>30</v>
      </c>
      <c r="D46" s="42"/>
      <c r="E46" s="42"/>
      <c r="F46" s="114" t="s">
        <v>92</v>
      </c>
      <c r="G46" s="208">
        <f>G48</f>
        <v>23016</v>
      </c>
    </row>
    <row r="47" spans="1:7">
      <c r="A47" s="235"/>
      <c r="B47" s="235"/>
      <c r="C47" s="230"/>
      <c r="D47" s="42"/>
      <c r="E47" s="42"/>
      <c r="F47" s="42" t="s">
        <v>21</v>
      </c>
      <c r="G47" s="100"/>
    </row>
    <row r="48" spans="1:7">
      <c r="A48" s="235"/>
      <c r="B48" s="235"/>
      <c r="C48" s="230"/>
      <c r="D48" s="42"/>
      <c r="E48" s="42"/>
      <c r="F48" s="51" t="s">
        <v>64</v>
      </c>
      <c r="G48" s="209">
        <f t="shared" ref="G48" si="3">G49</f>
        <v>23016</v>
      </c>
    </row>
    <row r="49" spans="1:7">
      <c r="A49" s="235"/>
      <c r="B49" s="235"/>
      <c r="C49" s="230"/>
      <c r="D49" s="224">
        <v>1093</v>
      </c>
      <c r="E49" s="224">
        <v>11003</v>
      </c>
      <c r="F49" s="78" t="s">
        <v>76</v>
      </c>
      <c r="G49" s="209">
        <f t="shared" ref="G49" si="4">G53</f>
        <v>23016</v>
      </c>
    </row>
    <row r="50" spans="1:7">
      <c r="A50" s="236"/>
      <c r="B50" s="236"/>
      <c r="C50" s="231"/>
      <c r="D50" s="234"/>
      <c r="E50" s="234"/>
      <c r="F50" s="117" t="s">
        <v>96</v>
      </c>
      <c r="G50" s="101"/>
    </row>
    <row r="51" spans="1:7">
      <c r="A51" s="236"/>
      <c r="B51" s="236"/>
      <c r="C51" s="231"/>
      <c r="D51" s="234"/>
      <c r="E51" s="234"/>
      <c r="F51" s="115" t="s">
        <v>93</v>
      </c>
      <c r="G51" s="101"/>
    </row>
    <row r="52" spans="1:7">
      <c r="A52" s="235"/>
      <c r="B52" s="235"/>
      <c r="C52" s="230"/>
      <c r="D52" s="224"/>
      <c r="E52" s="224"/>
      <c r="F52" s="42" t="s">
        <v>22</v>
      </c>
      <c r="G52" s="100"/>
    </row>
    <row r="53" spans="1:7">
      <c r="A53" s="235"/>
      <c r="B53" s="235"/>
      <c r="C53" s="230"/>
      <c r="D53" s="224"/>
      <c r="E53" s="224"/>
      <c r="F53" s="58" t="s">
        <v>80</v>
      </c>
      <c r="G53" s="210">
        <f>+G55</f>
        <v>23016</v>
      </c>
    </row>
    <row r="54" spans="1:7" ht="27">
      <c r="A54" s="235"/>
      <c r="B54" s="235"/>
      <c r="C54" s="230"/>
      <c r="D54" s="224"/>
      <c r="E54" s="224"/>
      <c r="F54" s="42" t="s">
        <v>23</v>
      </c>
      <c r="G54" s="59"/>
    </row>
    <row r="55" spans="1:7" ht="12.75" customHeight="1">
      <c r="A55" s="235"/>
      <c r="B55" s="235"/>
      <c r="C55" s="230"/>
      <c r="D55" s="224"/>
      <c r="E55" s="224"/>
      <c r="F55" s="42" t="s">
        <v>24</v>
      </c>
      <c r="G55" s="59">
        <f>G56</f>
        <v>23016</v>
      </c>
    </row>
    <row r="56" spans="1:7" ht="14.25" customHeight="1">
      <c r="A56" s="235"/>
      <c r="B56" s="235"/>
      <c r="C56" s="230"/>
      <c r="D56" s="224"/>
      <c r="E56" s="224"/>
      <c r="F56" s="42" t="s">
        <v>25</v>
      </c>
      <c r="G56" s="59">
        <f t="shared" ref="G56" si="5">G57</f>
        <v>23016</v>
      </c>
    </row>
    <row r="57" spans="1:7" ht="15.75" customHeight="1">
      <c r="A57" s="235"/>
      <c r="B57" s="235"/>
      <c r="C57" s="230"/>
      <c r="D57" s="224"/>
      <c r="E57" s="224"/>
      <c r="F57" s="42" t="s">
        <v>38</v>
      </c>
      <c r="G57" s="59">
        <f>SUM(G58:G58)</f>
        <v>23016</v>
      </c>
    </row>
    <row r="58" spans="1:7">
      <c r="A58" s="236"/>
      <c r="B58" s="236"/>
      <c r="C58" s="231"/>
      <c r="D58" s="234"/>
      <c r="E58" s="234"/>
      <c r="F58" s="112" t="s">
        <v>94</v>
      </c>
      <c r="G58" s="211">
        <v>23016</v>
      </c>
    </row>
  </sheetData>
  <mergeCells count="14">
    <mergeCell ref="A42:A58"/>
    <mergeCell ref="B44:B58"/>
    <mergeCell ref="C46:C58"/>
    <mergeCell ref="D49:D58"/>
    <mergeCell ref="E49:E58"/>
    <mergeCell ref="A3:G3"/>
    <mergeCell ref="A5:C5"/>
    <mergeCell ref="D5:E5"/>
    <mergeCell ref="F5:F6"/>
    <mergeCell ref="A8:A32"/>
    <mergeCell ref="B10:B32"/>
    <mergeCell ref="C12:C32"/>
    <mergeCell ref="E15:E32"/>
    <mergeCell ref="D15:D32"/>
  </mergeCells>
  <printOptions horizontalCentered="1"/>
  <pageMargins left="0" right="0" top="0" bottom="0" header="0" footer="0"/>
  <pageSetup paperSize="9" scale="78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2" workbookViewId="0">
      <selection activeCell="E6" sqref="E6"/>
    </sheetView>
  </sheetViews>
  <sheetFormatPr defaultRowHeight="15"/>
  <cols>
    <col min="2" max="2" width="19.7109375" customWidth="1"/>
    <col min="3" max="3" width="44.85546875" customWidth="1"/>
    <col min="4" max="4" width="18.85546875" customWidth="1"/>
    <col min="5" max="5" width="17" customWidth="1"/>
    <col min="6" max="6" width="19.85546875" customWidth="1"/>
    <col min="7" max="7" width="15.85546875" customWidth="1"/>
    <col min="8" max="8" width="25.140625" customWidth="1"/>
  </cols>
  <sheetData>
    <row r="1" spans="1:9" s="33" customFormat="1" ht="58.5" customHeight="1">
      <c r="G1" s="223" t="s">
        <v>187</v>
      </c>
      <c r="H1" s="237"/>
    </row>
    <row r="2" spans="1:9" s="33" customFormat="1" ht="54.75" customHeight="1">
      <c r="A2" s="238" t="s">
        <v>188</v>
      </c>
      <c r="B2" s="238"/>
      <c r="C2" s="238"/>
      <c r="D2" s="238"/>
      <c r="E2" s="238"/>
      <c r="F2" s="238"/>
      <c r="G2" s="238"/>
      <c r="H2" s="238"/>
      <c r="I2" s="176"/>
    </row>
    <row r="4" spans="1:9">
      <c r="G4" s="33" t="s">
        <v>19</v>
      </c>
    </row>
    <row r="5" spans="1:9" s="177" customFormat="1" ht="31.5" customHeight="1">
      <c r="A5" s="239" t="s">
        <v>189</v>
      </c>
      <c r="B5" s="240"/>
      <c r="C5" s="241" t="s">
        <v>190</v>
      </c>
      <c r="D5" s="243" t="s">
        <v>191</v>
      </c>
      <c r="E5" s="245" t="s">
        <v>213</v>
      </c>
      <c r="F5" s="246"/>
      <c r="G5" s="246"/>
      <c r="H5" s="247"/>
    </row>
    <row r="6" spans="1:9" s="177" customFormat="1" ht="96" customHeight="1">
      <c r="A6" s="178" t="s">
        <v>192</v>
      </c>
      <c r="B6" s="178" t="s">
        <v>47</v>
      </c>
      <c r="C6" s="242"/>
      <c r="D6" s="244"/>
      <c r="E6" s="179" t="s">
        <v>193</v>
      </c>
      <c r="F6" s="179" t="s">
        <v>194</v>
      </c>
      <c r="G6" s="179" t="s">
        <v>195</v>
      </c>
      <c r="H6" s="179" t="s">
        <v>196</v>
      </c>
    </row>
    <row r="7" spans="1:9" s="13" customFormat="1" ht="17.25">
      <c r="A7" s="178"/>
      <c r="B7" s="178"/>
      <c r="C7" s="180" t="s">
        <v>48</v>
      </c>
      <c r="D7" s="198">
        <f>D9</f>
        <v>-1401.6</v>
      </c>
      <c r="E7" s="198">
        <f t="shared" ref="E7:H7" si="0">E9</f>
        <v>0</v>
      </c>
      <c r="F7" s="198">
        <f t="shared" si="0"/>
        <v>0</v>
      </c>
      <c r="G7" s="198">
        <f t="shared" si="0"/>
        <v>0</v>
      </c>
      <c r="H7" s="198">
        <f t="shared" si="0"/>
        <v>-1401.6</v>
      </c>
    </row>
    <row r="8" spans="1:9" s="11" customFormat="1" ht="17.25">
      <c r="A8" s="178"/>
      <c r="B8" s="178"/>
      <c r="C8" s="180" t="s">
        <v>197</v>
      </c>
      <c r="D8" s="198"/>
      <c r="E8" s="198"/>
      <c r="F8" s="198"/>
      <c r="G8" s="198"/>
      <c r="H8" s="198"/>
    </row>
    <row r="9" spans="1:9" s="13" customFormat="1" ht="32.25" customHeight="1">
      <c r="A9" s="158"/>
      <c r="B9" s="181"/>
      <c r="C9" s="181" t="s">
        <v>198</v>
      </c>
      <c r="D9" s="182">
        <f>D11</f>
        <v>-1401.6</v>
      </c>
      <c r="E9" s="182">
        <f t="shared" ref="E9:H9" si="1">E11</f>
        <v>0</v>
      </c>
      <c r="F9" s="182">
        <f t="shared" si="1"/>
        <v>0</v>
      </c>
      <c r="G9" s="182">
        <f t="shared" si="1"/>
        <v>0</v>
      </c>
      <c r="H9" s="182">
        <f t="shared" si="1"/>
        <v>-1401.6</v>
      </c>
    </row>
    <row r="10" spans="1:9" s="13" customFormat="1" ht="17.25">
      <c r="A10" s="158"/>
      <c r="B10" s="158"/>
      <c r="C10" s="158" t="s">
        <v>199</v>
      </c>
      <c r="D10" s="182"/>
      <c r="E10" s="183"/>
      <c r="F10" s="183"/>
      <c r="G10" s="183"/>
      <c r="H10" s="183"/>
    </row>
    <row r="11" spans="1:9" s="14" customFormat="1" ht="54">
      <c r="A11" s="184">
        <v>1120</v>
      </c>
      <c r="B11" s="185">
        <v>31001</v>
      </c>
      <c r="C11" s="186" t="s">
        <v>207</v>
      </c>
      <c r="D11" s="182">
        <f>H11</f>
        <v>-1401.6</v>
      </c>
      <c r="E11" s="187"/>
      <c r="F11" s="187"/>
      <c r="G11" s="187"/>
      <c r="H11" s="187">
        <v>-1401.6</v>
      </c>
    </row>
  </sheetData>
  <mergeCells count="6">
    <mergeCell ref="G1:H1"/>
    <mergeCell ref="A2:H2"/>
    <mergeCell ref="A5:B5"/>
    <mergeCell ref="C5:C6"/>
    <mergeCell ref="D5:D6"/>
    <mergeCell ref="E5:H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7" workbookViewId="0">
      <selection activeCell="G8" sqref="G8"/>
    </sheetView>
  </sheetViews>
  <sheetFormatPr defaultRowHeight="17.25"/>
  <cols>
    <col min="1" max="1" width="7.42578125" style="13" customWidth="1"/>
    <col min="2" max="2" width="8.7109375" style="13" customWidth="1"/>
    <col min="3" max="3" width="54.28515625" style="11" customWidth="1"/>
    <col min="4" max="4" width="27.140625" style="19" customWidth="1"/>
    <col min="5" max="5" width="9.5703125" style="11" customWidth="1"/>
    <col min="6" max="16384" width="9.140625" style="11"/>
  </cols>
  <sheetData>
    <row r="1" spans="1:6" ht="17.25" customHeight="1">
      <c r="A1" s="9"/>
      <c r="B1" s="9"/>
      <c r="C1" s="9"/>
      <c r="D1" s="18"/>
      <c r="E1" s="188"/>
    </row>
    <row r="2" spans="1:6" ht="42" customHeight="1">
      <c r="A2" s="9"/>
      <c r="B2" s="9"/>
      <c r="C2" s="9"/>
      <c r="D2" s="223" t="s">
        <v>200</v>
      </c>
      <c r="E2" s="237"/>
    </row>
    <row r="3" spans="1:6" ht="17.25" customHeight="1">
      <c r="A3" s="9"/>
      <c r="B3" s="9"/>
      <c r="C3" s="9"/>
      <c r="D3" s="18"/>
      <c r="E3" s="188"/>
    </row>
    <row r="4" spans="1:6" ht="17.25" customHeight="1">
      <c r="A4" s="9"/>
      <c r="B4" s="9"/>
      <c r="C4" s="9"/>
      <c r="D4" s="18"/>
      <c r="E4" s="188"/>
    </row>
    <row r="5" spans="1:6" ht="89.25" customHeight="1">
      <c r="A5" s="248" t="s">
        <v>201</v>
      </c>
      <c r="B5" s="248"/>
      <c r="C5" s="248"/>
      <c r="D5" s="248"/>
      <c r="E5" s="189"/>
      <c r="F5" s="189"/>
    </row>
    <row r="6" spans="1:6" ht="17.25" customHeight="1">
      <c r="A6" s="190"/>
      <c r="B6" s="190"/>
      <c r="C6" s="191"/>
      <c r="D6" s="173" t="s">
        <v>19</v>
      </c>
    </row>
    <row r="7" spans="1:6" s="177" customFormat="1" ht="66.75" customHeight="1">
      <c r="A7" s="249" t="s">
        <v>189</v>
      </c>
      <c r="B7" s="249"/>
      <c r="C7" s="250" t="s">
        <v>202</v>
      </c>
      <c r="D7" s="192" t="s">
        <v>214</v>
      </c>
    </row>
    <row r="8" spans="1:6" s="177" customFormat="1" ht="75" customHeight="1">
      <c r="A8" s="193" t="s">
        <v>192</v>
      </c>
      <c r="B8" s="193" t="s">
        <v>47</v>
      </c>
      <c r="C8" s="250"/>
      <c r="D8" s="194" t="s">
        <v>203</v>
      </c>
    </row>
    <row r="9" spans="1:6" s="13" customFormat="1" ht="30.75" customHeight="1">
      <c r="A9" s="178"/>
      <c r="B9" s="178"/>
      <c r="C9" s="180" t="s">
        <v>48</v>
      </c>
      <c r="D9" s="179">
        <f>D11</f>
        <v>-1401.6</v>
      </c>
    </row>
    <row r="10" spans="1:6" s="13" customFormat="1" ht="22.5" customHeight="1">
      <c r="A10" s="158"/>
      <c r="B10" s="181"/>
      <c r="C10" s="158" t="s">
        <v>199</v>
      </c>
      <c r="D10" s="182"/>
    </row>
    <row r="11" spans="1:6" s="13" customFormat="1">
      <c r="A11" s="158"/>
      <c r="B11" s="158"/>
      <c r="C11" s="184" t="s">
        <v>198</v>
      </c>
      <c r="D11" s="187">
        <f>D13</f>
        <v>-1401.6</v>
      </c>
    </row>
    <row r="12" spans="1:6" s="14" customFormat="1" ht="24.75" customHeight="1">
      <c r="A12" s="184"/>
      <c r="B12" s="158"/>
      <c r="C12" s="158" t="s">
        <v>204</v>
      </c>
      <c r="D12" s="187"/>
    </row>
    <row r="13" spans="1:6" s="15" customFormat="1" ht="42" customHeight="1">
      <c r="A13" s="185">
        <v>1120</v>
      </c>
      <c r="B13" s="185">
        <v>31001</v>
      </c>
      <c r="C13" s="186" t="s">
        <v>208</v>
      </c>
      <c r="D13" s="212">
        <f>D15</f>
        <v>-1401.6</v>
      </c>
    </row>
    <row r="14" spans="1:6" s="177" customFormat="1" ht="13.5">
      <c r="A14" s="158"/>
      <c r="B14" s="158"/>
      <c r="C14" s="158" t="s">
        <v>205</v>
      </c>
      <c r="D14" s="213"/>
      <c r="E14" s="195"/>
      <c r="F14" s="195"/>
    </row>
    <row r="15" spans="1:6" s="33" customFormat="1" ht="14.25">
      <c r="A15" s="196"/>
      <c r="B15" s="196"/>
      <c r="C15" s="197" t="s">
        <v>206</v>
      </c>
      <c r="D15" s="212">
        <f>-1401.6</f>
        <v>-1401.6</v>
      </c>
    </row>
  </sheetData>
  <mergeCells count="4">
    <mergeCell ref="D2:E2"/>
    <mergeCell ref="A5:D5"/>
    <mergeCell ref="A7:B7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3"/>
  <sheetViews>
    <sheetView topLeftCell="A41" zoomScaleNormal="100" zoomScaleSheetLayoutView="80" workbookViewId="0">
      <selection activeCell="C39" sqref="C39"/>
    </sheetView>
  </sheetViews>
  <sheetFormatPr defaultColWidth="9.140625" defaultRowHeight="16.5"/>
  <cols>
    <col min="1" max="1" width="1.5703125" style="4" customWidth="1"/>
    <col min="2" max="2" width="29.28515625" style="4" customWidth="1"/>
    <col min="3" max="3" width="67.140625" style="4" customWidth="1"/>
    <col min="4" max="4" width="38.85546875" style="4" customWidth="1"/>
    <col min="5" max="5" width="9.140625" style="4"/>
    <col min="6" max="6" width="49.85546875" style="4" customWidth="1"/>
    <col min="7" max="16384" width="9.140625" style="4"/>
  </cols>
  <sheetData>
    <row r="1" spans="2:4" ht="59.25" customHeight="1">
      <c r="D1" s="172" t="s">
        <v>62</v>
      </c>
    </row>
    <row r="2" spans="2:4">
      <c r="C2" s="252"/>
      <c r="D2" s="252"/>
    </row>
    <row r="3" spans="2:4" ht="15" customHeight="1">
      <c r="B3" s="2"/>
      <c r="C3" s="2"/>
      <c r="D3" s="3"/>
    </row>
    <row r="4" spans="2:4" ht="45" customHeight="1">
      <c r="B4" s="254" t="s">
        <v>186</v>
      </c>
      <c r="C4" s="254"/>
      <c r="D4" s="254"/>
    </row>
    <row r="5" spans="2:4">
      <c r="B5" s="253" t="s">
        <v>5</v>
      </c>
      <c r="C5" s="253"/>
      <c r="D5" s="253"/>
    </row>
    <row r="6" spans="2:4">
      <c r="B6" s="5"/>
      <c r="C6" s="5"/>
      <c r="D6" s="5"/>
    </row>
    <row r="7" spans="2:4">
      <c r="B7" s="107" t="s">
        <v>11</v>
      </c>
      <c r="C7" s="108"/>
      <c r="D7" s="6"/>
    </row>
    <row r="8" spans="2:4" ht="15" customHeight="1">
      <c r="B8" s="2"/>
      <c r="C8" s="2"/>
    </row>
    <row r="9" spans="2:4" ht="21" customHeight="1">
      <c r="B9" s="79" t="s">
        <v>1</v>
      </c>
      <c r="C9" s="79" t="s">
        <v>2</v>
      </c>
    </row>
    <row r="10" spans="2:4" ht="23.25" customHeight="1">
      <c r="B10" s="80">
        <v>1120</v>
      </c>
      <c r="C10" s="42" t="s">
        <v>34</v>
      </c>
    </row>
    <row r="11" spans="2:4">
      <c r="B11" s="6"/>
    </row>
    <row r="12" spans="2:4">
      <c r="B12" s="7" t="s">
        <v>3</v>
      </c>
    </row>
    <row r="13" spans="2:4">
      <c r="B13" s="6"/>
    </row>
    <row r="14" spans="2:4" s="33" customFormat="1" ht="69" customHeight="1">
      <c r="B14" s="63" t="s">
        <v>4</v>
      </c>
      <c r="C14" s="64">
        <v>1120</v>
      </c>
      <c r="D14" s="104" t="s">
        <v>73</v>
      </c>
    </row>
    <row r="15" spans="2:4" s="33" customFormat="1" ht="13.5">
      <c r="B15" s="69" t="s">
        <v>6</v>
      </c>
      <c r="C15" s="83" t="s">
        <v>144</v>
      </c>
      <c r="D15" s="65" t="s">
        <v>12</v>
      </c>
    </row>
    <row r="16" spans="2:4" s="33" customFormat="1" ht="27" customHeight="1">
      <c r="B16" s="69" t="s">
        <v>7</v>
      </c>
      <c r="C16" s="67" t="s">
        <v>74</v>
      </c>
      <c r="D16" s="68"/>
    </row>
    <row r="17" spans="2:4" s="33" customFormat="1" ht="33" customHeight="1">
      <c r="B17" s="69" t="s">
        <v>10</v>
      </c>
      <c r="C17" s="49" t="s">
        <v>75</v>
      </c>
      <c r="D17" s="68"/>
    </row>
    <row r="18" spans="2:4" s="33" customFormat="1" ht="13.5">
      <c r="B18" s="66" t="s">
        <v>8</v>
      </c>
      <c r="C18" s="40" t="s">
        <v>59</v>
      </c>
      <c r="D18" s="68"/>
    </row>
    <row r="19" spans="2:4" s="33" customFormat="1" ht="27.75" customHeight="1">
      <c r="B19" s="70" t="s">
        <v>13</v>
      </c>
      <c r="C19" s="42" t="s">
        <v>98</v>
      </c>
      <c r="D19" s="68"/>
    </row>
    <row r="20" spans="2:4" s="33" customFormat="1" ht="18" customHeight="1">
      <c r="B20" s="71"/>
      <c r="C20" s="72" t="s">
        <v>0</v>
      </c>
      <c r="D20" s="73"/>
    </row>
    <row r="21" spans="2:4" s="33" customFormat="1" ht="21.75" customHeight="1">
      <c r="B21" s="81" t="s">
        <v>9</v>
      </c>
      <c r="C21" s="82"/>
      <c r="D21" s="214">
        <v>-21614.400000000001</v>
      </c>
    </row>
    <row r="22" spans="2:4" s="33" customFormat="1" ht="21.75" customHeight="1">
      <c r="B22" s="141"/>
      <c r="C22" s="175"/>
      <c r="D22" s="215"/>
    </row>
    <row r="23" spans="2:4" ht="33.75" customHeight="1">
      <c r="B23" s="134" t="s">
        <v>1</v>
      </c>
      <c r="C23" s="135" t="s">
        <v>134</v>
      </c>
      <c r="D23" s="216" t="s">
        <v>135</v>
      </c>
    </row>
    <row r="24" spans="2:4">
      <c r="B24" s="137" t="s">
        <v>6</v>
      </c>
      <c r="C24" s="135" t="s">
        <v>138</v>
      </c>
      <c r="D24" s="217" t="s">
        <v>12</v>
      </c>
    </row>
    <row r="25" spans="2:4" ht="40.5">
      <c r="B25" s="137" t="s">
        <v>7</v>
      </c>
      <c r="C25" s="150" t="s">
        <v>136</v>
      </c>
      <c r="D25" s="218"/>
    </row>
    <row r="26" spans="2:4" ht="40.5">
      <c r="B26" s="137" t="s">
        <v>10</v>
      </c>
      <c r="C26" s="151" t="s">
        <v>137</v>
      </c>
      <c r="D26" s="218"/>
    </row>
    <row r="27" spans="2:4" ht="27">
      <c r="B27" s="137" t="s">
        <v>8</v>
      </c>
      <c r="C27" s="131" t="s">
        <v>129</v>
      </c>
      <c r="D27" s="218"/>
    </row>
    <row r="28" spans="2:4" ht="27">
      <c r="B28" s="115" t="s">
        <v>13</v>
      </c>
      <c r="C28" s="115" t="s">
        <v>64</v>
      </c>
      <c r="D28" s="218"/>
    </row>
    <row r="29" spans="2:4">
      <c r="B29" s="139"/>
      <c r="C29" s="140" t="s">
        <v>0</v>
      </c>
      <c r="D29" s="218"/>
    </row>
    <row r="30" spans="2:4">
      <c r="B30" s="141" t="s">
        <v>9</v>
      </c>
      <c r="C30" s="82"/>
      <c r="D30" s="219">
        <v>-1401.6</v>
      </c>
    </row>
    <row r="32" spans="2:4">
      <c r="B32" s="79" t="s">
        <v>1</v>
      </c>
      <c r="C32" s="79" t="s">
        <v>2</v>
      </c>
    </row>
    <row r="33" spans="2:4">
      <c r="B33" s="80">
        <v>1093</v>
      </c>
      <c r="C33" s="51" t="s">
        <v>76</v>
      </c>
    </row>
    <row r="34" spans="2:4">
      <c r="B34" s="7" t="s">
        <v>3</v>
      </c>
    </row>
    <row r="35" spans="2:4">
      <c r="B35" s="6"/>
    </row>
    <row r="36" spans="2:4" ht="62.25" customHeight="1">
      <c r="B36" s="63" t="s">
        <v>4</v>
      </c>
      <c r="C36" s="64">
        <v>1093</v>
      </c>
      <c r="D36" s="104" t="s">
        <v>215</v>
      </c>
    </row>
    <row r="37" spans="2:4">
      <c r="B37" s="69" t="s">
        <v>6</v>
      </c>
      <c r="C37" s="83" t="s">
        <v>97</v>
      </c>
      <c r="D37" s="65" t="s">
        <v>12</v>
      </c>
    </row>
    <row r="38" spans="2:4">
      <c r="B38" s="66" t="s">
        <v>7</v>
      </c>
      <c r="C38" s="80" t="s">
        <v>211</v>
      </c>
      <c r="D38" s="68"/>
    </row>
    <row r="39" spans="2:4" ht="55.5" customHeight="1">
      <c r="B39" s="69" t="s">
        <v>10</v>
      </c>
      <c r="C39" s="49" t="s">
        <v>79</v>
      </c>
      <c r="D39" s="68"/>
    </row>
    <row r="40" spans="2:4">
      <c r="B40" s="66" t="s">
        <v>8</v>
      </c>
      <c r="C40" s="111" t="s">
        <v>59</v>
      </c>
      <c r="D40" s="68"/>
    </row>
    <row r="41" spans="2:4" ht="27">
      <c r="B41" s="70" t="s">
        <v>13</v>
      </c>
      <c r="C41" s="118" t="s">
        <v>99</v>
      </c>
      <c r="D41" s="68"/>
    </row>
    <row r="42" spans="2:4">
      <c r="B42" s="71"/>
      <c r="C42" s="72" t="s">
        <v>0</v>
      </c>
      <c r="D42" s="73"/>
    </row>
    <row r="43" spans="2:4" ht="16.5" customHeight="1">
      <c r="B43" s="251" t="s">
        <v>100</v>
      </c>
      <c r="C43" s="251"/>
      <c r="D43" s="73">
        <v>656</v>
      </c>
    </row>
    <row r="44" spans="2:4" ht="16.5" customHeight="1">
      <c r="B44" s="251" t="s">
        <v>101</v>
      </c>
      <c r="C44" s="251"/>
      <c r="D44" s="73">
        <v>50</v>
      </c>
    </row>
    <row r="45" spans="2:4" ht="16.5" customHeight="1">
      <c r="B45" s="251" t="s">
        <v>102</v>
      </c>
      <c r="C45" s="251"/>
      <c r="D45" s="73">
        <v>66</v>
      </c>
    </row>
    <row r="46" spans="2:4" ht="16.5" customHeight="1">
      <c r="B46" s="251" t="s">
        <v>103</v>
      </c>
      <c r="C46" s="251"/>
      <c r="D46" s="73">
        <v>1</v>
      </c>
    </row>
    <row r="47" spans="2:4" ht="16.5" customHeight="1">
      <c r="B47" s="251" t="s">
        <v>104</v>
      </c>
      <c r="C47" s="251"/>
      <c r="D47" s="73">
        <v>10</v>
      </c>
    </row>
    <row r="48" spans="2:4">
      <c r="B48" s="251" t="s">
        <v>105</v>
      </c>
      <c r="C48" s="251"/>
      <c r="D48" s="73">
        <v>20</v>
      </c>
    </row>
    <row r="49" spans="2:4">
      <c r="B49" s="251" t="s">
        <v>106</v>
      </c>
      <c r="C49" s="251"/>
      <c r="D49" s="73">
        <v>40</v>
      </c>
    </row>
    <row r="50" spans="2:4">
      <c r="B50" s="251" t="s">
        <v>107</v>
      </c>
      <c r="C50" s="251"/>
      <c r="D50" s="73">
        <v>30</v>
      </c>
    </row>
    <row r="51" spans="2:4">
      <c r="B51" s="251" t="s">
        <v>108</v>
      </c>
      <c r="C51" s="251"/>
      <c r="D51" s="73">
        <v>10</v>
      </c>
    </row>
    <row r="52" spans="2:4">
      <c r="B52" s="251" t="s">
        <v>109</v>
      </c>
      <c r="C52" s="251"/>
      <c r="D52" s="73">
        <v>85</v>
      </c>
    </row>
    <row r="53" spans="2:4">
      <c r="B53" s="251" t="s">
        <v>110</v>
      </c>
      <c r="C53" s="251"/>
      <c r="D53" s="73">
        <v>1</v>
      </c>
    </row>
    <row r="54" spans="2:4">
      <c r="B54" s="251" t="s">
        <v>111</v>
      </c>
      <c r="C54" s="251"/>
      <c r="D54" s="73">
        <v>155</v>
      </c>
    </row>
    <row r="55" spans="2:4">
      <c r="B55" s="251" t="s">
        <v>112</v>
      </c>
      <c r="C55" s="251"/>
      <c r="D55" s="73">
        <v>10</v>
      </c>
    </row>
    <row r="56" spans="2:4">
      <c r="B56" s="251" t="s">
        <v>113</v>
      </c>
      <c r="C56" s="251"/>
      <c r="D56" s="73">
        <v>20</v>
      </c>
    </row>
    <row r="57" spans="2:4">
      <c r="B57" s="251" t="s">
        <v>114</v>
      </c>
      <c r="C57" s="251"/>
      <c r="D57" s="73">
        <v>30</v>
      </c>
    </row>
    <row r="58" spans="2:4">
      <c r="B58" s="251" t="s">
        <v>115</v>
      </c>
      <c r="C58" s="251"/>
      <c r="D58" s="73">
        <v>35</v>
      </c>
    </row>
    <row r="59" spans="2:4">
      <c r="B59" s="251" t="s">
        <v>116</v>
      </c>
      <c r="C59" s="251"/>
      <c r="D59" s="73">
        <v>11</v>
      </c>
    </row>
    <row r="60" spans="2:4">
      <c r="B60" s="251" t="s">
        <v>117</v>
      </c>
      <c r="C60" s="251"/>
      <c r="D60" s="73">
        <v>10</v>
      </c>
    </row>
    <row r="61" spans="2:4">
      <c r="B61" s="251" t="s">
        <v>118</v>
      </c>
      <c r="C61" s="251"/>
      <c r="D61" s="73">
        <v>60</v>
      </c>
    </row>
    <row r="62" spans="2:4" ht="16.5" customHeight="1">
      <c r="B62" s="251" t="s">
        <v>119</v>
      </c>
      <c r="C62" s="251"/>
      <c r="D62" s="73">
        <v>12</v>
      </c>
    </row>
    <row r="63" spans="2:4">
      <c r="B63" s="81" t="s">
        <v>9</v>
      </c>
      <c r="C63" s="82"/>
      <c r="D63" s="152">
        <v>23016</v>
      </c>
    </row>
  </sheetData>
  <mergeCells count="23">
    <mergeCell ref="C2:D2"/>
    <mergeCell ref="B5:D5"/>
    <mergeCell ref="B4:D4"/>
    <mergeCell ref="B48:C48"/>
    <mergeCell ref="B49:C49"/>
    <mergeCell ref="B55:C55"/>
    <mergeCell ref="B56:C56"/>
    <mergeCell ref="B57:C57"/>
    <mergeCell ref="B43:C43"/>
    <mergeCell ref="B44:C44"/>
    <mergeCell ref="B45:C45"/>
    <mergeCell ref="B46:C46"/>
    <mergeCell ref="B47:C47"/>
    <mergeCell ref="B50:C50"/>
    <mergeCell ref="B51:C51"/>
    <mergeCell ref="B52:C52"/>
    <mergeCell ref="B53:C53"/>
    <mergeCell ref="B54:C54"/>
    <mergeCell ref="B59:C59"/>
    <mergeCell ref="B60:C60"/>
    <mergeCell ref="B61:C61"/>
    <mergeCell ref="B62:C62"/>
    <mergeCell ref="B58:C58"/>
  </mergeCells>
  <printOptions horizontalCentered="1"/>
  <pageMargins left="0" right="0" top="0" bottom="0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zoomScaleNormal="100" zoomScaleSheetLayoutView="80" workbookViewId="0">
      <selection activeCell="E21" sqref="E21"/>
    </sheetView>
  </sheetViews>
  <sheetFormatPr defaultColWidth="9.140625" defaultRowHeight="17.25"/>
  <cols>
    <col min="1" max="1" width="4" style="1" customWidth="1"/>
    <col min="2" max="2" width="35.7109375" style="1" customWidth="1"/>
    <col min="3" max="3" width="59.28515625" style="1" customWidth="1"/>
    <col min="4" max="4" width="31" style="17" customWidth="1"/>
    <col min="5" max="5" width="9.140625" style="1"/>
    <col min="6" max="6" width="49.85546875" style="1" customWidth="1"/>
    <col min="7" max="16384" width="9.140625" style="1"/>
  </cols>
  <sheetData>
    <row r="1" spans="1:4" ht="15.75" customHeight="1">
      <c r="D1" s="31"/>
    </row>
    <row r="2" spans="1:4" ht="54" customHeight="1">
      <c r="C2" s="32"/>
      <c r="D2" s="172" t="s">
        <v>210</v>
      </c>
    </row>
    <row r="3" spans="1:4" ht="66" customHeight="1">
      <c r="A3" s="238" t="s">
        <v>185</v>
      </c>
      <c r="B3" s="238"/>
      <c r="C3" s="238"/>
      <c r="D3" s="238"/>
    </row>
    <row r="5" spans="1:4">
      <c r="B5" s="256" t="s">
        <v>5</v>
      </c>
      <c r="C5" s="256"/>
      <c r="D5" s="256"/>
    </row>
    <row r="7" spans="1:4">
      <c r="B7" s="109" t="s">
        <v>14</v>
      </c>
    </row>
    <row r="8" spans="1:4" ht="25.5" customHeight="1">
      <c r="B8" s="76" t="s">
        <v>1</v>
      </c>
      <c r="C8" s="76" t="s">
        <v>2</v>
      </c>
      <c r="D8" s="33"/>
    </row>
    <row r="9" spans="1:4" ht="19.5" customHeight="1">
      <c r="B9" s="77">
        <v>1120</v>
      </c>
      <c r="C9" s="78" t="s">
        <v>34</v>
      </c>
      <c r="D9" s="33"/>
    </row>
    <row r="10" spans="1:4">
      <c r="B10" s="84"/>
      <c r="C10" s="33"/>
      <c r="D10" s="33"/>
    </row>
    <row r="11" spans="1:4">
      <c r="B11" s="85" t="s">
        <v>3</v>
      </c>
      <c r="C11" s="33"/>
      <c r="D11" s="33"/>
    </row>
    <row r="12" spans="1:4" ht="39" customHeight="1">
      <c r="B12" s="63" t="s">
        <v>4</v>
      </c>
      <c r="C12" s="64">
        <v>1120</v>
      </c>
      <c r="D12" s="104" t="s">
        <v>73</v>
      </c>
    </row>
    <row r="13" spans="1:4">
      <c r="B13" s="69" t="s">
        <v>6</v>
      </c>
      <c r="C13" s="83" t="s">
        <v>144</v>
      </c>
      <c r="D13" s="65" t="s">
        <v>12</v>
      </c>
    </row>
    <row r="14" spans="1:4">
      <c r="B14" s="66" t="s">
        <v>7</v>
      </c>
      <c r="C14" s="67" t="s">
        <v>74</v>
      </c>
      <c r="D14" s="68"/>
    </row>
    <row r="15" spans="1:4" ht="27">
      <c r="B15" s="69" t="s">
        <v>10</v>
      </c>
      <c r="C15" s="49" t="s">
        <v>75</v>
      </c>
      <c r="D15" s="68"/>
    </row>
    <row r="16" spans="1:4">
      <c r="B16" s="66" t="s">
        <v>8</v>
      </c>
      <c r="C16" s="40" t="s">
        <v>59</v>
      </c>
      <c r="D16" s="68"/>
    </row>
    <row r="17" spans="2:4" ht="29.25" customHeight="1">
      <c r="B17" s="70" t="s">
        <v>13</v>
      </c>
      <c r="C17" s="42" t="s">
        <v>98</v>
      </c>
      <c r="D17" s="68"/>
    </row>
    <row r="18" spans="2:4">
      <c r="B18" s="71"/>
      <c r="C18" s="72" t="s">
        <v>0</v>
      </c>
      <c r="D18" s="73"/>
    </row>
    <row r="19" spans="2:4">
      <c r="B19" s="74" t="s">
        <v>9</v>
      </c>
      <c r="C19" s="75"/>
      <c r="D19" s="214">
        <v>-21614.400000000001</v>
      </c>
    </row>
    <row r="20" spans="2:4">
      <c r="B20" s="33"/>
      <c r="C20" s="33"/>
      <c r="D20" s="50"/>
    </row>
    <row r="21" spans="2:4" ht="46.5" customHeight="1">
      <c r="B21" s="134" t="s">
        <v>1</v>
      </c>
      <c r="C21" s="135" t="s">
        <v>134</v>
      </c>
      <c r="D21" s="136" t="s">
        <v>213</v>
      </c>
    </row>
    <row r="22" spans="2:4">
      <c r="B22" s="137" t="s">
        <v>6</v>
      </c>
      <c r="C22" s="135" t="s">
        <v>138</v>
      </c>
      <c r="D22" s="138" t="s">
        <v>12</v>
      </c>
    </row>
    <row r="23" spans="2:4" ht="40.5">
      <c r="B23" s="137" t="s">
        <v>7</v>
      </c>
      <c r="C23" s="150" t="s">
        <v>136</v>
      </c>
      <c r="D23" s="142"/>
    </row>
    <row r="24" spans="2:4" ht="40.5">
      <c r="B24" s="137" t="s">
        <v>10</v>
      </c>
      <c r="C24" s="151" t="s">
        <v>137</v>
      </c>
      <c r="D24" s="142"/>
    </row>
    <row r="25" spans="2:4" ht="27">
      <c r="B25" s="137" t="s">
        <v>8</v>
      </c>
      <c r="C25" s="131" t="s">
        <v>129</v>
      </c>
      <c r="D25" s="142"/>
    </row>
    <row r="26" spans="2:4" ht="27">
      <c r="B26" s="115" t="s">
        <v>13</v>
      </c>
      <c r="C26" s="115" t="s">
        <v>64</v>
      </c>
      <c r="D26" s="142"/>
    </row>
    <row r="27" spans="2:4">
      <c r="B27" s="139"/>
      <c r="C27" s="140" t="s">
        <v>0</v>
      </c>
      <c r="D27" s="143"/>
    </row>
    <row r="28" spans="2:4">
      <c r="B28" s="141" t="s">
        <v>9</v>
      </c>
      <c r="C28" s="82"/>
      <c r="D28" s="219">
        <v>-1401.6</v>
      </c>
    </row>
    <row r="30" spans="2:4">
      <c r="B30" s="103" t="s">
        <v>70</v>
      </c>
      <c r="C30" s="106" t="s">
        <v>71</v>
      </c>
      <c r="D30" s="105"/>
    </row>
    <row r="31" spans="2:4">
      <c r="B31" s="125">
        <v>1093</v>
      </c>
      <c r="C31" s="157" t="s">
        <v>76</v>
      </c>
      <c r="D31" s="105"/>
    </row>
    <row r="32" spans="2:4">
      <c r="B32" s="105"/>
      <c r="C32" s="159"/>
      <c r="D32" s="105"/>
    </row>
    <row r="33" spans="2:4">
      <c r="B33" s="255" t="s">
        <v>72</v>
      </c>
      <c r="C33" s="255"/>
      <c r="D33" s="255"/>
    </row>
    <row r="34" spans="2:4" ht="49.5" customHeight="1">
      <c r="B34" s="63" t="s">
        <v>4</v>
      </c>
      <c r="C34" s="64">
        <v>1093</v>
      </c>
      <c r="D34" s="158" t="s">
        <v>215</v>
      </c>
    </row>
    <row r="35" spans="2:4">
      <c r="B35" s="69" t="s">
        <v>6</v>
      </c>
      <c r="C35" s="83" t="s">
        <v>97</v>
      </c>
      <c r="D35" s="65" t="s">
        <v>12</v>
      </c>
    </row>
    <row r="36" spans="2:4">
      <c r="B36" s="66" t="s">
        <v>7</v>
      </c>
      <c r="C36" s="80" t="s">
        <v>211</v>
      </c>
      <c r="D36" s="68"/>
    </row>
    <row r="37" spans="2:4" ht="55.5" customHeight="1">
      <c r="B37" s="69" t="s">
        <v>10</v>
      </c>
      <c r="C37" s="49" t="s">
        <v>79</v>
      </c>
      <c r="D37" s="68"/>
    </row>
    <row r="38" spans="2:4">
      <c r="B38" s="66" t="s">
        <v>8</v>
      </c>
      <c r="C38" s="111" t="s">
        <v>59</v>
      </c>
      <c r="D38" s="68"/>
    </row>
    <row r="39" spans="2:4" ht="27">
      <c r="B39" s="70" t="s">
        <v>13</v>
      </c>
      <c r="C39" s="118" t="s">
        <v>99</v>
      </c>
      <c r="D39" s="68"/>
    </row>
    <row r="40" spans="2:4">
      <c r="B40" s="71"/>
      <c r="C40" s="72" t="s">
        <v>0</v>
      </c>
      <c r="D40" s="73"/>
    </row>
    <row r="41" spans="2:4">
      <c r="B41" s="251" t="s">
        <v>100</v>
      </c>
      <c r="C41" s="251"/>
      <c r="D41" s="73">
        <v>656</v>
      </c>
    </row>
    <row r="42" spans="2:4">
      <c r="B42" s="251" t="s">
        <v>101</v>
      </c>
      <c r="C42" s="251"/>
      <c r="D42" s="73">
        <v>50</v>
      </c>
    </row>
    <row r="43" spans="2:4">
      <c r="B43" s="251" t="s">
        <v>102</v>
      </c>
      <c r="C43" s="251"/>
      <c r="D43" s="73">
        <v>66</v>
      </c>
    </row>
    <row r="44" spans="2:4">
      <c r="B44" s="251" t="s">
        <v>103</v>
      </c>
      <c r="C44" s="251"/>
      <c r="D44" s="73">
        <v>1</v>
      </c>
    </row>
    <row r="45" spans="2:4">
      <c r="B45" s="251" t="s">
        <v>104</v>
      </c>
      <c r="C45" s="251"/>
      <c r="D45" s="73">
        <v>10</v>
      </c>
    </row>
    <row r="46" spans="2:4">
      <c r="B46" s="251" t="s">
        <v>105</v>
      </c>
      <c r="C46" s="251"/>
      <c r="D46" s="73">
        <v>20</v>
      </c>
    </row>
    <row r="47" spans="2:4">
      <c r="B47" s="251" t="s">
        <v>106</v>
      </c>
      <c r="C47" s="251"/>
      <c r="D47" s="73">
        <v>40</v>
      </c>
    </row>
    <row r="48" spans="2:4">
      <c r="B48" s="251" t="s">
        <v>107</v>
      </c>
      <c r="C48" s="251"/>
      <c r="D48" s="73">
        <v>30</v>
      </c>
    </row>
    <row r="49" spans="2:4">
      <c r="B49" s="251" t="s">
        <v>108</v>
      </c>
      <c r="C49" s="251"/>
      <c r="D49" s="73">
        <v>10</v>
      </c>
    </row>
    <row r="50" spans="2:4">
      <c r="B50" s="251" t="s">
        <v>109</v>
      </c>
      <c r="C50" s="251"/>
      <c r="D50" s="73">
        <v>85</v>
      </c>
    </row>
    <row r="51" spans="2:4">
      <c r="B51" s="251" t="s">
        <v>110</v>
      </c>
      <c r="C51" s="251"/>
      <c r="D51" s="73">
        <v>1</v>
      </c>
    </row>
    <row r="52" spans="2:4">
      <c r="B52" s="251" t="s">
        <v>111</v>
      </c>
      <c r="C52" s="251"/>
      <c r="D52" s="73">
        <v>155</v>
      </c>
    </row>
    <row r="53" spans="2:4">
      <c r="B53" s="251" t="s">
        <v>112</v>
      </c>
      <c r="C53" s="251"/>
      <c r="D53" s="73">
        <v>10</v>
      </c>
    </row>
    <row r="54" spans="2:4">
      <c r="B54" s="251" t="s">
        <v>113</v>
      </c>
      <c r="C54" s="251"/>
      <c r="D54" s="73">
        <v>20</v>
      </c>
    </row>
    <row r="55" spans="2:4">
      <c r="B55" s="251" t="s">
        <v>114</v>
      </c>
      <c r="C55" s="251"/>
      <c r="D55" s="73">
        <v>30</v>
      </c>
    </row>
    <row r="56" spans="2:4">
      <c r="B56" s="251" t="s">
        <v>115</v>
      </c>
      <c r="C56" s="251"/>
      <c r="D56" s="73">
        <v>35</v>
      </c>
    </row>
    <row r="57" spans="2:4">
      <c r="B57" s="251" t="s">
        <v>116</v>
      </c>
      <c r="C57" s="251"/>
      <c r="D57" s="73">
        <v>11</v>
      </c>
    </row>
    <row r="58" spans="2:4">
      <c r="B58" s="251" t="s">
        <v>117</v>
      </c>
      <c r="C58" s="251"/>
      <c r="D58" s="73">
        <v>10</v>
      </c>
    </row>
    <row r="59" spans="2:4">
      <c r="B59" s="251" t="s">
        <v>118</v>
      </c>
      <c r="C59" s="251"/>
      <c r="D59" s="73">
        <v>60</v>
      </c>
    </row>
    <row r="60" spans="2:4">
      <c r="B60" s="251" t="s">
        <v>119</v>
      </c>
      <c r="C60" s="251"/>
      <c r="D60" s="73">
        <v>12</v>
      </c>
    </row>
    <row r="61" spans="2:4">
      <c r="B61" s="81" t="s">
        <v>9</v>
      </c>
      <c r="C61" s="82"/>
      <c r="D61" s="152">
        <v>23016</v>
      </c>
    </row>
  </sheetData>
  <mergeCells count="23">
    <mergeCell ref="B33:D33"/>
    <mergeCell ref="A3:D3"/>
    <mergeCell ref="B5:D5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8:C58"/>
    <mergeCell ref="B59:C59"/>
    <mergeCell ref="B60:C60"/>
    <mergeCell ref="B53:C53"/>
    <mergeCell ref="B54:C54"/>
    <mergeCell ref="B55:C55"/>
    <mergeCell ref="B56:C56"/>
    <mergeCell ref="B57:C57"/>
  </mergeCells>
  <printOptions horizontalCentered="1"/>
  <pageMargins left="0" right="0" top="0" bottom="0" header="0" footer="0"/>
  <pageSetup paperSize="9" scale="4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G8" sqref="G8"/>
    </sheetView>
  </sheetViews>
  <sheetFormatPr defaultRowHeight="18"/>
  <cols>
    <col min="1" max="1" width="16" style="24" customWidth="1"/>
    <col min="2" max="2" width="39.5703125" style="27" customWidth="1"/>
    <col min="3" max="3" width="11" style="28" customWidth="1"/>
    <col min="4" max="4" width="10.85546875" style="29" customWidth="1"/>
    <col min="5" max="5" width="11.42578125" style="29" customWidth="1"/>
    <col min="6" max="6" width="10.28515625" style="28" customWidth="1"/>
    <col min="7" max="7" width="16.5703125" style="29" customWidth="1"/>
    <col min="8" max="16384" width="9.140625" style="24"/>
  </cols>
  <sheetData>
    <row r="1" spans="1:7">
      <c r="A1" s="20"/>
      <c r="B1" s="22"/>
      <c r="C1" s="23"/>
      <c r="D1" s="23"/>
      <c r="E1" s="263"/>
      <c r="F1" s="263"/>
      <c r="G1" s="263"/>
    </row>
    <row r="2" spans="1:7" ht="57" customHeight="1">
      <c r="A2" s="20"/>
      <c r="B2" s="25"/>
      <c r="C2" s="25"/>
      <c r="D2" s="25"/>
      <c r="E2" s="10"/>
      <c r="F2" s="223" t="s">
        <v>209</v>
      </c>
      <c r="G2" s="223"/>
    </row>
    <row r="3" spans="1:7">
      <c r="A3" s="20"/>
      <c r="B3" s="22"/>
      <c r="C3" s="26"/>
      <c r="D3" s="21"/>
      <c r="E3" s="10"/>
      <c r="F3" s="10"/>
      <c r="G3" s="18"/>
    </row>
    <row r="4" spans="1:7" ht="57" customHeight="1">
      <c r="A4" s="264" t="s">
        <v>216</v>
      </c>
      <c r="B4" s="264"/>
      <c r="C4" s="264"/>
      <c r="D4" s="264"/>
      <c r="E4" s="264"/>
      <c r="F4" s="264"/>
      <c r="G4" s="264"/>
    </row>
    <row r="5" spans="1:7" ht="63.75" customHeight="1">
      <c r="A5" s="265" t="s">
        <v>39</v>
      </c>
      <c r="B5" s="267" t="s">
        <v>40</v>
      </c>
      <c r="C5" s="267" t="s">
        <v>41</v>
      </c>
      <c r="D5" s="267" t="s">
        <v>42</v>
      </c>
      <c r="E5" s="267" t="s">
        <v>43</v>
      </c>
      <c r="F5" s="268" t="s">
        <v>44</v>
      </c>
      <c r="G5" s="268"/>
    </row>
    <row r="6" spans="1:7" ht="30.75" customHeight="1">
      <c r="A6" s="266"/>
      <c r="B6" s="267"/>
      <c r="C6" s="267"/>
      <c r="D6" s="267"/>
      <c r="E6" s="267"/>
      <c r="F6" s="86" t="s">
        <v>45</v>
      </c>
      <c r="G6" s="86" t="s">
        <v>46</v>
      </c>
    </row>
    <row r="7" spans="1:7">
      <c r="A7" s="87">
        <v>1</v>
      </c>
      <c r="B7" s="86">
        <v>2</v>
      </c>
      <c r="C7" s="86">
        <v>3</v>
      </c>
      <c r="D7" s="86">
        <v>4</v>
      </c>
      <c r="E7" s="86">
        <v>5</v>
      </c>
      <c r="F7" s="86">
        <v>6</v>
      </c>
      <c r="G7" s="86">
        <v>7</v>
      </c>
    </row>
    <row r="8" spans="1:7" ht="26.25" customHeight="1">
      <c r="A8" s="269" t="s">
        <v>121</v>
      </c>
      <c r="B8" s="270"/>
      <c r="C8" s="270"/>
      <c r="D8" s="270"/>
      <c r="E8" s="270"/>
      <c r="F8" s="271"/>
      <c r="G8" s="282">
        <v>-21016</v>
      </c>
    </row>
    <row r="9" spans="1:7" s="96" customFormat="1" ht="17.25" customHeight="1">
      <c r="A9" s="94" t="s">
        <v>66</v>
      </c>
      <c r="B9" s="95" t="s">
        <v>67</v>
      </c>
      <c r="C9" s="95" t="s">
        <v>68</v>
      </c>
      <c r="D9" s="272" t="s">
        <v>69</v>
      </c>
      <c r="E9" s="273"/>
      <c r="F9" s="273"/>
      <c r="G9" s="274"/>
    </row>
    <row r="10" spans="1:7" ht="23.25" customHeight="1">
      <c r="A10" s="99" t="s">
        <v>143</v>
      </c>
      <c r="B10" s="260" t="s">
        <v>95</v>
      </c>
      <c r="C10" s="261"/>
      <c r="D10" s="261"/>
      <c r="E10" s="261"/>
      <c r="F10" s="262"/>
      <c r="G10" s="97">
        <f>G11</f>
        <v>-19614.399999999998</v>
      </c>
    </row>
    <row r="11" spans="1:7">
      <c r="A11" s="88"/>
      <c r="B11" s="89" t="s">
        <v>120</v>
      </c>
      <c r="C11" s="90"/>
      <c r="D11" s="91"/>
      <c r="E11" s="90"/>
      <c r="F11" s="90"/>
      <c r="G11" s="97">
        <f>SUM(G12:G23)</f>
        <v>-19614.399999999998</v>
      </c>
    </row>
    <row r="12" spans="1:7">
      <c r="A12" s="220" t="s">
        <v>167</v>
      </c>
      <c r="B12" s="92" t="s">
        <v>123</v>
      </c>
      <c r="C12" s="93" t="s">
        <v>124</v>
      </c>
      <c r="D12" s="93" t="s">
        <v>122</v>
      </c>
      <c r="E12" s="199">
        <v>-7044370</v>
      </c>
      <c r="F12" s="98">
        <v>1</v>
      </c>
      <c r="G12" s="97">
        <v>-7044.4</v>
      </c>
    </row>
    <row r="13" spans="1:7" ht="27">
      <c r="A13" s="221" t="s">
        <v>168</v>
      </c>
      <c r="B13" s="121" t="s">
        <v>125</v>
      </c>
      <c r="C13" s="93" t="s">
        <v>124</v>
      </c>
      <c r="D13" s="93" t="s">
        <v>122</v>
      </c>
      <c r="E13" s="199">
        <v>-2500000</v>
      </c>
      <c r="F13" s="98">
        <v>1</v>
      </c>
      <c r="G13" s="97">
        <f t="shared" ref="G13:G23" si="0">F13*E13/1000</f>
        <v>-2500</v>
      </c>
    </row>
    <row r="14" spans="1:7" ht="27">
      <c r="A14" s="222" t="s">
        <v>173</v>
      </c>
      <c r="B14" s="162" t="s">
        <v>174</v>
      </c>
      <c r="C14" s="93" t="s">
        <v>124</v>
      </c>
      <c r="D14" s="93" t="s">
        <v>122</v>
      </c>
      <c r="E14" s="199">
        <v>-995000</v>
      </c>
      <c r="F14" s="98">
        <v>1</v>
      </c>
      <c r="G14" s="97">
        <f t="shared" si="0"/>
        <v>-995</v>
      </c>
    </row>
    <row r="15" spans="1:7" ht="43.5" customHeight="1">
      <c r="A15" s="221" t="s">
        <v>169</v>
      </c>
      <c r="B15" s="121" t="s">
        <v>126</v>
      </c>
      <c r="C15" s="122" t="s">
        <v>127</v>
      </c>
      <c r="D15" s="93" t="s">
        <v>122</v>
      </c>
      <c r="E15" s="199">
        <v>-6500000</v>
      </c>
      <c r="F15" s="98">
        <v>1</v>
      </c>
      <c r="G15" s="97">
        <f t="shared" si="0"/>
        <v>-6500</v>
      </c>
    </row>
    <row r="16" spans="1:7" ht="27">
      <c r="A16" s="120" t="s">
        <v>170</v>
      </c>
      <c r="B16" s="121" t="s">
        <v>128</v>
      </c>
      <c r="C16" s="122" t="s">
        <v>124</v>
      </c>
      <c r="D16" s="93" t="s">
        <v>122</v>
      </c>
      <c r="E16" s="199">
        <v>-300000</v>
      </c>
      <c r="F16" s="98">
        <v>1</v>
      </c>
      <c r="G16" s="97">
        <f t="shared" ref="G16" si="1">F16*E16/1000</f>
        <v>-300</v>
      </c>
    </row>
    <row r="17" spans="1:7" ht="27">
      <c r="A17" s="120" t="s">
        <v>171</v>
      </c>
      <c r="B17" s="121" t="s">
        <v>142</v>
      </c>
      <c r="C17" s="122" t="s">
        <v>127</v>
      </c>
      <c r="D17" s="93" t="s">
        <v>122</v>
      </c>
      <c r="E17" s="199">
        <v>-1000000</v>
      </c>
      <c r="F17" s="98">
        <v>1</v>
      </c>
      <c r="G17" s="97">
        <f t="shared" ref="G17" si="2">F17*E17/1000</f>
        <v>-1000</v>
      </c>
    </row>
    <row r="18" spans="1:7" ht="40.5">
      <c r="A18" s="169" t="s">
        <v>175</v>
      </c>
      <c r="B18" s="121" t="s">
        <v>176</v>
      </c>
      <c r="C18" s="122" t="s">
        <v>124</v>
      </c>
      <c r="D18" s="93" t="s">
        <v>122</v>
      </c>
      <c r="E18" s="199">
        <v>-100000</v>
      </c>
      <c r="F18" s="98">
        <v>1</v>
      </c>
      <c r="G18" s="97">
        <f>F18*E18/1000</f>
        <v>-100</v>
      </c>
    </row>
    <row r="19" spans="1:7" ht="27">
      <c r="A19" s="170" t="s">
        <v>177</v>
      </c>
      <c r="B19" s="162" t="s">
        <v>178</v>
      </c>
      <c r="C19" s="122" t="s">
        <v>127</v>
      </c>
      <c r="D19" s="93" t="s">
        <v>122</v>
      </c>
      <c r="E19" s="199">
        <v>-200000</v>
      </c>
      <c r="F19" s="98">
        <v>1</v>
      </c>
      <c r="G19" s="97">
        <f t="shared" si="0"/>
        <v>-200</v>
      </c>
    </row>
    <row r="20" spans="1:7">
      <c r="A20" s="170" t="s">
        <v>179</v>
      </c>
      <c r="B20" s="162" t="s">
        <v>180</v>
      </c>
      <c r="C20" s="122" t="s">
        <v>127</v>
      </c>
      <c r="D20" s="167" t="s">
        <v>165</v>
      </c>
      <c r="E20" s="199"/>
      <c r="F20" s="98"/>
      <c r="G20" s="97">
        <v>-399.6</v>
      </c>
    </row>
    <row r="21" spans="1:7">
      <c r="A21" s="170" t="s">
        <v>181</v>
      </c>
      <c r="B21" s="162" t="s">
        <v>180</v>
      </c>
      <c r="C21" s="122" t="s">
        <v>127</v>
      </c>
      <c r="D21" s="167" t="s">
        <v>165</v>
      </c>
      <c r="E21" s="199"/>
      <c r="F21" s="98"/>
      <c r="G21" s="97">
        <v>-238.8</v>
      </c>
    </row>
    <row r="22" spans="1:7">
      <c r="A22" s="170" t="s">
        <v>182</v>
      </c>
      <c r="B22" s="162" t="s">
        <v>183</v>
      </c>
      <c r="C22" s="122" t="s">
        <v>127</v>
      </c>
      <c r="D22" s="167" t="s">
        <v>165</v>
      </c>
      <c r="E22" s="199"/>
      <c r="F22" s="98"/>
      <c r="G22" s="97">
        <v>-36.6</v>
      </c>
    </row>
    <row r="23" spans="1:7" ht="27">
      <c r="A23" s="120" t="s">
        <v>172</v>
      </c>
      <c r="B23" s="121" t="s">
        <v>141</v>
      </c>
      <c r="C23" s="122" t="s">
        <v>124</v>
      </c>
      <c r="D23" s="93" t="s">
        <v>122</v>
      </c>
      <c r="E23" s="199">
        <v>-300000</v>
      </c>
      <c r="F23" s="98">
        <v>1</v>
      </c>
      <c r="G23" s="97">
        <f t="shared" si="0"/>
        <v>-300</v>
      </c>
    </row>
    <row r="24" spans="1:7">
      <c r="A24" s="160"/>
      <c r="B24" s="162"/>
      <c r="C24" s="163"/>
      <c r="D24" s="163"/>
      <c r="E24" s="164"/>
      <c r="F24" s="165"/>
      <c r="G24" s="161"/>
    </row>
    <row r="25" spans="1:7" ht="28.5" customHeight="1">
      <c r="A25" s="120" t="s">
        <v>139</v>
      </c>
      <c r="B25" s="257" t="s">
        <v>136</v>
      </c>
      <c r="C25" s="258"/>
      <c r="D25" s="258"/>
      <c r="E25" s="258"/>
      <c r="F25" s="259"/>
      <c r="G25" s="97">
        <f>SUM(G26:G36)</f>
        <v>-1401.6</v>
      </c>
    </row>
    <row r="26" spans="1:7">
      <c r="A26" s="153"/>
      <c r="B26" s="89" t="s">
        <v>140</v>
      </c>
      <c r="C26" s="167"/>
      <c r="D26" s="167"/>
      <c r="E26" s="154"/>
      <c r="F26" s="155"/>
      <c r="G26" s="97"/>
    </row>
    <row r="27" spans="1:7">
      <c r="A27" s="167" t="s">
        <v>155</v>
      </c>
      <c r="B27" s="166" t="s">
        <v>145</v>
      </c>
      <c r="C27" s="167" t="s">
        <v>127</v>
      </c>
      <c r="D27" s="167" t="s">
        <v>165</v>
      </c>
      <c r="E27" s="199"/>
      <c r="F27" s="155"/>
      <c r="G27" s="97">
        <v>-255</v>
      </c>
    </row>
    <row r="28" spans="1:7">
      <c r="A28" s="167" t="s">
        <v>156</v>
      </c>
      <c r="B28" s="166" t="s">
        <v>146</v>
      </c>
      <c r="C28" s="167" t="s">
        <v>127</v>
      </c>
      <c r="D28" s="167" t="s">
        <v>166</v>
      </c>
      <c r="E28" s="199"/>
      <c r="F28" s="155"/>
      <c r="G28" s="97">
        <v>-18</v>
      </c>
    </row>
    <row r="29" spans="1:7">
      <c r="A29" s="167" t="s">
        <v>157</v>
      </c>
      <c r="B29" s="166" t="s">
        <v>147</v>
      </c>
      <c r="C29" s="167" t="s">
        <v>127</v>
      </c>
      <c r="D29" s="167" t="s">
        <v>165</v>
      </c>
      <c r="E29" s="199"/>
      <c r="F29" s="155"/>
      <c r="G29" s="97">
        <v>-151.5</v>
      </c>
    </row>
    <row r="30" spans="1:7">
      <c r="A30" s="167" t="s">
        <v>158</v>
      </c>
      <c r="B30" s="166" t="s">
        <v>148</v>
      </c>
      <c r="C30" s="167" t="s">
        <v>127</v>
      </c>
      <c r="D30" s="167" t="s">
        <v>165</v>
      </c>
      <c r="E30" s="199"/>
      <c r="F30" s="165"/>
      <c r="G30" s="97">
        <v>-19.3</v>
      </c>
    </row>
    <row r="31" spans="1:7">
      <c r="A31" s="167" t="s">
        <v>159</v>
      </c>
      <c r="B31" s="166" t="s">
        <v>149</v>
      </c>
      <c r="C31" s="167" t="s">
        <v>127</v>
      </c>
      <c r="D31" s="167" t="s">
        <v>165</v>
      </c>
      <c r="E31" s="199"/>
      <c r="F31" s="165"/>
      <c r="G31" s="97">
        <v>-100</v>
      </c>
    </row>
    <row r="32" spans="1:7">
      <c r="A32" s="167" t="s">
        <v>160</v>
      </c>
      <c r="B32" s="166" t="s">
        <v>150</v>
      </c>
      <c r="C32" s="167" t="s">
        <v>127</v>
      </c>
      <c r="D32" s="167" t="s">
        <v>165</v>
      </c>
      <c r="E32" s="199"/>
      <c r="F32" s="165"/>
      <c r="G32" s="156">
        <v>-353.4</v>
      </c>
    </row>
    <row r="33" spans="1:7">
      <c r="A33" s="167" t="s">
        <v>161</v>
      </c>
      <c r="B33" s="166" t="s">
        <v>151</v>
      </c>
      <c r="C33" s="167" t="s">
        <v>127</v>
      </c>
      <c r="D33" s="167" t="s">
        <v>165</v>
      </c>
      <c r="E33" s="199"/>
      <c r="F33" s="165"/>
      <c r="G33" s="97">
        <v>-117</v>
      </c>
    </row>
    <row r="34" spans="1:7">
      <c r="A34" s="167" t="s">
        <v>162</v>
      </c>
      <c r="B34" s="166" t="s">
        <v>152</v>
      </c>
      <c r="C34" s="167" t="s">
        <v>127</v>
      </c>
      <c r="D34" s="167" t="s">
        <v>165</v>
      </c>
      <c r="E34" s="199"/>
      <c r="F34" s="165"/>
      <c r="G34" s="168">
        <v>-295</v>
      </c>
    </row>
    <row r="35" spans="1:7">
      <c r="A35" s="167" t="s">
        <v>163</v>
      </c>
      <c r="B35" s="166" t="s">
        <v>153</v>
      </c>
      <c r="C35" s="167" t="s">
        <v>127</v>
      </c>
      <c r="D35" s="167" t="s">
        <v>165</v>
      </c>
      <c r="E35" s="199"/>
      <c r="F35" s="165"/>
      <c r="G35" s="156">
        <v>-24.4</v>
      </c>
    </row>
    <row r="36" spans="1:7">
      <c r="A36" s="167" t="s">
        <v>164</v>
      </c>
      <c r="B36" s="166" t="s">
        <v>154</v>
      </c>
      <c r="C36" s="167" t="s">
        <v>127</v>
      </c>
      <c r="D36" s="167" t="s">
        <v>165</v>
      </c>
      <c r="E36" s="199"/>
      <c r="F36" s="155"/>
      <c r="G36" s="97">
        <v>-68</v>
      </c>
    </row>
    <row r="37" spans="1:7">
      <c r="G37" s="30"/>
    </row>
  </sheetData>
  <mergeCells count="13">
    <mergeCell ref="B25:F25"/>
    <mergeCell ref="B10:F10"/>
    <mergeCell ref="E1:G1"/>
    <mergeCell ref="A4:G4"/>
    <mergeCell ref="A5:A6"/>
    <mergeCell ref="B5:B6"/>
    <mergeCell ref="C5:C6"/>
    <mergeCell ref="D5:D6"/>
    <mergeCell ref="E5:E6"/>
    <mergeCell ref="F5:G5"/>
    <mergeCell ref="A8:F8"/>
    <mergeCell ref="D9:G9"/>
    <mergeCell ref="F2:G2"/>
  </mergeCells>
  <printOptions horizontalCentered="1"/>
  <pageMargins left="0" right="0" top="0" bottom="0" header="0" footer="0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 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https://mul2.gov.am/tasks/164877/oneclick/havelvacner.xlsx?token=1ebf3654111f49eb1542cd7b4c571dcc</cp:keywords>
  <cp:lastModifiedBy>note</cp:lastModifiedBy>
  <cp:lastPrinted>2019-11-01T06:44:08Z</cp:lastPrinted>
  <dcterms:created xsi:type="dcterms:W3CDTF">2017-12-06T07:28:20Z</dcterms:created>
  <dcterms:modified xsi:type="dcterms:W3CDTF">2019-12-05T16:35:35Z</dcterms:modified>
</cp:coreProperties>
</file>