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840" windowHeight="12045" activeTab="3"/>
  </bookViews>
  <sheets>
    <sheet name="1" sheetId="2" r:id="rId1"/>
    <sheet name="2" sheetId="3" r:id="rId2"/>
    <sheet name="3" sheetId="7" r:id="rId3"/>
    <sheet name="4.1" sheetId="5" r:id="rId4"/>
    <sheet name="4.2" sheetId="10" r:id="rId5"/>
  </sheets>
  <definedNames>
    <definedName name="_xlnm.Print_Area" localSheetId="0">'1'!$A$1:$G$82</definedName>
    <definedName name="_xlnm.Print_Area" localSheetId="1">'2'!$A$1:$J$81</definedName>
    <definedName name="_xlnm.Print_Area" localSheetId="2">'3'!$A$1:$O$110</definedName>
    <definedName name="_xlnm.Print_Area" localSheetId="3">'4.1'!$A$1:$F$125</definedName>
    <definedName name="_xlnm.Print_Area" localSheetId="4">'4.2'!$A$1:$F$125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5" i="3"/>
  <c r="I55"/>
  <c r="H55"/>
  <c r="G55"/>
  <c r="G57"/>
  <c r="F71" i="7"/>
  <c r="D71"/>
  <c r="G8" i="2" l="1"/>
  <c r="F8"/>
  <c r="E8"/>
  <c r="D8"/>
  <c r="D7" s="1"/>
  <c r="G7"/>
  <c r="F7"/>
  <c r="E7"/>
  <c r="G9" l="1"/>
  <c r="F9"/>
  <c r="E9"/>
  <c r="D9"/>
  <c r="M91" i="7" l="1"/>
  <c r="M90" s="1"/>
  <c r="M89" s="1"/>
  <c r="M88" s="1"/>
  <c r="M87" s="1"/>
  <c r="M85" s="1"/>
  <c r="M83" s="1"/>
  <c r="J91"/>
  <c r="J90" s="1"/>
  <c r="J89" s="1"/>
  <c r="J88" s="1"/>
  <c r="J87" s="1"/>
  <c r="J85" s="1"/>
  <c r="J83" s="1"/>
  <c r="G91"/>
  <c r="D91"/>
  <c r="D90" s="1"/>
  <c r="D89" s="1"/>
  <c r="D88" s="1"/>
  <c r="D87" s="1"/>
  <c r="D85" s="1"/>
  <c r="D83" s="1"/>
  <c r="O90"/>
  <c r="N90"/>
  <c r="N89" s="1"/>
  <c r="N88" s="1"/>
  <c r="N87" s="1"/>
  <c r="N85" s="1"/>
  <c r="N83" s="1"/>
  <c r="L90"/>
  <c r="K90"/>
  <c r="K89" s="1"/>
  <c r="K88" s="1"/>
  <c r="K87" s="1"/>
  <c r="K85" s="1"/>
  <c r="K83" s="1"/>
  <c r="I90"/>
  <c r="I89" s="1"/>
  <c r="I88" s="1"/>
  <c r="I87" s="1"/>
  <c r="I85" s="1"/>
  <c r="I83" s="1"/>
  <c r="H90"/>
  <c r="H89" s="1"/>
  <c r="H88" s="1"/>
  <c r="H87" s="1"/>
  <c r="H85" s="1"/>
  <c r="H83" s="1"/>
  <c r="G90"/>
  <c r="F90"/>
  <c r="F89" s="1"/>
  <c r="F88" s="1"/>
  <c r="F87" s="1"/>
  <c r="F85" s="1"/>
  <c r="F83" s="1"/>
  <c r="E90"/>
  <c r="O89"/>
  <c r="O88" s="1"/>
  <c r="O87" s="1"/>
  <c r="O85" s="1"/>
  <c r="O83" s="1"/>
  <c r="L89"/>
  <c r="L88" s="1"/>
  <c r="L87" s="1"/>
  <c r="L85" s="1"/>
  <c r="L83" s="1"/>
  <c r="G89"/>
  <c r="G88" s="1"/>
  <c r="G87" s="1"/>
  <c r="G85" s="1"/>
  <c r="G83" s="1"/>
  <c r="E89"/>
  <c r="E88" s="1"/>
  <c r="E87" s="1"/>
  <c r="E85" s="1"/>
  <c r="E83" s="1"/>
  <c r="M39"/>
  <c r="J39"/>
  <c r="G39"/>
  <c r="D39"/>
  <c r="O38"/>
  <c r="O37" s="1"/>
  <c r="O36" s="1"/>
  <c r="O34" s="1"/>
  <c r="O32" s="1"/>
  <c r="N38"/>
  <c r="L38"/>
  <c r="L37" s="1"/>
  <c r="L36" s="1"/>
  <c r="L34" s="1"/>
  <c r="L32" s="1"/>
  <c r="K38"/>
  <c r="K37" s="1"/>
  <c r="I38"/>
  <c r="I37" s="1"/>
  <c r="I36" s="1"/>
  <c r="I34" s="1"/>
  <c r="I32" s="1"/>
  <c r="H38"/>
  <c r="H37" s="1"/>
  <c r="F38"/>
  <c r="F37" s="1"/>
  <c r="F36" s="1"/>
  <c r="F34" s="1"/>
  <c r="F32" s="1"/>
  <c r="E38"/>
  <c r="E37" s="1"/>
  <c r="E36" s="1"/>
  <c r="E34" s="1"/>
  <c r="E32" s="1"/>
  <c r="N37"/>
  <c r="J37" l="1"/>
  <c r="J36" s="1"/>
  <c r="J34" s="1"/>
  <c r="J32" s="1"/>
  <c r="J38"/>
  <c r="G38"/>
  <c r="M37"/>
  <c r="M36" s="1"/>
  <c r="M34" s="1"/>
  <c r="M32" s="1"/>
  <c r="M38"/>
  <c r="N36"/>
  <c r="N34" s="1"/>
  <c r="N32" s="1"/>
  <c r="K36"/>
  <c r="K34" s="1"/>
  <c r="K32" s="1"/>
  <c r="G37"/>
  <c r="G36" s="1"/>
  <c r="G34" s="1"/>
  <c r="G32" s="1"/>
  <c r="H36"/>
  <c r="H34" s="1"/>
  <c r="H32" s="1"/>
  <c r="D37"/>
  <c r="D36" s="1"/>
  <c r="D34" s="1"/>
  <c r="D32" s="1"/>
  <c r="D38"/>
  <c r="J66" i="3"/>
  <c r="J68" s="1"/>
  <c r="I66"/>
  <c r="I68" s="1"/>
  <c r="H66"/>
  <c r="H68" s="1"/>
  <c r="G66"/>
  <c r="G68" s="1"/>
  <c r="J35"/>
  <c r="J33" s="1"/>
  <c r="J31" s="1"/>
  <c r="I35"/>
  <c r="H35"/>
  <c r="H33" s="1"/>
  <c r="H31" s="1"/>
  <c r="G35"/>
  <c r="G33" s="1"/>
  <c r="G31" s="1"/>
  <c r="I33"/>
  <c r="I31" s="1"/>
  <c r="M109" i="7" l="1"/>
  <c r="H71" l="1"/>
  <c r="H70" s="1"/>
  <c r="H69" s="1"/>
  <c r="H68" s="1"/>
  <c r="H66" s="1"/>
  <c r="H64" s="1"/>
  <c r="I71"/>
  <c r="I70" s="1"/>
  <c r="I69" s="1"/>
  <c r="I68" s="1"/>
  <c r="K71"/>
  <c r="L71"/>
  <c r="L70" s="1"/>
  <c r="L69" s="1"/>
  <c r="L68" s="1"/>
  <c r="L66" s="1"/>
  <c r="L64" s="1"/>
  <c r="N71"/>
  <c r="N70" s="1"/>
  <c r="N69" s="1"/>
  <c r="N68" s="1"/>
  <c r="O71"/>
  <c r="O70" s="1"/>
  <c r="O69" s="1"/>
  <c r="O68" s="1"/>
  <c r="O66" s="1"/>
  <c r="O64" s="1"/>
  <c r="F70"/>
  <c r="F69" s="1"/>
  <c r="F68" s="1"/>
  <c r="E71"/>
  <c r="E70" s="1"/>
  <c r="E69" s="1"/>
  <c r="E68" s="1"/>
  <c r="E66" s="1"/>
  <c r="E64" s="1"/>
  <c r="O81"/>
  <c r="N81"/>
  <c r="N80" s="1"/>
  <c r="N79" s="1"/>
  <c r="N78" s="1"/>
  <c r="L81"/>
  <c r="L80" s="1"/>
  <c r="L79" s="1"/>
  <c r="L78" s="1"/>
  <c r="K81"/>
  <c r="K80" s="1"/>
  <c r="K79" s="1"/>
  <c r="K78" s="1"/>
  <c r="I81"/>
  <c r="I80" s="1"/>
  <c r="I79" s="1"/>
  <c r="I78" s="1"/>
  <c r="H81"/>
  <c r="F81"/>
  <c r="F80" s="1"/>
  <c r="F79" s="1"/>
  <c r="F78" s="1"/>
  <c r="E81"/>
  <c r="E80" s="1"/>
  <c r="E79" s="1"/>
  <c r="E78" s="1"/>
  <c r="M82"/>
  <c r="M81" s="1"/>
  <c r="M80" s="1"/>
  <c r="M79" s="1"/>
  <c r="M78" s="1"/>
  <c r="J82"/>
  <c r="J81" s="1"/>
  <c r="J80" s="1"/>
  <c r="J79" s="1"/>
  <c r="J78" s="1"/>
  <c r="G82"/>
  <c r="G81" s="1"/>
  <c r="G80" s="1"/>
  <c r="G79" s="1"/>
  <c r="G78" s="1"/>
  <c r="D82"/>
  <c r="D81" s="1"/>
  <c r="D80" s="1"/>
  <c r="D79" s="1"/>
  <c r="D78" s="1"/>
  <c r="O80"/>
  <c r="O79" s="1"/>
  <c r="O78" s="1"/>
  <c r="H80"/>
  <c r="H79" s="1"/>
  <c r="H78" s="1"/>
  <c r="M72"/>
  <c r="J72"/>
  <c r="G72"/>
  <c r="D72"/>
  <c r="M73"/>
  <c r="M71" s="1"/>
  <c r="J73"/>
  <c r="J71" s="1"/>
  <c r="G73"/>
  <c r="G71" s="1"/>
  <c r="G70" s="1"/>
  <c r="G69" s="1"/>
  <c r="G68" s="1"/>
  <c r="G66" s="1"/>
  <c r="G64" s="1"/>
  <c r="D73"/>
  <c r="K70"/>
  <c r="K69" s="1"/>
  <c r="K68" s="1"/>
  <c r="K66" s="1"/>
  <c r="K64" s="1"/>
  <c r="M55"/>
  <c r="J55"/>
  <c r="G55"/>
  <c r="D55"/>
  <c r="O54"/>
  <c r="N54"/>
  <c r="L54"/>
  <c r="K54"/>
  <c r="K53" s="1"/>
  <c r="I54"/>
  <c r="I53" s="1"/>
  <c r="H54"/>
  <c r="H53" s="1"/>
  <c r="H52" s="1"/>
  <c r="H50" s="1"/>
  <c r="H48" s="1"/>
  <c r="F54"/>
  <c r="F53" s="1"/>
  <c r="F52" s="1"/>
  <c r="F50" s="1"/>
  <c r="F48" s="1"/>
  <c r="E54"/>
  <c r="E53" s="1"/>
  <c r="E52" s="1"/>
  <c r="E50" s="1"/>
  <c r="E48" s="1"/>
  <c r="O53"/>
  <c r="N53"/>
  <c r="N52" s="1"/>
  <c r="N50" s="1"/>
  <c r="N48" s="1"/>
  <c r="O29"/>
  <c r="O28" s="1"/>
  <c r="O27" s="1"/>
  <c r="O25" s="1"/>
  <c r="O23" s="1"/>
  <c r="N29"/>
  <c r="L29"/>
  <c r="K29"/>
  <c r="I29"/>
  <c r="I28" s="1"/>
  <c r="I27" s="1"/>
  <c r="I25" s="1"/>
  <c r="I23" s="1"/>
  <c r="H29"/>
  <c r="F29"/>
  <c r="F28" s="1"/>
  <c r="F27" s="1"/>
  <c r="F25" s="1"/>
  <c r="F23" s="1"/>
  <c r="E29"/>
  <c r="M31"/>
  <c r="J31"/>
  <c r="G31"/>
  <c r="D31"/>
  <c r="M30"/>
  <c r="J30"/>
  <c r="G30"/>
  <c r="D30"/>
  <c r="L28"/>
  <c r="L27" s="1"/>
  <c r="L25" s="1"/>
  <c r="L23" s="1"/>
  <c r="M22"/>
  <c r="J22"/>
  <c r="G22"/>
  <c r="D22"/>
  <c r="O21"/>
  <c r="O20" s="1"/>
  <c r="O19" s="1"/>
  <c r="O17" s="1"/>
  <c r="O15" s="1"/>
  <c r="N21"/>
  <c r="L21"/>
  <c r="L20" s="1"/>
  <c r="L19" s="1"/>
  <c r="L17" s="1"/>
  <c r="L15" s="1"/>
  <c r="K21"/>
  <c r="I21"/>
  <c r="H21"/>
  <c r="F21"/>
  <c r="F20" s="1"/>
  <c r="F19" s="1"/>
  <c r="F17" s="1"/>
  <c r="F15" s="1"/>
  <c r="E21"/>
  <c r="I20"/>
  <c r="I19" s="1"/>
  <c r="I17" s="1"/>
  <c r="I15" s="1"/>
  <c r="G61" i="3"/>
  <c r="I61"/>
  <c r="H61"/>
  <c r="J61"/>
  <c r="J57"/>
  <c r="J47"/>
  <c r="I47"/>
  <c r="H47"/>
  <c r="H45" s="1"/>
  <c r="H43" s="1"/>
  <c r="G47"/>
  <c r="G45" s="1"/>
  <c r="G43" s="1"/>
  <c r="J45"/>
  <c r="I45"/>
  <c r="I43" s="1"/>
  <c r="J43"/>
  <c r="H28"/>
  <c r="I28"/>
  <c r="J28"/>
  <c r="G28"/>
  <c r="H57" l="1"/>
  <c r="I57"/>
  <c r="J63"/>
  <c r="I63"/>
  <c r="H63"/>
  <c r="O76" i="7"/>
  <c r="O74" s="1"/>
  <c r="N76"/>
  <c r="N74" s="1"/>
  <c r="M76"/>
  <c r="M74" s="1"/>
  <c r="L76"/>
  <c r="L74" s="1"/>
  <c r="K76"/>
  <c r="K74" s="1"/>
  <c r="J76"/>
  <c r="J74" s="1"/>
  <c r="I76"/>
  <c r="I74" s="1"/>
  <c r="H76"/>
  <c r="H74" s="1"/>
  <c r="F76"/>
  <c r="F74" s="1"/>
  <c r="E76"/>
  <c r="E74" s="1"/>
  <c r="M70"/>
  <c r="M69" s="1"/>
  <c r="M68" s="1"/>
  <c r="M66" s="1"/>
  <c r="M64" s="1"/>
  <c r="D70"/>
  <c r="D69" s="1"/>
  <c r="D68" s="1"/>
  <c r="D66" s="1"/>
  <c r="D64" s="1"/>
  <c r="G76"/>
  <c r="G74" s="1"/>
  <c r="D76"/>
  <c r="D74" s="1"/>
  <c r="N66"/>
  <c r="N64" s="1"/>
  <c r="I66"/>
  <c r="I64" s="1"/>
  <c r="J70"/>
  <c r="J69" s="1"/>
  <c r="J68" s="1"/>
  <c r="F66"/>
  <c r="F64" s="1"/>
  <c r="J54"/>
  <c r="G21"/>
  <c r="M21"/>
  <c r="G29"/>
  <c r="M29"/>
  <c r="M53"/>
  <c r="M52" s="1"/>
  <c r="M50" s="1"/>
  <c r="M48" s="1"/>
  <c r="G54"/>
  <c r="M54"/>
  <c r="J21"/>
  <c r="J29"/>
  <c r="D54"/>
  <c r="G53"/>
  <c r="G52" s="1"/>
  <c r="G50" s="1"/>
  <c r="G48" s="1"/>
  <c r="D53"/>
  <c r="D52" s="1"/>
  <c r="D50" s="1"/>
  <c r="D48" s="1"/>
  <c r="O52"/>
  <c r="O50" s="1"/>
  <c r="O48" s="1"/>
  <c r="L53"/>
  <c r="L52" s="1"/>
  <c r="L50" s="1"/>
  <c r="L48" s="1"/>
  <c r="J53"/>
  <c r="J52" s="1"/>
  <c r="J50" s="1"/>
  <c r="J48" s="1"/>
  <c r="K52"/>
  <c r="K50" s="1"/>
  <c r="K48" s="1"/>
  <c r="I52"/>
  <c r="I50" s="1"/>
  <c r="I48" s="1"/>
  <c r="N28"/>
  <c r="M28" s="1"/>
  <c r="M27" s="1"/>
  <c r="M25" s="1"/>
  <c r="M23" s="1"/>
  <c r="K28"/>
  <c r="K27" s="1"/>
  <c r="K25" s="1"/>
  <c r="K23" s="1"/>
  <c r="D29"/>
  <c r="N27"/>
  <c r="N25" s="1"/>
  <c r="N23" s="1"/>
  <c r="H28"/>
  <c r="E28"/>
  <c r="H20"/>
  <c r="G20" s="1"/>
  <c r="G19" s="1"/>
  <c r="N20"/>
  <c r="N19" s="1"/>
  <c r="N17" s="1"/>
  <c r="N15" s="1"/>
  <c r="K20"/>
  <c r="D21"/>
  <c r="E20"/>
  <c r="E19" s="1"/>
  <c r="E17" s="1"/>
  <c r="E15" s="1"/>
  <c r="G63" i="3"/>
  <c r="J66" i="7" l="1"/>
  <c r="J64" s="1"/>
  <c r="H19"/>
  <c r="H17" s="1"/>
  <c r="H15" s="1"/>
  <c r="G17"/>
  <c r="G15" s="1"/>
  <c r="J28"/>
  <c r="J27" s="1"/>
  <c r="J25" s="1"/>
  <c r="J23" s="1"/>
  <c r="M20"/>
  <c r="M19" s="1"/>
  <c r="G28"/>
  <c r="G27" s="1"/>
  <c r="H27"/>
  <c r="H25" s="1"/>
  <c r="H23" s="1"/>
  <c r="D28"/>
  <c r="D27" s="1"/>
  <c r="D25" s="1"/>
  <c r="D23" s="1"/>
  <c r="E27"/>
  <c r="E25" s="1"/>
  <c r="E23" s="1"/>
  <c r="D20"/>
  <c r="D19" s="1"/>
  <c r="J20"/>
  <c r="J19" s="1"/>
  <c r="K19"/>
  <c r="K17" s="1"/>
  <c r="K15" s="1"/>
  <c r="G25" l="1"/>
  <c r="G23" s="1"/>
  <c r="M17"/>
  <c r="M15" s="1"/>
  <c r="J17"/>
  <c r="J15" s="1"/>
  <c r="D17"/>
  <c r="D15" s="1"/>
  <c r="I26" i="3" l="1"/>
  <c r="I24" s="1"/>
  <c r="H26"/>
  <c r="H24" s="1"/>
  <c r="G26"/>
  <c r="G24" s="1"/>
  <c r="J26"/>
  <c r="J24" s="1"/>
  <c r="J22"/>
  <c r="J20" s="1"/>
  <c r="J18" s="1"/>
  <c r="I22"/>
  <c r="I20" s="1"/>
  <c r="I18" s="1"/>
  <c r="H22"/>
  <c r="H20" s="1"/>
  <c r="H18" s="1"/>
  <c r="G22"/>
  <c r="G20" s="1"/>
  <c r="G18" s="1"/>
  <c r="H78" l="1"/>
  <c r="H76" s="1"/>
  <c r="I78"/>
  <c r="I76" s="1"/>
  <c r="J78"/>
  <c r="J76" s="1"/>
  <c r="G78"/>
  <c r="G76" s="1"/>
  <c r="J53"/>
  <c r="J51" s="1"/>
  <c r="J49" s="1"/>
  <c r="I53"/>
  <c r="H53"/>
  <c r="H51" s="1"/>
  <c r="H49" s="1"/>
  <c r="G53"/>
  <c r="G51" s="1"/>
  <c r="G49" s="1"/>
  <c r="I51"/>
  <c r="I49" s="1"/>
  <c r="G41"/>
  <c r="G39" s="1"/>
  <c r="G37" s="1"/>
  <c r="I41"/>
  <c r="I39" s="1"/>
  <c r="I37" s="1"/>
  <c r="J41"/>
  <c r="H41"/>
  <c r="H39" s="1"/>
  <c r="H37" s="1"/>
  <c r="G71"/>
  <c r="H71"/>
  <c r="H16" s="1"/>
  <c r="I71"/>
  <c r="I16" s="1"/>
  <c r="O62" i="7"/>
  <c r="O61" s="1"/>
  <c r="O60" s="1"/>
  <c r="N62"/>
  <c r="N61" s="1"/>
  <c r="N60" s="1"/>
  <c r="L62"/>
  <c r="L61" s="1"/>
  <c r="L60" s="1"/>
  <c r="L58" s="1"/>
  <c r="L56" s="1"/>
  <c r="K62"/>
  <c r="G63"/>
  <c r="H62"/>
  <c r="H61" s="1"/>
  <c r="H60" s="1"/>
  <c r="I62"/>
  <c r="I61" s="1"/>
  <c r="I60" s="1"/>
  <c r="E62"/>
  <c r="E61" s="1"/>
  <c r="E60" s="1"/>
  <c r="E46"/>
  <c r="E45" s="1"/>
  <c r="E44" s="1"/>
  <c r="F62"/>
  <c r="F61" s="1"/>
  <c r="M63"/>
  <c r="J63"/>
  <c r="D63"/>
  <c r="E10" l="1"/>
  <c r="G16" i="3"/>
  <c r="G12" s="1"/>
  <c r="G10" s="1"/>
  <c r="G8" s="1"/>
  <c r="G7" s="1"/>
  <c r="H12"/>
  <c r="H10" s="1"/>
  <c r="H8" s="1"/>
  <c r="H7" s="1"/>
  <c r="H73"/>
  <c r="G73"/>
  <c r="I73"/>
  <c r="I12"/>
  <c r="I10" s="1"/>
  <c r="I8" s="1"/>
  <c r="I7" s="1"/>
  <c r="D62" i="7"/>
  <c r="J62"/>
  <c r="G62"/>
  <c r="M62"/>
  <c r="O58"/>
  <c r="O56" s="1"/>
  <c r="M61"/>
  <c r="M60" s="1"/>
  <c r="M58" s="1"/>
  <c r="M56" s="1"/>
  <c r="N58"/>
  <c r="N56" s="1"/>
  <c r="K61"/>
  <c r="K60" s="1"/>
  <c r="H58"/>
  <c r="H56" s="1"/>
  <c r="I58"/>
  <c r="I56" s="1"/>
  <c r="G61"/>
  <c r="G60" s="1"/>
  <c r="G58" s="1"/>
  <c r="G56" s="1"/>
  <c r="E58"/>
  <c r="E56" s="1"/>
  <c r="D61"/>
  <c r="D60" s="1"/>
  <c r="D58" s="1"/>
  <c r="D56" s="1"/>
  <c r="F60"/>
  <c r="I14" i="3" l="1"/>
  <c r="H14"/>
  <c r="G14"/>
  <c r="K58" i="7"/>
  <c r="K56" s="1"/>
  <c r="J61"/>
  <c r="J60" s="1"/>
  <c r="J58" s="1"/>
  <c r="J56" s="1"/>
  <c r="F58"/>
  <c r="F56" s="1"/>
  <c r="O108" l="1"/>
  <c r="N108"/>
  <c r="L108"/>
  <c r="L107" s="1"/>
  <c r="L106" s="1"/>
  <c r="L105" s="1"/>
  <c r="K108"/>
  <c r="K107" s="1"/>
  <c r="K106" s="1"/>
  <c r="K105" s="1"/>
  <c r="I108"/>
  <c r="H108"/>
  <c r="H107" s="1"/>
  <c r="H106" s="1"/>
  <c r="H105" s="1"/>
  <c r="F108"/>
  <c r="F107" s="1"/>
  <c r="F106" s="1"/>
  <c r="F105" s="1"/>
  <c r="E108"/>
  <c r="E107" s="1"/>
  <c r="E106" s="1"/>
  <c r="E105" s="1"/>
  <c r="E9" s="1"/>
  <c r="J109"/>
  <c r="J108" s="1"/>
  <c r="J100"/>
  <c r="J99" s="1"/>
  <c r="J98" s="1"/>
  <c r="J97" s="1"/>
  <c r="J96" s="1"/>
  <c r="L99"/>
  <c r="L98" s="1"/>
  <c r="L97" s="1"/>
  <c r="L96" s="1"/>
  <c r="L11" s="1"/>
  <c r="K99"/>
  <c r="K98" s="1"/>
  <c r="K97" s="1"/>
  <c r="K96" s="1"/>
  <c r="K11" s="1"/>
  <c r="J47"/>
  <c r="L46"/>
  <c r="L45" s="1"/>
  <c r="K46"/>
  <c r="K45" s="1"/>
  <c r="K44" s="1"/>
  <c r="G109"/>
  <c r="I107"/>
  <c r="I106" s="1"/>
  <c r="I105" s="1"/>
  <c r="G100"/>
  <c r="G99" s="1"/>
  <c r="G98" s="1"/>
  <c r="G97" s="1"/>
  <c r="G96" s="1"/>
  <c r="I99"/>
  <c r="I98" s="1"/>
  <c r="I97" s="1"/>
  <c r="I96" s="1"/>
  <c r="I11" s="1"/>
  <c r="H99"/>
  <c r="H98" s="1"/>
  <c r="H97" s="1"/>
  <c r="H96" s="1"/>
  <c r="H11" s="1"/>
  <c r="G47"/>
  <c r="I46"/>
  <c r="I45" s="1"/>
  <c r="I44" s="1"/>
  <c r="H46"/>
  <c r="H45" s="1"/>
  <c r="D109"/>
  <c r="D108" s="1"/>
  <c r="D100"/>
  <c r="D99" s="1"/>
  <c r="D98" s="1"/>
  <c r="D97" s="1"/>
  <c r="D96" s="1"/>
  <c r="F99"/>
  <c r="F98" s="1"/>
  <c r="F97" s="1"/>
  <c r="F96" s="1"/>
  <c r="E99"/>
  <c r="E98" s="1"/>
  <c r="E97" s="1"/>
  <c r="E96" s="1"/>
  <c r="D47"/>
  <c r="F46"/>
  <c r="F45" s="1"/>
  <c r="E11" l="1"/>
  <c r="K10"/>
  <c r="K9"/>
  <c r="I10"/>
  <c r="I9"/>
  <c r="F11"/>
  <c r="G94"/>
  <c r="G92" s="1"/>
  <c r="J94"/>
  <c r="J92" s="1"/>
  <c r="D94"/>
  <c r="D92" s="1"/>
  <c r="L103"/>
  <c r="L101" s="1"/>
  <c r="K103"/>
  <c r="K101" s="1"/>
  <c r="I103"/>
  <c r="I101" s="1"/>
  <c r="H103"/>
  <c r="H101" s="1"/>
  <c r="F103"/>
  <c r="F101" s="1"/>
  <c r="G45"/>
  <c r="G44" s="1"/>
  <c r="G9" s="1"/>
  <c r="H44"/>
  <c r="E103"/>
  <c r="E101" s="1"/>
  <c r="D45"/>
  <c r="D44" s="1"/>
  <c r="D9" s="1"/>
  <c r="F44"/>
  <c r="F10" s="1"/>
  <c r="D10" s="1"/>
  <c r="J45"/>
  <c r="J44" s="1"/>
  <c r="L44"/>
  <c r="G46"/>
  <c r="J107"/>
  <c r="J106" s="1"/>
  <c r="J105" s="1"/>
  <c r="J11" s="1"/>
  <c r="G108"/>
  <c r="G107" s="1"/>
  <c r="G106" s="1"/>
  <c r="G105" s="1"/>
  <c r="G11" s="1"/>
  <c r="D107"/>
  <c r="D106" s="1"/>
  <c r="D105" s="1"/>
  <c r="D11" s="1"/>
  <c r="D46"/>
  <c r="J46"/>
  <c r="H42"/>
  <c r="H40" s="1"/>
  <c r="K94"/>
  <c r="K92" s="1"/>
  <c r="L94"/>
  <c r="L92" s="1"/>
  <c r="I42"/>
  <c r="I40" s="1"/>
  <c r="I12" s="1"/>
  <c r="H94"/>
  <c r="H92" s="1"/>
  <c r="I94"/>
  <c r="I92" s="1"/>
  <c r="E94"/>
  <c r="E92" s="1"/>
  <c r="F94"/>
  <c r="F92" s="1"/>
  <c r="F9" l="1"/>
  <c r="L10"/>
  <c r="L9"/>
  <c r="H12"/>
  <c r="J9"/>
  <c r="H10"/>
  <c r="G10" s="1"/>
  <c r="H9"/>
  <c r="J103"/>
  <c r="J101" s="1"/>
  <c r="G103"/>
  <c r="G101" s="1"/>
  <c r="D103"/>
  <c r="D101" s="1"/>
  <c r="D12" s="1"/>
  <c r="J10"/>
  <c r="L42"/>
  <c r="L40" s="1"/>
  <c r="L12" s="1"/>
  <c r="F42"/>
  <c r="F40" s="1"/>
  <c r="F12" s="1"/>
  <c r="K42"/>
  <c r="K40" s="1"/>
  <c r="K12" s="1"/>
  <c r="E42"/>
  <c r="E40" s="1"/>
  <c r="E12" s="1"/>
  <c r="J42"/>
  <c r="J40" s="1"/>
  <c r="J12" s="1"/>
  <c r="G42"/>
  <c r="G40" s="1"/>
  <c r="G12" s="1"/>
  <c r="D42"/>
  <c r="D40" s="1"/>
  <c r="M47" l="1"/>
  <c r="O46"/>
  <c r="O45" s="1"/>
  <c r="O44" s="1"/>
  <c r="N46"/>
  <c r="N45" s="1"/>
  <c r="M100"/>
  <c r="M99" s="1"/>
  <c r="M98" s="1"/>
  <c r="M97" s="1"/>
  <c r="M96" s="1"/>
  <c r="O99"/>
  <c r="O98" s="1"/>
  <c r="O97" s="1"/>
  <c r="O96" s="1"/>
  <c r="N99"/>
  <c r="N98" s="1"/>
  <c r="N97" s="1"/>
  <c r="N96" s="1"/>
  <c r="O10" l="1"/>
  <c r="N94"/>
  <c r="N92" s="1"/>
  <c r="M94"/>
  <c r="M92" s="1"/>
  <c r="M45"/>
  <c r="M44" s="1"/>
  <c r="N44"/>
  <c r="O94"/>
  <c r="O92" s="1"/>
  <c r="O42"/>
  <c r="M46"/>
  <c r="J39" i="3"/>
  <c r="J37" s="1"/>
  <c r="N42" i="7" l="1"/>
  <c r="N10"/>
  <c r="M10" s="1"/>
  <c r="J71" i="3" l="1"/>
  <c r="J16" s="1"/>
  <c r="J73" l="1"/>
  <c r="M108" i="7"/>
  <c r="O107"/>
  <c r="O106" s="1"/>
  <c r="O105" s="1"/>
  <c r="N107"/>
  <c r="N106" s="1"/>
  <c r="N105" s="1"/>
  <c r="O11" l="1"/>
  <c r="O9"/>
  <c r="N11"/>
  <c r="N9"/>
  <c r="M107"/>
  <c r="M106" s="1"/>
  <c r="M105" s="1"/>
  <c r="O103"/>
  <c r="O101" s="1"/>
  <c r="N103"/>
  <c r="N101" s="1"/>
  <c r="M11" l="1"/>
  <c r="M9"/>
  <c r="M103"/>
  <c r="M101" s="1"/>
  <c r="M42"/>
  <c r="M40" s="1"/>
  <c r="M12" s="1"/>
  <c r="O40"/>
  <c r="O12" s="1"/>
  <c r="N40"/>
  <c r="N12" s="1"/>
  <c r="J12" i="3" l="1"/>
  <c r="J14" l="1"/>
  <c r="J10"/>
  <c r="J8" s="1"/>
  <c r="J7" s="1"/>
</calcChain>
</file>

<file path=xl/sharedStrings.xml><?xml version="1.0" encoding="utf-8"?>
<sst xmlns="http://schemas.openxmlformats.org/spreadsheetml/2006/main" count="736" uniqueCount="166">
  <si>
    <t>հազար  դրամներով</t>
  </si>
  <si>
    <t>Ծրագիր</t>
  </si>
  <si>
    <t>Միջոցառում</t>
  </si>
  <si>
    <t xml:space="preserve"> Ծրագրային դասիչը</t>
  </si>
  <si>
    <t xml:space="preserve"> Ծրագրի անվանումը`</t>
  </si>
  <si>
    <t xml:space="preserve"> Ծրագրի նպատակը`</t>
  </si>
  <si>
    <t xml:space="preserve"> Վերջնական արդյունքի նկարագրությունը`</t>
  </si>
  <si>
    <t xml:space="preserve"> Ծրագրի միջոցառումներ</t>
  </si>
  <si>
    <t xml:space="preserve"> Միջոցառման անվանումը`</t>
  </si>
  <si>
    <t xml:space="preserve"> Միջոցառման նկարագրությունը`</t>
  </si>
  <si>
    <t xml:space="preserve"> Միջոցառման տեսակը</t>
  </si>
  <si>
    <t xml:space="preserve"> Հանրության կողմից անմիջականորեն օգտագործվող ակտիվների հետ կապված միջոցառումներ</t>
  </si>
  <si>
    <t xml:space="preserve"> 1049</t>
  </si>
  <si>
    <t xml:space="preserve"> Ճանապարհային ցանցի բարելավում</t>
  </si>
  <si>
    <t xml:space="preserve"> Ճանապարհային ցանցի բարելավում և անվտանգ երթևեկության ապահովում</t>
  </si>
  <si>
    <t xml:space="preserve"> Ճանապարհների ծածկի որակի և փոխադրումների արդյունավետության բարելավում՝ ճանապարհների վիճակով պայմանավորված պատահարների նվազում</t>
  </si>
  <si>
    <t>Ծրագրային դասիչը</t>
  </si>
  <si>
    <t>Բյուջետային գլխավոր կարգադրիչների, ծրագրերի և միջոցառումների անվանումները</t>
  </si>
  <si>
    <t xml:space="preserve"> Տարի</t>
  </si>
  <si>
    <t xml:space="preserve"> այդ թվում` բյուջետային ծախսերի տնտեսագիտական դասակարգման հոդվածներ</t>
  </si>
  <si>
    <t>Ցուցանիշների փոփոխությունը (ավելացումները նշված են դրական նշանով, իսկ նվազեցումները` փակագծերում)</t>
  </si>
  <si>
    <t xml:space="preserve"> Գործառական դասիչը</t>
  </si>
  <si>
    <t xml:space="preserve"> Բյուջետային ծախսերի գործառական դասակարգման բաժինների, խմբերի և դասերի, բյուջետային ծրագրերի միջոցառումների,  բյուջետային հատկացումների գլխավոր կարգադրիչների անվանումները</t>
  </si>
  <si>
    <t xml:space="preserve"> Բաժին</t>
  </si>
  <si>
    <t xml:space="preserve"> Խումբ</t>
  </si>
  <si>
    <t xml:space="preserve"> Դաս</t>
  </si>
  <si>
    <t xml:space="preserve"> ԸՆԴԱՄԵՆԸ ԾԱԽՍԵՐ</t>
  </si>
  <si>
    <t xml:space="preserve"> 04</t>
  </si>
  <si>
    <t xml:space="preserve"> ՏՆՏԵՍԱԿԱՆ ՀԱՐԱԲԵՐՈՒԹՅՈՒՆՆԵՐ</t>
  </si>
  <si>
    <t xml:space="preserve"> այդ թվում`</t>
  </si>
  <si>
    <t xml:space="preserve"> 05</t>
  </si>
  <si>
    <t xml:space="preserve"> Տրանսպորտ</t>
  </si>
  <si>
    <t xml:space="preserve"> 01</t>
  </si>
  <si>
    <t xml:space="preserve"> Ճանապարհային տրանսպորտ</t>
  </si>
  <si>
    <t xml:space="preserve"> այդ թվում` ըստ կատարողների</t>
  </si>
  <si>
    <t xml:space="preserve"> ՈՉ ՖԻՆԱՆՍԱԿԱՆ ԱԿՏԻՎՆԵՐԻ ԳԾՈՎ ԾԱԽՍԵՐ</t>
  </si>
  <si>
    <t xml:space="preserve"> ՀԻՄՆԱԿԱՆ ՄԻՋՈՑՆԵՐ</t>
  </si>
  <si>
    <t xml:space="preserve"> ՇԵՆՔԵՐ ԵՎ ՇԻՆՈՒԹՅՈՒՆՆԵՐ</t>
  </si>
  <si>
    <t>հազար դրամներով</t>
  </si>
  <si>
    <t xml:space="preserve"> ՄԱՍ 2. ՊԵՏԱԿԱՆ ՄԱՐՄՆԻ ԳԾՈՎ ԱՐԴՅՈՒՆՔԱՅԻՆ (ԿԱՏԱՐՈՂԱԿԱՆ) ՑՈՒՑԱՆԻՇՆԵՐԸ </t>
  </si>
  <si>
    <t xml:space="preserve"> Ծրագրի դասիչը </t>
  </si>
  <si>
    <t xml:space="preserve"> Ծրագրի անվանումը </t>
  </si>
  <si>
    <t xml:space="preserve"> Ծրագրի միջոցառումները </t>
  </si>
  <si>
    <t xml:space="preserve"> Ծրագրի դասիչը` </t>
  </si>
  <si>
    <t xml:space="preserve"> Միջոցառման դասիչը` </t>
  </si>
  <si>
    <t xml:space="preserve"> Տարի </t>
  </si>
  <si>
    <t xml:space="preserve"> Միջոցառման անվանումը` </t>
  </si>
  <si>
    <t xml:space="preserve"> Նկարագրությունը` </t>
  </si>
  <si>
    <t xml:space="preserve"> Միջոցառման տեսակը` </t>
  </si>
  <si>
    <t xml:space="preserve"> Արդյունքի չափորոշիչներ </t>
  </si>
  <si>
    <t xml:space="preserve"> Միջոցառման վրա կատարվող ծախսը (հազար դրամ) </t>
  </si>
  <si>
    <t xml:space="preserve"> Հանրության կողմից անմիջականորեն օգտագործվող ակտիվների հետ կապված միջոցառումներ </t>
  </si>
  <si>
    <t xml:space="preserve"> 1049 </t>
  </si>
  <si>
    <t xml:space="preserve"> Ճանապարհային ցանցի բարելավում </t>
  </si>
  <si>
    <t xml:space="preserve"> Ընդամենը </t>
  </si>
  <si>
    <t xml:space="preserve"> այդ թվում </t>
  </si>
  <si>
    <t>Ճանապարհային ցանցի բարելավում</t>
  </si>
  <si>
    <t>Բյուջետային հատկացումների գլխավոր կարգադրիչների, ծրագրերի, միջոցառումների և միջոցառումները կատարող պետական մարմինների անվանումները</t>
  </si>
  <si>
    <t>Տարի</t>
  </si>
  <si>
    <t>Միջոց_x000D_
առում</t>
  </si>
  <si>
    <t xml:space="preserve"> Վարկային
միջոցներ </t>
  </si>
  <si>
    <t>ԸՆԴԱՄԵՆԸ_x000D_
այդ թվում`</t>
  </si>
  <si>
    <t xml:space="preserve"> - ԸՆԹԱՑԻԿ ԾԱԽՍԵՐ </t>
  </si>
  <si>
    <t xml:space="preserve"> - ՈՉ ՖԻՆԱՆՍԱԿԱՆ ԱԿՏԻՎՆԵՐԻ ԳԾՈՎ ԾԱԽՍԵՐ </t>
  </si>
  <si>
    <t>այդ թվում`</t>
  </si>
  <si>
    <t xml:space="preserve"> Համաֆին-անսավորում </t>
  </si>
  <si>
    <t xml:space="preserve"> Միջոցառումն իրականացնողի անվանումը՛ </t>
  </si>
  <si>
    <t xml:space="preserve"> Մասնագիտացված միավոր </t>
  </si>
  <si>
    <t>Աղյուսակ N 1</t>
  </si>
  <si>
    <t>Աղյուսակ N 2</t>
  </si>
  <si>
    <t xml:space="preserve"> </t>
  </si>
  <si>
    <t xml:space="preserve">  ՀՀ  տարածքային կառավարման և ենթակառուցվածքների նախարարություն</t>
  </si>
  <si>
    <t xml:space="preserve"> ՀՀ  տարածքային կառավարման և ենթակառուցվածքների նախարարություն</t>
  </si>
  <si>
    <t>ՀՀ տարածքային կառավարման և ենթակառուցվածքների նախարարություն
այդ թվում`</t>
  </si>
  <si>
    <t xml:space="preserve"> 21011</t>
  </si>
  <si>
    <t xml:space="preserve"> Ասիական զարգացման բանկի աջակցությամբ իրականացվող Հյուսիս-հարավ միջանցքի զարգացման վարկային ծրագիր՝ Տրանշ 3</t>
  </si>
  <si>
    <t xml:space="preserve"> - Շենքերի և շինությունների շինարարություն</t>
  </si>
  <si>
    <t xml:space="preserve"> Միջոցառում</t>
  </si>
  <si>
    <t>Հավելված N 4</t>
  </si>
  <si>
    <t xml:space="preserve"> Հավելված N 2</t>
  </si>
  <si>
    <t xml:space="preserve"> Հավելված N 1</t>
  </si>
  <si>
    <t>Հավելված N 3</t>
  </si>
  <si>
    <t xml:space="preserve"> Ասիական զարգացման բանկի աջակցությամբ իրականացվող Հյուսիս-հարավ միջանցքի զարգացման ծրագրի համակարգում և կառավարում (Տրանշ 3)</t>
  </si>
  <si>
    <t xml:space="preserve"> Եվրոպական ներդրումային բանկի աջակցությամբ իրականացվող Հյուսիս-հարավ միջանցքի զարգացման վարկային ծրագիր, Տրանշ 3</t>
  </si>
  <si>
    <t xml:space="preserve">  Եվրոպական ներդրումային բանկի աջակցությամբ իրականացվող Հյուսիս-հարավ միջանցքի զարգացման վարկային ծրագիր, Տրանշ 3</t>
  </si>
  <si>
    <t>Ասիական զարգացման բանկի աջակցությամբ իրականացվող Հյուսիս-հարավ միջանցքի զարգացման ծրագրի համակարգում և կառավարում (Տրանշ 3)</t>
  </si>
  <si>
    <t>ԸՆԹԱՑԻԿ ԾԱԽՍԵՐ</t>
  </si>
  <si>
    <t xml:space="preserve"> - Այլ ծախսեր</t>
  </si>
  <si>
    <t>Ծառայությունների մատուցում</t>
  </si>
  <si>
    <t xml:space="preserve"> ԱՅԼ  ԾԱԽՍԵՐ</t>
  </si>
  <si>
    <t xml:space="preserve">Մասնագիտացված միավոր </t>
  </si>
  <si>
    <t xml:space="preserve">Ծառայությունների մատուցում </t>
  </si>
  <si>
    <t>Առաջին եռամսյակ</t>
  </si>
  <si>
    <t>Առաջին կիսամյակ</t>
  </si>
  <si>
    <t>Ինն ամիս</t>
  </si>
  <si>
    <t xml:space="preserve"> Եվրոպական ներդրումային բանկի աջակցությամբ իրականացվող Հյուսիս-հարավ միջանցքի զարգացման ծրագրի համակարգում և կառավարում (Տրանշ 3)</t>
  </si>
  <si>
    <t xml:space="preserve"> ԸՆԹԱՑԻԿ ԾԱԽՍԵՐ</t>
  </si>
  <si>
    <t xml:space="preserve"> -  Այլ ծախսեր</t>
  </si>
  <si>
    <t xml:space="preserve"> Առաջին եռամսյակ</t>
  </si>
  <si>
    <t xml:space="preserve"> Առաջին կիսամյակ</t>
  </si>
  <si>
    <t xml:space="preserve"> Ինն ամիս</t>
  </si>
  <si>
    <t xml:space="preserve">  Եվրոպական ներդրումային բանկի աջակցությամբ իրականացվող Հյուսիս-հարավ միջանցքի զարգացման ծրագրի համակարգում և կառավարում (Տրանշ 3)</t>
  </si>
  <si>
    <t>Եվրոպական ներդրումային բանկի աջակցությամբ իրականացվող Հյուսիս-հարավ միջանցքի զարգացման ծրագրի իրականացման նպատակով ճանապարհային երթևեկության անվտանգության բարելավման նպատակով խորհրդատվության տրամադրում: Լանջիկ-Գյումրի Հատված (Տրանշ 3)</t>
  </si>
  <si>
    <t xml:space="preserve">ՀՀ կառավարության 2020 թվականի N       -Ն որոշման </t>
  </si>
  <si>
    <t xml:space="preserve">ՀՀ կառավարության 2020 թվականի
N       -Ն որոշման 
</t>
  </si>
  <si>
    <t>«ՀԱՅԱՍՏԱՆԻ  ՀԱՆՐԱՊԵՏՈՒԹՅԱՆ 2019 ԹՎԱԿԱՆԻ ՊԵՏԱԿԱՆ ԲՅՈՒՋԵԻ ՄԱՍԻՆ» ՀԱՅԱՍՏԱՆԻ  ՀԱՆՐԱՊԵՏՈՒԹՅԱՆ ՕՐԵՆՔԻ N 1 ՀԱՎԵԼՎԱԾԻ N2  ԱՂՅՈՒՍԱԿՈՒՄ ԿԱՏԱՐՎՈՂ ՎԵՐԱԲԱՇԽՈՒՄԸ ԵՎ ՀԱՅԱՍՏԱՆԻ  ՀԱՆՐԱՊԵՏՈՒԹՅԱՆ ԿԱՌԱՎԱՐՈՒԹՅԱՆ 2019 ԹՎԱԿԱՆԻ ԴԵԿՏԵՄԲԵՐԻ 26-Ի N 1919-Ն ՈՐՈՇՄԱՆ N 5 ՀԱՎԵԼՎԱԾԻ N1 ԱՂՅՈՒՍԱԿՈՒՄ ԿԱՏԱՐՎՈՂ ՓՈՓՈԽՈՒԹՅՈՒՆՆԵՐԸ</t>
  </si>
  <si>
    <t xml:space="preserve">Ասիական զարգացման բանկի աջակցությամբ իրականացվող Հյուսիս-հարավ միջանցքի զարգացման ծրագրի համակարգում և կառավարում (Տրանշ 3) </t>
  </si>
  <si>
    <t xml:space="preserve">Խորհրդատվական ծառայություններ և պահպանման ծախսեր </t>
  </si>
  <si>
    <t xml:space="preserve">  Խորհրդատվությունների քանակ հատ </t>
  </si>
  <si>
    <t xml:space="preserve">Եվրոպական ներդրումային բանկի աջակցությամբ իրականացվող Հյուսիս-հարավ միջանցքի զարգացման ծրագրի համակարգում և կառավարում (Տրանշ 3)
</t>
  </si>
  <si>
    <t xml:space="preserve">  Եվրոպական ներդրումային բանկի աջակցությամբ իրականացվող Հյուսիս-հարավ միջանցքի զարգացման ծրագրի իրականացման համար ճանապարհային երթևեկության անվտանգության բարելավման նպատակով խորհրդատվության տրամադրում: Լանջիկ-Գյումրի հատված (Տրանշ 3) 
</t>
  </si>
  <si>
    <t xml:space="preserve">   Խորհրդատվությունների քանակը, հատ </t>
  </si>
  <si>
    <t xml:space="preserve">Եվրոպական ներդրումային բանկի աջակցությամբ իրականացվող Հյուսիս-հարավ միջանցքի զարգացման վարկային ծրագիր, Տրանշ 3 </t>
  </si>
  <si>
    <t xml:space="preserve">  Լանջիկ-Գյումրի 27.47 կմ երկարությամբ ճանապարհային հատվածի կառուցում</t>
  </si>
  <si>
    <t xml:space="preserve">Կապալի պայմանագրերի քանակը </t>
  </si>
  <si>
    <t xml:space="preserve">Ասիական զարգացման բանկի աջակցությամբ իրականացվող Հյուսիս-հարավ միջանցքի զարգացման վարկային ծրագիր, Տրանշ 3 </t>
  </si>
  <si>
    <t xml:space="preserve"> Հատված Թալին-Լանջիկ 71+500 կմ-90+200 կմ կառուցման շինարարական աշխատանքներ</t>
  </si>
  <si>
    <t xml:space="preserve"> ՄԱՍ 1. ՊԵՏԱԿԱՆ ՄԱՐՄՆԻ ԳԾՈՎ ԱՐԴՅՈՒՆՔԱՅԻՆ (ԿԱՏԱՐՈՂԱԿԱՆ) ՑՈՒՑԱՆԻՇՆԵՐԸ </t>
  </si>
  <si>
    <t xml:space="preserve"> Համաշխարհային բանկի աջակցությամբ իրականացվող Կենսական նշանակության
 ճանապարհային ցանցի բարելավման լրացուցիչ ծրագրի շրջանակներում համակարգում և կառավարում</t>
  </si>
  <si>
    <t>Ասիական զարգացման բանկի աջակցությամբ իրականացվող  Մ6 Վանաձոր-Ալավերդի-Վրաստանի սահման միջպետական նշանակության ճանապարհի ծրագրի կառուցում և հիմնանորոգում</t>
  </si>
  <si>
    <t>Համաշխարհային բանկի աջակցությամբ իրականացվող կենսական նշանակության
 ճանապարհային ցանցի բարելավման լրացուցիչ ծրագրի շրջանակներում ավտոճանապարհների բարեկարգման աշխատանքներ</t>
  </si>
  <si>
    <t xml:space="preserve"> Եվրասիական զարգացման բանկի աջակցությամբ իրականացվող Հյուսիս-հարավ միջանցքի զարգացման ծրագրի համակարգում և կառավարում</t>
  </si>
  <si>
    <t xml:space="preserve"> Խորհրդատվական ծառայություններ և պահպանման ծախսեր</t>
  </si>
  <si>
    <t xml:space="preserve">  Ասիական զարգացման բանկի աջակցությամբ իրականացվող Հայաստան-Վրաստան սահմանային տարածաշրջանային ճանապարհի (Մ6 Վանաձոր-Բագրատաշեն) բարելավման ծրագրի համակարգում և կառավարում</t>
  </si>
  <si>
    <t xml:space="preserve"> Ավտոճանապարհների բարեկարգման աշխատանքներ</t>
  </si>
  <si>
    <t xml:space="preserve"> Ճանապարհաշինական աշխատանքներ</t>
  </si>
  <si>
    <t xml:space="preserve"> Լանջիկ-Գյումրի 27.47 կմ երկարությամբ ճանապարհային հատվածի կառուցում</t>
  </si>
  <si>
    <t>Համաշխարհային բանկի աջակցությամբ իրականացվող Կենսական նշանակության
 ճանապարհային ցանցի բարելավման լրացուցիչ ծրագրի շրջանակներում համակարգում և կառավարում</t>
  </si>
  <si>
    <t>Ասիական զարգացման բանկի աջակցությամբ իրականացվող Հայաստան-Վրաստան սահմանային տարածաշրջանային ճանապարհի (Մ6 Վանաձոր-Բագրատաշեն) բարելավման ծրագրի համակարգում և կառավարում</t>
  </si>
  <si>
    <t>- Այլ ընթացիկ դրամաշնորհներ</t>
  </si>
  <si>
    <t xml:space="preserve">  Համաշխարհային բանկի աջակցությամբ իրականացվող կենսական նշանակության
 ճանապարհային ցանցի բարելավման լրացուցիչ ծրագրի շրջանակներում ավտոճանապարհների բարեկարգման աշխատանքներ</t>
  </si>
  <si>
    <t xml:space="preserve"> - Շենքերի և շինությունների կապիտալ վերանորոգում</t>
  </si>
  <si>
    <t xml:space="preserve"> - Նախագծահետազոտական ծախսեր</t>
  </si>
  <si>
    <t>Համաշխարհային բանկի աջակցությամբ իրականացվող Կենսական նշանակության ճանապարհային ցանցի բարելավման լրացուցիչ ծրագրի շրջանակներում համակարգում և կառավարում</t>
  </si>
  <si>
    <t xml:space="preserve">  Համաշխարհային բանկի աջակցությամբ իրականացվող կենսական նշանակության ճանապարհային ցանցի բարելավման լրացուցիչ ծրագրի շրջանակներում ավտոճանապարհների բարեկարգման աշխատանքներ</t>
  </si>
  <si>
    <t xml:space="preserve">Համաշխարհային բանկի աջակցությամբ իրականացվող Կենսական նշանակության ճանապարհային ցանցի բարելավման լրացուցիչ ծրագրի շրջանակներում համակարգում և կառավարում </t>
  </si>
  <si>
    <t xml:space="preserve">  Խորհրդատվությունների (պայմանագրերի) քանակը, հատ </t>
  </si>
  <si>
    <t xml:space="preserve"> Ասիական զարգացման բանկի աջակցությամբ իրականացվող Հայաստան-Վրաստան սահմանային տարածաշրջանային ճանապարհի (Մ6 Վանաձոր-Բագրատաշեն) բարելավման ծրագրի համակարգում և կառավարում </t>
  </si>
  <si>
    <t xml:space="preserve"> Եվրասիական զարգացման բանկի աջակցությամբ իրականացվող Հյուսիս-հարավ միջանցքի զարգացման ծրագրի համակարգում և կառավարում </t>
  </si>
  <si>
    <t xml:space="preserve">Համաշխարհային բանկի աջակցությամբ իրականացվող կենսական նշանակության ճանապարհային ցանցի բարելավման լրացուցիչ ծրագրի շրջանակներում ավտոճանապարհների բարեկարգման աշխատանքներ </t>
  </si>
  <si>
    <t xml:space="preserve">Ավտոճանապարհների բարեկարգման աշխատանքներ
</t>
  </si>
  <si>
    <t xml:space="preserve"> Հիմնանորոգվող ճանապարհներ (կմ) </t>
  </si>
  <si>
    <t xml:space="preserve">Ասիական զարգացման բանկի աջակցությամբ իրականացվող  Մ6 Վանաձոր-Ալավերդի-Վրաստանի սահման միջպետական նշանակության ճանապարհի ծրագրի կառուցում և հիմնանորոգում </t>
  </si>
  <si>
    <t xml:space="preserve">Ճանապարհաշինական աշխատանքներ 
</t>
  </si>
  <si>
    <t xml:space="preserve">  Կապալի պայմանագրերի քանակը </t>
  </si>
  <si>
    <t xml:space="preserve">  Խորհրդատուների քանակ </t>
  </si>
  <si>
    <t>Խորհրդատուների քանակ, հատ</t>
  </si>
  <si>
    <t xml:space="preserve"> Ասիական զարգացման բանկի աջակցությամբ իրականացվող Հյուսիս-հարավ միջանցքի զարգացման ծրագրի համակարգում և կառավարում ( Տրանշ 2)</t>
  </si>
  <si>
    <t xml:space="preserve"> Ասիական զարգացման բանկի աջակցությամբ իրականացվող Հյուսիս-հարավ միջանցքի զարգացման վարկային ծրագիր, Տրանշ 2</t>
  </si>
  <si>
    <t xml:space="preserve"> Աշտարակ-Թալին 29+600կմ-71+500կմ հատվածի կառուցում</t>
  </si>
  <si>
    <t>Ասիական զարգացման բանկի աջակցությամբ իրականացվող Հյուսիս-հարավ միջանցքի զարգացման ծրագրի համակարգում և կառավարում (Տրանշ 2)</t>
  </si>
  <si>
    <t xml:space="preserve">  Ասիական զարգացման բանկի աջակցությամբ իրականացվող Հյուսիս-հարավ միջանցքի զարգացման վարկային ծրագիր, Տրանշ 2</t>
  </si>
  <si>
    <t>Ասիական զարգացման բանկի աջակցությամբ իրականացվող Հյուսիս-հարավ միջանցքի զարգացման վարկային ծրագիր, Տրանշ 2</t>
  </si>
  <si>
    <t xml:space="preserve">Ասիական զարգացման բանկի աջակցությամբ իրականացվող Հյուսիս-հարավ միջանցքի զարգացման վարկային ծրագիր, Տրանշ 2 </t>
  </si>
  <si>
    <t xml:space="preserve">  Աշտարակ-Թալին 29+600կմ-71+500կմ հատվածի կառուցում</t>
  </si>
  <si>
    <t xml:space="preserve"> Կապալառուների քանակը, հատ </t>
  </si>
  <si>
    <t xml:space="preserve">Ասիական զարգացման բանկի աջակցությամբ իրականացվող Հյուսիս-հարավ միջանցքի զարգացման ծրագրի համակարգում և կառավարում ( Տրանշ 2) </t>
  </si>
  <si>
    <t xml:space="preserve">   Խորհրդատվությունների քանակը, աուդիտ, հատ (հողերի օտարման և տարաբնակեցման ծրագիր ՀՕՏԾ) </t>
  </si>
  <si>
    <t xml:space="preserve"> Խորհրդատվական ծառայություններ </t>
  </si>
  <si>
    <t xml:space="preserve"> ԸՆԴԱՄԵՆԸ</t>
  </si>
  <si>
    <t xml:space="preserve"> ՀՀ տարածքային կառավարման և ենթակառուցվածքների նախարարություն</t>
  </si>
  <si>
    <t>ՀԱՅԱՍՏԱՆԻ ՀԱՆՐԱՊԵՏՈՒԹՅԱՆ ԿԱՌԱՎԱՐՈՒԹՅԱՆ 2019 ԹՎԱԿԱՆԻ ԴԵԿՏԵՄԲԵՐԻ 26-Ի N 1919-Ն ՈՐՈՇՄԱՆ N 3 ԵՎ 4 ՀԱՎԵԼՎԱԾՆԵՐՈՒՄ ԿԱՏԱՐՎՈՂ ՓՈՓՈԽՈՒԹՅՈՒՆՆԵՐԸ ԵՎ ԼՐԱՑՈՒՄՆԵՐԸ</t>
  </si>
  <si>
    <t xml:space="preserve"> ՀԱՅԱՍՏԱՆԻ  ՀԱՆՐԱՊԵՏՈՒԹՅԱՆ ԿԱՌԱՎԱՐՈՒԹՅԱՆ 2019 ԹՎԱԿԱՆԻ ԴԵԿՏԵՄԲԵՐԻ 26-Ի N 1919-Ն ՈՐՈՇՄԱՆ N 5 ՀԱՎԵԼՎԱԾԻ N3  ԱՂՅՈՒՍԱԿՈՒՄ ԿԱՏԱՐՎՈՂ ՓՈՓՈԽՈՒԹՅՈՒՆՆԵՐԸ ԵՎ ԼՐԱՑՈՒՄՆԵՐԸ</t>
  </si>
  <si>
    <t>ՀԱՅԱՍՏԱՆԻ ՀԱՆՐԱՊԵՏՈՒԹՅԱՆ ԿԱՌԱՎԱՐՈՒԹՅԱՆ 2019 ԹՎԱԿԱՆԻ ԴԵԿՏԵՄԲԵՐԻ 26-Ի N 1919-Ն ՈՐՈՇՄԱՆ N9 ՀԱՎԵԼՎԱԾԻ 9.8 ԱՂՅՈՒՍԱԿՈՒՄ  ԿԱՏԱՐՎՈՂ ՓՈՓՈԽՈՒԹՅՈՒՆՆԵՐԸ ԵՎ ԼՐԱՑՈՒՄՆԵՐԸ</t>
  </si>
  <si>
    <t>ՀԱՅԱՍՏԱՆԻ ՀԱՆՐԱՊԵՏՈՒԹՅԱՆ ԿԱՌԱՎԱՐՈՒԹՅԱՆ 2019 ԹՎԱԿԱՆԻ ԴԵԿՏԵՄԲԵՐԻ 26-Ի N 1919-Ն ՈՐՈՇՄԱՆ  N9.1 ՀԱՎԵԼՎԱԾԻ  9.1.8 ԱՂՅՈՒՍԱԿՈՒՄ ԿԱՏԱՐՎՈՂ ՓՈՓՈԽՈՒԹՅՈՒՆՆԵՐԸ ԵՎ ԼՐԱՑՈՒՄՆԵՐԸ</t>
  </si>
  <si>
    <t>Ցուցանիշների փոփոխությունը (ավելացումները նշված են դրական նշանով,նվազեցումները՝ փակագծերում)</t>
  </si>
</sst>
</file>

<file path=xl/styles.xml><?xml version="1.0" encoding="utf-8"?>
<styleSheet xmlns="http://schemas.openxmlformats.org/spreadsheetml/2006/main">
  <numFmts count="10">
    <numFmt numFmtId="43" formatCode="_(* #,##0.00_);_(* \(#,##0.00\);_(* &quot;-&quot;??_);_(@_)"/>
    <numFmt numFmtId="164" formatCode="_-* #,##0.00_-;\-* #,##0.00_-;_-* &quot;-&quot;??_-;_-@_-"/>
    <numFmt numFmtId="165" formatCode="_-* #,##0.00\ _₽_-;\-* #,##0.00\ _₽_-;_-* &quot;-&quot;??\ _₽_-;_-@_-"/>
    <numFmt numFmtId="166" formatCode="#,##0.0_);\(#,##0.0\)"/>
    <numFmt numFmtId="167" formatCode="_(* #,##0.0_);_(* \(#,##0.0\);_(* &quot;-&quot;??_);_(@_)"/>
    <numFmt numFmtId="168" formatCode="##,##0.0;\(##,##0.0\);\-"/>
    <numFmt numFmtId="169" formatCode="_-* #,##0.00_р_._-;\-* #,##0.00_р_._-;_-* &quot;-&quot;??_р_._-;_-@_-"/>
    <numFmt numFmtId="170" formatCode="0.0"/>
    <numFmt numFmtId="171" formatCode="_(* #,##0_);_(* \(#,##0\);_(* &quot;-&quot;??_);_(@_)"/>
    <numFmt numFmtId="172" formatCode="#,##0.0"/>
  </numFmts>
  <fonts count="30">
    <font>
      <sz val="10"/>
      <name val="Arial Armenian"/>
      <family val="2"/>
    </font>
    <font>
      <b/>
      <sz val="10"/>
      <name val="GHEA Grapalat"/>
      <family val="3"/>
    </font>
    <font>
      <b/>
      <sz val="11"/>
      <name val="GHEA Grapalat"/>
      <family val="3"/>
    </font>
    <font>
      <sz val="10"/>
      <name val="GHEA Grapalat"/>
      <family val="3"/>
    </font>
    <font>
      <sz val="10"/>
      <name val="Arial Armenian"/>
      <family val="2"/>
    </font>
    <font>
      <sz val="8"/>
      <name val="GHEA Grapalat"/>
      <family val="2"/>
    </font>
    <font>
      <b/>
      <sz val="8"/>
      <name val="GHEA Grapalat"/>
      <family val="2"/>
    </font>
    <font>
      <sz val="11"/>
      <name val="GHEA Grapalat"/>
      <family val="3"/>
    </font>
    <font>
      <sz val="10"/>
      <color indexed="8"/>
      <name val="MS Sans Serif"/>
      <family val="2"/>
    </font>
    <font>
      <sz val="10"/>
      <name val="Arial"/>
      <family val="2"/>
      <charset val="204"/>
    </font>
    <font>
      <i/>
      <sz val="10"/>
      <name val="GHEA Grapalat"/>
      <family val="3"/>
    </font>
    <font>
      <sz val="10"/>
      <name val="Times Armenian"/>
      <family val="1"/>
    </font>
    <font>
      <sz val="12"/>
      <color rgb="FF000000"/>
      <name val="GHEA Grapalat"/>
      <family val="3"/>
    </font>
    <font>
      <sz val="10"/>
      <color rgb="FF000000"/>
      <name val="GHEA Grapalat"/>
      <family val="3"/>
    </font>
    <font>
      <b/>
      <sz val="12"/>
      <color rgb="FF000000"/>
      <name val="GHEA Grapalat"/>
      <family val="3"/>
    </font>
    <font>
      <b/>
      <sz val="10"/>
      <color rgb="FF000000"/>
      <name val="GHEA Grapalat"/>
      <family val="3"/>
    </font>
    <font>
      <b/>
      <sz val="11"/>
      <color rgb="FF000000"/>
      <name val="GHEA Grapalat"/>
      <family val="3"/>
    </font>
    <font>
      <b/>
      <i/>
      <sz val="12"/>
      <color rgb="FF000000"/>
      <name val="GHEA Grapalat"/>
      <family val="3"/>
    </font>
    <font>
      <b/>
      <sz val="8"/>
      <name val="GHEA Grapalat"/>
      <family val="3"/>
    </font>
    <font>
      <i/>
      <sz val="8"/>
      <name val="GHEA Grapalat"/>
      <family val="3"/>
    </font>
    <font>
      <b/>
      <sz val="11"/>
      <color theme="1"/>
      <name val="GHEA Grapalat"/>
      <family val="3"/>
    </font>
    <font>
      <b/>
      <i/>
      <sz val="11"/>
      <color theme="1"/>
      <name val="GHEA Grapalat"/>
      <family val="3"/>
    </font>
    <font>
      <b/>
      <sz val="9"/>
      <name val="GHEA Grapalat"/>
      <family val="3"/>
    </font>
    <font>
      <b/>
      <i/>
      <sz val="10.5"/>
      <name val="GHEA Grapalat"/>
      <family val="3"/>
    </font>
    <font>
      <sz val="9"/>
      <name val="GHEA Grapalat"/>
      <family val="3"/>
    </font>
    <font>
      <b/>
      <i/>
      <sz val="11"/>
      <name val="GHEA Grapalat"/>
      <family val="3"/>
    </font>
    <font>
      <b/>
      <sz val="10"/>
      <color theme="1"/>
      <name val="GHEA Grapalat"/>
      <family val="3"/>
    </font>
    <font>
      <b/>
      <i/>
      <sz val="8"/>
      <name val="GHEA Grapalat"/>
      <family val="3"/>
    </font>
    <font>
      <b/>
      <sz val="11"/>
      <name val="GHEA Grapalat"/>
      <family val="2"/>
    </font>
    <font>
      <sz val="10"/>
      <color theme="1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/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/>
      <diagonal/>
    </border>
    <border>
      <left/>
      <right style="thin">
        <color indexed="0"/>
      </right>
      <top/>
      <bottom/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165" fontId="4" fillId="0" borderId="0" applyFont="0" applyFill="0" applyBorder="0" applyAlignment="0" applyProtection="0"/>
    <xf numFmtId="168" fontId="5" fillId="0" borderId="0" applyFill="0" applyBorder="0" applyProtection="0">
      <alignment horizontal="right" vertical="top"/>
    </xf>
    <xf numFmtId="0" fontId="4" fillId="0" borderId="0"/>
    <xf numFmtId="0" fontId="8" fillId="0" borderId="0"/>
    <xf numFmtId="0" fontId="9" fillId="0" borderId="0"/>
    <xf numFmtId="169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5" fillId="0" borderId="0">
      <alignment horizontal="left" vertical="top" wrapText="1"/>
    </xf>
    <xf numFmtId="0" fontId="4" fillId="0" borderId="0"/>
    <xf numFmtId="168" fontId="6" fillId="0" borderId="0" applyFill="0" applyBorder="0" applyProtection="0">
      <alignment horizontal="right" vertical="top"/>
    </xf>
  </cellStyleXfs>
  <cellXfs count="222">
    <xf numFmtId="0" fontId="0" fillId="0" borderId="0" xfId="0"/>
    <xf numFmtId="0" fontId="0" fillId="0" borderId="0" xfId="0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3" fillId="0" borderId="4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0" xfId="0" applyFont="1"/>
    <xf numFmtId="0" fontId="7" fillId="0" borderId="6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7" fillId="0" borderId="4" xfId="0" applyFont="1" applyBorder="1"/>
    <xf numFmtId="0" fontId="2" fillId="0" borderId="5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166" fontId="12" fillId="0" borderId="0" xfId="0" applyNumberFormat="1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166" fontId="1" fillId="0" borderId="4" xfId="7" applyNumberFormat="1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left" vertical="center" wrapText="1"/>
    </xf>
    <xf numFmtId="0" fontId="14" fillId="0" borderId="4" xfId="0" applyFont="1" applyFill="1" applyBorder="1" applyAlignment="1">
      <alignment horizontal="center" vertical="center" wrapText="1"/>
    </xf>
    <xf numFmtId="166" fontId="14" fillId="0" borderId="4" xfId="0" applyNumberFormat="1" applyFont="1" applyFill="1" applyBorder="1" applyAlignment="1">
      <alignment horizontal="right" vertical="center" shrinkToFit="1"/>
    </xf>
    <xf numFmtId="0" fontId="12" fillId="0" borderId="4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center" vertical="center" wrapText="1"/>
    </xf>
    <xf numFmtId="1" fontId="14" fillId="0" borderId="4" xfId="0" applyNumberFormat="1" applyFont="1" applyFill="1" applyBorder="1" applyAlignment="1">
      <alignment horizontal="center" vertical="center" shrinkToFit="1"/>
    </xf>
    <xf numFmtId="166" fontId="12" fillId="0" borderId="4" xfId="0" applyNumberFormat="1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166" fontId="12" fillId="0" borderId="0" xfId="0" applyNumberFormat="1" applyFont="1" applyFill="1" applyBorder="1" applyAlignment="1">
      <alignment horizontal="left" vertical="center"/>
    </xf>
    <xf numFmtId="0" fontId="16" fillId="0" borderId="4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166" fontId="14" fillId="0" borderId="4" xfId="0" applyNumberFormat="1" applyFont="1" applyFill="1" applyBorder="1" applyAlignment="1">
      <alignment horizontal="right" vertical="center"/>
    </xf>
    <xf numFmtId="166" fontId="12" fillId="0" borderId="4" xfId="0" applyNumberFormat="1" applyFont="1" applyFill="1" applyBorder="1" applyAlignment="1">
      <alignment horizontal="right" vertical="center"/>
    </xf>
    <xf numFmtId="166" fontId="17" fillId="0" borderId="4" xfId="0" applyNumberFormat="1" applyFont="1" applyFill="1" applyBorder="1" applyAlignment="1">
      <alignment horizontal="right" vertical="center"/>
    </xf>
    <xf numFmtId="0" fontId="18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top" wrapText="1"/>
    </xf>
    <xf numFmtId="0" fontId="2" fillId="2" borderId="4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19" fillId="0" borderId="4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19" fillId="0" borderId="4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20" fillId="0" borderId="4" xfId="0" applyFont="1" applyFill="1" applyBorder="1" applyAlignment="1">
      <alignment horizontal="left" vertical="center" wrapText="1"/>
    </xf>
    <xf numFmtId="0" fontId="21" fillId="0" borderId="4" xfId="0" applyFont="1" applyFill="1" applyBorder="1" applyAlignment="1">
      <alignment horizontal="left" vertical="top" wrapText="1"/>
    </xf>
    <xf numFmtId="171" fontId="19" fillId="0" borderId="4" xfId="1" applyNumberFormat="1" applyFont="1" applyBorder="1" applyAlignment="1">
      <alignment horizontal="right" vertical="top" wrapText="1"/>
    </xf>
    <xf numFmtId="0" fontId="22" fillId="0" borderId="0" xfId="0" applyFont="1" applyAlignment="1">
      <alignment horizontal="right" vertical="top" wrapText="1"/>
    </xf>
    <xf numFmtId="2" fontId="1" fillId="2" borderId="0" xfId="0" applyNumberFormat="1" applyFont="1" applyFill="1" applyAlignment="1">
      <alignment horizontal="right" vertical="center"/>
    </xf>
    <xf numFmtId="0" fontId="3" fillId="2" borderId="4" xfId="0" applyFont="1" applyFill="1" applyBorder="1" applyAlignment="1">
      <alignment horizontal="left" vertical="center" wrapText="1"/>
    </xf>
    <xf numFmtId="0" fontId="3" fillId="0" borderId="6" xfId="0" applyFont="1" applyBorder="1" applyAlignment="1">
      <alignment horizontal="left" vertical="top" wrapText="1"/>
    </xf>
    <xf numFmtId="0" fontId="10" fillId="2" borderId="5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7" fillId="2" borderId="6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7" fillId="2" borderId="4" xfId="0" applyFont="1" applyFill="1" applyBorder="1"/>
    <xf numFmtId="0" fontId="23" fillId="2" borderId="4" xfId="0" applyFont="1" applyFill="1" applyBorder="1" applyAlignment="1">
      <alignment horizontal="left" vertical="top" wrapText="1"/>
    </xf>
    <xf numFmtId="0" fontId="7" fillId="2" borderId="4" xfId="0" applyFont="1" applyFill="1" applyBorder="1" applyAlignment="1">
      <alignment horizontal="left" vertical="top" wrapText="1"/>
    </xf>
    <xf numFmtId="0" fontId="12" fillId="2" borderId="4" xfId="0" applyFont="1" applyFill="1" applyBorder="1" applyAlignment="1">
      <alignment horizontal="left" vertical="center"/>
    </xf>
    <xf numFmtId="166" fontId="14" fillId="2" borderId="4" xfId="0" applyNumberFormat="1" applyFont="1" applyFill="1" applyBorder="1" applyAlignment="1">
      <alignment horizontal="right" vertical="center"/>
    </xf>
    <xf numFmtId="166" fontId="12" fillId="2" borderId="4" xfId="0" applyNumberFormat="1" applyFont="1" applyFill="1" applyBorder="1" applyAlignment="1">
      <alignment horizontal="right" vertical="center"/>
    </xf>
    <xf numFmtId="0" fontId="21" fillId="2" borderId="4" xfId="0" applyFont="1" applyFill="1" applyBorder="1" applyAlignment="1">
      <alignment horizontal="left" vertical="top" wrapText="1"/>
    </xf>
    <xf numFmtId="166" fontId="17" fillId="2" borderId="4" xfId="0" applyNumberFormat="1" applyFont="1" applyFill="1" applyBorder="1" applyAlignment="1">
      <alignment horizontal="right" vertical="center"/>
    </xf>
    <xf numFmtId="0" fontId="19" fillId="2" borderId="4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center" vertical="top" wrapText="1"/>
    </xf>
    <xf numFmtId="0" fontId="19" fillId="2" borderId="4" xfId="0" applyFont="1" applyFill="1" applyBorder="1" applyAlignment="1">
      <alignment horizontal="right" vertical="top" wrapText="1"/>
    </xf>
    <xf numFmtId="2" fontId="22" fillId="2" borderId="0" xfId="0" applyNumberFormat="1" applyFont="1" applyFill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7" fillId="0" borderId="8" xfId="0" applyFont="1" applyBorder="1" applyAlignment="1">
      <alignment horizontal="center" vertical="top" wrapText="1"/>
    </xf>
    <xf numFmtId="2" fontId="1" fillId="2" borderId="0" xfId="0" applyNumberFormat="1" applyFont="1" applyFill="1" applyAlignment="1">
      <alignment horizontal="right" vertical="center" wrapText="1"/>
    </xf>
    <xf numFmtId="172" fontId="2" fillId="0" borderId="6" xfId="0" applyNumberFormat="1" applyFont="1" applyBorder="1" applyAlignment="1">
      <alignment horizontal="right" vertical="center" wrapText="1"/>
    </xf>
    <xf numFmtId="0" fontId="3" fillId="0" borderId="4" xfId="0" applyFont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19" fillId="0" borderId="4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7" fillId="0" borderId="19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170" fontId="2" fillId="0" borderId="19" xfId="0" applyNumberFormat="1" applyFont="1" applyBorder="1" applyAlignment="1">
      <alignment horizontal="center" vertical="center" wrapText="1"/>
    </xf>
    <xf numFmtId="170" fontId="2" fillId="0" borderId="4" xfId="0" applyNumberFormat="1" applyFont="1" applyBorder="1" applyAlignment="1">
      <alignment horizontal="center" vertical="center" wrapText="1"/>
    </xf>
    <xf numFmtId="167" fontId="2" fillId="2" borderId="4" xfId="0" applyNumberFormat="1" applyFont="1" applyFill="1" applyBorder="1" applyAlignment="1">
      <alignment horizontal="center" vertical="top" wrapText="1"/>
    </xf>
    <xf numFmtId="167" fontId="25" fillId="2" borderId="4" xfId="0" applyNumberFormat="1" applyFont="1" applyFill="1" applyBorder="1" applyAlignment="1">
      <alignment horizontal="center" vertical="top" wrapText="1"/>
    </xf>
    <xf numFmtId="167" fontId="7" fillId="2" borderId="4" xfId="0" applyNumberFormat="1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top" wrapText="1"/>
    </xf>
    <xf numFmtId="0" fontId="2" fillId="2" borderId="4" xfId="0" applyFont="1" applyFill="1" applyBorder="1"/>
    <xf numFmtId="0" fontId="2" fillId="0" borderId="4" xfId="0" applyFont="1" applyBorder="1"/>
    <xf numFmtId="0" fontId="3" fillId="2" borderId="0" xfId="0" applyFont="1" applyFill="1" applyBorder="1" applyAlignment="1">
      <alignment horizontal="left" vertical="top" wrapText="1"/>
    </xf>
    <xf numFmtId="43" fontId="19" fillId="2" borderId="0" xfId="1" applyNumberFormat="1" applyFont="1" applyFill="1" applyBorder="1" applyAlignment="1">
      <alignment horizontal="right" vertical="top" wrapText="1"/>
    </xf>
    <xf numFmtId="0" fontId="1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166" fontId="1" fillId="0" borderId="4" xfId="7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top" wrapText="1"/>
    </xf>
    <xf numFmtId="0" fontId="19" fillId="2" borderId="4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19" fillId="0" borderId="3" xfId="0" applyFont="1" applyBorder="1" applyAlignment="1">
      <alignment horizontal="left" vertical="top" wrapText="1"/>
    </xf>
    <xf numFmtId="0" fontId="3" fillId="2" borderId="4" xfId="0" applyFont="1" applyFill="1" applyBorder="1" applyAlignment="1">
      <alignment horizontal="center" vertical="top" wrapText="1"/>
    </xf>
    <xf numFmtId="0" fontId="19" fillId="0" borderId="4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0" borderId="4" xfId="0" applyFont="1" applyBorder="1" applyAlignment="1">
      <alignment horizontal="left" vertical="top" wrapText="1"/>
    </xf>
    <xf numFmtId="0" fontId="19" fillId="2" borderId="4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19" fillId="0" borderId="3" xfId="0" applyFont="1" applyBorder="1" applyAlignment="1">
      <alignment horizontal="left" vertical="top" wrapText="1"/>
    </xf>
    <xf numFmtId="0" fontId="19" fillId="0" borderId="4" xfId="0" applyFont="1" applyBorder="1" applyAlignment="1">
      <alignment horizontal="left" vertical="top" wrapText="1"/>
    </xf>
    <xf numFmtId="0" fontId="2" fillId="0" borderId="4" xfId="0" applyFont="1" applyBorder="1" applyAlignment="1">
      <alignment wrapText="1"/>
    </xf>
    <xf numFmtId="0" fontId="7" fillId="0" borderId="4" xfId="0" applyFont="1" applyBorder="1" applyAlignment="1">
      <alignment vertical="top" wrapText="1"/>
    </xf>
    <xf numFmtId="0" fontId="10" fillId="2" borderId="12" xfId="0" applyFont="1" applyFill="1" applyBorder="1" applyAlignment="1">
      <alignment horizontal="left" vertical="top" wrapText="1"/>
    </xf>
    <xf numFmtId="0" fontId="3" fillId="2" borderId="12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49" fontId="3" fillId="0" borderId="4" xfId="0" quotePrefix="1" applyNumberFormat="1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top" wrapText="1"/>
    </xf>
    <xf numFmtId="0" fontId="2" fillId="0" borderId="14" xfId="0" applyFont="1" applyBorder="1" applyAlignment="1">
      <alignment horizontal="right" wrapText="1"/>
    </xf>
    <xf numFmtId="0" fontId="2" fillId="2" borderId="6" xfId="0" applyFont="1" applyFill="1" applyBorder="1" applyAlignment="1">
      <alignment horizontal="right" wrapText="1"/>
    </xf>
    <xf numFmtId="0" fontId="27" fillId="2" borderId="4" xfId="0" applyFont="1" applyFill="1" applyBorder="1" applyAlignment="1">
      <alignment horizontal="left" vertical="top" wrapText="1"/>
    </xf>
    <xf numFmtId="0" fontId="27" fillId="0" borderId="4" xfId="0" applyFont="1" applyBorder="1" applyAlignment="1">
      <alignment horizontal="left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21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164" fontId="3" fillId="0" borderId="0" xfId="0" applyNumberFormat="1" applyFont="1" applyAlignment="1">
      <alignment horizontal="left" vertical="top" wrapText="1"/>
    </xf>
    <xf numFmtId="49" fontId="7" fillId="0" borderId="4" xfId="0" quotePrefix="1" applyNumberFormat="1" applyFont="1" applyFill="1" applyBorder="1" applyAlignment="1">
      <alignment horizontal="left" vertical="center" wrapText="1"/>
    </xf>
    <xf numFmtId="166" fontId="3" fillId="0" borderId="1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top" wrapText="1"/>
    </xf>
    <xf numFmtId="0" fontId="29" fillId="0" borderId="5" xfId="0" applyFont="1" applyFill="1" applyBorder="1" applyAlignment="1">
      <alignment horizontal="left" vertical="top" wrapText="1"/>
    </xf>
    <xf numFmtId="0" fontId="3" fillId="0" borderId="4" xfId="0" applyFont="1" applyBorder="1" applyAlignment="1">
      <alignment horizontal="center" vertical="top" wrapText="1"/>
    </xf>
    <xf numFmtId="2" fontId="1" fillId="2" borderId="0" xfId="0" applyNumberFormat="1" applyFont="1" applyFill="1" applyAlignment="1">
      <alignment horizontal="right" vertical="center" wrapText="1"/>
    </xf>
    <xf numFmtId="0" fontId="3" fillId="0" borderId="4" xfId="0" applyFont="1" applyBorder="1" applyAlignment="1">
      <alignment horizontal="left" vertical="top" wrapText="1"/>
    </xf>
    <xf numFmtId="0" fontId="19" fillId="0" borderId="3" xfId="0" applyFont="1" applyBorder="1" applyAlignment="1">
      <alignment horizontal="left" vertical="top" wrapText="1"/>
    </xf>
    <xf numFmtId="0" fontId="3" fillId="2" borderId="4" xfId="0" applyFont="1" applyFill="1" applyBorder="1" applyAlignment="1">
      <alignment horizontal="center" vertical="top" wrapText="1"/>
    </xf>
    <xf numFmtId="0" fontId="19" fillId="2" borderId="4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18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21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center" wrapText="1"/>
    </xf>
    <xf numFmtId="43" fontId="19" fillId="0" borderId="4" xfId="1" applyNumberFormat="1" applyFont="1" applyFill="1" applyBorder="1" applyAlignment="1">
      <alignment horizontal="right" vertical="top" wrapText="1"/>
    </xf>
    <xf numFmtId="0" fontId="19" fillId="0" borderId="4" xfId="0" applyFont="1" applyFill="1" applyBorder="1" applyAlignment="1">
      <alignment horizontal="left" vertical="top" wrapText="1"/>
    </xf>
    <xf numFmtId="0" fontId="19" fillId="0" borderId="3" xfId="0" applyFont="1" applyFill="1" applyBorder="1" applyAlignment="1">
      <alignment horizontal="right" vertical="top" wrapText="1"/>
    </xf>
    <xf numFmtId="171" fontId="19" fillId="0" borderId="4" xfId="1" applyNumberFormat="1" applyFont="1" applyFill="1" applyBorder="1" applyAlignment="1">
      <alignment horizontal="right" vertical="top" wrapText="1"/>
    </xf>
    <xf numFmtId="0" fontId="2" fillId="0" borderId="4" xfId="0" applyFont="1" applyBorder="1" applyAlignment="1">
      <alignment horizontal="left" vertical="center" wrapText="1"/>
    </xf>
    <xf numFmtId="168" fontId="2" fillId="0" borderId="4" xfId="10" applyNumberFormat="1" applyFont="1" applyBorder="1" applyAlignment="1">
      <alignment horizontal="center" vertical="top"/>
    </xf>
    <xf numFmtId="168" fontId="3" fillId="0" borderId="4" xfId="2" applyNumberFormat="1" applyFont="1" applyBorder="1" applyAlignment="1">
      <alignment horizontal="center" vertical="top"/>
    </xf>
    <xf numFmtId="168" fontId="3" fillId="0" borderId="4" xfId="10" applyNumberFormat="1" applyFont="1" applyBorder="1" applyAlignment="1">
      <alignment horizontal="center" vertical="top"/>
    </xf>
    <xf numFmtId="168" fontId="3" fillId="2" borderId="18" xfId="2" applyNumberFormat="1" applyFont="1" applyFill="1" applyBorder="1" applyAlignment="1">
      <alignment horizontal="center" vertical="top"/>
    </xf>
    <xf numFmtId="168" fontId="3" fillId="2" borderId="20" xfId="2" applyNumberFormat="1" applyFont="1" applyFill="1" applyBorder="1" applyAlignment="1">
      <alignment horizontal="center" vertical="top"/>
    </xf>
    <xf numFmtId="168" fontId="3" fillId="2" borderId="10" xfId="2" applyNumberFormat="1" applyFont="1" applyFill="1" applyBorder="1" applyAlignment="1">
      <alignment horizontal="center" vertical="top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168" fontId="3" fillId="0" borderId="9" xfId="2" applyNumberFormat="1" applyFont="1" applyBorder="1" applyAlignment="1">
      <alignment horizontal="center" vertical="top"/>
    </xf>
    <xf numFmtId="168" fontId="3" fillId="0" borderId="8" xfId="2" applyNumberFormat="1" applyFont="1" applyBorder="1" applyAlignment="1">
      <alignment horizontal="center" vertical="top"/>
    </xf>
    <xf numFmtId="168" fontId="3" fillId="0" borderId="10" xfId="2" applyNumberFormat="1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168" fontId="3" fillId="2" borderId="9" xfId="2" applyNumberFormat="1" applyFont="1" applyFill="1" applyBorder="1" applyAlignment="1">
      <alignment horizontal="center" vertical="top"/>
    </xf>
    <xf numFmtId="168" fontId="3" fillId="2" borderId="8" xfId="2" applyNumberFormat="1" applyFont="1" applyFill="1" applyBorder="1" applyAlignment="1">
      <alignment horizontal="center" vertical="top"/>
    </xf>
    <xf numFmtId="0" fontId="3" fillId="0" borderId="15" xfId="0" applyFont="1" applyBorder="1" applyAlignment="1">
      <alignment horizontal="center" vertical="top" wrapText="1"/>
    </xf>
    <xf numFmtId="0" fontId="3" fillId="2" borderId="16" xfId="0" applyFont="1" applyFill="1" applyBorder="1" applyAlignment="1">
      <alignment horizontal="center" vertical="top" wrapText="1"/>
    </xf>
    <xf numFmtId="0" fontId="3" fillId="2" borderId="17" xfId="0" applyFont="1" applyFill="1" applyBorder="1" applyAlignment="1">
      <alignment horizontal="center" vertical="top" wrapText="1"/>
    </xf>
    <xf numFmtId="0" fontId="3" fillId="2" borderId="18" xfId="0" applyFont="1" applyFill="1" applyBorder="1" applyAlignment="1">
      <alignment horizontal="center" vertical="top" wrapText="1"/>
    </xf>
    <xf numFmtId="0" fontId="3" fillId="2" borderId="20" xfId="0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horizontal="center" vertical="top" wrapText="1"/>
    </xf>
    <xf numFmtId="0" fontId="26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2" fontId="1" fillId="2" borderId="0" xfId="0" applyNumberFormat="1" applyFont="1" applyFill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7" fillId="0" borderId="4" xfId="0" applyFont="1" applyBorder="1" applyAlignment="1">
      <alignment horizontal="center" vertical="top" wrapText="1"/>
    </xf>
    <xf numFmtId="166" fontId="1" fillId="0" borderId="4" xfId="7" applyNumberFormat="1" applyFont="1" applyFill="1" applyBorder="1" applyAlignment="1">
      <alignment horizontal="center" vertical="center" wrapText="1"/>
    </xf>
    <xf numFmtId="166" fontId="1" fillId="0" borderId="0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center" vertical="center" wrapText="1"/>
    </xf>
    <xf numFmtId="166" fontId="13" fillId="0" borderId="0" xfId="0" applyNumberFormat="1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horizontal="center" vertical="center" wrapText="1"/>
    </xf>
    <xf numFmtId="166" fontId="1" fillId="0" borderId="4" xfId="0" applyNumberFormat="1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166" fontId="15" fillId="0" borderId="4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top" wrapText="1"/>
    </xf>
    <xf numFmtId="0" fontId="19" fillId="2" borderId="4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19" fillId="0" borderId="2" xfId="0" applyFont="1" applyBorder="1" applyAlignment="1">
      <alignment horizontal="left" vertical="top" wrapText="1"/>
    </xf>
    <xf numFmtId="0" fontId="19" fillId="0" borderId="3" xfId="0" applyFont="1" applyBorder="1" applyAlignment="1">
      <alignment horizontal="left" vertical="top" wrapText="1"/>
    </xf>
    <xf numFmtId="0" fontId="3" fillId="2" borderId="4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24" fillId="0" borderId="2" xfId="0" applyFont="1" applyBorder="1" applyAlignment="1">
      <alignment horizontal="center" vertical="top" wrapText="1"/>
    </xf>
    <xf numFmtId="0" fontId="24" fillId="0" borderId="21" xfId="0" applyFont="1" applyBorder="1" applyAlignment="1">
      <alignment horizontal="center" vertical="top" wrapText="1"/>
    </xf>
    <xf numFmtId="0" fontId="24" fillId="0" borderId="3" xfId="0" applyFont="1" applyBorder="1" applyAlignment="1">
      <alignment horizontal="center" vertical="top" wrapText="1"/>
    </xf>
    <xf numFmtId="0" fontId="19" fillId="0" borderId="2" xfId="0" applyFont="1" applyBorder="1" applyAlignment="1">
      <alignment horizontal="center" vertical="top" wrapText="1"/>
    </xf>
    <xf numFmtId="0" fontId="19" fillId="0" borderId="21" xfId="0" applyFont="1" applyBorder="1" applyAlignment="1">
      <alignment horizontal="center" vertical="top" wrapText="1"/>
    </xf>
    <xf numFmtId="0" fontId="19" fillId="0" borderId="3" xfId="0" applyFont="1" applyBorder="1" applyAlignment="1">
      <alignment horizontal="center" vertical="top" wrapText="1"/>
    </xf>
    <xf numFmtId="0" fontId="28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21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left" vertical="top" wrapText="1"/>
    </xf>
    <xf numFmtId="0" fontId="19" fillId="0" borderId="2" xfId="0" applyFont="1" applyFill="1" applyBorder="1" applyAlignment="1">
      <alignment horizontal="left" vertical="top" wrapText="1"/>
    </xf>
    <xf numFmtId="0" fontId="19" fillId="0" borderId="3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</cellXfs>
  <cellStyles count="11">
    <cellStyle name="Comma 2" xfId="7"/>
    <cellStyle name="Normal 4" xfId="5"/>
    <cellStyle name="Normal 5" xfId="9"/>
    <cellStyle name="Normal 8" xfId="8"/>
    <cellStyle name="SN_241" xfId="2"/>
    <cellStyle name="SN_b" xfId="10"/>
    <cellStyle name="Style 1" xfId="4"/>
    <cellStyle name="Обычный" xfId="0" builtinId="0"/>
    <cellStyle name="Обычный 2" xfId="3"/>
    <cellStyle name="Финансовый" xfId="1" builtinId="3"/>
    <cellStyle name="Финансовый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1"/>
  <sheetViews>
    <sheetView view="pageBreakPreview" zoomScaleNormal="100" zoomScaleSheetLayoutView="100" workbookViewId="0">
      <selection activeCell="E9" sqref="E9:E14"/>
    </sheetView>
  </sheetViews>
  <sheetFormatPr defaultRowHeight="13.5"/>
  <cols>
    <col min="1" max="1" width="8.7109375" style="12" customWidth="1"/>
    <col min="2" max="2" width="12.7109375" style="12" customWidth="1"/>
    <col min="3" max="3" width="76.28515625" style="12" customWidth="1"/>
    <col min="4" max="4" width="19.85546875" style="52" hidden="1" customWidth="1"/>
    <col min="5" max="5" width="21.5703125" style="52" customWidth="1"/>
    <col min="6" max="6" width="21.28515625" style="52" customWidth="1"/>
    <col min="7" max="7" width="22.28515625" style="12" customWidth="1"/>
    <col min="8" max="259" width="9.140625" style="12"/>
    <col min="260" max="261" width="5.7109375" style="12" customWidth="1"/>
    <col min="262" max="262" width="76.28515625" style="12" customWidth="1"/>
    <col min="263" max="263" width="17.85546875" style="12" customWidth="1"/>
    <col min="264" max="515" width="9.140625" style="12"/>
    <col min="516" max="517" width="5.7109375" style="12" customWidth="1"/>
    <col min="518" max="518" width="76.28515625" style="12" customWidth="1"/>
    <col min="519" max="519" width="17.85546875" style="12" customWidth="1"/>
    <col min="520" max="771" width="9.140625" style="12"/>
    <col min="772" max="773" width="5.7109375" style="12" customWidth="1"/>
    <col min="774" max="774" width="76.28515625" style="12" customWidth="1"/>
    <col min="775" max="775" width="17.85546875" style="12" customWidth="1"/>
    <col min="776" max="1027" width="9.140625" style="12"/>
    <col min="1028" max="1029" width="5.7109375" style="12" customWidth="1"/>
    <col min="1030" max="1030" width="76.28515625" style="12" customWidth="1"/>
    <col min="1031" max="1031" width="17.85546875" style="12" customWidth="1"/>
    <col min="1032" max="1283" width="9.140625" style="12"/>
    <col min="1284" max="1285" width="5.7109375" style="12" customWidth="1"/>
    <col min="1286" max="1286" width="76.28515625" style="12" customWidth="1"/>
    <col min="1287" max="1287" width="17.85546875" style="12" customWidth="1"/>
    <col min="1288" max="1539" width="9.140625" style="12"/>
    <col min="1540" max="1541" width="5.7109375" style="12" customWidth="1"/>
    <col min="1542" max="1542" width="76.28515625" style="12" customWidth="1"/>
    <col min="1543" max="1543" width="17.85546875" style="12" customWidth="1"/>
    <col min="1544" max="1795" width="9.140625" style="12"/>
    <col min="1796" max="1797" width="5.7109375" style="12" customWidth="1"/>
    <col min="1798" max="1798" width="76.28515625" style="12" customWidth="1"/>
    <col min="1799" max="1799" width="17.85546875" style="12" customWidth="1"/>
    <col min="1800" max="2051" width="9.140625" style="12"/>
    <col min="2052" max="2053" width="5.7109375" style="12" customWidth="1"/>
    <col min="2054" max="2054" width="76.28515625" style="12" customWidth="1"/>
    <col min="2055" max="2055" width="17.85546875" style="12" customWidth="1"/>
    <col min="2056" max="2307" width="9.140625" style="12"/>
    <col min="2308" max="2309" width="5.7109375" style="12" customWidth="1"/>
    <col min="2310" max="2310" width="76.28515625" style="12" customWidth="1"/>
    <col min="2311" max="2311" width="17.85546875" style="12" customWidth="1"/>
    <col min="2312" max="2563" width="9.140625" style="12"/>
    <col min="2564" max="2565" width="5.7109375" style="12" customWidth="1"/>
    <col min="2566" max="2566" width="76.28515625" style="12" customWidth="1"/>
    <col min="2567" max="2567" width="17.85546875" style="12" customWidth="1"/>
    <col min="2568" max="2819" width="9.140625" style="12"/>
    <col min="2820" max="2821" width="5.7109375" style="12" customWidth="1"/>
    <col min="2822" max="2822" width="76.28515625" style="12" customWidth="1"/>
    <col min="2823" max="2823" width="17.85546875" style="12" customWidth="1"/>
    <col min="2824" max="3075" width="9.140625" style="12"/>
    <col min="3076" max="3077" width="5.7109375" style="12" customWidth="1"/>
    <col min="3078" max="3078" width="76.28515625" style="12" customWidth="1"/>
    <col min="3079" max="3079" width="17.85546875" style="12" customWidth="1"/>
    <col min="3080" max="3331" width="9.140625" style="12"/>
    <col min="3332" max="3333" width="5.7109375" style="12" customWidth="1"/>
    <col min="3334" max="3334" width="76.28515625" style="12" customWidth="1"/>
    <col min="3335" max="3335" width="17.85546875" style="12" customWidth="1"/>
    <col min="3336" max="3587" width="9.140625" style="12"/>
    <col min="3588" max="3589" width="5.7109375" style="12" customWidth="1"/>
    <col min="3590" max="3590" width="76.28515625" style="12" customWidth="1"/>
    <col min="3591" max="3591" width="17.85546875" style="12" customWidth="1"/>
    <col min="3592" max="3843" width="9.140625" style="12"/>
    <col min="3844" max="3845" width="5.7109375" style="12" customWidth="1"/>
    <col min="3846" max="3846" width="76.28515625" style="12" customWidth="1"/>
    <col min="3847" max="3847" width="17.85546875" style="12" customWidth="1"/>
    <col min="3848" max="4099" width="9.140625" style="12"/>
    <col min="4100" max="4101" width="5.7109375" style="12" customWidth="1"/>
    <col min="4102" max="4102" width="76.28515625" style="12" customWidth="1"/>
    <col min="4103" max="4103" width="17.85546875" style="12" customWidth="1"/>
    <col min="4104" max="4355" width="9.140625" style="12"/>
    <col min="4356" max="4357" width="5.7109375" style="12" customWidth="1"/>
    <col min="4358" max="4358" width="76.28515625" style="12" customWidth="1"/>
    <col min="4359" max="4359" width="17.85546875" style="12" customWidth="1"/>
    <col min="4360" max="4611" width="9.140625" style="12"/>
    <col min="4612" max="4613" width="5.7109375" style="12" customWidth="1"/>
    <col min="4614" max="4614" width="76.28515625" style="12" customWidth="1"/>
    <col min="4615" max="4615" width="17.85546875" style="12" customWidth="1"/>
    <col min="4616" max="4867" width="9.140625" style="12"/>
    <col min="4868" max="4869" width="5.7109375" style="12" customWidth="1"/>
    <col min="4870" max="4870" width="76.28515625" style="12" customWidth="1"/>
    <col min="4871" max="4871" width="17.85546875" style="12" customWidth="1"/>
    <col min="4872" max="5123" width="9.140625" style="12"/>
    <col min="5124" max="5125" width="5.7109375" style="12" customWidth="1"/>
    <col min="5126" max="5126" width="76.28515625" style="12" customWidth="1"/>
    <col min="5127" max="5127" width="17.85546875" style="12" customWidth="1"/>
    <col min="5128" max="5379" width="9.140625" style="12"/>
    <col min="5380" max="5381" width="5.7109375" style="12" customWidth="1"/>
    <col min="5382" max="5382" width="76.28515625" style="12" customWidth="1"/>
    <col min="5383" max="5383" width="17.85546875" style="12" customWidth="1"/>
    <col min="5384" max="5635" width="9.140625" style="12"/>
    <col min="5636" max="5637" width="5.7109375" style="12" customWidth="1"/>
    <col min="5638" max="5638" width="76.28515625" style="12" customWidth="1"/>
    <col min="5639" max="5639" width="17.85546875" style="12" customWidth="1"/>
    <col min="5640" max="5891" width="9.140625" style="12"/>
    <col min="5892" max="5893" width="5.7109375" style="12" customWidth="1"/>
    <col min="5894" max="5894" width="76.28515625" style="12" customWidth="1"/>
    <col min="5895" max="5895" width="17.85546875" style="12" customWidth="1"/>
    <col min="5896" max="6147" width="9.140625" style="12"/>
    <col min="6148" max="6149" width="5.7109375" style="12" customWidth="1"/>
    <col min="6150" max="6150" width="76.28515625" style="12" customWidth="1"/>
    <col min="6151" max="6151" width="17.85546875" style="12" customWidth="1"/>
    <col min="6152" max="6403" width="9.140625" style="12"/>
    <col min="6404" max="6405" width="5.7109375" style="12" customWidth="1"/>
    <col min="6406" max="6406" width="76.28515625" style="12" customWidth="1"/>
    <col min="6407" max="6407" width="17.85546875" style="12" customWidth="1"/>
    <col min="6408" max="6659" width="9.140625" style="12"/>
    <col min="6660" max="6661" width="5.7109375" style="12" customWidth="1"/>
    <col min="6662" max="6662" width="76.28515625" style="12" customWidth="1"/>
    <col min="6663" max="6663" width="17.85546875" style="12" customWidth="1"/>
    <col min="6664" max="6915" width="9.140625" style="12"/>
    <col min="6916" max="6917" width="5.7109375" style="12" customWidth="1"/>
    <col min="6918" max="6918" width="76.28515625" style="12" customWidth="1"/>
    <col min="6919" max="6919" width="17.85546875" style="12" customWidth="1"/>
    <col min="6920" max="7171" width="9.140625" style="12"/>
    <col min="7172" max="7173" width="5.7109375" style="12" customWidth="1"/>
    <col min="7174" max="7174" width="76.28515625" style="12" customWidth="1"/>
    <col min="7175" max="7175" width="17.85546875" style="12" customWidth="1"/>
    <col min="7176" max="7427" width="9.140625" style="12"/>
    <col min="7428" max="7429" width="5.7109375" style="12" customWidth="1"/>
    <col min="7430" max="7430" width="76.28515625" style="12" customWidth="1"/>
    <col min="7431" max="7431" width="17.85546875" style="12" customWidth="1"/>
    <col min="7432" max="7683" width="9.140625" style="12"/>
    <col min="7684" max="7685" width="5.7109375" style="12" customWidth="1"/>
    <col min="7686" max="7686" width="76.28515625" style="12" customWidth="1"/>
    <col min="7687" max="7687" width="17.85546875" style="12" customWidth="1"/>
    <col min="7688" max="7939" width="9.140625" style="12"/>
    <col min="7940" max="7941" width="5.7109375" style="12" customWidth="1"/>
    <col min="7942" max="7942" width="76.28515625" style="12" customWidth="1"/>
    <col min="7943" max="7943" width="17.85546875" style="12" customWidth="1"/>
    <col min="7944" max="8195" width="9.140625" style="12"/>
    <col min="8196" max="8197" width="5.7109375" style="12" customWidth="1"/>
    <col min="8198" max="8198" width="76.28515625" style="12" customWidth="1"/>
    <col min="8199" max="8199" width="17.85546875" style="12" customWidth="1"/>
    <col min="8200" max="8451" width="9.140625" style="12"/>
    <col min="8452" max="8453" width="5.7109375" style="12" customWidth="1"/>
    <col min="8454" max="8454" width="76.28515625" style="12" customWidth="1"/>
    <col min="8455" max="8455" width="17.85546875" style="12" customWidth="1"/>
    <col min="8456" max="8707" width="9.140625" style="12"/>
    <col min="8708" max="8709" width="5.7109375" style="12" customWidth="1"/>
    <col min="8710" max="8710" width="76.28515625" style="12" customWidth="1"/>
    <col min="8711" max="8711" width="17.85546875" style="12" customWidth="1"/>
    <col min="8712" max="8963" width="9.140625" style="12"/>
    <col min="8964" max="8965" width="5.7109375" style="12" customWidth="1"/>
    <col min="8966" max="8966" width="76.28515625" style="12" customWidth="1"/>
    <col min="8967" max="8967" width="17.85546875" style="12" customWidth="1"/>
    <col min="8968" max="9219" width="9.140625" style="12"/>
    <col min="9220" max="9221" width="5.7109375" style="12" customWidth="1"/>
    <col min="9222" max="9222" width="76.28515625" style="12" customWidth="1"/>
    <col min="9223" max="9223" width="17.85546875" style="12" customWidth="1"/>
    <col min="9224" max="9475" width="9.140625" style="12"/>
    <col min="9476" max="9477" width="5.7109375" style="12" customWidth="1"/>
    <col min="9478" max="9478" width="76.28515625" style="12" customWidth="1"/>
    <col min="9479" max="9479" width="17.85546875" style="12" customWidth="1"/>
    <col min="9480" max="9731" width="9.140625" style="12"/>
    <col min="9732" max="9733" width="5.7109375" style="12" customWidth="1"/>
    <col min="9734" max="9734" width="76.28515625" style="12" customWidth="1"/>
    <col min="9735" max="9735" width="17.85546875" style="12" customWidth="1"/>
    <col min="9736" max="9987" width="9.140625" style="12"/>
    <col min="9988" max="9989" width="5.7109375" style="12" customWidth="1"/>
    <col min="9990" max="9990" width="76.28515625" style="12" customWidth="1"/>
    <col min="9991" max="9991" width="17.85546875" style="12" customWidth="1"/>
    <col min="9992" max="10243" width="9.140625" style="12"/>
    <col min="10244" max="10245" width="5.7109375" style="12" customWidth="1"/>
    <col min="10246" max="10246" width="76.28515625" style="12" customWidth="1"/>
    <col min="10247" max="10247" width="17.85546875" style="12" customWidth="1"/>
    <col min="10248" max="10499" width="9.140625" style="12"/>
    <col min="10500" max="10501" width="5.7109375" style="12" customWidth="1"/>
    <col min="10502" max="10502" width="76.28515625" style="12" customWidth="1"/>
    <col min="10503" max="10503" width="17.85546875" style="12" customWidth="1"/>
    <col min="10504" max="10755" width="9.140625" style="12"/>
    <col min="10756" max="10757" width="5.7109375" style="12" customWidth="1"/>
    <col min="10758" max="10758" width="76.28515625" style="12" customWidth="1"/>
    <col min="10759" max="10759" width="17.85546875" style="12" customWidth="1"/>
    <col min="10760" max="11011" width="9.140625" style="12"/>
    <col min="11012" max="11013" width="5.7109375" style="12" customWidth="1"/>
    <col min="11014" max="11014" width="76.28515625" style="12" customWidth="1"/>
    <col min="11015" max="11015" width="17.85546875" style="12" customWidth="1"/>
    <col min="11016" max="11267" width="9.140625" style="12"/>
    <col min="11268" max="11269" width="5.7109375" style="12" customWidth="1"/>
    <col min="11270" max="11270" width="76.28515625" style="12" customWidth="1"/>
    <col min="11271" max="11271" width="17.85546875" style="12" customWidth="1"/>
    <col min="11272" max="11523" width="9.140625" style="12"/>
    <col min="11524" max="11525" width="5.7109375" style="12" customWidth="1"/>
    <col min="11526" max="11526" width="76.28515625" style="12" customWidth="1"/>
    <col min="11527" max="11527" width="17.85546875" style="12" customWidth="1"/>
    <col min="11528" max="11779" width="9.140625" style="12"/>
    <col min="11780" max="11781" width="5.7109375" style="12" customWidth="1"/>
    <col min="11782" max="11782" width="76.28515625" style="12" customWidth="1"/>
    <col min="11783" max="11783" width="17.85546875" style="12" customWidth="1"/>
    <col min="11784" max="12035" width="9.140625" style="12"/>
    <col min="12036" max="12037" width="5.7109375" style="12" customWidth="1"/>
    <col min="12038" max="12038" width="76.28515625" style="12" customWidth="1"/>
    <col min="12039" max="12039" width="17.85546875" style="12" customWidth="1"/>
    <col min="12040" max="12291" width="9.140625" style="12"/>
    <col min="12292" max="12293" width="5.7109375" style="12" customWidth="1"/>
    <col min="12294" max="12294" width="76.28515625" style="12" customWidth="1"/>
    <col min="12295" max="12295" width="17.85546875" style="12" customWidth="1"/>
    <col min="12296" max="12547" width="9.140625" style="12"/>
    <col min="12548" max="12549" width="5.7109375" style="12" customWidth="1"/>
    <col min="12550" max="12550" width="76.28515625" style="12" customWidth="1"/>
    <col min="12551" max="12551" width="17.85546875" style="12" customWidth="1"/>
    <col min="12552" max="12803" width="9.140625" style="12"/>
    <col min="12804" max="12805" width="5.7109375" style="12" customWidth="1"/>
    <col min="12806" max="12806" width="76.28515625" style="12" customWidth="1"/>
    <col min="12807" max="12807" width="17.85546875" style="12" customWidth="1"/>
    <col min="12808" max="13059" width="9.140625" style="12"/>
    <col min="13060" max="13061" width="5.7109375" style="12" customWidth="1"/>
    <col min="13062" max="13062" width="76.28515625" style="12" customWidth="1"/>
    <col min="13063" max="13063" width="17.85546875" style="12" customWidth="1"/>
    <col min="13064" max="13315" width="9.140625" style="12"/>
    <col min="13316" max="13317" width="5.7109375" style="12" customWidth="1"/>
    <col min="13318" max="13318" width="76.28515625" style="12" customWidth="1"/>
    <col min="13319" max="13319" width="17.85546875" style="12" customWidth="1"/>
    <col min="13320" max="13571" width="9.140625" style="12"/>
    <col min="13572" max="13573" width="5.7109375" style="12" customWidth="1"/>
    <col min="13574" max="13574" width="76.28515625" style="12" customWidth="1"/>
    <col min="13575" max="13575" width="17.85546875" style="12" customWidth="1"/>
    <col min="13576" max="13827" width="9.140625" style="12"/>
    <col min="13828" max="13829" width="5.7109375" style="12" customWidth="1"/>
    <col min="13830" max="13830" width="76.28515625" style="12" customWidth="1"/>
    <col min="13831" max="13831" width="17.85546875" style="12" customWidth="1"/>
    <col min="13832" max="14083" width="9.140625" style="12"/>
    <col min="14084" max="14085" width="5.7109375" style="12" customWidth="1"/>
    <col min="14086" max="14086" width="76.28515625" style="12" customWidth="1"/>
    <col min="14087" max="14087" width="17.85546875" style="12" customWidth="1"/>
    <col min="14088" max="14339" width="9.140625" style="12"/>
    <col min="14340" max="14341" width="5.7109375" style="12" customWidth="1"/>
    <col min="14342" max="14342" width="76.28515625" style="12" customWidth="1"/>
    <col min="14343" max="14343" width="17.85546875" style="12" customWidth="1"/>
    <col min="14344" max="14595" width="9.140625" style="12"/>
    <col min="14596" max="14597" width="5.7109375" style="12" customWidth="1"/>
    <col min="14598" max="14598" width="76.28515625" style="12" customWidth="1"/>
    <col min="14599" max="14599" width="17.85546875" style="12" customWidth="1"/>
    <col min="14600" max="14851" width="9.140625" style="12"/>
    <col min="14852" max="14853" width="5.7109375" style="12" customWidth="1"/>
    <col min="14854" max="14854" width="76.28515625" style="12" customWidth="1"/>
    <col min="14855" max="14855" width="17.85546875" style="12" customWidth="1"/>
    <col min="14856" max="15107" width="9.140625" style="12"/>
    <col min="15108" max="15109" width="5.7109375" style="12" customWidth="1"/>
    <col min="15110" max="15110" width="76.28515625" style="12" customWidth="1"/>
    <col min="15111" max="15111" width="17.85546875" style="12" customWidth="1"/>
    <col min="15112" max="15363" width="9.140625" style="12"/>
    <col min="15364" max="15365" width="5.7109375" style="12" customWidth="1"/>
    <col min="15366" max="15366" width="76.28515625" style="12" customWidth="1"/>
    <col min="15367" max="15367" width="17.85546875" style="12" customWidth="1"/>
    <col min="15368" max="15619" width="9.140625" style="12"/>
    <col min="15620" max="15621" width="5.7109375" style="12" customWidth="1"/>
    <col min="15622" max="15622" width="76.28515625" style="12" customWidth="1"/>
    <col min="15623" max="15623" width="17.85546875" style="12" customWidth="1"/>
    <col min="15624" max="15875" width="9.140625" style="12"/>
    <col min="15876" max="15877" width="5.7109375" style="12" customWidth="1"/>
    <col min="15878" max="15878" width="76.28515625" style="12" customWidth="1"/>
    <col min="15879" max="15879" width="17.85546875" style="12" customWidth="1"/>
    <col min="15880" max="16131" width="9.140625" style="12"/>
    <col min="16132" max="16133" width="5.7109375" style="12" customWidth="1"/>
    <col min="16134" max="16134" width="76.28515625" style="12" customWidth="1"/>
    <col min="16135" max="16135" width="17.85546875" style="12" customWidth="1"/>
    <col min="16136" max="16384" width="9.140625" style="12"/>
  </cols>
  <sheetData>
    <row r="1" spans="1:7" ht="20.25" customHeight="1">
      <c r="G1" s="64" t="s">
        <v>80</v>
      </c>
    </row>
    <row r="2" spans="1:7" ht="42" customHeight="1">
      <c r="G2" s="84" t="s">
        <v>103</v>
      </c>
    </row>
    <row r="3" spans="1:7" ht="56.25" customHeight="1">
      <c r="A3" s="181" t="s">
        <v>105</v>
      </c>
      <c r="B3" s="181"/>
      <c r="C3" s="181"/>
      <c r="D3" s="181"/>
      <c r="E3" s="181"/>
      <c r="F3" s="181"/>
      <c r="G3" s="181"/>
    </row>
    <row r="4" spans="1:7" ht="24.75" customHeight="1">
      <c r="A4" s="14"/>
      <c r="B4" s="14"/>
      <c r="C4" s="19" t="s">
        <v>70</v>
      </c>
      <c r="D4" s="106"/>
      <c r="E4" s="106"/>
      <c r="F4" s="106"/>
      <c r="G4" s="85"/>
    </row>
    <row r="5" spans="1:7" ht="40.5" customHeight="1">
      <c r="A5" s="183" t="s">
        <v>16</v>
      </c>
      <c r="B5" s="183"/>
      <c r="C5" s="183" t="s">
        <v>17</v>
      </c>
      <c r="D5" s="184" t="s">
        <v>20</v>
      </c>
      <c r="E5" s="185"/>
      <c r="F5" s="185"/>
      <c r="G5" s="186"/>
    </row>
    <row r="6" spans="1:7" ht="27" customHeight="1">
      <c r="A6" s="15" t="s">
        <v>1</v>
      </c>
      <c r="B6" s="15" t="s">
        <v>2</v>
      </c>
      <c r="C6" s="184"/>
      <c r="D6" s="108" t="s">
        <v>98</v>
      </c>
      <c r="E6" s="108" t="s">
        <v>99</v>
      </c>
      <c r="F6" s="108" t="s">
        <v>100</v>
      </c>
      <c r="G6" s="3" t="s">
        <v>18</v>
      </c>
    </row>
    <row r="7" spans="1:7" s="52" customFormat="1" ht="27" customHeight="1">
      <c r="A7" s="154"/>
      <c r="B7" s="154"/>
      <c r="C7" s="159" t="s">
        <v>159</v>
      </c>
      <c r="D7" s="161">
        <f>+D8+D29</f>
        <v>0</v>
      </c>
      <c r="E7" s="161">
        <f>+E8+E29</f>
        <v>2.9103830456733704E-11</v>
      </c>
      <c r="F7" s="161">
        <f>+F8+F29</f>
        <v>2.9103830456733704E-11</v>
      </c>
      <c r="G7" s="161">
        <f>+G8+G29</f>
        <v>2.9103830456733704E-11</v>
      </c>
    </row>
    <row r="8" spans="1:7" s="52" customFormat="1" ht="30.75" customHeight="1">
      <c r="A8" s="154"/>
      <c r="B8" s="154"/>
      <c r="C8" s="159" t="s">
        <v>160</v>
      </c>
      <c r="D8" s="160">
        <f>+D9</f>
        <v>0</v>
      </c>
      <c r="E8" s="162">
        <f t="shared" ref="E8:G8" si="0">+E9</f>
        <v>2.9103830456733704E-11</v>
      </c>
      <c r="F8" s="162">
        <f t="shared" si="0"/>
        <v>2.9103830456733704E-11</v>
      </c>
      <c r="G8" s="162">
        <f t="shared" si="0"/>
        <v>2.9103830456733704E-11</v>
      </c>
    </row>
    <row r="9" spans="1:7">
      <c r="A9" s="182" t="s">
        <v>12</v>
      </c>
      <c r="B9" s="182"/>
      <c r="C9" s="54" t="s">
        <v>4</v>
      </c>
      <c r="D9" s="168">
        <f>SUM(+D16+D70+D76+D46+D22+D34+D52+D58+D40+D28+D64)</f>
        <v>0</v>
      </c>
      <c r="E9" s="168">
        <f>SUM(+E16+E70+E76+E46+E22+E34+E52+E58+E40+E28+E64)</f>
        <v>2.9103830456733704E-11</v>
      </c>
      <c r="F9" s="168">
        <f>SUM(+F16+F70+F76+F46+F22+F34+F52+F58+F40+F28+F64)</f>
        <v>2.9103830456733704E-11</v>
      </c>
      <c r="G9" s="168">
        <f>SUM(+G16+G70+G76+G46+G22+G34+G52+G58+G40+G28+G64)</f>
        <v>2.9103830456733704E-11</v>
      </c>
    </row>
    <row r="10" spans="1:7">
      <c r="A10" s="182"/>
      <c r="B10" s="182"/>
      <c r="C10" s="55" t="s">
        <v>13</v>
      </c>
      <c r="D10" s="169"/>
      <c r="E10" s="169"/>
      <c r="F10" s="169"/>
      <c r="G10" s="169"/>
    </row>
    <row r="11" spans="1:7">
      <c r="A11" s="182"/>
      <c r="B11" s="182"/>
      <c r="C11" s="56" t="s">
        <v>5</v>
      </c>
      <c r="D11" s="169"/>
      <c r="E11" s="169"/>
      <c r="F11" s="169"/>
      <c r="G11" s="169"/>
    </row>
    <row r="12" spans="1:7">
      <c r="A12" s="182"/>
      <c r="B12" s="182"/>
      <c r="C12" s="55" t="s">
        <v>14</v>
      </c>
      <c r="D12" s="169"/>
      <c r="E12" s="169"/>
      <c r="F12" s="169"/>
      <c r="G12" s="169"/>
    </row>
    <row r="13" spans="1:7">
      <c r="A13" s="182"/>
      <c r="B13" s="182"/>
      <c r="C13" s="57" t="s">
        <v>6</v>
      </c>
      <c r="D13" s="169"/>
      <c r="E13" s="169"/>
      <c r="F13" s="169"/>
      <c r="G13" s="169"/>
    </row>
    <row r="14" spans="1:7" ht="27">
      <c r="A14" s="182"/>
      <c r="B14" s="182"/>
      <c r="C14" s="58" t="s">
        <v>15</v>
      </c>
      <c r="D14" s="170"/>
      <c r="E14" s="170"/>
      <c r="F14" s="170"/>
      <c r="G14" s="170"/>
    </row>
    <row r="15" spans="1:7">
      <c r="A15" s="182" t="s">
        <v>7</v>
      </c>
      <c r="B15" s="182"/>
      <c r="C15" s="182"/>
      <c r="D15" s="182"/>
      <c r="E15" s="182"/>
      <c r="F15" s="182"/>
      <c r="G15" s="182"/>
    </row>
    <row r="16" spans="1:7">
      <c r="A16" s="171"/>
      <c r="B16" s="176">
        <v>11006</v>
      </c>
      <c r="C16" s="68" t="s">
        <v>8</v>
      </c>
      <c r="D16" s="173">
        <v>116000</v>
      </c>
      <c r="E16" s="173">
        <v>116000</v>
      </c>
      <c r="F16" s="173">
        <v>116000</v>
      </c>
      <c r="G16" s="173">
        <v>116000</v>
      </c>
    </row>
    <row r="17" spans="1:7" ht="48" customHeight="1">
      <c r="A17" s="172"/>
      <c r="B17" s="176"/>
      <c r="C17" s="69" t="s">
        <v>118</v>
      </c>
      <c r="D17" s="174"/>
      <c r="E17" s="174"/>
      <c r="F17" s="174"/>
      <c r="G17" s="174"/>
    </row>
    <row r="18" spans="1:7">
      <c r="A18" s="172"/>
      <c r="B18" s="176"/>
      <c r="C18" s="68" t="s">
        <v>9</v>
      </c>
      <c r="D18" s="174"/>
      <c r="E18" s="174"/>
      <c r="F18" s="174"/>
      <c r="G18" s="174"/>
    </row>
    <row r="19" spans="1:7">
      <c r="A19" s="172"/>
      <c r="B19" s="176"/>
      <c r="C19" s="101" t="s">
        <v>122</v>
      </c>
      <c r="D19" s="174"/>
      <c r="E19" s="174"/>
      <c r="F19" s="174"/>
      <c r="G19" s="174"/>
    </row>
    <row r="20" spans="1:7">
      <c r="A20" s="172"/>
      <c r="B20" s="176"/>
      <c r="C20" s="68" t="s">
        <v>10</v>
      </c>
      <c r="D20" s="174"/>
      <c r="E20" s="174"/>
      <c r="F20" s="174"/>
      <c r="G20" s="174"/>
    </row>
    <row r="21" spans="1:7">
      <c r="A21" s="172"/>
      <c r="B21" s="177"/>
      <c r="C21" s="69" t="s">
        <v>88</v>
      </c>
      <c r="D21" s="165"/>
      <c r="E21" s="165"/>
      <c r="F21" s="165"/>
      <c r="G21" s="165"/>
    </row>
    <row r="22" spans="1:7" s="52" customFormat="1">
      <c r="A22" s="172"/>
      <c r="B22" s="176">
        <v>11007</v>
      </c>
      <c r="C22" s="68" t="s">
        <v>8</v>
      </c>
      <c r="D22" s="173">
        <v>33000</v>
      </c>
      <c r="E22" s="173">
        <v>61000</v>
      </c>
      <c r="F22" s="173">
        <v>106000</v>
      </c>
      <c r="G22" s="173">
        <v>121000</v>
      </c>
    </row>
    <row r="23" spans="1:7" s="52" customFormat="1" ht="47.25" customHeight="1">
      <c r="A23" s="172"/>
      <c r="B23" s="176"/>
      <c r="C23" s="101" t="s">
        <v>123</v>
      </c>
      <c r="D23" s="174"/>
      <c r="E23" s="174"/>
      <c r="F23" s="174"/>
      <c r="G23" s="174"/>
    </row>
    <row r="24" spans="1:7" s="52" customFormat="1">
      <c r="A24" s="172"/>
      <c r="B24" s="176"/>
      <c r="C24" s="68" t="s">
        <v>9</v>
      </c>
      <c r="D24" s="174"/>
      <c r="E24" s="174"/>
      <c r="F24" s="174"/>
      <c r="G24" s="174"/>
    </row>
    <row r="25" spans="1:7" s="52" customFormat="1">
      <c r="A25" s="172"/>
      <c r="B25" s="176"/>
      <c r="C25" s="101" t="s">
        <v>122</v>
      </c>
      <c r="D25" s="174"/>
      <c r="E25" s="174"/>
      <c r="F25" s="174"/>
      <c r="G25" s="174"/>
    </row>
    <row r="26" spans="1:7" s="52" customFormat="1">
      <c r="A26" s="172"/>
      <c r="B26" s="176"/>
      <c r="C26" s="68" t="s">
        <v>10</v>
      </c>
      <c r="D26" s="174"/>
      <c r="E26" s="174"/>
      <c r="F26" s="174"/>
      <c r="G26" s="174"/>
    </row>
    <row r="27" spans="1:7" s="52" customFormat="1">
      <c r="A27" s="172"/>
      <c r="B27" s="177"/>
      <c r="C27" s="69" t="s">
        <v>88</v>
      </c>
      <c r="D27" s="165"/>
      <c r="E27" s="165"/>
      <c r="F27" s="165"/>
      <c r="G27" s="165"/>
    </row>
    <row r="28" spans="1:7" s="52" customFormat="1">
      <c r="A28" s="172"/>
      <c r="B28" s="176">
        <v>11009</v>
      </c>
      <c r="C28" s="68" t="s">
        <v>8</v>
      </c>
      <c r="D28" s="173">
        <v>120000</v>
      </c>
      <c r="E28" s="173">
        <v>295772.40000000002</v>
      </c>
      <c r="F28" s="173">
        <v>295772.40000000002</v>
      </c>
      <c r="G28" s="173">
        <v>295772.40000000002</v>
      </c>
    </row>
    <row r="29" spans="1:7" s="52" customFormat="1" ht="39" customHeight="1">
      <c r="A29" s="172"/>
      <c r="B29" s="176"/>
      <c r="C29" s="101" t="s">
        <v>147</v>
      </c>
      <c r="D29" s="174"/>
      <c r="E29" s="174"/>
      <c r="F29" s="174"/>
      <c r="G29" s="174"/>
    </row>
    <row r="30" spans="1:7" s="52" customFormat="1">
      <c r="A30" s="172"/>
      <c r="B30" s="176"/>
      <c r="C30" s="68" t="s">
        <v>9</v>
      </c>
      <c r="D30" s="174"/>
      <c r="E30" s="174"/>
      <c r="F30" s="174"/>
      <c r="G30" s="174"/>
    </row>
    <row r="31" spans="1:7" s="52" customFormat="1" ht="18.75" customHeight="1">
      <c r="A31" s="172"/>
      <c r="B31" s="176"/>
      <c r="C31" s="101" t="s">
        <v>158</v>
      </c>
      <c r="D31" s="174"/>
      <c r="E31" s="174"/>
      <c r="F31" s="174"/>
      <c r="G31" s="174"/>
    </row>
    <row r="32" spans="1:7" s="52" customFormat="1">
      <c r="A32" s="172"/>
      <c r="B32" s="176"/>
      <c r="C32" s="68" t="s">
        <v>10</v>
      </c>
      <c r="D32" s="174"/>
      <c r="E32" s="174"/>
      <c r="F32" s="174"/>
      <c r="G32" s="174"/>
    </row>
    <row r="33" spans="1:7" s="52" customFormat="1">
      <c r="A33" s="172"/>
      <c r="B33" s="177"/>
      <c r="C33" s="69" t="s">
        <v>88</v>
      </c>
      <c r="D33" s="165"/>
      <c r="E33" s="165"/>
      <c r="F33" s="165"/>
      <c r="G33" s="165"/>
    </row>
    <row r="34" spans="1:7" s="52" customFormat="1">
      <c r="A34" s="172"/>
      <c r="B34" s="176">
        <v>11011</v>
      </c>
      <c r="C34" s="68" t="s">
        <v>8</v>
      </c>
      <c r="D34" s="173">
        <v>300000</v>
      </c>
      <c r="E34" s="173">
        <v>560000</v>
      </c>
      <c r="F34" s="173">
        <v>680000</v>
      </c>
      <c r="G34" s="173">
        <v>820000</v>
      </c>
    </row>
    <row r="35" spans="1:7" s="52" customFormat="1" ht="33.75" customHeight="1">
      <c r="A35" s="172"/>
      <c r="B35" s="176"/>
      <c r="C35" s="69" t="s">
        <v>82</v>
      </c>
      <c r="D35" s="174"/>
      <c r="E35" s="174"/>
      <c r="F35" s="174"/>
      <c r="G35" s="174"/>
    </row>
    <row r="36" spans="1:7" s="52" customFormat="1">
      <c r="A36" s="172"/>
      <c r="B36" s="176"/>
      <c r="C36" s="68" t="s">
        <v>9</v>
      </c>
      <c r="D36" s="174"/>
      <c r="E36" s="174"/>
      <c r="F36" s="174"/>
      <c r="G36" s="174"/>
    </row>
    <row r="37" spans="1:7" s="52" customFormat="1">
      <c r="A37" s="172"/>
      <c r="B37" s="176"/>
      <c r="C37" s="101" t="s">
        <v>122</v>
      </c>
      <c r="D37" s="174"/>
      <c r="E37" s="174"/>
      <c r="F37" s="174"/>
      <c r="G37" s="174"/>
    </row>
    <row r="38" spans="1:7" s="52" customFormat="1">
      <c r="A38" s="172"/>
      <c r="B38" s="176"/>
      <c r="C38" s="68" t="s">
        <v>10</v>
      </c>
      <c r="D38" s="174"/>
      <c r="E38" s="174"/>
      <c r="F38" s="174"/>
      <c r="G38" s="174"/>
    </row>
    <row r="39" spans="1:7" s="52" customFormat="1">
      <c r="A39" s="172"/>
      <c r="B39" s="177"/>
      <c r="C39" s="69" t="s">
        <v>88</v>
      </c>
      <c r="D39" s="165"/>
      <c r="E39" s="165"/>
      <c r="F39" s="165"/>
      <c r="G39" s="165"/>
    </row>
    <row r="40" spans="1:7" s="52" customFormat="1">
      <c r="A40" s="172"/>
      <c r="B40" s="178">
        <v>11012</v>
      </c>
      <c r="C40" s="125" t="s">
        <v>8</v>
      </c>
      <c r="D40" s="163">
        <v>0</v>
      </c>
      <c r="E40" s="163">
        <v>0</v>
      </c>
      <c r="F40" s="163">
        <v>325000</v>
      </c>
      <c r="G40" s="163">
        <v>325000</v>
      </c>
    </row>
    <row r="41" spans="1:7" s="52" customFormat="1" ht="34.5" customHeight="1">
      <c r="A41" s="172"/>
      <c r="B41" s="179"/>
      <c r="C41" s="126" t="s">
        <v>121</v>
      </c>
      <c r="D41" s="164"/>
      <c r="E41" s="164"/>
      <c r="F41" s="164"/>
      <c r="G41" s="164"/>
    </row>
    <row r="42" spans="1:7" s="52" customFormat="1">
      <c r="A42" s="172"/>
      <c r="B42" s="179"/>
      <c r="C42" s="125" t="s">
        <v>9</v>
      </c>
      <c r="D42" s="164"/>
      <c r="E42" s="164"/>
      <c r="F42" s="164"/>
      <c r="G42" s="164"/>
    </row>
    <row r="43" spans="1:7" s="52" customFormat="1">
      <c r="A43" s="172"/>
      <c r="B43" s="179"/>
      <c r="C43" s="127" t="s">
        <v>122</v>
      </c>
      <c r="D43" s="164"/>
      <c r="E43" s="164"/>
      <c r="F43" s="164"/>
      <c r="G43" s="164"/>
    </row>
    <row r="44" spans="1:7" s="52" customFormat="1">
      <c r="A44" s="172"/>
      <c r="B44" s="179"/>
      <c r="C44" s="125" t="s">
        <v>10</v>
      </c>
      <c r="D44" s="164"/>
      <c r="E44" s="164"/>
      <c r="F44" s="164"/>
      <c r="G44" s="164"/>
    </row>
    <row r="45" spans="1:7" s="52" customFormat="1">
      <c r="A45" s="172"/>
      <c r="B45" s="180"/>
      <c r="C45" s="126" t="s">
        <v>88</v>
      </c>
      <c r="D45" s="165"/>
      <c r="E45" s="165"/>
      <c r="F45" s="165"/>
      <c r="G45" s="165"/>
    </row>
    <row r="46" spans="1:7" s="52" customFormat="1">
      <c r="A46" s="172"/>
      <c r="B46" s="178">
        <v>11015</v>
      </c>
      <c r="C46" s="125" t="s">
        <v>8</v>
      </c>
      <c r="D46" s="163">
        <v>20000</v>
      </c>
      <c r="E46" s="163">
        <v>170000</v>
      </c>
      <c r="F46" s="163">
        <v>170000</v>
      </c>
      <c r="G46" s="163">
        <v>170000</v>
      </c>
    </row>
    <row r="47" spans="1:7" s="52" customFormat="1" ht="35.25" customHeight="1">
      <c r="A47" s="172"/>
      <c r="B47" s="179"/>
      <c r="C47" s="126" t="s">
        <v>101</v>
      </c>
      <c r="D47" s="164"/>
      <c r="E47" s="164"/>
      <c r="F47" s="164"/>
      <c r="G47" s="164"/>
    </row>
    <row r="48" spans="1:7" s="52" customFormat="1">
      <c r="A48" s="172"/>
      <c r="B48" s="179"/>
      <c r="C48" s="125" t="s">
        <v>9</v>
      </c>
      <c r="D48" s="164"/>
      <c r="E48" s="164"/>
      <c r="F48" s="164"/>
      <c r="G48" s="164"/>
    </row>
    <row r="49" spans="1:7" s="52" customFormat="1" ht="57" customHeight="1">
      <c r="A49" s="172"/>
      <c r="B49" s="179"/>
      <c r="C49" s="127" t="s">
        <v>102</v>
      </c>
      <c r="D49" s="164"/>
      <c r="E49" s="164"/>
      <c r="F49" s="164"/>
      <c r="G49" s="164"/>
    </row>
    <row r="50" spans="1:7" s="52" customFormat="1">
      <c r="A50" s="172"/>
      <c r="B50" s="179"/>
      <c r="C50" s="125" t="s">
        <v>10</v>
      </c>
      <c r="D50" s="164"/>
      <c r="E50" s="164"/>
      <c r="F50" s="164"/>
      <c r="G50" s="164"/>
    </row>
    <row r="51" spans="1:7" s="52" customFormat="1">
      <c r="A51" s="172"/>
      <c r="B51" s="180"/>
      <c r="C51" s="126" t="s">
        <v>88</v>
      </c>
      <c r="D51" s="165"/>
      <c r="E51" s="165"/>
      <c r="F51" s="165"/>
      <c r="G51" s="165"/>
    </row>
    <row r="52" spans="1:7" s="52" customFormat="1">
      <c r="A52" s="172"/>
      <c r="B52" s="166">
        <v>21003</v>
      </c>
      <c r="C52" s="18" t="s">
        <v>8</v>
      </c>
      <c r="D52" s="168">
        <v>321000</v>
      </c>
      <c r="E52" s="168">
        <v>371000</v>
      </c>
      <c r="F52" s="168">
        <v>371000</v>
      </c>
      <c r="G52" s="168">
        <v>371000</v>
      </c>
    </row>
    <row r="53" spans="1:7" s="52" customFormat="1" ht="51.75" customHeight="1">
      <c r="A53" s="172"/>
      <c r="B53" s="166"/>
      <c r="C53" s="101" t="s">
        <v>120</v>
      </c>
      <c r="D53" s="169"/>
      <c r="E53" s="169"/>
      <c r="F53" s="169"/>
      <c r="G53" s="169"/>
    </row>
    <row r="54" spans="1:7" s="52" customFormat="1">
      <c r="A54" s="172"/>
      <c r="B54" s="166"/>
      <c r="C54" s="18" t="s">
        <v>9</v>
      </c>
      <c r="D54" s="169"/>
      <c r="E54" s="169"/>
      <c r="F54" s="169"/>
      <c r="G54" s="169"/>
    </row>
    <row r="55" spans="1:7" s="52" customFormat="1">
      <c r="A55" s="172"/>
      <c r="B55" s="166"/>
      <c r="C55" s="101" t="s">
        <v>124</v>
      </c>
      <c r="D55" s="169"/>
      <c r="E55" s="169"/>
      <c r="F55" s="169"/>
      <c r="G55" s="169"/>
    </row>
    <row r="56" spans="1:7" s="52" customFormat="1">
      <c r="A56" s="172"/>
      <c r="B56" s="166"/>
      <c r="C56" s="18" t="s">
        <v>10</v>
      </c>
      <c r="D56" s="169"/>
      <c r="E56" s="169"/>
      <c r="F56" s="169"/>
      <c r="G56" s="169"/>
    </row>
    <row r="57" spans="1:7" s="52" customFormat="1" ht="27">
      <c r="A57" s="172"/>
      <c r="B57" s="167"/>
      <c r="C57" s="16" t="s">
        <v>11</v>
      </c>
      <c r="D57" s="170"/>
      <c r="E57" s="170"/>
      <c r="F57" s="170"/>
      <c r="G57" s="170"/>
    </row>
    <row r="58" spans="1:7" s="52" customFormat="1">
      <c r="A58" s="172"/>
      <c r="B58" s="166">
        <v>21004</v>
      </c>
      <c r="C58" s="18" t="s">
        <v>8</v>
      </c>
      <c r="D58" s="168">
        <v>-520000</v>
      </c>
      <c r="E58" s="168">
        <v>-698000</v>
      </c>
      <c r="F58" s="168">
        <v>-1068000</v>
      </c>
      <c r="G58" s="168">
        <v>-1083000</v>
      </c>
    </row>
    <row r="59" spans="1:7" s="52" customFormat="1" ht="47.25" customHeight="1">
      <c r="A59" s="172"/>
      <c r="B59" s="166"/>
      <c r="C59" s="101" t="s">
        <v>119</v>
      </c>
      <c r="D59" s="169"/>
      <c r="E59" s="169"/>
      <c r="F59" s="169"/>
      <c r="G59" s="169"/>
    </row>
    <row r="60" spans="1:7" s="52" customFormat="1">
      <c r="A60" s="172"/>
      <c r="B60" s="166"/>
      <c r="C60" s="18" t="s">
        <v>9</v>
      </c>
      <c r="D60" s="169"/>
      <c r="E60" s="169"/>
      <c r="F60" s="169"/>
      <c r="G60" s="169"/>
    </row>
    <row r="61" spans="1:7" s="52" customFormat="1">
      <c r="A61" s="172"/>
      <c r="B61" s="166"/>
      <c r="C61" s="101" t="s">
        <v>125</v>
      </c>
      <c r="D61" s="169"/>
      <c r="E61" s="169"/>
      <c r="F61" s="169"/>
      <c r="G61" s="169"/>
    </row>
    <row r="62" spans="1:7" s="52" customFormat="1">
      <c r="A62" s="172"/>
      <c r="B62" s="166"/>
      <c r="C62" s="18" t="s">
        <v>10</v>
      </c>
      <c r="D62" s="169"/>
      <c r="E62" s="169"/>
      <c r="F62" s="169"/>
      <c r="G62" s="169"/>
    </row>
    <row r="63" spans="1:7" s="52" customFormat="1" ht="27">
      <c r="A63" s="172"/>
      <c r="B63" s="167"/>
      <c r="C63" s="16" t="s">
        <v>11</v>
      </c>
      <c r="D63" s="170"/>
      <c r="E63" s="170"/>
      <c r="F63" s="170"/>
      <c r="G63" s="170"/>
    </row>
    <row r="64" spans="1:7" s="52" customFormat="1">
      <c r="A64" s="172"/>
      <c r="B64" s="166">
        <v>21006</v>
      </c>
      <c r="C64" s="18" t="s">
        <v>8</v>
      </c>
      <c r="D64" s="168">
        <v>-70000</v>
      </c>
      <c r="E64" s="168">
        <v>-145772.4</v>
      </c>
      <c r="F64" s="168">
        <v>-145772.4</v>
      </c>
      <c r="G64" s="168">
        <v>-145772.4</v>
      </c>
    </row>
    <row r="65" spans="1:7" s="52" customFormat="1" ht="27">
      <c r="A65" s="172"/>
      <c r="B65" s="166"/>
      <c r="C65" s="101" t="s">
        <v>148</v>
      </c>
      <c r="D65" s="169"/>
      <c r="E65" s="169"/>
      <c r="F65" s="169"/>
      <c r="G65" s="169"/>
    </row>
    <row r="66" spans="1:7" s="52" customFormat="1">
      <c r="A66" s="172"/>
      <c r="B66" s="166"/>
      <c r="C66" s="18" t="s">
        <v>9</v>
      </c>
      <c r="D66" s="169"/>
      <c r="E66" s="169"/>
      <c r="F66" s="169"/>
      <c r="G66" s="169"/>
    </row>
    <row r="67" spans="1:7" s="52" customFormat="1">
      <c r="A67" s="172"/>
      <c r="B67" s="166"/>
      <c r="C67" s="141" t="s">
        <v>149</v>
      </c>
      <c r="D67" s="169"/>
      <c r="E67" s="169"/>
      <c r="F67" s="169"/>
      <c r="G67" s="169"/>
    </row>
    <row r="68" spans="1:7" s="52" customFormat="1">
      <c r="A68" s="172"/>
      <c r="B68" s="166"/>
      <c r="C68" s="18" t="s">
        <v>10</v>
      </c>
      <c r="D68" s="169"/>
      <c r="E68" s="169"/>
      <c r="F68" s="169"/>
      <c r="G68" s="169"/>
    </row>
    <row r="69" spans="1:7" s="52" customFormat="1" ht="27">
      <c r="A69" s="172"/>
      <c r="B69" s="167"/>
      <c r="C69" s="16" t="s">
        <v>11</v>
      </c>
      <c r="D69" s="170"/>
      <c r="E69" s="170"/>
      <c r="F69" s="170"/>
      <c r="G69" s="170"/>
    </row>
    <row r="70" spans="1:7" ht="24" customHeight="1">
      <c r="A70" s="172"/>
      <c r="B70" s="166">
        <v>21009</v>
      </c>
      <c r="C70" s="18" t="s">
        <v>8</v>
      </c>
      <c r="D70" s="168">
        <v>-20000</v>
      </c>
      <c r="E70" s="168">
        <v>-170000</v>
      </c>
      <c r="F70" s="168">
        <v>-170000</v>
      </c>
      <c r="G70" s="168">
        <v>-170000</v>
      </c>
    </row>
    <row r="71" spans="1:7" ht="36" customHeight="1">
      <c r="A71" s="172"/>
      <c r="B71" s="166"/>
      <c r="C71" s="16" t="s">
        <v>83</v>
      </c>
      <c r="D71" s="169"/>
      <c r="E71" s="169"/>
      <c r="F71" s="169"/>
      <c r="G71" s="169"/>
    </row>
    <row r="72" spans="1:7">
      <c r="A72" s="172"/>
      <c r="B72" s="166"/>
      <c r="C72" s="18" t="s">
        <v>9</v>
      </c>
      <c r="D72" s="169"/>
      <c r="E72" s="169"/>
      <c r="F72" s="169"/>
      <c r="G72" s="169"/>
    </row>
    <row r="73" spans="1:7" ht="20.25" customHeight="1">
      <c r="A73" s="172"/>
      <c r="B73" s="166"/>
      <c r="C73" s="101" t="s">
        <v>126</v>
      </c>
      <c r="D73" s="169"/>
      <c r="E73" s="169"/>
      <c r="F73" s="169"/>
      <c r="G73" s="169"/>
    </row>
    <row r="74" spans="1:7">
      <c r="A74" s="172"/>
      <c r="B74" s="166"/>
      <c r="C74" s="18" t="s">
        <v>10</v>
      </c>
      <c r="D74" s="169"/>
      <c r="E74" s="169"/>
      <c r="F74" s="169"/>
      <c r="G74" s="169"/>
    </row>
    <row r="75" spans="1:7" ht="31.5" customHeight="1">
      <c r="A75" s="172"/>
      <c r="B75" s="167"/>
      <c r="C75" s="16" t="s">
        <v>11</v>
      </c>
      <c r="D75" s="170"/>
      <c r="E75" s="170"/>
      <c r="F75" s="170"/>
      <c r="G75" s="170"/>
    </row>
    <row r="76" spans="1:7">
      <c r="A76" s="172"/>
      <c r="B76" s="175">
        <v>21011</v>
      </c>
      <c r="C76" s="18" t="s">
        <v>8</v>
      </c>
      <c r="D76" s="168">
        <v>-300000</v>
      </c>
      <c r="E76" s="168">
        <v>-560000</v>
      </c>
      <c r="F76" s="168">
        <v>-680000</v>
      </c>
      <c r="G76" s="168">
        <v>-820000</v>
      </c>
    </row>
    <row r="77" spans="1:7" ht="31.5" customHeight="1">
      <c r="A77" s="172"/>
      <c r="B77" s="166"/>
      <c r="C77" s="16" t="s">
        <v>75</v>
      </c>
      <c r="D77" s="169"/>
      <c r="E77" s="169"/>
      <c r="F77" s="169"/>
      <c r="G77" s="169"/>
    </row>
    <row r="78" spans="1:7">
      <c r="A78" s="172"/>
      <c r="B78" s="166"/>
      <c r="C78" s="18" t="s">
        <v>9</v>
      </c>
      <c r="D78" s="169"/>
      <c r="E78" s="169"/>
      <c r="F78" s="169"/>
      <c r="G78" s="169"/>
    </row>
    <row r="79" spans="1:7" ht="27">
      <c r="A79" s="172"/>
      <c r="B79" s="166"/>
      <c r="C79" s="16" t="s">
        <v>116</v>
      </c>
      <c r="D79" s="169"/>
      <c r="E79" s="169"/>
      <c r="F79" s="169"/>
      <c r="G79" s="169"/>
    </row>
    <row r="80" spans="1:7">
      <c r="A80" s="172"/>
      <c r="B80" s="166"/>
      <c r="C80" s="18" t="s">
        <v>10</v>
      </c>
      <c r="D80" s="169"/>
      <c r="E80" s="169"/>
      <c r="F80" s="169"/>
      <c r="G80" s="169"/>
    </row>
    <row r="81" spans="1:7" ht="27">
      <c r="A81" s="172"/>
      <c r="B81" s="166"/>
      <c r="C81" s="16" t="s">
        <v>11</v>
      </c>
      <c r="D81" s="170"/>
      <c r="E81" s="170"/>
      <c r="F81" s="170"/>
      <c r="G81" s="170"/>
    </row>
  </sheetData>
  <mergeCells count="67">
    <mergeCell ref="B64:B69"/>
    <mergeCell ref="D64:D69"/>
    <mergeCell ref="E64:E69"/>
    <mergeCell ref="F64:F69"/>
    <mergeCell ref="G64:G69"/>
    <mergeCell ref="B28:B33"/>
    <mergeCell ref="D28:D33"/>
    <mergeCell ref="E28:E33"/>
    <mergeCell ref="F28:F33"/>
    <mergeCell ref="G28:G33"/>
    <mergeCell ref="A3:G3"/>
    <mergeCell ref="A15:G15"/>
    <mergeCell ref="A5:B5"/>
    <mergeCell ref="C5:C6"/>
    <mergeCell ref="G9:G14"/>
    <mergeCell ref="B9:B14"/>
    <mergeCell ref="D5:G5"/>
    <mergeCell ref="A9:A14"/>
    <mergeCell ref="F9:F14"/>
    <mergeCell ref="E9:E14"/>
    <mergeCell ref="D9:D14"/>
    <mergeCell ref="B16:B21"/>
    <mergeCell ref="G16:G21"/>
    <mergeCell ref="G70:G75"/>
    <mergeCell ref="B70:B75"/>
    <mergeCell ref="B46:B51"/>
    <mergeCell ref="G46:G51"/>
    <mergeCell ref="F70:F75"/>
    <mergeCell ref="E70:E75"/>
    <mergeCell ref="D70:D75"/>
    <mergeCell ref="G22:G27"/>
    <mergeCell ref="B34:B39"/>
    <mergeCell ref="D34:D39"/>
    <mergeCell ref="E34:E39"/>
    <mergeCell ref="F34:F39"/>
    <mergeCell ref="G34:G39"/>
    <mergeCell ref="G40:G45"/>
    <mergeCell ref="A16:A81"/>
    <mergeCell ref="F16:F21"/>
    <mergeCell ref="E16:E21"/>
    <mergeCell ref="D16:D21"/>
    <mergeCell ref="B76:B81"/>
    <mergeCell ref="B22:B27"/>
    <mergeCell ref="D22:D27"/>
    <mergeCell ref="E22:E27"/>
    <mergeCell ref="F22:F27"/>
    <mergeCell ref="B58:B63"/>
    <mergeCell ref="B40:B45"/>
    <mergeCell ref="D40:D45"/>
    <mergeCell ref="E40:E45"/>
    <mergeCell ref="F40:F45"/>
    <mergeCell ref="F46:F51"/>
    <mergeCell ref="F52:F57"/>
    <mergeCell ref="G52:G57"/>
    <mergeCell ref="G76:G81"/>
    <mergeCell ref="D76:D81"/>
    <mergeCell ref="E76:E81"/>
    <mergeCell ref="F76:F81"/>
    <mergeCell ref="D58:D63"/>
    <mergeCell ref="E58:E63"/>
    <mergeCell ref="F58:F63"/>
    <mergeCell ref="G58:G63"/>
    <mergeCell ref="E46:E51"/>
    <mergeCell ref="D46:D51"/>
    <mergeCell ref="B52:B57"/>
    <mergeCell ref="D52:D57"/>
    <mergeCell ref="E52:E57"/>
  </mergeCells>
  <pageMargins left="0.51181102362204722" right="0.31496062992125984" top="0.35433070866141736" bottom="0.35433070866141736" header="0.31496062992125984" footer="0.11811023622047245"/>
  <pageSetup paperSize="9" scale="47" orientation="portrait" r:id="rId1"/>
  <rowBreaks count="1" manualBreakCount="1">
    <brk id="39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80"/>
  <sheetViews>
    <sheetView view="pageBreakPreview" topLeftCell="A70" zoomScaleNormal="100" zoomScaleSheetLayoutView="100" workbookViewId="0">
      <selection activeCell="H9" sqref="H9"/>
    </sheetView>
  </sheetViews>
  <sheetFormatPr defaultRowHeight="16.5"/>
  <cols>
    <col min="1" max="4" width="9.140625" style="5"/>
    <col min="5" max="5" width="14.42578125" style="5" customWidth="1"/>
    <col min="6" max="6" width="56.85546875" style="5" customWidth="1"/>
    <col min="7" max="7" width="15.5703125" style="5" hidden="1" customWidth="1"/>
    <col min="8" max="8" width="15.5703125" style="5" customWidth="1"/>
    <col min="9" max="9" width="17" style="5" customWidth="1"/>
    <col min="10" max="10" width="16.85546875" style="5" customWidth="1"/>
    <col min="11" max="11" width="15.7109375" style="5" customWidth="1"/>
    <col min="12" max="16384" width="9.140625" style="5"/>
  </cols>
  <sheetData>
    <row r="1" spans="1:10" ht="21.75" customHeight="1">
      <c r="J1" s="13" t="s">
        <v>79</v>
      </c>
    </row>
    <row r="2" spans="1:10" ht="40.5" customHeight="1">
      <c r="I2" s="187" t="s">
        <v>104</v>
      </c>
      <c r="J2" s="187"/>
    </row>
    <row r="3" spans="1:10" ht="65.25" customHeight="1">
      <c r="B3" s="188" t="s">
        <v>161</v>
      </c>
      <c r="C3" s="188"/>
      <c r="D3" s="188"/>
      <c r="E3" s="188"/>
      <c r="F3" s="188"/>
      <c r="G3" s="188"/>
      <c r="H3" s="188"/>
      <c r="I3" s="188"/>
      <c r="J3" s="188"/>
    </row>
    <row r="4" spans="1:10" ht="27">
      <c r="J4" s="139" t="s">
        <v>0</v>
      </c>
    </row>
    <row r="5" spans="1:10" ht="71.25" customHeight="1">
      <c r="A5" s="189" t="s">
        <v>21</v>
      </c>
      <c r="B5" s="189"/>
      <c r="C5" s="189"/>
      <c r="D5" s="189" t="s">
        <v>3</v>
      </c>
      <c r="E5" s="189"/>
      <c r="F5" s="108" t="s">
        <v>22</v>
      </c>
      <c r="G5" s="189" t="s">
        <v>20</v>
      </c>
      <c r="H5" s="189"/>
      <c r="I5" s="189"/>
      <c r="J5" s="189"/>
    </row>
    <row r="6" spans="1:10" ht="40.5" customHeight="1">
      <c r="A6" s="4" t="s">
        <v>23</v>
      </c>
      <c r="B6" s="4" t="s">
        <v>24</v>
      </c>
      <c r="C6" s="4" t="s">
        <v>25</v>
      </c>
      <c r="D6" s="4" t="s">
        <v>1</v>
      </c>
      <c r="E6" s="4" t="s">
        <v>77</v>
      </c>
      <c r="F6" s="124"/>
      <c r="G6" s="108" t="s">
        <v>98</v>
      </c>
      <c r="H6" s="108" t="s">
        <v>99</v>
      </c>
      <c r="I6" s="108" t="s">
        <v>100</v>
      </c>
      <c r="J6" s="86" t="s">
        <v>18</v>
      </c>
    </row>
    <row r="7" spans="1:10" ht="21.75" customHeight="1">
      <c r="A7" s="9"/>
      <c r="B7" s="9"/>
      <c r="C7" s="9"/>
      <c r="D7" s="9"/>
      <c r="E7" s="9"/>
      <c r="F7" s="10" t="s">
        <v>26</v>
      </c>
      <c r="G7" s="88">
        <f>G8</f>
        <v>0</v>
      </c>
      <c r="H7" s="88">
        <f>H8</f>
        <v>0</v>
      </c>
      <c r="I7" s="88">
        <f>I8</f>
        <v>0</v>
      </c>
      <c r="J7" s="88">
        <f>J8</f>
        <v>0</v>
      </c>
    </row>
    <row r="8" spans="1:10" ht="19.5" customHeight="1">
      <c r="A8" s="7" t="s">
        <v>27</v>
      </c>
      <c r="B8" s="6"/>
      <c r="C8" s="6"/>
      <c r="D8" s="6"/>
      <c r="E8" s="6"/>
      <c r="F8" s="7" t="s">
        <v>28</v>
      </c>
      <c r="G8" s="88">
        <f>G10</f>
        <v>0</v>
      </c>
      <c r="H8" s="88">
        <f>H10</f>
        <v>0</v>
      </c>
      <c r="I8" s="88">
        <f>I10</f>
        <v>0</v>
      </c>
      <c r="J8" s="88">
        <f>J10</f>
        <v>0</v>
      </c>
    </row>
    <row r="9" spans="1:10">
      <c r="A9" s="6"/>
      <c r="B9" s="6"/>
      <c r="C9" s="6"/>
      <c r="D9" s="6"/>
      <c r="E9" s="6"/>
      <c r="F9" s="67" t="s">
        <v>29</v>
      </c>
      <c r="G9" s="88"/>
      <c r="H9" s="88"/>
      <c r="I9" s="88"/>
      <c r="J9" s="88"/>
    </row>
    <row r="10" spans="1:10">
      <c r="A10" s="6"/>
      <c r="B10" s="7" t="s">
        <v>30</v>
      </c>
      <c r="C10" s="6"/>
      <c r="D10" s="6"/>
      <c r="E10" s="6"/>
      <c r="F10" s="21" t="s">
        <v>31</v>
      </c>
      <c r="G10" s="88">
        <f>G12</f>
        <v>0</v>
      </c>
      <c r="H10" s="88">
        <f t="shared" ref="H10" si="0">H12</f>
        <v>0</v>
      </c>
      <c r="I10" s="88">
        <f t="shared" ref="I10:J10" si="1">I12</f>
        <v>0</v>
      </c>
      <c r="J10" s="88">
        <f t="shared" si="1"/>
        <v>0</v>
      </c>
    </row>
    <row r="11" spans="1:10">
      <c r="A11" s="6"/>
      <c r="B11" s="6"/>
      <c r="C11" s="6"/>
      <c r="D11" s="6"/>
      <c r="E11" s="6"/>
      <c r="F11" s="16" t="s">
        <v>29</v>
      </c>
      <c r="G11" s="88"/>
      <c r="H11" s="88"/>
      <c r="I11" s="88"/>
      <c r="J11" s="88"/>
    </row>
    <row r="12" spans="1:10">
      <c r="A12" s="6"/>
      <c r="B12" s="6"/>
      <c r="C12" s="7" t="s">
        <v>32</v>
      </c>
      <c r="D12" s="6"/>
      <c r="E12" s="6"/>
      <c r="F12" s="21" t="s">
        <v>33</v>
      </c>
      <c r="G12" s="88">
        <f>G16</f>
        <v>0</v>
      </c>
      <c r="H12" s="88">
        <f>H16</f>
        <v>0</v>
      </c>
      <c r="I12" s="88">
        <f>I16</f>
        <v>0</v>
      </c>
      <c r="J12" s="88">
        <f>J16</f>
        <v>0</v>
      </c>
    </row>
    <row r="13" spans="1:10">
      <c r="A13" s="6"/>
      <c r="B13" s="6"/>
      <c r="C13" s="7"/>
      <c r="D13" s="6"/>
      <c r="E13" s="6"/>
      <c r="F13" s="66" t="s">
        <v>64</v>
      </c>
      <c r="G13" s="88"/>
      <c r="H13" s="88"/>
      <c r="I13" s="88"/>
      <c r="J13" s="88"/>
    </row>
    <row r="14" spans="1:10" ht="37.5" customHeight="1">
      <c r="A14" s="6"/>
      <c r="B14" s="6"/>
      <c r="C14" s="7"/>
      <c r="D14" s="6"/>
      <c r="E14" s="6"/>
      <c r="F14" s="50" t="s">
        <v>72</v>
      </c>
      <c r="G14" s="88">
        <f>+G16</f>
        <v>0</v>
      </c>
      <c r="H14" s="88">
        <f>+H16</f>
        <v>0</v>
      </c>
      <c r="I14" s="88">
        <f>+I16</f>
        <v>0</v>
      </c>
      <c r="J14" s="88">
        <f>+J16</f>
        <v>0</v>
      </c>
    </row>
    <row r="15" spans="1:10">
      <c r="A15" s="6"/>
      <c r="B15" s="6"/>
      <c r="C15" s="7"/>
      <c r="D15" s="6"/>
      <c r="E15" s="6"/>
      <c r="F15" s="66" t="s">
        <v>64</v>
      </c>
      <c r="G15" s="88"/>
      <c r="H15" s="88"/>
      <c r="I15" s="88"/>
      <c r="J15" s="88"/>
    </row>
    <row r="16" spans="1:10" ht="21.75" customHeight="1">
      <c r="A16" s="6"/>
      <c r="B16" s="6"/>
      <c r="C16" s="7"/>
      <c r="D16" s="7">
        <v>1049</v>
      </c>
      <c r="E16" s="8"/>
      <c r="F16" s="51" t="s">
        <v>56</v>
      </c>
      <c r="G16" s="88">
        <f>+G71+G76+G37+G49+G18+G24+G43+G55+G61+G31+G66</f>
        <v>0</v>
      </c>
      <c r="H16" s="88">
        <f>+H71+H76+H37+H49+H18+H24+H43+H55+H61+H31+H66</f>
        <v>0</v>
      </c>
      <c r="I16" s="88">
        <f>+I71+I76+I37+I49+I18+I24+I43+I55+I61+I31+I66</f>
        <v>0</v>
      </c>
      <c r="J16" s="88">
        <f>+J71+J76+J37+J49+J18+J24+J43+J55+J61+J31+J66</f>
        <v>0</v>
      </c>
    </row>
    <row r="17" spans="1:10">
      <c r="A17" s="93"/>
      <c r="B17" s="93"/>
      <c r="C17" s="94"/>
      <c r="D17" s="93"/>
      <c r="E17" s="6"/>
      <c r="F17" s="66" t="s">
        <v>64</v>
      </c>
      <c r="G17" s="95"/>
      <c r="H17" s="95"/>
      <c r="I17" s="95"/>
      <c r="J17" s="95"/>
    </row>
    <row r="18" spans="1:10" ht="82.5">
      <c r="A18" s="23"/>
      <c r="B18" s="23"/>
      <c r="C18" s="22"/>
      <c r="D18" s="23"/>
      <c r="E18" s="92">
        <v>11006</v>
      </c>
      <c r="F18" s="51" t="s">
        <v>127</v>
      </c>
      <c r="G18" s="97">
        <f>G20</f>
        <v>116000</v>
      </c>
      <c r="H18" s="97">
        <f>H20</f>
        <v>116000</v>
      </c>
      <c r="I18" s="97">
        <f>I20</f>
        <v>116000</v>
      </c>
      <c r="J18" s="97">
        <f>J20</f>
        <v>116000</v>
      </c>
    </row>
    <row r="19" spans="1:10">
      <c r="A19" s="23"/>
      <c r="B19" s="23"/>
      <c r="C19" s="22"/>
      <c r="D19" s="23"/>
      <c r="E19" s="92"/>
      <c r="F19" s="120" t="s">
        <v>34</v>
      </c>
      <c r="G19" s="96"/>
      <c r="H19" s="96"/>
      <c r="I19" s="96"/>
      <c r="J19" s="96"/>
    </row>
    <row r="20" spans="1:10" ht="31.5">
      <c r="A20" s="23"/>
      <c r="B20" s="23"/>
      <c r="C20" s="22"/>
      <c r="D20" s="23"/>
      <c r="E20" s="92"/>
      <c r="F20" s="74" t="s">
        <v>72</v>
      </c>
      <c r="G20" s="98">
        <f>G22</f>
        <v>116000</v>
      </c>
      <c r="H20" s="98">
        <f>H22</f>
        <v>116000</v>
      </c>
      <c r="I20" s="98">
        <f>I22</f>
        <v>116000</v>
      </c>
      <c r="J20" s="98">
        <f>J22</f>
        <v>116000</v>
      </c>
    </row>
    <row r="21" spans="1:10" ht="27">
      <c r="A21" s="23"/>
      <c r="B21" s="23"/>
      <c r="C21" s="22"/>
      <c r="D21" s="23"/>
      <c r="E21" s="92"/>
      <c r="F21" s="120" t="s">
        <v>19</v>
      </c>
      <c r="G21" s="96"/>
      <c r="H21" s="96"/>
      <c r="I21" s="96"/>
      <c r="J21" s="96"/>
    </row>
    <row r="22" spans="1:10" ht="18.75" customHeight="1">
      <c r="A22" s="23"/>
      <c r="B22" s="23"/>
      <c r="C22" s="22"/>
      <c r="D22" s="23"/>
      <c r="E22" s="92"/>
      <c r="F22" s="66" t="s">
        <v>86</v>
      </c>
      <c r="G22" s="98">
        <f>+G23</f>
        <v>116000</v>
      </c>
      <c r="H22" s="98">
        <f>+H23</f>
        <v>116000</v>
      </c>
      <c r="I22" s="98">
        <f t="shared" ref="I22:J22" si="2">+I23</f>
        <v>116000</v>
      </c>
      <c r="J22" s="98">
        <f t="shared" si="2"/>
        <v>116000</v>
      </c>
    </row>
    <row r="23" spans="1:10" ht="20.25" customHeight="1">
      <c r="A23" s="23"/>
      <c r="B23" s="23"/>
      <c r="C23" s="22"/>
      <c r="D23" s="23"/>
      <c r="E23" s="92"/>
      <c r="F23" s="100" t="s">
        <v>87</v>
      </c>
      <c r="G23" s="99">
        <v>116000</v>
      </c>
      <c r="H23" s="99">
        <v>116000</v>
      </c>
      <c r="I23" s="99">
        <v>116000</v>
      </c>
      <c r="J23" s="99">
        <v>116000</v>
      </c>
    </row>
    <row r="24" spans="1:10" ht="82.5">
      <c r="A24" s="23"/>
      <c r="B24" s="23"/>
      <c r="C24" s="22"/>
      <c r="D24" s="23"/>
      <c r="E24" s="92">
        <v>11007</v>
      </c>
      <c r="F24" s="51" t="s">
        <v>128</v>
      </c>
      <c r="G24" s="97">
        <f>G26</f>
        <v>33000</v>
      </c>
      <c r="H24" s="97">
        <f>H26</f>
        <v>61000</v>
      </c>
      <c r="I24" s="97">
        <f>I26</f>
        <v>106000</v>
      </c>
      <c r="J24" s="97">
        <f>J26</f>
        <v>121000</v>
      </c>
    </row>
    <row r="25" spans="1:10">
      <c r="A25" s="23"/>
      <c r="B25" s="23"/>
      <c r="C25" s="22"/>
      <c r="D25" s="23"/>
      <c r="E25" s="92"/>
      <c r="F25" s="120" t="s">
        <v>34</v>
      </c>
      <c r="G25" s="96"/>
      <c r="H25" s="96"/>
      <c r="I25" s="96"/>
      <c r="J25" s="96"/>
    </row>
    <row r="26" spans="1:10" ht="31.5">
      <c r="A26" s="23"/>
      <c r="B26" s="23"/>
      <c r="C26" s="22"/>
      <c r="D26" s="23"/>
      <c r="E26" s="92"/>
      <c r="F26" s="74" t="s">
        <v>72</v>
      </c>
      <c r="G26" s="98">
        <f>G28</f>
        <v>33000</v>
      </c>
      <c r="H26" s="98">
        <f>H28</f>
        <v>61000</v>
      </c>
      <c r="I26" s="98">
        <f>I28</f>
        <v>106000</v>
      </c>
      <c r="J26" s="98">
        <f>J28</f>
        <v>121000</v>
      </c>
    </row>
    <row r="27" spans="1:10" ht="27">
      <c r="A27" s="23"/>
      <c r="B27" s="23"/>
      <c r="C27" s="22"/>
      <c r="D27" s="23"/>
      <c r="E27" s="92"/>
      <c r="F27" s="120" t="s">
        <v>19</v>
      </c>
      <c r="G27" s="96"/>
      <c r="H27" s="96"/>
      <c r="I27" s="96"/>
      <c r="J27" s="96"/>
    </row>
    <row r="28" spans="1:10" ht="19.5" customHeight="1">
      <c r="A28" s="23"/>
      <c r="B28" s="23"/>
      <c r="C28" s="22"/>
      <c r="D28" s="23"/>
      <c r="E28" s="92"/>
      <c r="F28" s="66" t="s">
        <v>86</v>
      </c>
      <c r="G28" s="98">
        <f>+G30+G29</f>
        <v>33000</v>
      </c>
      <c r="H28" s="98">
        <f t="shared" ref="H28:J28" si="3">+H30+H29</f>
        <v>61000</v>
      </c>
      <c r="I28" s="98">
        <f t="shared" si="3"/>
        <v>106000</v>
      </c>
      <c r="J28" s="98">
        <f t="shared" si="3"/>
        <v>121000</v>
      </c>
    </row>
    <row r="29" spans="1:10">
      <c r="A29" s="23"/>
      <c r="B29" s="23"/>
      <c r="C29" s="22"/>
      <c r="D29" s="23"/>
      <c r="E29" s="92"/>
      <c r="F29" s="138" t="s">
        <v>129</v>
      </c>
      <c r="G29" s="99">
        <v>25000</v>
      </c>
      <c r="H29" s="99">
        <v>35000</v>
      </c>
      <c r="I29" s="99">
        <v>60000</v>
      </c>
      <c r="J29" s="99">
        <v>60000</v>
      </c>
    </row>
    <row r="30" spans="1:10" ht="20.25" customHeight="1">
      <c r="A30" s="23"/>
      <c r="B30" s="23"/>
      <c r="C30" s="22"/>
      <c r="D30" s="23"/>
      <c r="E30" s="92"/>
      <c r="F30" s="100" t="s">
        <v>87</v>
      </c>
      <c r="G30" s="99">
        <v>8000</v>
      </c>
      <c r="H30" s="99">
        <v>26000</v>
      </c>
      <c r="I30" s="99">
        <v>46000</v>
      </c>
      <c r="J30" s="99">
        <v>61000</v>
      </c>
    </row>
    <row r="31" spans="1:10" ht="74.25" customHeight="1">
      <c r="A31" s="23"/>
      <c r="B31" s="23"/>
      <c r="C31" s="22"/>
      <c r="D31" s="23"/>
      <c r="E31" s="92">
        <v>11009</v>
      </c>
      <c r="F31" s="51" t="s">
        <v>150</v>
      </c>
      <c r="G31" s="97">
        <f>G33</f>
        <v>120000</v>
      </c>
      <c r="H31" s="97">
        <f>H33</f>
        <v>295772.40000000002</v>
      </c>
      <c r="I31" s="97">
        <f>I33</f>
        <v>295772.40000000002</v>
      </c>
      <c r="J31" s="97">
        <f>J33</f>
        <v>295772.40000000002</v>
      </c>
    </row>
    <row r="32" spans="1:10" ht="20.25" customHeight="1">
      <c r="A32" s="23"/>
      <c r="B32" s="23"/>
      <c r="C32" s="22"/>
      <c r="D32" s="23"/>
      <c r="E32" s="92"/>
      <c r="F32" s="140" t="s">
        <v>34</v>
      </c>
      <c r="G32" s="96"/>
      <c r="H32" s="96"/>
      <c r="I32" s="96"/>
      <c r="J32" s="96"/>
    </row>
    <row r="33" spans="1:10" ht="20.25" customHeight="1">
      <c r="A33" s="23"/>
      <c r="B33" s="23"/>
      <c r="C33" s="22"/>
      <c r="D33" s="23"/>
      <c r="E33" s="92"/>
      <c r="F33" s="74" t="s">
        <v>72</v>
      </c>
      <c r="G33" s="98">
        <f>G35</f>
        <v>120000</v>
      </c>
      <c r="H33" s="98">
        <f>H35</f>
        <v>295772.40000000002</v>
      </c>
      <c r="I33" s="98">
        <f>I35</f>
        <v>295772.40000000002</v>
      </c>
      <c r="J33" s="98">
        <f>J35</f>
        <v>295772.40000000002</v>
      </c>
    </row>
    <row r="34" spans="1:10" ht="31.5" customHeight="1">
      <c r="A34" s="23"/>
      <c r="B34" s="23"/>
      <c r="C34" s="22"/>
      <c r="D34" s="23"/>
      <c r="E34" s="92"/>
      <c r="F34" s="140" t="s">
        <v>19</v>
      </c>
      <c r="G34" s="96"/>
      <c r="H34" s="96"/>
      <c r="I34" s="96"/>
      <c r="J34" s="96"/>
    </row>
    <row r="35" spans="1:10" ht="20.25" customHeight="1">
      <c r="A35" s="23"/>
      <c r="B35" s="23"/>
      <c r="C35" s="22"/>
      <c r="D35" s="23"/>
      <c r="E35" s="92"/>
      <c r="F35" s="66" t="s">
        <v>86</v>
      </c>
      <c r="G35" s="98">
        <f>+G36</f>
        <v>120000</v>
      </c>
      <c r="H35" s="98">
        <f>+H36</f>
        <v>295772.40000000002</v>
      </c>
      <c r="I35" s="98">
        <f t="shared" ref="I35:J35" si="4">+I36</f>
        <v>295772.40000000002</v>
      </c>
      <c r="J35" s="98">
        <f t="shared" si="4"/>
        <v>295772.40000000002</v>
      </c>
    </row>
    <row r="36" spans="1:10" ht="20.25" customHeight="1">
      <c r="A36" s="23"/>
      <c r="B36" s="23"/>
      <c r="C36" s="22"/>
      <c r="D36" s="23"/>
      <c r="E36" s="92"/>
      <c r="F36" s="138" t="s">
        <v>129</v>
      </c>
      <c r="G36" s="99">
        <v>120000</v>
      </c>
      <c r="H36" s="99">
        <v>295772.40000000002</v>
      </c>
      <c r="I36" s="99">
        <v>295772.40000000002</v>
      </c>
      <c r="J36" s="99">
        <v>295772.40000000002</v>
      </c>
    </row>
    <row r="37" spans="1:10" ht="66">
      <c r="A37" s="23"/>
      <c r="B37" s="23"/>
      <c r="C37" s="22"/>
      <c r="D37" s="23"/>
      <c r="E37" s="92">
        <v>11011</v>
      </c>
      <c r="F37" s="51" t="s">
        <v>85</v>
      </c>
      <c r="G37" s="97">
        <f>G39</f>
        <v>300000</v>
      </c>
      <c r="H37" s="97">
        <f>H39</f>
        <v>560000</v>
      </c>
      <c r="I37" s="97">
        <f>I39</f>
        <v>680000</v>
      </c>
      <c r="J37" s="97">
        <f>J39</f>
        <v>820000</v>
      </c>
    </row>
    <row r="38" spans="1:10">
      <c r="A38" s="23"/>
      <c r="B38" s="23"/>
      <c r="C38" s="22"/>
      <c r="D38" s="23"/>
      <c r="E38" s="92"/>
      <c r="F38" s="90" t="s">
        <v>34</v>
      </c>
      <c r="G38" s="96"/>
      <c r="H38" s="96"/>
      <c r="I38" s="96"/>
      <c r="J38" s="96"/>
    </row>
    <row r="39" spans="1:10" ht="39.75" customHeight="1">
      <c r="A39" s="23"/>
      <c r="B39" s="23"/>
      <c r="C39" s="22"/>
      <c r="D39" s="23"/>
      <c r="E39" s="92"/>
      <c r="F39" s="74" t="s">
        <v>72</v>
      </c>
      <c r="G39" s="98">
        <f>G41</f>
        <v>300000</v>
      </c>
      <c r="H39" s="98">
        <f>H41</f>
        <v>560000</v>
      </c>
      <c r="I39" s="98">
        <f>I41</f>
        <v>680000</v>
      </c>
      <c r="J39" s="98">
        <f>J41</f>
        <v>820000</v>
      </c>
    </row>
    <row r="40" spans="1:10" ht="35.25" customHeight="1">
      <c r="A40" s="23"/>
      <c r="B40" s="23"/>
      <c r="C40" s="22"/>
      <c r="D40" s="23"/>
      <c r="E40" s="92"/>
      <c r="F40" s="90" t="s">
        <v>19</v>
      </c>
      <c r="G40" s="96"/>
      <c r="H40" s="96"/>
      <c r="I40" s="96"/>
      <c r="J40" s="96"/>
    </row>
    <row r="41" spans="1:10">
      <c r="A41" s="23"/>
      <c r="B41" s="23"/>
      <c r="C41" s="22"/>
      <c r="D41" s="23"/>
      <c r="E41" s="92"/>
      <c r="F41" s="66" t="s">
        <v>86</v>
      </c>
      <c r="G41" s="98">
        <f>+G42</f>
        <v>300000</v>
      </c>
      <c r="H41" s="98">
        <f>+H42</f>
        <v>560000</v>
      </c>
      <c r="I41" s="98">
        <f t="shared" ref="I41:J41" si="5">+I42</f>
        <v>680000</v>
      </c>
      <c r="J41" s="98">
        <f t="shared" si="5"/>
        <v>820000</v>
      </c>
    </row>
    <row r="42" spans="1:10">
      <c r="A42" s="23"/>
      <c r="B42" s="23"/>
      <c r="C42" s="22"/>
      <c r="D42" s="23"/>
      <c r="E42" s="92"/>
      <c r="F42" s="100" t="s">
        <v>87</v>
      </c>
      <c r="G42" s="99">
        <v>300000</v>
      </c>
      <c r="H42" s="99">
        <v>560000</v>
      </c>
      <c r="I42" s="99">
        <v>680000</v>
      </c>
      <c r="J42" s="99">
        <v>820000</v>
      </c>
    </row>
    <row r="43" spans="1:10" ht="66">
      <c r="A43" s="23"/>
      <c r="B43" s="23"/>
      <c r="C43" s="22"/>
      <c r="D43" s="23"/>
      <c r="E43" s="92">
        <v>11012</v>
      </c>
      <c r="F43" s="51" t="s">
        <v>121</v>
      </c>
      <c r="G43" s="97">
        <f>G45</f>
        <v>0</v>
      </c>
      <c r="H43" s="97">
        <f>H45</f>
        <v>0</v>
      </c>
      <c r="I43" s="97">
        <f>I45</f>
        <v>325000</v>
      </c>
      <c r="J43" s="97">
        <f>J45</f>
        <v>325000</v>
      </c>
    </row>
    <row r="44" spans="1:10">
      <c r="A44" s="23"/>
      <c r="B44" s="23"/>
      <c r="C44" s="22"/>
      <c r="D44" s="23"/>
      <c r="E44" s="92"/>
      <c r="F44" s="120" t="s">
        <v>34</v>
      </c>
      <c r="G44" s="96"/>
      <c r="H44" s="96"/>
      <c r="I44" s="96"/>
      <c r="J44" s="96"/>
    </row>
    <row r="45" spans="1:10" ht="31.5">
      <c r="A45" s="23"/>
      <c r="B45" s="23"/>
      <c r="C45" s="22"/>
      <c r="D45" s="23"/>
      <c r="E45" s="92"/>
      <c r="F45" s="74" t="s">
        <v>72</v>
      </c>
      <c r="G45" s="98">
        <f>G47</f>
        <v>0</v>
      </c>
      <c r="H45" s="98">
        <f>H47</f>
        <v>0</v>
      </c>
      <c r="I45" s="98">
        <f>I47</f>
        <v>325000</v>
      </c>
      <c r="J45" s="98">
        <f>J47</f>
        <v>325000</v>
      </c>
    </row>
    <row r="46" spans="1:10" ht="27">
      <c r="A46" s="23"/>
      <c r="B46" s="23"/>
      <c r="C46" s="22"/>
      <c r="D46" s="23"/>
      <c r="E46" s="92"/>
      <c r="F46" s="120" t="s">
        <v>19</v>
      </c>
      <c r="G46" s="96"/>
      <c r="H46" s="96"/>
      <c r="I46" s="96"/>
      <c r="J46" s="96"/>
    </row>
    <row r="47" spans="1:10">
      <c r="A47" s="23"/>
      <c r="B47" s="23"/>
      <c r="C47" s="22"/>
      <c r="D47" s="23"/>
      <c r="E47" s="92"/>
      <c r="F47" s="66" t="s">
        <v>86</v>
      </c>
      <c r="G47" s="98">
        <f>+G48</f>
        <v>0</v>
      </c>
      <c r="H47" s="98">
        <f>+H48</f>
        <v>0</v>
      </c>
      <c r="I47" s="98">
        <f t="shared" ref="I47:J47" si="6">+I48</f>
        <v>325000</v>
      </c>
      <c r="J47" s="98">
        <f t="shared" si="6"/>
        <v>325000</v>
      </c>
    </row>
    <row r="48" spans="1:10">
      <c r="A48" s="23"/>
      <c r="B48" s="23"/>
      <c r="C48" s="22"/>
      <c r="D48" s="23"/>
      <c r="E48" s="92"/>
      <c r="F48" s="100" t="s">
        <v>87</v>
      </c>
      <c r="G48" s="99">
        <v>0</v>
      </c>
      <c r="H48" s="99">
        <v>0</v>
      </c>
      <c r="I48" s="99">
        <v>325000</v>
      </c>
      <c r="J48" s="99">
        <v>325000</v>
      </c>
    </row>
    <row r="49" spans="1:10" ht="54" customHeight="1">
      <c r="A49" s="23"/>
      <c r="B49" s="23"/>
      <c r="C49" s="22"/>
      <c r="D49" s="23"/>
      <c r="E49" s="23">
        <v>11015</v>
      </c>
      <c r="F49" s="22" t="s">
        <v>95</v>
      </c>
      <c r="G49" s="97">
        <f>G51</f>
        <v>20000</v>
      </c>
      <c r="H49" s="97">
        <f>H51</f>
        <v>170000</v>
      </c>
      <c r="I49" s="97">
        <f>I51</f>
        <v>170000</v>
      </c>
      <c r="J49" s="97">
        <f>J51</f>
        <v>170000</v>
      </c>
    </row>
    <row r="50" spans="1:10">
      <c r="A50" s="23"/>
      <c r="B50" s="23"/>
      <c r="C50" s="22"/>
      <c r="D50" s="23"/>
      <c r="E50" s="92"/>
      <c r="F50" s="112" t="s">
        <v>34</v>
      </c>
      <c r="G50" s="96"/>
      <c r="H50" s="96"/>
      <c r="I50" s="96"/>
      <c r="J50" s="96"/>
    </row>
    <row r="51" spans="1:10" ht="31.5">
      <c r="A51" s="23"/>
      <c r="B51" s="23"/>
      <c r="C51" s="22"/>
      <c r="D51" s="23"/>
      <c r="E51" s="92"/>
      <c r="F51" s="74" t="s">
        <v>72</v>
      </c>
      <c r="G51" s="98">
        <f>G53</f>
        <v>20000</v>
      </c>
      <c r="H51" s="98">
        <f>H53</f>
        <v>170000</v>
      </c>
      <c r="I51" s="98">
        <f>I53</f>
        <v>170000</v>
      </c>
      <c r="J51" s="98">
        <f>J53</f>
        <v>170000</v>
      </c>
    </row>
    <row r="52" spans="1:10" ht="27">
      <c r="A52" s="23"/>
      <c r="B52" s="23"/>
      <c r="C52" s="22"/>
      <c r="D52" s="23"/>
      <c r="E52" s="92"/>
      <c r="F52" s="112" t="s">
        <v>19</v>
      </c>
      <c r="G52" s="96"/>
      <c r="H52" s="96"/>
      <c r="I52" s="96"/>
      <c r="J52" s="96"/>
    </row>
    <row r="53" spans="1:10" ht="19.5" customHeight="1">
      <c r="A53" s="23"/>
      <c r="B53" s="23"/>
      <c r="C53" s="22"/>
      <c r="D53" s="23"/>
      <c r="E53" s="92"/>
      <c r="F53" s="66" t="s">
        <v>86</v>
      </c>
      <c r="G53" s="98">
        <f>+G54</f>
        <v>20000</v>
      </c>
      <c r="H53" s="98">
        <f>+H54</f>
        <v>170000</v>
      </c>
      <c r="I53" s="98">
        <f t="shared" ref="I53" si="7">+I54</f>
        <v>170000</v>
      </c>
      <c r="J53" s="98">
        <f t="shared" ref="J53" si="8">+J54</f>
        <v>170000</v>
      </c>
    </row>
    <row r="54" spans="1:10" ht="22.5" customHeight="1">
      <c r="A54" s="23"/>
      <c r="B54" s="23"/>
      <c r="C54" s="22"/>
      <c r="D54" s="23"/>
      <c r="E54" s="92"/>
      <c r="F54" s="100" t="s">
        <v>87</v>
      </c>
      <c r="G54" s="99">
        <v>20000</v>
      </c>
      <c r="H54" s="99">
        <v>170000</v>
      </c>
      <c r="I54" s="99">
        <v>170000</v>
      </c>
      <c r="J54" s="99">
        <v>170000</v>
      </c>
    </row>
    <row r="55" spans="1:10" ht="82.5">
      <c r="A55" s="23"/>
      <c r="B55" s="23"/>
      <c r="C55" s="22"/>
      <c r="D55" s="23"/>
      <c r="E55" s="71">
        <v>21003</v>
      </c>
      <c r="F55" s="72" t="s">
        <v>130</v>
      </c>
      <c r="G55" s="97">
        <f>G59+G60</f>
        <v>321000</v>
      </c>
      <c r="H55" s="97">
        <f>H59+H60</f>
        <v>371000</v>
      </c>
      <c r="I55" s="97">
        <f>I59+I60</f>
        <v>371000</v>
      </c>
      <c r="J55" s="97">
        <f>J59+J60</f>
        <v>371000</v>
      </c>
    </row>
    <row r="56" spans="1:10">
      <c r="A56" s="23"/>
      <c r="B56" s="23"/>
      <c r="C56" s="22"/>
      <c r="D56" s="23"/>
      <c r="E56" s="73"/>
      <c r="F56" s="120" t="s">
        <v>34</v>
      </c>
      <c r="G56" s="99"/>
      <c r="H56" s="99"/>
      <c r="I56" s="99"/>
      <c r="J56" s="99"/>
    </row>
    <row r="57" spans="1:10" ht="31.5">
      <c r="A57" s="23"/>
      <c r="B57" s="23"/>
      <c r="C57" s="22"/>
      <c r="D57" s="23"/>
      <c r="E57" s="73"/>
      <c r="F57" s="74" t="s">
        <v>72</v>
      </c>
      <c r="G57" s="98">
        <f>G55</f>
        <v>321000</v>
      </c>
      <c r="H57" s="98">
        <f>H55</f>
        <v>371000</v>
      </c>
      <c r="I57" s="98">
        <f>I55</f>
        <v>371000</v>
      </c>
      <c r="J57" s="98">
        <f>J55</f>
        <v>371000</v>
      </c>
    </row>
    <row r="58" spans="1:10" ht="27">
      <c r="A58" s="23"/>
      <c r="B58" s="23"/>
      <c r="C58" s="22"/>
      <c r="D58" s="23"/>
      <c r="E58" s="73"/>
      <c r="F58" s="120" t="s">
        <v>19</v>
      </c>
      <c r="G58" s="99"/>
      <c r="H58" s="99"/>
      <c r="I58" s="99"/>
      <c r="J58" s="99"/>
    </row>
    <row r="59" spans="1:10">
      <c r="A59" s="23"/>
      <c r="B59" s="23"/>
      <c r="C59" s="22"/>
      <c r="D59" s="23"/>
      <c r="E59" s="73"/>
      <c r="F59" s="75" t="s">
        <v>131</v>
      </c>
      <c r="G59" s="99">
        <v>261000</v>
      </c>
      <c r="H59" s="99">
        <v>261000</v>
      </c>
      <c r="I59" s="99">
        <v>261000</v>
      </c>
      <c r="J59" s="99">
        <v>261000</v>
      </c>
    </row>
    <row r="60" spans="1:10">
      <c r="A60" s="23"/>
      <c r="B60" s="23"/>
      <c r="C60" s="22"/>
      <c r="D60" s="23"/>
      <c r="E60" s="73"/>
      <c r="F60" s="129" t="s">
        <v>132</v>
      </c>
      <c r="G60" s="99">
        <v>60000</v>
      </c>
      <c r="H60" s="99">
        <v>110000</v>
      </c>
      <c r="I60" s="99">
        <v>110000</v>
      </c>
      <c r="J60" s="99">
        <v>110000</v>
      </c>
    </row>
    <row r="61" spans="1:10" ht="72" customHeight="1">
      <c r="A61" s="23"/>
      <c r="B61" s="23"/>
      <c r="C61" s="22"/>
      <c r="D61" s="23"/>
      <c r="E61" s="71">
        <v>21004</v>
      </c>
      <c r="F61" s="72" t="s">
        <v>119</v>
      </c>
      <c r="G61" s="97">
        <f>G65</f>
        <v>-520000</v>
      </c>
      <c r="H61" s="97">
        <f>H65</f>
        <v>-698000</v>
      </c>
      <c r="I61" s="97">
        <f>I65</f>
        <v>-1068000</v>
      </c>
      <c r="J61" s="97">
        <f>J65</f>
        <v>-1083000</v>
      </c>
    </row>
    <row r="62" spans="1:10">
      <c r="A62" s="23"/>
      <c r="B62" s="23"/>
      <c r="C62" s="22"/>
      <c r="D62" s="23"/>
      <c r="E62" s="73"/>
      <c r="F62" s="120" t="s">
        <v>34</v>
      </c>
      <c r="G62" s="99"/>
      <c r="H62" s="99"/>
      <c r="I62" s="99"/>
      <c r="J62" s="99"/>
    </row>
    <row r="63" spans="1:10" ht="31.5">
      <c r="A63" s="23"/>
      <c r="B63" s="23"/>
      <c r="C63" s="22"/>
      <c r="D63" s="23"/>
      <c r="E63" s="73"/>
      <c r="F63" s="74" t="s">
        <v>72</v>
      </c>
      <c r="G63" s="98">
        <f>G61</f>
        <v>-520000</v>
      </c>
      <c r="H63" s="98">
        <f>H61</f>
        <v>-698000</v>
      </c>
      <c r="I63" s="98">
        <f>I61</f>
        <v>-1068000</v>
      </c>
      <c r="J63" s="98">
        <f>J61</f>
        <v>-1083000</v>
      </c>
    </row>
    <row r="64" spans="1:10" ht="30" customHeight="1">
      <c r="A64" s="23"/>
      <c r="B64" s="23"/>
      <c r="C64" s="22"/>
      <c r="D64" s="23"/>
      <c r="E64" s="73"/>
      <c r="F64" s="120" t="s">
        <v>19</v>
      </c>
      <c r="G64" s="99"/>
      <c r="H64" s="99"/>
      <c r="I64" s="99"/>
      <c r="J64" s="99"/>
    </row>
    <row r="65" spans="1:10" ht="18.75" customHeight="1">
      <c r="A65" s="23"/>
      <c r="B65" s="23"/>
      <c r="C65" s="22"/>
      <c r="D65" s="23"/>
      <c r="E65" s="73"/>
      <c r="F65" s="75" t="s">
        <v>131</v>
      </c>
      <c r="G65" s="99">
        <v>-520000</v>
      </c>
      <c r="H65" s="99">
        <v>-698000</v>
      </c>
      <c r="I65" s="99">
        <v>-1068000</v>
      </c>
      <c r="J65" s="99">
        <v>-1083000</v>
      </c>
    </row>
    <row r="66" spans="1:10" ht="66" customHeight="1">
      <c r="A66" s="23"/>
      <c r="B66" s="23"/>
      <c r="C66" s="22"/>
      <c r="D66" s="23"/>
      <c r="E66" s="71">
        <v>21006</v>
      </c>
      <c r="F66" s="72" t="s">
        <v>151</v>
      </c>
      <c r="G66" s="97">
        <f>G70</f>
        <v>-70000</v>
      </c>
      <c r="H66" s="97">
        <f>H70</f>
        <v>-145772.4</v>
      </c>
      <c r="I66" s="97">
        <f>I70</f>
        <v>-145772.4</v>
      </c>
      <c r="J66" s="97">
        <f>J70</f>
        <v>-145772.4</v>
      </c>
    </row>
    <row r="67" spans="1:10" ht="18.75" customHeight="1">
      <c r="A67" s="23"/>
      <c r="B67" s="23"/>
      <c r="C67" s="22"/>
      <c r="D67" s="23"/>
      <c r="E67" s="73"/>
      <c r="F67" s="140" t="s">
        <v>34</v>
      </c>
      <c r="G67" s="99"/>
      <c r="H67" s="99"/>
      <c r="I67" s="99"/>
      <c r="J67" s="99"/>
    </row>
    <row r="68" spans="1:10" ht="18.75" customHeight="1">
      <c r="A68" s="23"/>
      <c r="B68" s="23"/>
      <c r="C68" s="22"/>
      <c r="D68" s="23"/>
      <c r="E68" s="73"/>
      <c r="F68" s="74" t="s">
        <v>72</v>
      </c>
      <c r="G68" s="98">
        <f>G66</f>
        <v>-70000</v>
      </c>
      <c r="H68" s="98">
        <f>H66</f>
        <v>-145772.4</v>
      </c>
      <c r="I68" s="98">
        <f>I66</f>
        <v>-145772.4</v>
      </c>
      <c r="J68" s="98">
        <f>J66</f>
        <v>-145772.4</v>
      </c>
    </row>
    <row r="69" spans="1:10" ht="32.25" customHeight="1">
      <c r="A69" s="23"/>
      <c r="B69" s="23"/>
      <c r="C69" s="22"/>
      <c r="D69" s="23"/>
      <c r="E69" s="73"/>
      <c r="F69" s="140" t="s">
        <v>19</v>
      </c>
      <c r="G69" s="99"/>
      <c r="H69" s="99"/>
      <c r="I69" s="99"/>
      <c r="J69" s="99"/>
    </row>
    <row r="70" spans="1:10" ht="18.75" customHeight="1">
      <c r="A70" s="23"/>
      <c r="B70" s="23"/>
      <c r="C70" s="22"/>
      <c r="D70" s="23"/>
      <c r="E70" s="73"/>
      <c r="F70" s="75" t="s">
        <v>76</v>
      </c>
      <c r="G70" s="99">
        <v>-70000</v>
      </c>
      <c r="H70" s="99">
        <v>-145772.4</v>
      </c>
      <c r="I70" s="99">
        <v>-145772.4</v>
      </c>
      <c r="J70" s="99">
        <v>-145772.4</v>
      </c>
    </row>
    <row r="71" spans="1:10" ht="66">
      <c r="A71" s="20"/>
      <c r="B71" s="20"/>
      <c r="C71" s="20"/>
      <c r="D71" s="20"/>
      <c r="E71" s="71">
        <v>21009</v>
      </c>
      <c r="F71" s="72" t="s">
        <v>84</v>
      </c>
      <c r="G71" s="97">
        <f>G75</f>
        <v>-20000</v>
      </c>
      <c r="H71" s="97">
        <f>H75</f>
        <v>-170000</v>
      </c>
      <c r="I71" s="97">
        <f>I75</f>
        <v>-170000</v>
      </c>
      <c r="J71" s="97">
        <f>J75</f>
        <v>-170000</v>
      </c>
    </row>
    <row r="72" spans="1:10">
      <c r="A72" s="20"/>
      <c r="B72" s="20"/>
      <c r="C72" s="20"/>
      <c r="D72" s="20"/>
      <c r="E72" s="73"/>
      <c r="F72" s="70" t="s">
        <v>34</v>
      </c>
      <c r="G72" s="99"/>
      <c r="H72" s="99"/>
      <c r="I72" s="99"/>
      <c r="J72" s="99"/>
    </row>
    <row r="73" spans="1:10" ht="35.25" customHeight="1">
      <c r="A73" s="20"/>
      <c r="B73" s="20"/>
      <c r="C73" s="20"/>
      <c r="D73" s="20"/>
      <c r="E73" s="73"/>
      <c r="F73" s="74" t="s">
        <v>72</v>
      </c>
      <c r="G73" s="98">
        <f>G71</f>
        <v>-20000</v>
      </c>
      <c r="H73" s="98">
        <f>H71</f>
        <v>-170000</v>
      </c>
      <c r="I73" s="98">
        <f>I71</f>
        <v>-170000</v>
      </c>
      <c r="J73" s="98">
        <f>J71</f>
        <v>-170000</v>
      </c>
    </row>
    <row r="74" spans="1:10" ht="31.5" customHeight="1">
      <c r="A74" s="20"/>
      <c r="B74" s="20"/>
      <c r="C74" s="20"/>
      <c r="D74" s="20"/>
      <c r="E74" s="73"/>
      <c r="F74" s="70" t="s">
        <v>19</v>
      </c>
      <c r="G74" s="99"/>
      <c r="H74" s="99"/>
      <c r="I74" s="99"/>
      <c r="J74" s="99"/>
    </row>
    <row r="75" spans="1:10" ht="21" customHeight="1">
      <c r="A75" s="20"/>
      <c r="B75" s="20"/>
      <c r="C75" s="20"/>
      <c r="D75" s="20"/>
      <c r="E75" s="73"/>
      <c r="F75" s="75" t="s">
        <v>76</v>
      </c>
      <c r="G75" s="99">
        <v>-20000</v>
      </c>
      <c r="H75" s="99">
        <v>-170000</v>
      </c>
      <c r="I75" s="99">
        <v>-170000</v>
      </c>
      <c r="J75" s="99">
        <v>-170000</v>
      </c>
    </row>
    <row r="76" spans="1:10" ht="51" customHeight="1">
      <c r="A76" s="20"/>
      <c r="B76" s="20"/>
      <c r="C76" s="20"/>
      <c r="D76" s="20"/>
      <c r="E76" s="71" t="s">
        <v>74</v>
      </c>
      <c r="F76" s="72" t="s">
        <v>75</v>
      </c>
      <c r="G76" s="97">
        <f>G78</f>
        <v>-300000</v>
      </c>
      <c r="H76" s="97">
        <f>H78</f>
        <v>-560000</v>
      </c>
      <c r="I76" s="97">
        <f>I78</f>
        <v>-680000</v>
      </c>
      <c r="J76" s="97">
        <f>J78</f>
        <v>-820000</v>
      </c>
    </row>
    <row r="77" spans="1:10">
      <c r="A77" s="20"/>
      <c r="B77" s="20"/>
      <c r="C77" s="20"/>
      <c r="D77" s="20"/>
      <c r="E77" s="73"/>
      <c r="F77" s="70" t="s">
        <v>34</v>
      </c>
      <c r="G77" s="99"/>
      <c r="H77" s="99"/>
      <c r="I77" s="99"/>
      <c r="J77" s="99"/>
    </row>
    <row r="78" spans="1:10" ht="31.5">
      <c r="A78" s="20"/>
      <c r="B78" s="20"/>
      <c r="C78" s="20"/>
      <c r="D78" s="20"/>
      <c r="E78" s="73"/>
      <c r="F78" s="74" t="s">
        <v>72</v>
      </c>
      <c r="G78" s="98">
        <f>G80</f>
        <v>-300000</v>
      </c>
      <c r="H78" s="98">
        <f t="shared" ref="H78:J78" si="9">H80</f>
        <v>-560000</v>
      </c>
      <c r="I78" s="98">
        <f t="shared" si="9"/>
        <v>-680000</v>
      </c>
      <c r="J78" s="98">
        <f t="shared" si="9"/>
        <v>-820000</v>
      </c>
    </row>
    <row r="79" spans="1:10" ht="30" customHeight="1">
      <c r="A79" s="20"/>
      <c r="B79" s="20"/>
      <c r="C79" s="20"/>
      <c r="D79" s="20"/>
      <c r="E79" s="73"/>
      <c r="F79" s="70" t="s">
        <v>19</v>
      </c>
      <c r="G79" s="99"/>
      <c r="H79" s="99"/>
      <c r="I79" s="99"/>
      <c r="J79" s="99"/>
    </row>
    <row r="80" spans="1:10" ht="21" customHeight="1">
      <c r="A80" s="20"/>
      <c r="B80" s="20"/>
      <c r="C80" s="20"/>
      <c r="D80" s="20"/>
      <c r="E80" s="73"/>
      <c r="F80" s="75" t="s">
        <v>76</v>
      </c>
      <c r="G80" s="99">
        <v>-300000</v>
      </c>
      <c r="H80" s="99">
        <v>-560000</v>
      </c>
      <c r="I80" s="99">
        <v>-680000</v>
      </c>
      <c r="J80" s="99">
        <v>-820000</v>
      </c>
    </row>
  </sheetData>
  <mergeCells count="5">
    <mergeCell ref="I2:J2"/>
    <mergeCell ref="B3:J3"/>
    <mergeCell ref="A5:C5"/>
    <mergeCell ref="D5:E5"/>
    <mergeCell ref="G5:J5"/>
  </mergeCells>
  <pageMargins left="0.7" right="0.7" top="0.75" bottom="0.75" header="0.3" footer="0.3"/>
  <pageSetup paperSize="9" scale="45" orientation="landscape" r:id="rId1"/>
  <rowBreaks count="2" manualBreakCount="2">
    <brk id="36" max="9" man="1"/>
    <brk id="65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9"/>
  <sheetViews>
    <sheetView view="pageBreakPreview" zoomScale="90" zoomScaleNormal="100" zoomScaleSheetLayoutView="90" workbookViewId="0">
      <selection activeCell="H2" sqref="H2"/>
    </sheetView>
  </sheetViews>
  <sheetFormatPr defaultRowHeight="17.25"/>
  <cols>
    <col min="1" max="1" width="9.7109375" style="28" customWidth="1"/>
    <col min="2" max="2" width="8.28515625" style="39" customWidth="1"/>
    <col min="3" max="3" width="67" style="40" customWidth="1"/>
    <col min="4" max="6" width="16.140625" style="40" hidden="1" customWidth="1"/>
    <col min="7" max="9" width="16.140625" style="40" customWidth="1"/>
    <col min="10" max="12" width="17.28515625" style="40" customWidth="1"/>
    <col min="13" max="13" width="16.5703125" style="41" customWidth="1"/>
    <col min="14" max="14" width="16" style="41" customWidth="1"/>
    <col min="15" max="15" width="18.28515625" style="41" customWidth="1"/>
    <col min="16" max="16384" width="9.140625" style="28"/>
  </cols>
  <sheetData>
    <row r="1" spans="1:15" ht="27.75" customHeight="1">
      <c r="A1" s="24"/>
      <c r="B1" s="25"/>
      <c r="C1" s="26"/>
      <c r="D1" s="26"/>
      <c r="E1" s="26"/>
      <c r="F1" s="26"/>
      <c r="G1" s="26"/>
      <c r="H1" s="26"/>
      <c r="I1" s="26"/>
      <c r="J1" s="26"/>
      <c r="K1" s="26"/>
      <c r="L1" s="26"/>
      <c r="M1" s="27"/>
      <c r="N1" s="191" t="s">
        <v>81</v>
      </c>
      <c r="O1" s="191"/>
    </row>
    <row r="2" spans="1:15" s="5" customFormat="1" ht="28.5" customHeight="1">
      <c r="M2" s="187" t="s">
        <v>104</v>
      </c>
      <c r="N2" s="187"/>
      <c r="O2" s="187"/>
    </row>
    <row r="3" spans="1:15" ht="15.75" customHeight="1">
      <c r="A3" s="24"/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7"/>
      <c r="N3" s="27"/>
      <c r="O3" s="27"/>
    </row>
    <row r="4" spans="1:15" ht="53.25" customHeight="1">
      <c r="A4" s="192" t="s">
        <v>162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</row>
    <row r="5" spans="1:15" ht="20.25" customHeight="1">
      <c r="A5" s="24"/>
      <c r="B5" s="25"/>
      <c r="C5" s="26"/>
      <c r="D5" s="26"/>
      <c r="E5" s="26"/>
      <c r="F5" s="26"/>
      <c r="G5" s="26"/>
      <c r="H5" s="26"/>
      <c r="I5" s="26"/>
      <c r="J5" s="26"/>
      <c r="K5" s="26"/>
      <c r="L5" s="26"/>
      <c r="M5" s="27"/>
      <c r="N5" s="193" t="s">
        <v>38</v>
      </c>
      <c r="O5" s="193"/>
    </row>
    <row r="6" spans="1:15" s="29" customFormat="1" ht="45.75" customHeight="1">
      <c r="A6" s="194" t="s">
        <v>16</v>
      </c>
      <c r="B6" s="194"/>
      <c r="C6" s="194" t="s">
        <v>57</v>
      </c>
      <c r="D6" s="197" t="s">
        <v>92</v>
      </c>
      <c r="E6" s="197"/>
      <c r="F6" s="197"/>
      <c r="G6" s="195" t="s">
        <v>93</v>
      </c>
      <c r="H6" s="195"/>
      <c r="I6" s="195"/>
      <c r="J6" s="195" t="s">
        <v>94</v>
      </c>
      <c r="K6" s="195"/>
      <c r="L6" s="195"/>
      <c r="M6" s="195" t="s">
        <v>58</v>
      </c>
      <c r="N6" s="195"/>
      <c r="O6" s="195"/>
    </row>
    <row r="7" spans="1:15" s="29" customFormat="1">
      <c r="A7" s="194" t="s">
        <v>1</v>
      </c>
      <c r="B7" s="196" t="s">
        <v>59</v>
      </c>
      <c r="C7" s="194"/>
      <c r="D7" s="190" t="s">
        <v>54</v>
      </c>
      <c r="E7" s="190" t="s">
        <v>55</v>
      </c>
      <c r="F7" s="190"/>
      <c r="G7" s="190" t="s">
        <v>54</v>
      </c>
      <c r="H7" s="190" t="s">
        <v>55</v>
      </c>
      <c r="I7" s="190"/>
      <c r="J7" s="190" t="s">
        <v>54</v>
      </c>
      <c r="K7" s="190" t="s">
        <v>55</v>
      </c>
      <c r="L7" s="190"/>
      <c r="M7" s="190" t="s">
        <v>54</v>
      </c>
      <c r="N7" s="190" t="s">
        <v>55</v>
      </c>
      <c r="O7" s="190"/>
    </row>
    <row r="8" spans="1:15" s="29" customFormat="1" ht="47.25" customHeight="1">
      <c r="A8" s="194"/>
      <c r="B8" s="196"/>
      <c r="C8" s="194"/>
      <c r="D8" s="190"/>
      <c r="E8" s="109" t="s">
        <v>60</v>
      </c>
      <c r="F8" s="109" t="s">
        <v>65</v>
      </c>
      <c r="G8" s="190"/>
      <c r="H8" s="109" t="s">
        <v>60</v>
      </c>
      <c r="I8" s="109" t="s">
        <v>65</v>
      </c>
      <c r="J8" s="190"/>
      <c r="K8" s="109" t="s">
        <v>60</v>
      </c>
      <c r="L8" s="109" t="s">
        <v>65</v>
      </c>
      <c r="M8" s="190"/>
      <c r="N8" s="30" t="s">
        <v>60</v>
      </c>
      <c r="O8" s="30" t="s">
        <v>65</v>
      </c>
    </row>
    <row r="9" spans="1:15" s="29" customFormat="1" ht="35.25" customHeight="1">
      <c r="A9" s="31"/>
      <c r="B9" s="32"/>
      <c r="C9" s="42" t="s">
        <v>61</v>
      </c>
      <c r="D9" s="45">
        <f t="shared" ref="D9:O9" si="0">+D44+D105+D96+D60+D19+D27+D52+D68+D78+D36+D87</f>
        <v>0</v>
      </c>
      <c r="E9" s="45">
        <f t="shared" si="0"/>
        <v>0</v>
      </c>
      <c r="F9" s="45">
        <f t="shared" si="0"/>
        <v>0</v>
      </c>
      <c r="G9" s="45">
        <f t="shared" si="0"/>
        <v>0</v>
      </c>
      <c r="H9" s="45">
        <f t="shared" si="0"/>
        <v>0</v>
      </c>
      <c r="I9" s="45">
        <f t="shared" si="0"/>
        <v>0</v>
      </c>
      <c r="J9" s="45">
        <f t="shared" si="0"/>
        <v>0</v>
      </c>
      <c r="K9" s="45">
        <f t="shared" si="0"/>
        <v>0</v>
      </c>
      <c r="L9" s="45">
        <f t="shared" si="0"/>
        <v>0</v>
      </c>
      <c r="M9" s="45">
        <f t="shared" si="0"/>
        <v>0</v>
      </c>
      <c r="N9" s="45">
        <f t="shared" si="0"/>
        <v>0</v>
      </c>
      <c r="O9" s="45">
        <f t="shared" si="0"/>
        <v>0</v>
      </c>
    </row>
    <row r="10" spans="1:15" s="29" customFormat="1" ht="35.25" customHeight="1">
      <c r="A10" s="34"/>
      <c r="B10" s="35"/>
      <c r="C10" s="42" t="s">
        <v>62</v>
      </c>
      <c r="D10" s="33">
        <f>E10+F10</f>
        <v>589000</v>
      </c>
      <c r="E10" s="33">
        <f>E44+E60+E52+E27+E19+E36</f>
        <v>298800</v>
      </c>
      <c r="F10" s="33">
        <f>F44+F60+F52+F27+F19+F36</f>
        <v>290200</v>
      </c>
      <c r="G10" s="33">
        <f>H10+I10</f>
        <v>1202772.3999999999</v>
      </c>
      <c r="H10" s="33">
        <f>H44+H60+H52+H27+H19+H36</f>
        <v>498800</v>
      </c>
      <c r="I10" s="33">
        <f>I44+I60+I52+I27+I19+I36</f>
        <v>703972.4</v>
      </c>
      <c r="J10" s="33">
        <f>K10+L10</f>
        <v>1692772.4</v>
      </c>
      <c r="K10" s="33">
        <f>K44+K60+K52+K27+K19+K36</f>
        <v>813800</v>
      </c>
      <c r="L10" s="33">
        <f>L44+L60+L52+L27+L19+L36</f>
        <v>878972.4</v>
      </c>
      <c r="M10" s="33">
        <f>N10+O10</f>
        <v>1847772.4</v>
      </c>
      <c r="N10" s="33">
        <f>N44+N60+N52+N27+N19+N36</f>
        <v>948800</v>
      </c>
      <c r="O10" s="33">
        <f>O44+O60+O52+O27+O19+O36</f>
        <v>898972.4</v>
      </c>
    </row>
    <row r="11" spans="1:15" s="29" customFormat="1" ht="34.5" customHeight="1">
      <c r="A11" s="34"/>
      <c r="B11" s="35"/>
      <c r="C11" s="42" t="s">
        <v>63</v>
      </c>
      <c r="D11" s="33">
        <f t="shared" ref="D11:O11" si="1">D96+D105+D68+D78+D87</f>
        <v>-589000</v>
      </c>
      <c r="E11" s="33">
        <f t="shared" si="1"/>
        <v>-298800</v>
      </c>
      <c r="F11" s="33">
        <f t="shared" si="1"/>
        <v>-290200</v>
      </c>
      <c r="G11" s="33">
        <f t="shared" si="1"/>
        <v>-1202772.3999999999</v>
      </c>
      <c r="H11" s="33">
        <f t="shared" si="1"/>
        <v>-498800</v>
      </c>
      <c r="I11" s="33">
        <f t="shared" si="1"/>
        <v>-703972.4</v>
      </c>
      <c r="J11" s="33">
        <f t="shared" si="1"/>
        <v>-1692772.4</v>
      </c>
      <c r="K11" s="33">
        <f t="shared" si="1"/>
        <v>-813800</v>
      </c>
      <c r="L11" s="33">
        <f t="shared" si="1"/>
        <v>-878972.4</v>
      </c>
      <c r="M11" s="33">
        <f t="shared" si="1"/>
        <v>-1847772.4</v>
      </c>
      <c r="N11" s="33">
        <f t="shared" si="1"/>
        <v>-948800</v>
      </c>
      <c r="O11" s="33">
        <f t="shared" si="1"/>
        <v>-898972.4</v>
      </c>
    </row>
    <row r="12" spans="1:15" s="29" customFormat="1" ht="53.25" customHeight="1">
      <c r="A12" s="31"/>
      <c r="B12" s="32"/>
      <c r="C12" s="61" t="s">
        <v>73</v>
      </c>
      <c r="D12" s="45">
        <f t="shared" ref="D12:O12" si="2">+D40+D101+D92+D15+D23+D32+D48+D58+D64+D74+D83</f>
        <v>0</v>
      </c>
      <c r="E12" s="45">
        <f t="shared" si="2"/>
        <v>0</v>
      </c>
      <c r="F12" s="45">
        <f t="shared" si="2"/>
        <v>0</v>
      </c>
      <c r="G12" s="45">
        <f t="shared" si="2"/>
        <v>0</v>
      </c>
      <c r="H12" s="45">
        <f t="shared" si="2"/>
        <v>0</v>
      </c>
      <c r="I12" s="45">
        <f t="shared" si="2"/>
        <v>0</v>
      </c>
      <c r="J12" s="45">
        <f t="shared" si="2"/>
        <v>0</v>
      </c>
      <c r="K12" s="45">
        <f t="shared" si="2"/>
        <v>0</v>
      </c>
      <c r="L12" s="45">
        <f t="shared" si="2"/>
        <v>0</v>
      </c>
      <c r="M12" s="45">
        <f t="shared" si="2"/>
        <v>0</v>
      </c>
      <c r="N12" s="45">
        <f t="shared" si="2"/>
        <v>0</v>
      </c>
      <c r="O12" s="45">
        <f t="shared" si="2"/>
        <v>0</v>
      </c>
    </row>
    <row r="13" spans="1:15">
      <c r="A13" s="36">
        <v>1049</v>
      </c>
      <c r="B13" s="32"/>
      <c r="C13" s="43" t="s">
        <v>56</v>
      </c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</row>
    <row r="14" spans="1:15">
      <c r="A14" s="34"/>
      <c r="B14" s="35"/>
      <c r="C14" s="44" t="s">
        <v>64</v>
      </c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</row>
    <row r="15" spans="1:15" ht="66">
      <c r="A15" s="34"/>
      <c r="B15" s="130">
        <v>11006</v>
      </c>
      <c r="C15" s="51" t="s">
        <v>133</v>
      </c>
      <c r="D15" s="77">
        <f>D17</f>
        <v>116000</v>
      </c>
      <c r="E15" s="77">
        <f t="shared" ref="E15:F15" si="3">E17</f>
        <v>92800</v>
      </c>
      <c r="F15" s="77">
        <f t="shared" si="3"/>
        <v>23200</v>
      </c>
      <c r="G15" s="77">
        <f>G17</f>
        <v>116000</v>
      </c>
      <c r="H15" s="77">
        <f t="shared" ref="H15:I15" si="4">H17</f>
        <v>92800</v>
      </c>
      <c r="I15" s="77">
        <f t="shared" si="4"/>
        <v>23200</v>
      </c>
      <c r="J15" s="77">
        <f>J17</f>
        <v>116000</v>
      </c>
      <c r="K15" s="77">
        <f t="shared" ref="K15:L15" si="5">K17</f>
        <v>92800</v>
      </c>
      <c r="L15" s="77">
        <f t="shared" si="5"/>
        <v>23200</v>
      </c>
      <c r="M15" s="77">
        <f>M17</f>
        <v>116000</v>
      </c>
      <c r="N15" s="77">
        <f t="shared" ref="N15:O15" si="6">N17</f>
        <v>92800</v>
      </c>
      <c r="O15" s="77">
        <f t="shared" si="6"/>
        <v>23200</v>
      </c>
    </row>
    <row r="16" spans="1:15">
      <c r="A16" s="34"/>
      <c r="B16" s="35"/>
      <c r="C16" s="75" t="s">
        <v>34</v>
      </c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</row>
    <row r="17" spans="1:15" ht="33">
      <c r="A17" s="34"/>
      <c r="B17" s="35"/>
      <c r="C17" s="79" t="s">
        <v>72</v>
      </c>
      <c r="D17" s="80">
        <f t="shared" ref="D17:O17" si="7">D19</f>
        <v>116000</v>
      </c>
      <c r="E17" s="80">
        <f t="shared" si="7"/>
        <v>92800</v>
      </c>
      <c r="F17" s="80">
        <f t="shared" si="7"/>
        <v>23200</v>
      </c>
      <c r="G17" s="80">
        <f t="shared" si="7"/>
        <v>116000</v>
      </c>
      <c r="H17" s="80">
        <f t="shared" si="7"/>
        <v>92800</v>
      </c>
      <c r="I17" s="80">
        <f t="shared" si="7"/>
        <v>23200</v>
      </c>
      <c r="J17" s="80">
        <f t="shared" si="7"/>
        <v>116000</v>
      </c>
      <c r="K17" s="80">
        <f t="shared" si="7"/>
        <v>92800</v>
      </c>
      <c r="L17" s="80">
        <f t="shared" si="7"/>
        <v>23200</v>
      </c>
      <c r="M17" s="80">
        <f t="shared" si="7"/>
        <v>116000</v>
      </c>
      <c r="N17" s="80">
        <f t="shared" si="7"/>
        <v>92800</v>
      </c>
      <c r="O17" s="80">
        <f t="shared" si="7"/>
        <v>23200</v>
      </c>
    </row>
    <row r="18" spans="1:15" ht="33">
      <c r="A18" s="34"/>
      <c r="B18" s="35"/>
      <c r="C18" s="75" t="s">
        <v>19</v>
      </c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</row>
    <row r="19" spans="1:15">
      <c r="A19" s="34"/>
      <c r="B19" s="35"/>
      <c r="C19" s="100" t="s">
        <v>26</v>
      </c>
      <c r="D19" s="78">
        <f>D20</f>
        <v>116000</v>
      </c>
      <c r="E19" s="78">
        <f t="shared" ref="E19:O19" si="8">E20</f>
        <v>92800</v>
      </c>
      <c r="F19" s="78">
        <f t="shared" si="8"/>
        <v>23200</v>
      </c>
      <c r="G19" s="78">
        <f t="shared" si="8"/>
        <v>116000</v>
      </c>
      <c r="H19" s="78">
        <f t="shared" si="8"/>
        <v>92800</v>
      </c>
      <c r="I19" s="78">
        <f t="shared" si="8"/>
        <v>23200</v>
      </c>
      <c r="J19" s="78">
        <f t="shared" si="8"/>
        <v>116000</v>
      </c>
      <c r="K19" s="78">
        <f t="shared" si="8"/>
        <v>92800</v>
      </c>
      <c r="L19" s="78">
        <f t="shared" si="8"/>
        <v>23200</v>
      </c>
      <c r="M19" s="78">
        <f t="shared" si="8"/>
        <v>116000</v>
      </c>
      <c r="N19" s="78">
        <f t="shared" si="8"/>
        <v>92800</v>
      </c>
      <c r="O19" s="78">
        <f t="shared" si="8"/>
        <v>23200</v>
      </c>
    </row>
    <row r="20" spans="1:15">
      <c r="A20" s="34"/>
      <c r="B20" s="35"/>
      <c r="C20" s="23" t="s">
        <v>96</v>
      </c>
      <c r="D20" s="78">
        <f t="shared" ref="D20:D21" si="9">E20+F20</f>
        <v>116000</v>
      </c>
      <c r="E20" s="78">
        <f>E21</f>
        <v>92800</v>
      </c>
      <c r="F20" s="78">
        <f>F21</f>
        <v>23200</v>
      </c>
      <c r="G20" s="78">
        <f t="shared" ref="G20:G21" si="10">H20+I20</f>
        <v>116000</v>
      </c>
      <c r="H20" s="78">
        <f>H21</f>
        <v>92800</v>
      </c>
      <c r="I20" s="78">
        <f>I21</f>
        <v>23200</v>
      </c>
      <c r="J20" s="78">
        <f t="shared" ref="J20:J21" si="11">K20+L20</f>
        <v>116000</v>
      </c>
      <c r="K20" s="78">
        <f>K21</f>
        <v>92800</v>
      </c>
      <c r="L20" s="78">
        <f>L21</f>
        <v>23200</v>
      </c>
      <c r="M20" s="78">
        <f t="shared" ref="M20:M21" si="12">N20+O20</f>
        <v>116000</v>
      </c>
      <c r="N20" s="78">
        <f>N21</f>
        <v>92800</v>
      </c>
      <c r="O20" s="78">
        <f>O21</f>
        <v>23200</v>
      </c>
    </row>
    <row r="21" spans="1:15">
      <c r="A21" s="34"/>
      <c r="B21" s="35"/>
      <c r="C21" s="100" t="s">
        <v>89</v>
      </c>
      <c r="D21" s="78">
        <f t="shared" si="9"/>
        <v>116000</v>
      </c>
      <c r="E21" s="78">
        <f>E22</f>
        <v>92800</v>
      </c>
      <c r="F21" s="78">
        <f>F22</f>
        <v>23200</v>
      </c>
      <c r="G21" s="78">
        <f t="shared" si="10"/>
        <v>116000</v>
      </c>
      <c r="H21" s="78">
        <f>H22</f>
        <v>92800</v>
      </c>
      <c r="I21" s="78">
        <f>I22</f>
        <v>23200</v>
      </c>
      <c r="J21" s="78">
        <f t="shared" si="11"/>
        <v>116000</v>
      </c>
      <c r="K21" s="78">
        <f>K22</f>
        <v>92800</v>
      </c>
      <c r="L21" s="78">
        <f>L22</f>
        <v>23200</v>
      </c>
      <c r="M21" s="78">
        <f t="shared" si="12"/>
        <v>116000</v>
      </c>
      <c r="N21" s="78">
        <f>N22</f>
        <v>92800</v>
      </c>
      <c r="O21" s="78">
        <f>O22</f>
        <v>23200</v>
      </c>
    </row>
    <row r="22" spans="1:15">
      <c r="A22" s="34"/>
      <c r="B22" s="35"/>
      <c r="C22" s="100" t="s">
        <v>87</v>
      </c>
      <c r="D22" s="78">
        <f>E22+F22</f>
        <v>116000</v>
      </c>
      <c r="E22" s="46">
        <v>92800</v>
      </c>
      <c r="F22" s="46">
        <v>23200</v>
      </c>
      <c r="G22" s="46">
        <f>H22+I22</f>
        <v>116000</v>
      </c>
      <c r="H22" s="46">
        <v>92800</v>
      </c>
      <c r="I22" s="46">
        <v>23200</v>
      </c>
      <c r="J22" s="46">
        <f>K22+L22</f>
        <v>116000</v>
      </c>
      <c r="K22" s="46">
        <v>92800</v>
      </c>
      <c r="L22" s="46">
        <v>23200</v>
      </c>
      <c r="M22" s="46">
        <f>N22+O22</f>
        <v>116000</v>
      </c>
      <c r="N22" s="46">
        <v>92800</v>
      </c>
      <c r="O22" s="46">
        <v>23200</v>
      </c>
    </row>
    <row r="23" spans="1:15" ht="82.5">
      <c r="A23" s="34"/>
      <c r="B23" s="130">
        <v>11007</v>
      </c>
      <c r="C23" s="51" t="s">
        <v>128</v>
      </c>
      <c r="D23" s="77">
        <f>D25</f>
        <v>33000</v>
      </c>
      <c r="E23" s="77">
        <f t="shared" ref="E23:F23" si="13">E25</f>
        <v>6000</v>
      </c>
      <c r="F23" s="77">
        <f t="shared" si="13"/>
        <v>27000</v>
      </c>
      <c r="G23" s="77">
        <f>G25</f>
        <v>61000</v>
      </c>
      <c r="H23" s="77">
        <f t="shared" ref="H23:I23" si="14">H25</f>
        <v>6000</v>
      </c>
      <c r="I23" s="77">
        <f t="shared" si="14"/>
        <v>55000</v>
      </c>
      <c r="J23" s="77">
        <f>J25</f>
        <v>106000</v>
      </c>
      <c r="K23" s="77">
        <f t="shared" ref="K23:L23" si="15">K25</f>
        <v>6000</v>
      </c>
      <c r="L23" s="77">
        <f t="shared" si="15"/>
        <v>100000</v>
      </c>
      <c r="M23" s="77">
        <f>M25</f>
        <v>121000</v>
      </c>
      <c r="N23" s="77">
        <f t="shared" ref="N23:O23" si="16">N25</f>
        <v>21000</v>
      </c>
      <c r="O23" s="77">
        <f t="shared" si="16"/>
        <v>100000</v>
      </c>
    </row>
    <row r="24" spans="1:15">
      <c r="A24" s="34"/>
      <c r="B24" s="35"/>
      <c r="C24" s="75" t="s">
        <v>34</v>
      </c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</row>
    <row r="25" spans="1:15" ht="33">
      <c r="A25" s="34"/>
      <c r="B25" s="35"/>
      <c r="C25" s="79" t="s">
        <v>72</v>
      </c>
      <c r="D25" s="80">
        <f t="shared" ref="D25:O25" si="17">D27</f>
        <v>33000</v>
      </c>
      <c r="E25" s="80">
        <f t="shared" si="17"/>
        <v>6000</v>
      </c>
      <c r="F25" s="80">
        <f t="shared" si="17"/>
        <v>27000</v>
      </c>
      <c r="G25" s="80">
        <f t="shared" si="17"/>
        <v>61000</v>
      </c>
      <c r="H25" s="80">
        <f t="shared" si="17"/>
        <v>6000</v>
      </c>
      <c r="I25" s="80">
        <f t="shared" si="17"/>
        <v>55000</v>
      </c>
      <c r="J25" s="80">
        <f t="shared" si="17"/>
        <v>106000</v>
      </c>
      <c r="K25" s="80">
        <f t="shared" si="17"/>
        <v>6000</v>
      </c>
      <c r="L25" s="80">
        <f t="shared" si="17"/>
        <v>100000</v>
      </c>
      <c r="M25" s="80">
        <f t="shared" si="17"/>
        <v>121000</v>
      </c>
      <c r="N25" s="80">
        <f t="shared" si="17"/>
        <v>21000</v>
      </c>
      <c r="O25" s="80">
        <f t="shared" si="17"/>
        <v>100000</v>
      </c>
    </row>
    <row r="26" spans="1:15" ht="33">
      <c r="A26" s="34"/>
      <c r="B26" s="35"/>
      <c r="C26" s="75" t="s">
        <v>19</v>
      </c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</row>
    <row r="27" spans="1:15">
      <c r="A27" s="34"/>
      <c r="B27" s="35"/>
      <c r="C27" s="100" t="s">
        <v>26</v>
      </c>
      <c r="D27" s="78">
        <f>D28</f>
        <v>33000</v>
      </c>
      <c r="E27" s="78">
        <f t="shared" ref="E27:O27" si="18">E28</f>
        <v>6000</v>
      </c>
      <c r="F27" s="78">
        <f t="shared" si="18"/>
        <v>27000</v>
      </c>
      <c r="G27" s="78">
        <f t="shared" si="18"/>
        <v>61000</v>
      </c>
      <c r="H27" s="78">
        <f t="shared" si="18"/>
        <v>6000</v>
      </c>
      <c r="I27" s="78">
        <f t="shared" si="18"/>
        <v>55000</v>
      </c>
      <c r="J27" s="78">
        <f t="shared" si="18"/>
        <v>106000</v>
      </c>
      <c r="K27" s="78">
        <f t="shared" si="18"/>
        <v>6000</v>
      </c>
      <c r="L27" s="78">
        <f t="shared" si="18"/>
        <v>100000</v>
      </c>
      <c r="M27" s="78">
        <f t="shared" si="18"/>
        <v>121000</v>
      </c>
      <c r="N27" s="78">
        <f t="shared" si="18"/>
        <v>21000</v>
      </c>
      <c r="O27" s="78">
        <f t="shared" si="18"/>
        <v>100000</v>
      </c>
    </row>
    <row r="28" spans="1:15">
      <c r="A28" s="34"/>
      <c r="B28" s="35"/>
      <c r="C28" s="23" t="s">
        <v>96</v>
      </c>
      <c r="D28" s="78">
        <f t="shared" ref="D28" si="19">E28+F28</f>
        <v>33000</v>
      </c>
      <c r="E28" s="78">
        <f>E29</f>
        <v>6000</v>
      </c>
      <c r="F28" s="78">
        <f>F29</f>
        <v>27000</v>
      </c>
      <c r="G28" s="78">
        <f t="shared" ref="G28:G29" si="20">H28+I28</f>
        <v>61000</v>
      </c>
      <c r="H28" s="78">
        <f>H29</f>
        <v>6000</v>
      </c>
      <c r="I28" s="78">
        <f>I29</f>
        <v>55000</v>
      </c>
      <c r="J28" s="78">
        <f t="shared" ref="J28:J29" si="21">K28+L28</f>
        <v>106000</v>
      </c>
      <c r="K28" s="78">
        <f>K29</f>
        <v>6000</v>
      </c>
      <c r="L28" s="78">
        <f>L29</f>
        <v>100000</v>
      </c>
      <c r="M28" s="78">
        <f t="shared" ref="M28:M29" si="22">N28+O28</f>
        <v>121000</v>
      </c>
      <c r="N28" s="78">
        <f>N29</f>
        <v>21000</v>
      </c>
      <c r="O28" s="78">
        <f>O29</f>
        <v>100000</v>
      </c>
    </row>
    <row r="29" spans="1:15">
      <c r="A29" s="34"/>
      <c r="B29" s="35"/>
      <c r="C29" s="100" t="s">
        <v>89</v>
      </c>
      <c r="D29" s="78">
        <f>E29+F29</f>
        <v>33000</v>
      </c>
      <c r="E29" s="78">
        <f>E30+E31</f>
        <v>6000</v>
      </c>
      <c r="F29" s="78">
        <f>F30+F31</f>
        <v>27000</v>
      </c>
      <c r="G29" s="78">
        <f t="shared" si="20"/>
        <v>61000</v>
      </c>
      <c r="H29" s="78">
        <f>H30+H31</f>
        <v>6000</v>
      </c>
      <c r="I29" s="78">
        <f>I30+I31</f>
        <v>55000</v>
      </c>
      <c r="J29" s="78">
        <f t="shared" si="21"/>
        <v>106000</v>
      </c>
      <c r="K29" s="78">
        <f>K30+K31</f>
        <v>6000</v>
      </c>
      <c r="L29" s="78">
        <f>L30+L31</f>
        <v>100000</v>
      </c>
      <c r="M29" s="78">
        <f t="shared" si="22"/>
        <v>121000</v>
      </c>
      <c r="N29" s="78">
        <f>N30+N31</f>
        <v>21000</v>
      </c>
      <c r="O29" s="78">
        <f>O30+O31</f>
        <v>100000</v>
      </c>
    </row>
    <row r="30" spans="1:15">
      <c r="A30" s="34"/>
      <c r="B30" s="35"/>
      <c r="C30" s="128" t="s">
        <v>129</v>
      </c>
      <c r="D30" s="78">
        <f>E30+F30</f>
        <v>25000</v>
      </c>
      <c r="E30" s="46">
        <v>0</v>
      </c>
      <c r="F30" s="46">
        <v>25000</v>
      </c>
      <c r="G30" s="46">
        <f>H30+I30</f>
        <v>35000</v>
      </c>
      <c r="H30" s="46">
        <v>0</v>
      </c>
      <c r="I30" s="46">
        <v>35000</v>
      </c>
      <c r="J30" s="46">
        <f>K30+L30</f>
        <v>60000</v>
      </c>
      <c r="K30" s="46">
        <v>0</v>
      </c>
      <c r="L30" s="46">
        <v>60000</v>
      </c>
      <c r="M30" s="46">
        <f>N30+O30</f>
        <v>60000</v>
      </c>
      <c r="N30" s="46">
        <v>0</v>
      </c>
      <c r="O30" s="46">
        <v>60000</v>
      </c>
    </row>
    <row r="31" spans="1:15">
      <c r="A31" s="34"/>
      <c r="B31" s="35"/>
      <c r="C31" s="66" t="s">
        <v>87</v>
      </c>
      <c r="D31" s="78">
        <f>E31+F31</f>
        <v>8000</v>
      </c>
      <c r="E31" s="46">
        <v>6000</v>
      </c>
      <c r="F31" s="46">
        <v>2000</v>
      </c>
      <c r="G31" s="46">
        <f>H31+I31</f>
        <v>26000</v>
      </c>
      <c r="H31" s="46">
        <v>6000</v>
      </c>
      <c r="I31" s="46">
        <v>20000</v>
      </c>
      <c r="J31" s="46">
        <f>K31+L31</f>
        <v>46000</v>
      </c>
      <c r="K31" s="46">
        <v>6000</v>
      </c>
      <c r="L31" s="46">
        <v>40000</v>
      </c>
      <c r="M31" s="46">
        <f>N31+O31</f>
        <v>61000</v>
      </c>
      <c r="N31" s="46">
        <v>21000</v>
      </c>
      <c r="O31" s="46">
        <v>40000</v>
      </c>
    </row>
    <row r="32" spans="1:15" ht="54" customHeight="1">
      <c r="A32" s="76"/>
      <c r="B32" s="102">
        <v>11009</v>
      </c>
      <c r="C32" s="51" t="s">
        <v>150</v>
      </c>
      <c r="D32" s="77">
        <f>D34</f>
        <v>120000</v>
      </c>
      <c r="E32" s="77">
        <f t="shared" ref="E32:F32" si="23">E34</f>
        <v>0</v>
      </c>
      <c r="F32" s="77">
        <f t="shared" si="23"/>
        <v>120000</v>
      </c>
      <c r="G32" s="77">
        <f>G34</f>
        <v>295772.40000000002</v>
      </c>
      <c r="H32" s="77">
        <f t="shared" ref="H32:I32" si="24">H34</f>
        <v>0</v>
      </c>
      <c r="I32" s="77">
        <f t="shared" si="24"/>
        <v>295772.40000000002</v>
      </c>
      <c r="J32" s="77">
        <f>J34</f>
        <v>295772.40000000002</v>
      </c>
      <c r="K32" s="77">
        <f t="shared" ref="K32:L32" si="25">K34</f>
        <v>0</v>
      </c>
      <c r="L32" s="77">
        <f t="shared" si="25"/>
        <v>295772.40000000002</v>
      </c>
      <c r="M32" s="77">
        <f>M34</f>
        <v>295772.40000000002</v>
      </c>
      <c r="N32" s="77">
        <f t="shared" ref="N32:O32" si="26">N34</f>
        <v>0</v>
      </c>
      <c r="O32" s="77">
        <f t="shared" si="26"/>
        <v>295772.40000000002</v>
      </c>
    </row>
    <row r="33" spans="1:15">
      <c r="A33" s="76"/>
      <c r="B33" s="73"/>
      <c r="C33" s="75" t="s">
        <v>34</v>
      </c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</row>
    <row r="34" spans="1:15" ht="33">
      <c r="A34" s="76"/>
      <c r="B34" s="73"/>
      <c r="C34" s="79" t="s">
        <v>72</v>
      </c>
      <c r="D34" s="80">
        <f t="shared" ref="D34:O34" si="27">D36</f>
        <v>120000</v>
      </c>
      <c r="E34" s="80">
        <f t="shared" si="27"/>
        <v>0</v>
      </c>
      <c r="F34" s="80">
        <f t="shared" si="27"/>
        <v>120000</v>
      </c>
      <c r="G34" s="80">
        <f t="shared" si="27"/>
        <v>295772.40000000002</v>
      </c>
      <c r="H34" s="80">
        <f t="shared" si="27"/>
        <v>0</v>
      </c>
      <c r="I34" s="80">
        <f t="shared" si="27"/>
        <v>295772.40000000002</v>
      </c>
      <c r="J34" s="80">
        <f t="shared" si="27"/>
        <v>295772.40000000002</v>
      </c>
      <c r="K34" s="80">
        <f t="shared" si="27"/>
        <v>0</v>
      </c>
      <c r="L34" s="80">
        <f t="shared" si="27"/>
        <v>295772.40000000002</v>
      </c>
      <c r="M34" s="80">
        <f t="shared" si="27"/>
        <v>295772.40000000002</v>
      </c>
      <c r="N34" s="80">
        <f t="shared" si="27"/>
        <v>0</v>
      </c>
      <c r="O34" s="80">
        <f t="shared" si="27"/>
        <v>295772.40000000002</v>
      </c>
    </row>
    <row r="35" spans="1:15" ht="33">
      <c r="A35" s="76"/>
      <c r="B35" s="73"/>
      <c r="C35" s="75" t="s">
        <v>19</v>
      </c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</row>
    <row r="36" spans="1:15">
      <c r="A36" s="76"/>
      <c r="B36" s="73"/>
      <c r="C36" s="100" t="s">
        <v>26</v>
      </c>
      <c r="D36" s="78">
        <f>D37</f>
        <v>120000</v>
      </c>
      <c r="E36" s="78">
        <f t="shared" ref="E36:O36" si="28">E37</f>
        <v>0</v>
      </c>
      <c r="F36" s="78">
        <f t="shared" si="28"/>
        <v>120000</v>
      </c>
      <c r="G36" s="78">
        <f t="shared" si="28"/>
        <v>295772.40000000002</v>
      </c>
      <c r="H36" s="78">
        <f t="shared" si="28"/>
        <v>0</v>
      </c>
      <c r="I36" s="78">
        <f t="shared" si="28"/>
        <v>295772.40000000002</v>
      </c>
      <c r="J36" s="78">
        <f t="shared" si="28"/>
        <v>295772.40000000002</v>
      </c>
      <c r="K36" s="78">
        <f t="shared" si="28"/>
        <v>0</v>
      </c>
      <c r="L36" s="78">
        <f t="shared" si="28"/>
        <v>295772.40000000002</v>
      </c>
      <c r="M36" s="78">
        <f t="shared" si="28"/>
        <v>295772.40000000002</v>
      </c>
      <c r="N36" s="78">
        <f t="shared" si="28"/>
        <v>0</v>
      </c>
      <c r="O36" s="78">
        <f t="shared" si="28"/>
        <v>295772.40000000002</v>
      </c>
    </row>
    <row r="37" spans="1:15">
      <c r="A37" s="76"/>
      <c r="B37" s="73"/>
      <c r="C37" s="23" t="s">
        <v>96</v>
      </c>
      <c r="D37" s="78">
        <f t="shared" ref="D37:D38" si="29">E37+F37</f>
        <v>120000</v>
      </c>
      <c r="E37" s="78">
        <f>E38</f>
        <v>0</v>
      </c>
      <c r="F37" s="78">
        <f>F38</f>
        <v>120000</v>
      </c>
      <c r="G37" s="78">
        <f t="shared" ref="G37:G38" si="30">H37+I37</f>
        <v>295772.40000000002</v>
      </c>
      <c r="H37" s="78">
        <f>H38</f>
        <v>0</v>
      </c>
      <c r="I37" s="78">
        <f>I38</f>
        <v>295772.40000000002</v>
      </c>
      <c r="J37" s="78">
        <f t="shared" ref="J37:J38" si="31">K37+L37</f>
        <v>295772.40000000002</v>
      </c>
      <c r="K37" s="78">
        <f>K38</f>
        <v>0</v>
      </c>
      <c r="L37" s="78">
        <f>L38</f>
        <v>295772.40000000002</v>
      </c>
      <c r="M37" s="78">
        <f t="shared" ref="M37:M38" si="32">N37+O37</f>
        <v>295772.40000000002</v>
      </c>
      <c r="N37" s="78">
        <f>N38</f>
        <v>0</v>
      </c>
      <c r="O37" s="78">
        <f>O38</f>
        <v>295772.40000000002</v>
      </c>
    </row>
    <row r="38" spans="1:15">
      <c r="A38" s="76"/>
      <c r="B38" s="73"/>
      <c r="C38" s="100" t="s">
        <v>89</v>
      </c>
      <c r="D38" s="78">
        <f t="shared" si="29"/>
        <v>120000</v>
      </c>
      <c r="E38" s="78">
        <f>E39</f>
        <v>0</v>
      </c>
      <c r="F38" s="78">
        <f>F39</f>
        <v>120000</v>
      </c>
      <c r="G38" s="78">
        <f t="shared" si="30"/>
        <v>295772.40000000002</v>
      </c>
      <c r="H38" s="78">
        <f>H39</f>
        <v>0</v>
      </c>
      <c r="I38" s="78">
        <f>I39</f>
        <v>295772.40000000002</v>
      </c>
      <c r="J38" s="78">
        <f t="shared" si="31"/>
        <v>295772.40000000002</v>
      </c>
      <c r="K38" s="78">
        <f>K39</f>
        <v>0</v>
      </c>
      <c r="L38" s="78">
        <f>L39</f>
        <v>295772.40000000002</v>
      </c>
      <c r="M38" s="78">
        <f t="shared" si="32"/>
        <v>295772.40000000002</v>
      </c>
      <c r="N38" s="78">
        <f>N39</f>
        <v>0</v>
      </c>
      <c r="O38" s="78">
        <f>O39</f>
        <v>295772.40000000002</v>
      </c>
    </row>
    <row r="39" spans="1:15">
      <c r="A39" s="76"/>
      <c r="B39" s="73"/>
      <c r="C39" s="128" t="s">
        <v>129</v>
      </c>
      <c r="D39" s="78">
        <f>E39+F39</f>
        <v>120000</v>
      </c>
      <c r="E39" s="46">
        <v>0</v>
      </c>
      <c r="F39" s="46">
        <v>120000</v>
      </c>
      <c r="G39" s="46">
        <f>H39+I39</f>
        <v>295772.40000000002</v>
      </c>
      <c r="H39" s="46">
        <v>0</v>
      </c>
      <c r="I39" s="46">
        <v>295772.40000000002</v>
      </c>
      <c r="J39" s="46">
        <f>K39+L39</f>
        <v>295772.40000000002</v>
      </c>
      <c r="K39" s="46">
        <v>0</v>
      </c>
      <c r="L39" s="46">
        <v>295772.40000000002</v>
      </c>
      <c r="M39" s="46">
        <f>N39+O39</f>
        <v>295772.40000000002</v>
      </c>
      <c r="N39" s="46">
        <v>0</v>
      </c>
      <c r="O39" s="46">
        <v>295772.40000000002</v>
      </c>
    </row>
    <row r="40" spans="1:15" ht="59.25" customHeight="1">
      <c r="A40" s="76"/>
      <c r="B40" s="102">
        <v>11011</v>
      </c>
      <c r="C40" s="51" t="s">
        <v>82</v>
      </c>
      <c r="D40" s="77">
        <f>D42</f>
        <v>300000</v>
      </c>
      <c r="E40" s="77">
        <f t="shared" ref="E40:F40" si="33">E42</f>
        <v>200000</v>
      </c>
      <c r="F40" s="77">
        <f t="shared" si="33"/>
        <v>100000</v>
      </c>
      <c r="G40" s="77">
        <f>G42</f>
        <v>560000</v>
      </c>
      <c r="H40" s="77">
        <f t="shared" ref="H40:I40" si="34">H42</f>
        <v>400000</v>
      </c>
      <c r="I40" s="77">
        <f t="shared" si="34"/>
        <v>160000</v>
      </c>
      <c r="J40" s="77">
        <f>J42</f>
        <v>680000</v>
      </c>
      <c r="K40" s="77">
        <f t="shared" ref="K40:L40" si="35">K42</f>
        <v>480000</v>
      </c>
      <c r="L40" s="77">
        <f t="shared" si="35"/>
        <v>200000</v>
      </c>
      <c r="M40" s="77">
        <f>M42</f>
        <v>820000</v>
      </c>
      <c r="N40" s="77">
        <f t="shared" ref="N40:O40" si="36">N42</f>
        <v>600000</v>
      </c>
      <c r="O40" s="77">
        <f t="shared" si="36"/>
        <v>220000</v>
      </c>
    </row>
    <row r="41" spans="1:15">
      <c r="A41" s="76"/>
      <c r="B41" s="73"/>
      <c r="C41" s="75" t="s">
        <v>34</v>
      </c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</row>
    <row r="42" spans="1:15" ht="38.25" customHeight="1">
      <c r="A42" s="76"/>
      <c r="B42" s="73"/>
      <c r="C42" s="79" t="s">
        <v>72</v>
      </c>
      <c r="D42" s="80">
        <f t="shared" ref="D42:O42" si="37">D44</f>
        <v>300000</v>
      </c>
      <c r="E42" s="80">
        <f t="shared" si="37"/>
        <v>200000</v>
      </c>
      <c r="F42" s="80">
        <f t="shared" si="37"/>
        <v>100000</v>
      </c>
      <c r="G42" s="80">
        <f t="shared" si="37"/>
        <v>560000</v>
      </c>
      <c r="H42" s="80">
        <f t="shared" si="37"/>
        <v>400000</v>
      </c>
      <c r="I42" s="80">
        <f t="shared" si="37"/>
        <v>160000</v>
      </c>
      <c r="J42" s="80">
        <f t="shared" si="37"/>
        <v>680000</v>
      </c>
      <c r="K42" s="80">
        <f t="shared" si="37"/>
        <v>480000</v>
      </c>
      <c r="L42" s="80">
        <f t="shared" si="37"/>
        <v>200000</v>
      </c>
      <c r="M42" s="80">
        <f t="shared" si="37"/>
        <v>820000</v>
      </c>
      <c r="N42" s="80">
        <f t="shared" si="37"/>
        <v>600000</v>
      </c>
      <c r="O42" s="80">
        <f t="shared" si="37"/>
        <v>220000</v>
      </c>
    </row>
    <row r="43" spans="1:15" ht="33">
      <c r="A43" s="76"/>
      <c r="B43" s="73"/>
      <c r="C43" s="75" t="s">
        <v>19</v>
      </c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</row>
    <row r="44" spans="1:15" ht="22.5" customHeight="1">
      <c r="A44" s="76"/>
      <c r="B44" s="73"/>
      <c r="C44" s="100" t="s">
        <v>26</v>
      </c>
      <c r="D44" s="78">
        <f>D45</f>
        <v>300000</v>
      </c>
      <c r="E44" s="78">
        <f t="shared" ref="E44:O44" si="38">E45</f>
        <v>200000</v>
      </c>
      <c r="F44" s="78">
        <f t="shared" si="38"/>
        <v>100000</v>
      </c>
      <c r="G44" s="78">
        <f t="shared" si="38"/>
        <v>560000</v>
      </c>
      <c r="H44" s="78">
        <f t="shared" si="38"/>
        <v>400000</v>
      </c>
      <c r="I44" s="78">
        <f t="shared" si="38"/>
        <v>160000</v>
      </c>
      <c r="J44" s="78">
        <f t="shared" si="38"/>
        <v>680000</v>
      </c>
      <c r="K44" s="78">
        <f t="shared" si="38"/>
        <v>480000</v>
      </c>
      <c r="L44" s="78">
        <f t="shared" si="38"/>
        <v>200000</v>
      </c>
      <c r="M44" s="78">
        <f t="shared" si="38"/>
        <v>820000</v>
      </c>
      <c r="N44" s="78">
        <f t="shared" si="38"/>
        <v>600000</v>
      </c>
      <c r="O44" s="78">
        <f t="shared" si="38"/>
        <v>220000</v>
      </c>
    </row>
    <row r="45" spans="1:15" ht="22.5" customHeight="1">
      <c r="A45" s="76"/>
      <c r="B45" s="73"/>
      <c r="C45" s="23" t="s">
        <v>96</v>
      </c>
      <c r="D45" s="78">
        <f t="shared" ref="D45" si="39">E45+F45</f>
        <v>300000</v>
      </c>
      <c r="E45" s="78">
        <f>E46</f>
        <v>200000</v>
      </c>
      <c r="F45" s="78">
        <f>F46</f>
        <v>100000</v>
      </c>
      <c r="G45" s="78">
        <f t="shared" ref="G45" si="40">H45+I45</f>
        <v>560000</v>
      </c>
      <c r="H45" s="78">
        <f>H46</f>
        <v>400000</v>
      </c>
      <c r="I45" s="78">
        <f>I46</f>
        <v>160000</v>
      </c>
      <c r="J45" s="78">
        <f t="shared" ref="J45" si="41">K45+L45</f>
        <v>680000</v>
      </c>
      <c r="K45" s="78">
        <f>K46</f>
        <v>480000</v>
      </c>
      <c r="L45" s="78">
        <f>L46</f>
        <v>200000</v>
      </c>
      <c r="M45" s="78">
        <f t="shared" ref="M45" si="42">N45+O45</f>
        <v>820000</v>
      </c>
      <c r="N45" s="78">
        <f>N46</f>
        <v>600000</v>
      </c>
      <c r="O45" s="78">
        <f>O46</f>
        <v>220000</v>
      </c>
    </row>
    <row r="46" spans="1:15" ht="22.5" customHeight="1">
      <c r="A46" s="76"/>
      <c r="B46" s="73"/>
      <c r="C46" s="100" t="s">
        <v>89</v>
      </c>
      <c r="D46" s="78">
        <f t="shared" ref="D46" si="43">E46+F46</f>
        <v>300000</v>
      </c>
      <c r="E46" s="78">
        <f>E47</f>
        <v>200000</v>
      </c>
      <c r="F46" s="78">
        <f>F47</f>
        <v>100000</v>
      </c>
      <c r="G46" s="78">
        <f t="shared" ref="G46" si="44">H46+I46</f>
        <v>560000</v>
      </c>
      <c r="H46" s="78">
        <f>H47</f>
        <v>400000</v>
      </c>
      <c r="I46" s="78">
        <f>I47</f>
        <v>160000</v>
      </c>
      <c r="J46" s="78">
        <f t="shared" ref="J46" si="45">K46+L46</f>
        <v>680000</v>
      </c>
      <c r="K46" s="78">
        <f>K47</f>
        <v>480000</v>
      </c>
      <c r="L46" s="78">
        <f>L47</f>
        <v>200000</v>
      </c>
      <c r="M46" s="78">
        <f t="shared" ref="M46" si="46">N46+O46</f>
        <v>820000</v>
      </c>
      <c r="N46" s="78">
        <f>N47</f>
        <v>600000</v>
      </c>
      <c r="O46" s="78">
        <f>O47</f>
        <v>220000</v>
      </c>
    </row>
    <row r="47" spans="1:15" ht="22.5" customHeight="1">
      <c r="A47" s="76"/>
      <c r="B47" s="73"/>
      <c r="C47" s="100" t="s">
        <v>87</v>
      </c>
      <c r="D47" s="78">
        <f>E47+F47</f>
        <v>300000</v>
      </c>
      <c r="E47" s="46">
        <v>200000</v>
      </c>
      <c r="F47" s="46">
        <v>100000</v>
      </c>
      <c r="G47" s="46">
        <f>H47+I47</f>
        <v>560000</v>
      </c>
      <c r="H47" s="46">
        <v>400000</v>
      </c>
      <c r="I47" s="46">
        <v>160000</v>
      </c>
      <c r="J47" s="46">
        <f>K47+L47</f>
        <v>680000</v>
      </c>
      <c r="K47" s="46">
        <v>480000</v>
      </c>
      <c r="L47" s="46">
        <v>200000</v>
      </c>
      <c r="M47" s="46">
        <f>N47+O47</f>
        <v>820000</v>
      </c>
      <c r="N47" s="46">
        <v>600000</v>
      </c>
      <c r="O47" s="46">
        <v>220000</v>
      </c>
    </row>
    <row r="48" spans="1:15" ht="58.5" customHeight="1">
      <c r="A48" s="76"/>
      <c r="B48" s="130">
        <v>11012</v>
      </c>
      <c r="C48" s="51" t="s">
        <v>121</v>
      </c>
      <c r="D48" s="77">
        <f>D50</f>
        <v>0</v>
      </c>
      <c r="E48" s="77">
        <f t="shared" ref="E48:F48" si="47">E50</f>
        <v>0</v>
      </c>
      <c r="F48" s="77">
        <f t="shared" si="47"/>
        <v>0</v>
      </c>
      <c r="G48" s="77">
        <f>G50</f>
        <v>0</v>
      </c>
      <c r="H48" s="77">
        <f t="shared" ref="H48:I48" si="48">H50</f>
        <v>0</v>
      </c>
      <c r="I48" s="77">
        <f t="shared" si="48"/>
        <v>0</v>
      </c>
      <c r="J48" s="77">
        <f>J50</f>
        <v>325000</v>
      </c>
      <c r="K48" s="77">
        <f t="shared" ref="K48:L48" si="49">K50</f>
        <v>235000</v>
      </c>
      <c r="L48" s="77">
        <f t="shared" si="49"/>
        <v>90000</v>
      </c>
      <c r="M48" s="77">
        <f>M50</f>
        <v>325000</v>
      </c>
      <c r="N48" s="77">
        <f t="shared" ref="N48:O48" si="50">N50</f>
        <v>235000</v>
      </c>
      <c r="O48" s="77">
        <f t="shared" si="50"/>
        <v>90000</v>
      </c>
    </row>
    <row r="49" spans="1:15" ht="22.5" customHeight="1">
      <c r="A49" s="76"/>
      <c r="B49" s="73"/>
      <c r="C49" s="23" t="s">
        <v>34</v>
      </c>
      <c r="D49" s="78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</row>
    <row r="50" spans="1:15" ht="22.5" customHeight="1">
      <c r="A50" s="76"/>
      <c r="B50" s="73"/>
      <c r="C50" s="62" t="s">
        <v>72</v>
      </c>
      <c r="D50" s="80">
        <f t="shared" ref="D50:O50" si="51">D52</f>
        <v>0</v>
      </c>
      <c r="E50" s="80">
        <f t="shared" si="51"/>
        <v>0</v>
      </c>
      <c r="F50" s="80">
        <f t="shared" si="51"/>
        <v>0</v>
      </c>
      <c r="G50" s="80">
        <f t="shared" si="51"/>
        <v>0</v>
      </c>
      <c r="H50" s="80">
        <f t="shared" si="51"/>
        <v>0</v>
      </c>
      <c r="I50" s="80">
        <f t="shared" si="51"/>
        <v>0</v>
      </c>
      <c r="J50" s="80">
        <f t="shared" si="51"/>
        <v>325000</v>
      </c>
      <c r="K50" s="80">
        <f t="shared" si="51"/>
        <v>235000</v>
      </c>
      <c r="L50" s="80">
        <f t="shared" si="51"/>
        <v>90000</v>
      </c>
      <c r="M50" s="80">
        <f t="shared" si="51"/>
        <v>325000</v>
      </c>
      <c r="N50" s="80">
        <f t="shared" si="51"/>
        <v>235000</v>
      </c>
      <c r="O50" s="80">
        <f t="shared" si="51"/>
        <v>90000</v>
      </c>
    </row>
    <row r="51" spans="1:15" ht="22.5" customHeight="1">
      <c r="A51" s="76"/>
      <c r="B51" s="73"/>
      <c r="C51" s="23" t="s">
        <v>19</v>
      </c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</row>
    <row r="52" spans="1:15" ht="22.5" customHeight="1">
      <c r="A52" s="76"/>
      <c r="B52" s="73"/>
      <c r="C52" s="23" t="s">
        <v>26</v>
      </c>
      <c r="D52" s="78">
        <f t="shared" ref="D52" si="52">+D53</f>
        <v>0</v>
      </c>
      <c r="E52" s="78">
        <f t="shared" ref="E52" si="53">+E53</f>
        <v>0</v>
      </c>
      <c r="F52" s="78">
        <f t="shared" ref="F52" si="54">+F53</f>
        <v>0</v>
      </c>
      <c r="G52" s="78">
        <f t="shared" ref="G52" si="55">+G53</f>
        <v>0</v>
      </c>
      <c r="H52" s="78">
        <f t="shared" ref="H52" si="56">+H53</f>
        <v>0</v>
      </c>
      <c r="I52" s="78">
        <f t="shared" ref="I52" si="57">+I53</f>
        <v>0</v>
      </c>
      <c r="J52" s="78">
        <f t="shared" ref="J52" si="58">+J53</f>
        <v>325000</v>
      </c>
      <c r="K52" s="78">
        <f t="shared" ref="K52" si="59">+K53</f>
        <v>235000</v>
      </c>
      <c r="L52" s="78">
        <f t="shared" ref="L52" si="60">+L53</f>
        <v>90000</v>
      </c>
      <c r="M52" s="78">
        <f t="shared" ref="M52" si="61">+M53</f>
        <v>325000</v>
      </c>
      <c r="N52" s="78">
        <f t="shared" ref="N52" si="62">+N53</f>
        <v>235000</v>
      </c>
      <c r="O52" s="78">
        <f t="shared" ref="O52" si="63">+O53</f>
        <v>90000</v>
      </c>
    </row>
    <row r="53" spans="1:15" ht="22.5" customHeight="1">
      <c r="A53" s="76"/>
      <c r="B53" s="73"/>
      <c r="C53" s="23" t="s">
        <v>96</v>
      </c>
      <c r="D53" s="78">
        <f t="shared" ref="D53" si="64">E53+F53</f>
        <v>0</v>
      </c>
      <c r="E53" s="78">
        <f>E54</f>
        <v>0</v>
      </c>
      <c r="F53" s="78">
        <f>F54</f>
        <v>0</v>
      </c>
      <c r="G53" s="78">
        <f t="shared" ref="G53" si="65">H53+I53</f>
        <v>0</v>
      </c>
      <c r="H53" s="78">
        <f>H54</f>
        <v>0</v>
      </c>
      <c r="I53" s="78">
        <f>I54</f>
        <v>0</v>
      </c>
      <c r="J53" s="78">
        <f t="shared" ref="J53" si="66">K53+L53</f>
        <v>325000</v>
      </c>
      <c r="K53" s="78">
        <f>K54</f>
        <v>235000</v>
      </c>
      <c r="L53" s="78">
        <f>L54</f>
        <v>90000</v>
      </c>
      <c r="M53" s="78">
        <f t="shared" ref="M53" si="67">N53+O53</f>
        <v>325000</v>
      </c>
      <c r="N53" s="78">
        <f>N54</f>
        <v>235000</v>
      </c>
      <c r="O53" s="78">
        <f>O54</f>
        <v>90000</v>
      </c>
    </row>
    <row r="54" spans="1:15" ht="22.5" customHeight="1">
      <c r="A54" s="76"/>
      <c r="B54" s="73"/>
      <c r="C54" s="23" t="s">
        <v>89</v>
      </c>
      <c r="D54" s="78">
        <f>E54+F54</f>
        <v>0</v>
      </c>
      <c r="E54" s="46">
        <f>E55</f>
        <v>0</v>
      </c>
      <c r="F54" s="46">
        <f>F55</f>
        <v>0</v>
      </c>
      <c r="G54" s="46">
        <f>H54+I54</f>
        <v>0</v>
      </c>
      <c r="H54" s="46">
        <f>H55</f>
        <v>0</v>
      </c>
      <c r="I54" s="46">
        <f>I55</f>
        <v>0</v>
      </c>
      <c r="J54" s="46">
        <f>K54+L54</f>
        <v>325000</v>
      </c>
      <c r="K54" s="46">
        <f>K55</f>
        <v>235000</v>
      </c>
      <c r="L54" s="46">
        <f>L55</f>
        <v>90000</v>
      </c>
      <c r="M54" s="46">
        <f>N54+O54</f>
        <v>325000</v>
      </c>
      <c r="N54" s="46">
        <f>N55</f>
        <v>235000</v>
      </c>
      <c r="O54" s="46">
        <f>O55</f>
        <v>90000</v>
      </c>
    </row>
    <row r="55" spans="1:15" ht="22.5" customHeight="1">
      <c r="A55" s="76"/>
      <c r="B55" s="73"/>
      <c r="C55" s="23" t="s">
        <v>97</v>
      </c>
      <c r="D55" s="78">
        <f>E55+F55</f>
        <v>0</v>
      </c>
      <c r="E55" s="46">
        <v>0</v>
      </c>
      <c r="F55" s="46">
        <v>0</v>
      </c>
      <c r="G55" s="46">
        <f>H55+I55</f>
        <v>0</v>
      </c>
      <c r="H55" s="46">
        <v>0</v>
      </c>
      <c r="I55" s="46">
        <v>0</v>
      </c>
      <c r="J55" s="46">
        <f>K55+L55</f>
        <v>325000</v>
      </c>
      <c r="K55" s="46">
        <v>235000</v>
      </c>
      <c r="L55" s="46">
        <v>90000</v>
      </c>
      <c r="M55" s="46">
        <f>N55+O55</f>
        <v>325000</v>
      </c>
      <c r="N55" s="46">
        <v>235000</v>
      </c>
      <c r="O55" s="46">
        <v>90000</v>
      </c>
    </row>
    <row r="56" spans="1:15" ht="59.25" customHeight="1">
      <c r="A56" s="76"/>
      <c r="B56" s="123">
        <v>11015</v>
      </c>
      <c r="C56" s="159" t="s">
        <v>95</v>
      </c>
      <c r="D56" s="77">
        <f>D58</f>
        <v>20000</v>
      </c>
      <c r="E56" s="77">
        <f t="shared" ref="E56:F56" si="68">E58</f>
        <v>0</v>
      </c>
      <c r="F56" s="77">
        <f t="shared" si="68"/>
        <v>20000</v>
      </c>
      <c r="G56" s="77">
        <f>G58</f>
        <v>170000</v>
      </c>
      <c r="H56" s="77">
        <f t="shared" ref="H56:I56" si="69">H58</f>
        <v>0</v>
      </c>
      <c r="I56" s="77">
        <f t="shared" si="69"/>
        <v>170000</v>
      </c>
      <c r="J56" s="77">
        <f>J58</f>
        <v>170000</v>
      </c>
      <c r="K56" s="77">
        <f t="shared" ref="K56:L56" si="70">K58</f>
        <v>0</v>
      </c>
      <c r="L56" s="77">
        <f t="shared" si="70"/>
        <v>170000</v>
      </c>
      <c r="M56" s="77">
        <f>M58</f>
        <v>170000</v>
      </c>
      <c r="N56" s="77">
        <f t="shared" ref="N56:O56" si="71">N58</f>
        <v>0</v>
      </c>
      <c r="O56" s="77">
        <f t="shared" si="71"/>
        <v>170000</v>
      </c>
    </row>
    <row r="57" spans="1:15" ht="22.5" customHeight="1">
      <c r="A57" s="76"/>
      <c r="B57" s="20"/>
      <c r="C57" s="23" t="s">
        <v>34</v>
      </c>
      <c r="D57" s="78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</row>
    <row r="58" spans="1:15" ht="37.5" customHeight="1">
      <c r="A58" s="76"/>
      <c r="B58" s="20"/>
      <c r="C58" s="62" t="s">
        <v>72</v>
      </c>
      <c r="D58" s="80">
        <f t="shared" ref="D58:O58" si="72">D60</f>
        <v>20000</v>
      </c>
      <c r="E58" s="80">
        <f t="shared" si="72"/>
        <v>0</v>
      </c>
      <c r="F58" s="80">
        <f t="shared" si="72"/>
        <v>20000</v>
      </c>
      <c r="G58" s="80">
        <f t="shared" si="72"/>
        <v>170000</v>
      </c>
      <c r="H58" s="80">
        <f t="shared" si="72"/>
        <v>0</v>
      </c>
      <c r="I58" s="80">
        <f t="shared" si="72"/>
        <v>170000</v>
      </c>
      <c r="J58" s="80">
        <f t="shared" si="72"/>
        <v>170000</v>
      </c>
      <c r="K58" s="80">
        <f t="shared" si="72"/>
        <v>0</v>
      </c>
      <c r="L58" s="80">
        <f t="shared" si="72"/>
        <v>170000</v>
      </c>
      <c r="M58" s="80">
        <f t="shared" si="72"/>
        <v>170000</v>
      </c>
      <c r="N58" s="80">
        <f t="shared" si="72"/>
        <v>0</v>
      </c>
      <c r="O58" s="80">
        <f t="shared" si="72"/>
        <v>170000</v>
      </c>
    </row>
    <row r="59" spans="1:15" ht="38.25" customHeight="1">
      <c r="A59" s="76"/>
      <c r="B59" s="20"/>
      <c r="C59" s="23" t="s">
        <v>19</v>
      </c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</row>
    <row r="60" spans="1:15" ht="22.5" customHeight="1">
      <c r="A60" s="76"/>
      <c r="B60" s="20"/>
      <c r="C60" s="23" t="s">
        <v>26</v>
      </c>
      <c r="D60" s="78">
        <f t="shared" ref="D60:O60" si="73">+D61</f>
        <v>20000</v>
      </c>
      <c r="E60" s="78">
        <f t="shared" si="73"/>
        <v>0</v>
      </c>
      <c r="F60" s="78">
        <f t="shared" si="73"/>
        <v>20000</v>
      </c>
      <c r="G60" s="78">
        <f t="shared" si="73"/>
        <v>170000</v>
      </c>
      <c r="H60" s="78">
        <f t="shared" si="73"/>
        <v>0</v>
      </c>
      <c r="I60" s="78">
        <f t="shared" si="73"/>
        <v>170000</v>
      </c>
      <c r="J60" s="78">
        <f t="shared" si="73"/>
        <v>170000</v>
      </c>
      <c r="K60" s="78">
        <f t="shared" si="73"/>
        <v>0</v>
      </c>
      <c r="L60" s="78">
        <f t="shared" si="73"/>
        <v>170000</v>
      </c>
      <c r="M60" s="78">
        <f t="shared" si="73"/>
        <v>170000</v>
      </c>
      <c r="N60" s="78">
        <f t="shared" si="73"/>
        <v>0</v>
      </c>
      <c r="O60" s="78">
        <f t="shared" si="73"/>
        <v>170000</v>
      </c>
    </row>
    <row r="61" spans="1:15" ht="22.5" customHeight="1">
      <c r="A61" s="76"/>
      <c r="B61" s="20"/>
      <c r="C61" s="23" t="s">
        <v>96</v>
      </c>
      <c r="D61" s="78">
        <f t="shared" ref="D61" si="74">E61+F61</f>
        <v>20000</v>
      </c>
      <c r="E61" s="78">
        <f>E62</f>
        <v>0</v>
      </c>
      <c r="F61" s="78">
        <f>F62</f>
        <v>20000</v>
      </c>
      <c r="G61" s="78">
        <f t="shared" ref="G61" si="75">H61+I61</f>
        <v>170000</v>
      </c>
      <c r="H61" s="78">
        <f>H62</f>
        <v>0</v>
      </c>
      <c r="I61" s="78">
        <f>I62</f>
        <v>170000</v>
      </c>
      <c r="J61" s="78">
        <f t="shared" ref="J61" si="76">K61+L61</f>
        <v>170000</v>
      </c>
      <c r="K61" s="78">
        <f>K62</f>
        <v>0</v>
      </c>
      <c r="L61" s="78">
        <f>L62</f>
        <v>170000</v>
      </c>
      <c r="M61" s="78">
        <f t="shared" ref="M61" si="77">N61+O61</f>
        <v>170000</v>
      </c>
      <c r="N61" s="78">
        <f>N62</f>
        <v>0</v>
      </c>
      <c r="O61" s="78">
        <f>O62</f>
        <v>170000</v>
      </c>
    </row>
    <row r="62" spans="1:15" ht="22.5" customHeight="1">
      <c r="A62" s="76"/>
      <c r="B62" s="20"/>
      <c r="C62" s="23" t="s">
        <v>89</v>
      </c>
      <c r="D62" s="78">
        <f>E62+F62</f>
        <v>20000</v>
      </c>
      <c r="E62" s="46">
        <f>E63</f>
        <v>0</v>
      </c>
      <c r="F62" s="46">
        <f>F63</f>
        <v>20000</v>
      </c>
      <c r="G62" s="46">
        <f>H62+I62</f>
        <v>170000</v>
      </c>
      <c r="H62" s="46">
        <f>H63</f>
        <v>0</v>
      </c>
      <c r="I62" s="46">
        <f>I63</f>
        <v>170000</v>
      </c>
      <c r="J62" s="46">
        <f>K62+L62</f>
        <v>170000</v>
      </c>
      <c r="K62" s="46">
        <f>K63</f>
        <v>0</v>
      </c>
      <c r="L62" s="46">
        <f>L63</f>
        <v>170000</v>
      </c>
      <c r="M62" s="46">
        <f>N62+O62</f>
        <v>170000</v>
      </c>
      <c r="N62" s="46">
        <f>N63</f>
        <v>0</v>
      </c>
      <c r="O62" s="46">
        <f>O63</f>
        <v>170000</v>
      </c>
    </row>
    <row r="63" spans="1:15" ht="22.5" customHeight="1">
      <c r="A63" s="76"/>
      <c r="B63" s="20"/>
      <c r="C63" s="23" t="s">
        <v>97</v>
      </c>
      <c r="D63" s="78">
        <f>E63+F63</f>
        <v>20000</v>
      </c>
      <c r="E63" s="46">
        <v>0</v>
      </c>
      <c r="F63" s="46">
        <v>20000</v>
      </c>
      <c r="G63" s="46">
        <f>H63+I63</f>
        <v>170000</v>
      </c>
      <c r="H63" s="46">
        <v>0</v>
      </c>
      <c r="I63" s="46">
        <v>170000</v>
      </c>
      <c r="J63" s="46">
        <f>K63+L63</f>
        <v>170000</v>
      </c>
      <c r="K63" s="46">
        <v>0</v>
      </c>
      <c r="L63" s="46">
        <v>170000</v>
      </c>
      <c r="M63" s="46">
        <f>N63+O63</f>
        <v>170000</v>
      </c>
      <c r="N63" s="46">
        <v>0</v>
      </c>
      <c r="O63" s="46">
        <v>170000</v>
      </c>
    </row>
    <row r="64" spans="1:15" ht="77.25" customHeight="1">
      <c r="A64" s="76"/>
      <c r="B64" s="131">
        <v>21003</v>
      </c>
      <c r="C64" s="51" t="s">
        <v>134</v>
      </c>
      <c r="D64" s="45">
        <f t="shared" ref="D64:O64" si="78">D66</f>
        <v>321000</v>
      </c>
      <c r="E64" s="45">
        <f t="shared" si="78"/>
        <v>267200</v>
      </c>
      <c r="F64" s="45">
        <f t="shared" si="78"/>
        <v>53800</v>
      </c>
      <c r="G64" s="45">
        <f t="shared" si="78"/>
        <v>371000</v>
      </c>
      <c r="H64" s="45">
        <f t="shared" si="78"/>
        <v>317200</v>
      </c>
      <c r="I64" s="45">
        <f t="shared" si="78"/>
        <v>53800</v>
      </c>
      <c r="J64" s="45">
        <f t="shared" si="78"/>
        <v>371000</v>
      </c>
      <c r="K64" s="45">
        <f t="shared" si="78"/>
        <v>317200</v>
      </c>
      <c r="L64" s="45">
        <f t="shared" si="78"/>
        <v>53800</v>
      </c>
      <c r="M64" s="45">
        <f t="shared" si="78"/>
        <v>371000</v>
      </c>
      <c r="N64" s="45">
        <f t="shared" si="78"/>
        <v>317200</v>
      </c>
      <c r="O64" s="45">
        <f t="shared" si="78"/>
        <v>53800</v>
      </c>
    </row>
    <row r="65" spans="1:15" ht="22.5" customHeight="1">
      <c r="A65" s="76"/>
      <c r="B65" s="20"/>
      <c r="C65" s="23" t="s">
        <v>34</v>
      </c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</row>
    <row r="66" spans="1:15" ht="22.5" customHeight="1">
      <c r="A66" s="76"/>
      <c r="B66" s="20"/>
      <c r="C66" s="62" t="s">
        <v>72</v>
      </c>
      <c r="D66" s="47">
        <f t="shared" ref="D66:O66" si="79">D68</f>
        <v>321000</v>
      </c>
      <c r="E66" s="47">
        <f t="shared" si="79"/>
        <v>267200</v>
      </c>
      <c r="F66" s="47">
        <f t="shared" si="79"/>
        <v>53800</v>
      </c>
      <c r="G66" s="47">
        <f t="shared" si="79"/>
        <v>371000</v>
      </c>
      <c r="H66" s="47">
        <f t="shared" si="79"/>
        <v>317200</v>
      </c>
      <c r="I66" s="47">
        <f t="shared" si="79"/>
        <v>53800</v>
      </c>
      <c r="J66" s="47">
        <f t="shared" si="79"/>
        <v>371000</v>
      </c>
      <c r="K66" s="47">
        <f t="shared" si="79"/>
        <v>317200</v>
      </c>
      <c r="L66" s="47">
        <f t="shared" si="79"/>
        <v>53800</v>
      </c>
      <c r="M66" s="47">
        <f t="shared" si="79"/>
        <v>371000</v>
      </c>
      <c r="N66" s="47">
        <f t="shared" si="79"/>
        <v>317200</v>
      </c>
      <c r="O66" s="47">
        <f t="shared" si="79"/>
        <v>53800</v>
      </c>
    </row>
    <row r="67" spans="1:15" ht="22.5" customHeight="1">
      <c r="A67" s="76"/>
      <c r="B67" s="20"/>
      <c r="C67" s="23" t="s">
        <v>19</v>
      </c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</row>
    <row r="68" spans="1:15" ht="22.5" customHeight="1">
      <c r="A68" s="76"/>
      <c r="B68" s="20"/>
      <c r="C68" s="23" t="s">
        <v>26</v>
      </c>
      <c r="D68" s="46">
        <f t="shared" ref="D68:O70" si="80">D69</f>
        <v>321000</v>
      </c>
      <c r="E68" s="46">
        <f t="shared" si="80"/>
        <v>267200</v>
      </c>
      <c r="F68" s="46">
        <f t="shared" si="80"/>
        <v>53800</v>
      </c>
      <c r="G68" s="46">
        <f t="shared" si="80"/>
        <v>371000</v>
      </c>
      <c r="H68" s="46">
        <f t="shared" si="80"/>
        <v>317200</v>
      </c>
      <c r="I68" s="46">
        <f t="shared" si="80"/>
        <v>53800</v>
      </c>
      <c r="J68" s="46">
        <f t="shared" si="80"/>
        <v>371000</v>
      </c>
      <c r="K68" s="46">
        <f t="shared" si="80"/>
        <v>317200</v>
      </c>
      <c r="L68" s="46">
        <f t="shared" si="80"/>
        <v>53800</v>
      </c>
      <c r="M68" s="46">
        <f t="shared" si="80"/>
        <v>371000</v>
      </c>
      <c r="N68" s="46">
        <f t="shared" si="80"/>
        <v>317200</v>
      </c>
      <c r="O68" s="46">
        <f t="shared" si="80"/>
        <v>53800</v>
      </c>
    </row>
    <row r="69" spans="1:15" ht="22.5" customHeight="1">
      <c r="A69" s="76"/>
      <c r="B69" s="20"/>
      <c r="C69" s="23" t="s">
        <v>35</v>
      </c>
      <c r="D69" s="46">
        <f t="shared" si="80"/>
        <v>321000</v>
      </c>
      <c r="E69" s="46">
        <f t="shared" si="80"/>
        <v>267200</v>
      </c>
      <c r="F69" s="46">
        <f t="shared" si="80"/>
        <v>53800</v>
      </c>
      <c r="G69" s="46">
        <f t="shared" si="80"/>
        <v>371000</v>
      </c>
      <c r="H69" s="46">
        <f t="shared" si="80"/>
        <v>317200</v>
      </c>
      <c r="I69" s="46">
        <f t="shared" si="80"/>
        <v>53800</v>
      </c>
      <c r="J69" s="46">
        <f t="shared" si="80"/>
        <v>371000</v>
      </c>
      <c r="K69" s="46">
        <f t="shared" si="80"/>
        <v>317200</v>
      </c>
      <c r="L69" s="46">
        <f t="shared" si="80"/>
        <v>53800</v>
      </c>
      <c r="M69" s="46">
        <f t="shared" si="80"/>
        <v>371000</v>
      </c>
      <c r="N69" s="46">
        <f t="shared" si="80"/>
        <v>317200</v>
      </c>
      <c r="O69" s="46">
        <f t="shared" si="80"/>
        <v>53800</v>
      </c>
    </row>
    <row r="70" spans="1:15" ht="22.5" customHeight="1">
      <c r="A70" s="76"/>
      <c r="B70" s="20"/>
      <c r="C70" s="23" t="s">
        <v>36</v>
      </c>
      <c r="D70" s="46">
        <f t="shared" si="80"/>
        <v>321000</v>
      </c>
      <c r="E70" s="46">
        <f t="shared" si="80"/>
        <v>267200</v>
      </c>
      <c r="F70" s="46">
        <f t="shared" si="80"/>
        <v>53800</v>
      </c>
      <c r="G70" s="46">
        <f t="shared" si="80"/>
        <v>371000</v>
      </c>
      <c r="H70" s="46">
        <f t="shared" si="80"/>
        <v>317200</v>
      </c>
      <c r="I70" s="46">
        <f t="shared" si="80"/>
        <v>53800</v>
      </c>
      <c r="J70" s="46">
        <f t="shared" si="80"/>
        <v>371000</v>
      </c>
      <c r="K70" s="46">
        <f t="shared" si="80"/>
        <v>317200</v>
      </c>
      <c r="L70" s="46">
        <f t="shared" si="80"/>
        <v>53800</v>
      </c>
      <c r="M70" s="46">
        <f t="shared" si="80"/>
        <v>371000</v>
      </c>
      <c r="N70" s="46">
        <f t="shared" si="80"/>
        <v>317200</v>
      </c>
      <c r="O70" s="46">
        <f t="shared" si="80"/>
        <v>53800</v>
      </c>
    </row>
    <row r="71" spans="1:15" ht="22.5" customHeight="1">
      <c r="A71" s="76"/>
      <c r="B71" s="20"/>
      <c r="C71" s="23" t="s">
        <v>37</v>
      </c>
      <c r="D71" s="46">
        <f t="shared" ref="D71:O71" si="81">D73+D72</f>
        <v>321000</v>
      </c>
      <c r="E71" s="46">
        <f t="shared" si="81"/>
        <v>267200</v>
      </c>
      <c r="F71" s="46">
        <f t="shared" si="81"/>
        <v>53800</v>
      </c>
      <c r="G71" s="46">
        <f t="shared" si="81"/>
        <v>371000</v>
      </c>
      <c r="H71" s="46">
        <f t="shared" si="81"/>
        <v>317200</v>
      </c>
      <c r="I71" s="46">
        <f t="shared" si="81"/>
        <v>53800</v>
      </c>
      <c r="J71" s="46">
        <f t="shared" si="81"/>
        <v>371000</v>
      </c>
      <c r="K71" s="46">
        <f t="shared" si="81"/>
        <v>317200</v>
      </c>
      <c r="L71" s="46">
        <f t="shared" si="81"/>
        <v>53800</v>
      </c>
      <c r="M71" s="46">
        <f t="shared" si="81"/>
        <v>371000</v>
      </c>
      <c r="N71" s="46">
        <f t="shared" si="81"/>
        <v>317200</v>
      </c>
      <c r="O71" s="46">
        <f t="shared" si="81"/>
        <v>53800</v>
      </c>
    </row>
    <row r="72" spans="1:15" ht="22.5" customHeight="1">
      <c r="A72" s="76"/>
      <c r="B72" s="20"/>
      <c r="C72" s="75" t="s">
        <v>131</v>
      </c>
      <c r="D72" s="46">
        <f>E72+F72</f>
        <v>261000</v>
      </c>
      <c r="E72" s="46">
        <v>207200</v>
      </c>
      <c r="F72" s="46">
        <v>53800</v>
      </c>
      <c r="G72" s="46">
        <f>H72+I72</f>
        <v>261000</v>
      </c>
      <c r="H72" s="46">
        <v>207200</v>
      </c>
      <c r="I72" s="46">
        <v>53800</v>
      </c>
      <c r="J72" s="46">
        <f>K72+L72</f>
        <v>261000</v>
      </c>
      <c r="K72" s="46">
        <v>207200</v>
      </c>
      <c r="L72" s="46">
        <v>53800</v>
      </c>
      <c r="M72" s="46">
        <f>N72+O72</f>
        <v>261000</v>
      </c>
      <c r="N72" s="46">
        <v>207200</v>
      </c>
      <c r="O72" s="46">
        <v>53800</v>
      </c>
    </row>
    <row r="73" spans="1:15" ht="22.5" customHeight="1">
      <c r="A73" s="76"/>
      <c r="B73" s="20"/>
      <c r="C73" s="129" t="s">
        <v>132</v>
      </c>
      <c r="D73" s="46">
        <f>E73+F73</f>
        <v>60000</v>
      </c>
      <c r="E73" s="46">
        <v>60000</v>
      </c>
      <c r="F73" s="46">
        <v>0</v>
      </c>
      <c r="G73" s="46">
        <f>H73+I73</f>
        <v>110000</v>
      </c>
      <c r="H73" s="46">
        <v>110000</v>
      </c>
      <c r="I73" s="46">
        <v>0</v>
      </c>
      <c r="J73" s="46">
        <f>K73+L73</f>
        <v>110000</v>
      </c>
      <c r="K73" s="46">
        <v>110000</v>
      </c>
      <c r="L73" s="46">
        <v>0</v>
      </c>
      <c r="M73" s="46">
        <f>N73+O73</f>
        <v>110000</v>
      </c>
      <c r="N73" s="46">
        <v>110000</v>
      </c>
      <c r="O73" s="46">
        <v>0</v>
      </c>
    </row>
    <row r="74" spans="1:15" ht="75" customHeight="1">
      <c r="A74" s="76"/>
      <c r="B74" s="131">
        <v>21004</v>
      </c>
      <c r="C74" s="72" t="s">
        <v>119</v>
      </c>
      <c r="D74" s="45">
        <f t="shared" ref="D74:O74" si="82">D76</f>
        <v>-520000</v>
      </c>
      <c r="E74" s="45">
        <f t="shared" si="82"/>
        <v>-366000</v>
      </c>
      <c r="F74" s="45">
        <f t="shared" si="82"/>
        <v>-154000</v>
      </c>
      <c r="G74" s="45">
        <f t="shared" si="82"/>
        <v>-698000</v>
      </c>
      <c r="H74" s="45">
        <f t="shared" si="82"/>
        <v>-416000</v>
      </c>
      <c r="I74" s="45">
        <f t="shared" si="82"/>
        <v>-282000</v>
      </c>
      <c r="J74" s="45">
        <f t="shared" si="82"/>
        <v>-1068000</v>
      </c>
      <c r="K74" s="45">
        <f t="shared" si="82"/>
        <v>-651000</v>
      </c>
      <c r="L74" s="45">
        <f t="shared" si="82"/>
        <v>-417000</v>
      </c>
      <c r="M74" s="45">
        <f t="shared" si="82"/>
        <v>-1083000</v>
      </c>
      <c r="N74" s="45">
        <f t="shared" si="82"/>
        <v>-666000</v>
      </c>
      <c r="O74" s="45">
        <f t="shared" si="82"/>
        <v>-417000</v>
      </c>
    </row>
    <row r="75" spans="1:15" ht="22.5" customHeight="1">
      <c r="A75" s="76"/>
      <c r="B75" s="20"/>
      <c r="C75" s="23" t="s">
        <v>34</v>
      </c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</row>
    <row r="76" spans="1:15" ht="22.5" customHeight="1">
      <c r="A76" s="76"/>
      <c r="B76" s="20"/>
      <c r="C76" s="62" t="s">
        <v>72</v>
      </c>
      <c r="D76" s="47">
        <f t="shared" ref="D76:O76" si="83">D78</f>
        <v>-520000</v>
      </c>
      <c r="E76" s="47">
        <f t="shared" si="83"/>
        <v>-366000</v>
      </c>
      <c r="F76" s="47">
        <f t="shared" si="83"/>
        <v>-154000</v>
      </c>
      <c r="G76" s="47">
        <f t="shared" si="83"/>
        <v>-698000</v>
      </c>
      <c r="H76" s="47">
        <f t="shared" si="83"/>
        <v>-416000</v>
      </c>
      <c r="I76" s="47">
        <f t="shared" si="83"/>
        <v>-282000</v>
      </c>
      <c r="J76" s="47">
        <f t="shared" si="83"/>
        <v>-1068000</v>
      </c>
      <c r="K76" s="47">
        <f t="shared" si="83"/>
        <v>-651000</v>
      </c>
      <c r="L76" s="47">
        <f t="shared" si="83"/>
        <v>-417000</v>
      </c>
      <c r="M76" s="47">
        <f t="shared" si="83"/>
        <v>-1083000</v>
      </c>
      <c r="N76" s="47">
        <f t="shared" si="83"/>
        <v>-666000</v>
      </c>
      <c r="O76" s="47">
        <f t="shared" si="83"/>
        <v>-417000</v>
      </c>
    </row>
    <row r="77" spans="1:15" ht="22.5" customHeight="1">
      <c r="A77" s="76"/>
      <c r="B77" s="20"/>
      <c r="C77" s="23" t="s">
        <v>19</v>
      </c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</row>
    <row r="78" spans="1:15" ht="22.5" customHeight="1">
      <c r="A78" s="76"/>
      <c r="B78" s="20"/>
      <c r="C78" s="23" t="s">
        <v>26</v>
      </c>
      <c r="D78" s="46">
        <f t="shared" ref="D78:O80" si="84">D79</f>
        <v>-520000</v>
      </c>
      <c r="E78" s="46">
        <f t="shared" si="84"/>
        <v>-366000</v>
      </c>
      <c r="F78" s="46">
        <f t="shared" si="84"/>
        <v>-154000</v>
      </c>
      <c r="G78" s="46">
        <f t="shared" si="84"/>
        <v>-698000</v>
      </c>
      <c r="H78" s="46">
        <f t="shared" si="84"/>
        <v>-416000</v>
      </c>
      <c r="I78" s="46">
        <f t="shared" si="84"/>
        <v>-282000</v>
      </c>
      <c r="J78" s="46">
        <f t="shared" si="84"/>
        <v>-1068000</v>
      </c>
      <c r="K78" s="46">
        <f t="shared" si="84"/>
        <v>-651000</v>
      </c>
      <c r="L78" s="46">
        <f t="shared" si="84"/>
        <v>-417000</v>
      </c>
      <c r="M78" s="46">
        <f t="shared" si="84"/>
        <v>-1083000</v>
      </c>
      <c r="N78" s="46">
        <f t="shared" si="84"/>
        <v>-666000</v>
      </c>
      <c r="O78" s="46">
        <f t="shared" si="84"/>
        <v>-417000</v>
      </c>
    </row>
    <row r="79" spans="1:15" ht="22.5" customHeight="1">
      <c r="A79" s="76"/>
      <c r="B79" s="20"/>
      <c r="C79" s="23" t="s">
        <v>35</v>
      </c>
      <c r="D79" s="46">
        <f t="shared" si="84"/>
        <v>-520000</v>
      </c>
      <c r="E79" s="46">
        <f t="shared" si="84"/>
        <v>-366000</v>
      </c>
      <c r="F79" s="46">
        <f t="shared" si="84"/>
        <v>-154000</v>
      </c>
      <c r="G79" s="46">
        <f t="shared" si="84"/>
        <v>-698000</v>
      </c>
      <c r="H79" s="46">
        <f t="shared" si="84"/>
        <v>-416000</v>
      </c>
      <c r="I79" s="46">
        <f t="shared" si="84"/>
        <v>-282000</v>
      </c>
      <c r="J79" s="46">
        <f t="shared" si="84"/>
        <v>-1068000</v>
      </c>
      <c r="K79" s="46">
        <f t="shared" si="84"/>
        <v>-651000</v>
      </c>
      <c r="L79" s="46">
        <f t="shared" si="84"/>
        <v>-417000</v>
      </c>
      <c r="M79" s="46">
        <f t="shared" si="84"/>
        <v>-1083000</v>
      </c>
      <c r="N79" s="46">
        <f t="shared" si="84"/>
        <v>-666000</v>
      </c>
      <c r="O79" s="46">
        <f t="shared" si="84"/>
        <v>-417000</v>
      </c>
    </row>
    <row r="80" spans="1:15" ht="22.5" customHeight="1">
      <c r="A80" s="76"/>
      <c r="B80" s="20"/>
      <c r="C80" s="23" t="s">
        <v>36</v>
      </c>
      <c r="D80" s="46">
        <f t="shared" si="84"/>
        <v>-520000</v>
      </c>
      <c r="E80" s="46">
        <f t="shared" si="84"/>
        <v>-366000</v>
      </c>
      <c r="F80" s="46">
        <f t="shared" si="84"/>
        <v>-154000</v>
      </c>
      <c r="G80" s="46">
        <f t="shared" si="84"/>
        <v>-698000</v>
      </c>
      <c r="H80" s="46">
        <f t="shared" si="84"/>
        <v>-416000</v>
      </c>
      <c r="I80" s="46">
        <f t="shared" si="84"/>
        <v>-282000</v>
      </c>
      <c r="J80" s="46">
        <f t="shared" si="84"/>
        <v>-1068000</v>
      </c>
      <c r="K80" s="46">
        <f t="shared" si="84"/>
        <v>-651000</v>
      </c>
      <c r="L80" s="46">
        <f t="shared" si="84"/>
        <v>-417000</v>
      </c>
      <c r="M80" s="46">
        <f t="shared" si="84"/>
        <v>-1083000</v>
      </c>
      <c r="N80" s="46">
        <f t="shared" si="84"/>
        <v>-666000</v>
      </c>
      <c r="O80" s="46">
        <f t="shared" si="84"/>
        <v>-417000</v>
      </c>
    </row>
    <row r="81" spans="1:15" ht="22.5" customHeight="1">
      <c r="A81" s="76"/>
      <c r="B81" s="20"/>
      <c r="C81" s="23" t="s">
        <v>37</v>
      </c>
      <c r="D81" s="46">
        <f t="shared" ref="D81:O81" si="85">D82</f>
        <v>-520000</v>
      </c>
      <c r="E81" s="46">
        <f t="shared" si="85"/>
        <v>-366000</v>
      </c>
      <c r="F81" s="46">
        <f t="shared" si="85"/>
        <v>-154000</v>
      </c>
      <c r="G81" s="46">
        <f t="shared" si="85"/>
        <v>-698000</v>
      </c>
      <c r="H81" s="46">
        <f t="shared" si="85"/>
        <v>-416000</v>
      </c>
      <c r="I81" s="46">
        <f t="shared" si="85"/>
        <v>-282000</v>
      </c>
      <c r="J81" s="46">
        <f t="shared" si="85"/>
        <v>-1068000</v>
      </c>
      <c r="K81" s="46">
        <f t="shared" si="85"/>
        <v>-651000</v>
      </c>
      <c r="L81" s="46">
        <f t="shared" si="85"/>
        <v>-417000</v>
      </c>
      <c r="M81" s="46">
        <f t="shared" si="85"/>
        <v>-1083000</v>
      </c>
      <c r="N81" s="46">
        <f t="shared" si="85"/>
        <v>-666000</v>
      </c>
      <c r="O81" s="46">
        <f t="shared" si="85"/>
        <v>-417000</v>
      </c>
    </row>
    <row r="82" spans="1:15" ht="22.5" customHeight="1">
      <c r="A82" s="76"/>
      <c r="B82" s="20"/>
      <c r="C82" s="75" t="s">
        <v>131</v>
      </c>
      <c r="D82" s="46">
        <f>E82+F82</f>
        <v>-520000</v>
      </c>
      <c r="E82" s="46">
        <v>-366000</v>
      </c>
      <c r="F82" s="46">
        <v>-154000</v>
      </c>
      <c r="G82" s="46">
        <f>H82+I82</f>
        <v>-698000</v>
      </c>
      <c r="H82" s="46">
        <v>-416000</v>
      </c>
      <c r="I82" s="46">
        <v>-282000</v>
      </c>
      <c r="J82" s="46">
        <f>K82+L82</f>
        <v>-1068000</v>
      </c>
      <c r="K82" s="46">
        <v>-651000</v>
      </c>
      <c r="L82" s="46">
        <v>-417000</v>
      </c>
      <c r="M82" s="46">
        <f>N82+O82</f>
        <v>-1083000</v>
      </c>
      <c r="N82" s="46">
        <v>-666000</v>
      </c>
      <c r="O82" s="46">
        <v>-417000</v>
      </c>
    </row>
    <row r="83" spans="1:15" ht="54" customHeight="1">
      <c r="A83" s="76"/>
      <c r="B83" s="102">
        <v>21006</v>
      </c>
      <c r="C83" s="51" t="s">
        <v>152</v>
      </c>
      <c r="D83" s="45">
        <f t="shared" ref="D83:O83" si="86">D85</f>
        <v>-70000</v>
      </c>
      <c r="E83" s="45">
        <f t="shared" si="86"/>
        <v>0</v>
      </c>
      <c r="F83" s="45">
        <f t="shared" si="86"/>
        <v>-70000</v>
      </c>
      <c r="G83" s="45">
        <f t="shared" si="86"/>
        <v>-145772.4</v>
      </c>
      <c r="H83" s="45">
        <f t="shared" si="86"/>
        <v>0</v>
      </c>
      <c r="I83" s="45">
        <f t="shared" si="86"/>
        <v>-145772.4</v>
      </c>
      <c r="J83" s="45">
        <f t="shared" si="86"/>
        <v>-145772.4</v>
      </c>
      <c r="K83" s="45">
        <f t="shared" si="86"/>
        <v>0</v>
      </c>
      <c r="L83" s="45">
        <f t="shared" si="86"/>
        <v>-145772.4</v>
      </c>
      <c r="M83" s="45">
        <f t="shared" si="86"/>
        <v>-145772.4</v>
      </c>
      <c r="N83" s="45">
        <f t="shared" si="86"/>
        <v>0</v>
      </c>
      <c r="O83" s="45">
        <f t="shared" si="86"/>
        <v>-145772.4</v>
      </c>
    </row>
    <row r="84" spans="1:15" ht="22.5" customHeight="1">
      <c r="A84" s="76"/>
      <c r="B84" s="73"/>
      <c r="C84" s="23" t="s">
        <v>34</v>
      </c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</row>
    <row r="85" spans="1:15" ht="22.5" customHeight="1">
      <c r="A85" s="76"/>
      <c r="B85" s="73"/>
      <c r="C85" s="62" t="s">
        <v>72</v>
      </c>
      <c r="D85" s="47">
        <f t="shared" ref="D85:O85" si="87">D87</f>
        <v>-70000</v>
      </c>
      <c r="E85" s="47">
        <f t="shared" si="87"/>
        <v>0</v>
      </c>
      <c r="F85" s="47">
        <f t="shared" si="87"/>
        <v>-70000</v>
      </c>
      <c r="G85" s="47">
        <f t="shared" si="87"/>
        <v>-145772.4</v>
      </c>
      <c r="H85" s="47">
        <f t="shared" si="87"/>
        <v>0</v>
      </c>
      <c r="I85" s="47">
        <f t="shared" si="87"/>
        <v>-145772.4</v>
      </c>
      <c r="J85" s="47">
        <f t="shared" si="87"/>
        <v>-145772.4</v>
      </c>
      <c r="K85" s="47">
        <f t="shared" si="87"/>
        <v>0</v>
      </c>
      <c r="L85" s="47">
        <f t="shared" si="87"/>
        <v>-145772.4</v>
      </c>
      <c r="M85" s="47">
        <f t="shared" si="87"/>
        <v>-145772.4</v>
      </c>
      <c r="N85" s="47">
        <f t="shared" si="87"/>
        <v>0</v>
      </c>
      <c r="O85" s="47">
        <f t="shared" si="87"/>
        <v>-145772.4</v>
      </c>
    </row>
    <row r="86" spans="1:15" ht="22.5" customHeight="1">
      <c r="A86" s="76"/>
      <c r="B86" s="73"/>
      <c r="C86" s="23" t="s">
        <v>19</v>
      </c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</row>
    <row r="87" spans="1:15" ht="22.5" customHeight="1">
      <c r="A87" s="76"/>
      <c r="B87" s="73"/>
      <c r="C87" s="23" t="s">
        <v>26</v>
      </c>
      <c r="D87" s="46">
        <f t="shared" ref="D87:O90" si="88">D88</f>
        <v>-70000</v>
      </c>
      <c r="E87" s="46">
        <f t="shared" si="88"/>
        <v>0</v>
      </c>
      <c r="F87" s="46">
        <f t="shared" si="88"/>
        <v>-70000</v>
      </c>
      <c r="G87" s="46">
        <f t="shared" si="88"/>
        <v>-145772.4</v>
      </c>
      <c r="H87" s="46">
        <f t="shared" si="88"/>
        <v>0</v>
      </c>
      <c r="I87" s="46">
        <f t="shared" si="88"/>
        <v>-145772.4</v>
      </c>
      <c r="J87" s="46">
        <f t="shared" si="88"/>
        <v>-145772.4</v>
      </c>
      <c r="K87" s="46">
        <f t="shared" si="88"/>
        <v>0</v>
      </c>
      <c r="L87" s="46">
        <f t="shared" si="88"/>
        <v>-145772.4</v>
      </c>
      <c r="M87" s="46">
        <f t="shared" si="88"/>
        <v>-145772.4</v>
      </c>
      <c r="N87" s="46">
        <f t="shared" si="88"/>
        <v>0</v>
      </c>
      <c r="O87" s="46">
        <f t="shared" si="88"/>
        <v>-145772.4</v>
      </c>
    </row>
    <row r="88" spans="1:15" ht="22.5" customHeight="1">
      <c r="A88" s="76"/>
      <c r="B88" s="73"/>
      <c r="C88" s="23" t="s">
        <v>35</v>
      </c>
      <c r="D88" s="46">
        <f t="shared" si="88"/>
        <v>-70000</v>
      </c>
      <c r="E88" s="46">
        <f t="shared" si="88"/>
        <v>0</v>
      </c>
      <c r="F88" s="46">
        <f t="shared" si="88"/>
        <v>-70000</v>
      </c>
      <c r="G88" s="46">
        <f t="shared" si="88"/>
        <v>-145772.4</v>
      </c>
      <c r="H88" s="46">
        <f t="shared" si="88"/>
        <v>0</v>
      </c>
      <c r="I88" s="46">
        <f t="shared" si="88"/>
        <v>-145772.4</v>
      </c>
      <c r="J88" s="46">
        <f t="shared" si="88"/>
        <v>-145772.4</v>
      </c>
      <c r="K88" s="46">
        <f t="shared" si="88"/>
        <v>0</v>
      </c>
      <c r="L88" s="46">
        <f t="shared" si="88"/>
        <v>-145772.4</v>
      </c>
      <c r="M88" s="46">
        <f t="shared" si="88"/>
        <v>-145772.4</v>
      </c>
      <c r="N88" s="46">
        <f t="shared" si="88"/>
        <v>0</v>
      </c>
      <c r="O88" s="46">
        <f t="shared" si="88"/>
        <v>-145772.4</v>
      </c>
    </row>
    <row r="89" spans="1:15" ht="22.5" customHeight="1">
      <c r="A89" s="76"/>
      <c r="B89" s="73"/>
      <c r="C89" s="23" t="s">
        <v>36</v>
      </c>
      <c r="D89" s="46">
        <f t="shared" si="88"/>
        <v>-70000</v>
      </c>
      <c r="E89" s="46">
        <f t="shared" si="88"/>
        <v>0</v>
      </c>
      <c r="F89" s="46">
        <f t="shared" si="88"/>
        <v>-70000</v>
      </c>
      <c r="G89" s="46">
        <f t="shared" si="88"/>
        <v>-145772.4</v>
      </c>
      <c r="H89" s="46">
        <f t="shared" si="88"/>
        <v>0</v>
      </c>
      <c r="I89" s="46">
        <f t="shared" si="88"/>
        <v>-145772.4</v>
      </c>
      <c r="J89" s="46">
        <f t="shared" si="88"/>
        <v>-145772.4</v>
      </c>
      <c r="K89" s="46">
        <f t="shared" si="88"/>
        <v>0</v>
      </c>
      <c r="L89" s="46">
        <f t="shared" si="88"/>
        <v>-145772.4</v>
      </c>
      <c r="M89" s="46">
        <f t="shared" si="88"/>
        <v>-145772.4</v>
      </c>
      <c r="N89" s="46">
        <f t="shared" si="88"/>
        <v>0</v>
      </c>
      <c r="O89" s="46">
        <f t="shared" si="88"/>
        <v>-145772.4</v>
      </c>
    </row>
    <row r="90" spans="1:15" ht="22.5" customHeight="1">
      <c r="A90" s="76"/>
      <c r="B90" s="73"/>
      <c r="C90" s="23" t="s">
        <v>37</v>
      </c>
      <c r="D90" s="46">
        <f t="shared" si="88"/>
        <v>-70000</v>
      </c>
      <c r="E90" s="46">
        <f t="shared" si="88"/>
        <v>0</v>
      </c>
      <c r="F90" s="46">
        <f t="shared" si="88"/>
        <v>-70000</v>
      </c>
      <c r="G90" s="46">
        <f t="shared" si="88"/>
        <v>-145772.4</v>
      </c>
      <c r="H90" s="46">
        <f t="shared" si="88"/>
        <v>0</v>
      </c>
      <c r="I90" s="46">
        <f t="shared" si="88"/>
        <v>-145772.4</v>
      </c>
      <c r="J90" s="46">
        <f t="shared" si="88"/>
        <v>-145772.4</v>
      </c>
      <c r="K90" s="46">
        <f t="shared" si="88"/>
        <v>0</v>
      </c>
      <c r="L90" s="46">
        <f t="shared" si="88"/>
        <v>-145772.4</v>
      </c>
      <c r="M90" s="46">
        <f t="shared" si="88"/>
        <v>-145772.4</v>
      </c>
      <c r="N90" s="46">
        <f t="shared" si="88"/>
        <v>0</v>
      </c>
      <c r="O90" s="46">
        <f t="shared" si="88"/>
        <v>-145772.4</v>
      </c>
    </row>
    <row r="91" spans="1:15" ht="22.5" customHeight="1">
      <c r="A91" s="76"/>
      <c r="B91" s="73"/>
      <c r="C91" s="23" t="s">
        <v>76</v>
      </c>
      <c r="D91" s="46">
        <f>E91+F91</f>
        <v>-70000</v>
      </c>
      <c r="E91" s="46">
        <v>0</v>
      </c>
      <c r="F91" s="46">
        <v>-70000</v>
      </c>
      <c r="G91" s="46">
        <f>H91+I91</f>
        <v>-145772.4</v>
      </c>
      <c r="H91" s="46">
        <v>0</v>
      </c>
      <c r="I91" s="46">
        <v>-145772.4</v>
      </c>
      <c r="J91" s="46">
        <f>K91+L91</f>
        <v>-145772.4</v>
      </c>
      <c r="K91" s="46">
        <v>0</v>
      </c>
      <c r="L91" s="46">
        <v>-145772.4</v>
      </c>
      <c r="M91" s="46">
        <f>N91+O91</f>
        <v>-145772.4</v>
      </c>
      <c r="N91" s="46">
        <v>0</v>
      </c>
      <c r="O91" s="46">
        <v>-145772.4</v>
      </c>
    </row>
    <row r="92" spans="1:15" ht="60.75" customHeight="1">
      <c r="A92" s="76"/>
      <c r="B92" s="102">
        <v>21009</v>
      </c>
      <c r="C92" s="51" t="s">
        <v>83</v>
      </c>
      <c r="D92" s="45">
        <f t="shared" ref="D92:F92" si="89">D94</f>
        <v>-20000</v>
      </c>
      <c r="E92" s="45">
        <f t="shared" si="89"/>
        <v>0</v>
      </c>
      <c r="F92" s="45">
        <f t="shared" si="89"/>
        <v>-20000</v>
      </c>
      <c r="G92" s="45">
        <f t="shared" ref="G92:I92" si="90">G94</f>
        <v>-170000</v>
      </c>
      <c r="H92" s="45">
        <f t="shared" si="90"/>
        <v>0</v>
      </c>
      <c r="I92" s="45">
        <f t="shared" si="90"/>
        <v>-170000</v>
      </c>
      <c r="J92" s="45">
        <f t="shared" ref="J92:L92" si="91">J94</f>
        <v>-170000</v>
      </c>
      <c r="K92" s="45">
        <f t="shared" si="91"/>
        <v>0</v>
      </c>
      <c r="L92" s="45">
        <f t="shared" si="91"/>
        <v>-170000</v>
      </c>
      <c r="M92" s="45">
        <f t="shared" ref="M92:O92" si="92">M94</f>
        <v>-170000</v>
      </c>
      <c r="N92" s="45">
        <f t="shared" si="92"/>
        <v>0</v>
      </c>
      <c r="O92" s="45">
        <f t="shared" si="92"/>
        <v>-170000</v>
      </c>
    </row>
    <row r="93" spans="1:15" ht="24.75" customHeight="1">
      <c r="A93" s="76"/>
      <c r="B93" s="73"/>
      <c r="C93" s="23" t="s">
        <v>34</v>
      </c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</row>
    <row r="94" spans="1:15" ht="39.75" customHeight="1">
      <c r="A94" s="76"/>
      <c r="B94" s="73"/>
      <c r="C94" s="62" t="s">
        <v>72</v>
      </c>
      <c r="D94" s="47">
        <f t="shared" ref="D94:F94" si="93">D96</f>
        <v>-20000</v>
      </c>
      <c r="E94" s="47">
        <f t="shared" si="93"/>
        <v>0</v>
      </c>
      <c r="F94" s="47">
        <f t="shared" si="93"/>
        <v>-20000</v>
      </c>
      <c r="G94" s="47">
        <f t="shared" ref="G94:I94" si="94">G96</f>
        <v>-170000</v>
      </c>
      <c r="H94" s="47">
        <f t="shared" si="94"/>
        <v>0</v>
      </c>
      <c r="I94" s="47">
        <f t="shared" si="94"/>
        <v>-170000</v>
      </c>
      <c r="J94" s="47">
        <f t="shared" ref="J94:L94" si="95">J96</f>
        <v>-170000</v>
      </c>
      <c r="K94" s="47">
        <f t="shared" si="95"/>
        <v>0</v>
      </c>
      <c r="L94" s="47">
        <f t="shared" si="95"/>
        <v>-170000</v>
      </c>
      <c r="M94" s="47">
        <f t="shared" ref="M94:O94" si="96">M96</f>
        <v>-170000</v>
      </c>
      <c r="N94" s="47">
        <f t="shared" si="96"/>
        <v>0</v>
      </c>
      <c r="O94" s="47">
        <f t="shared" si="96"/>
        <v>-170000</v>
      </c>
    </row>
    <row r="95" spans="1:15" ht="38.25" customHeight="1">
      <c r="A95" s="76"/>
      <c r="B95" s="73"/>
      <c r="C95" s="23" t="s">
        <v>19</v>
      </c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</row>
    <row r="96" spans="1:15" ht="20.25" customHeight="1">
      <c r="A96" s="76"/>
      <c r="B96" s="73"/>
      <c r="C96" s="23" t="s">
        <v>26</v>
      </c>
      <c r="D96" s="46">
        <f t="shared" ref="D96:L99" si="97">D97</f>
        <v>-20000</v>
      </c>
      <c r="E96" s="46">
        <f t="shared" si="97"/>
        <v>0</v>
      </c>
      <c r="F96" s="46">
        <f t="shared" si="97"/>
        <v>-20000</v>
      </c>
      <c r="G96" s="46">
        <f t="shared" si="97"/>
        <v>-170000</v>
      </c>
      <c r="H96" s="46">
        <f t="shared" si="97"/>
        <v>0</v>
      </c>
      <c r="I96" s="46">
        <f t="shared" si="97"/>
        <v>-170000</v>
      </c>
      <c r="J96" s="46">
        <f t="shared" si="97"/>
        <v>-170000</v>
      </c>
      <c r="K96" s="46">
        <f t="shared" si="97"/>
        <v>0</v>
      </c>
      <c r="L96" s="46">
        <f t="shared" si="97"/>
        <v>-170000</v>
      </c>
      <c r="M96" s="46">
        <f t="shared" ref="M96:O99" si="98">M97</f>
        <v>-170000</v>
      </c>
      <c r="N96" s="46">
        <f t="shared" si="98"/>
        <v>0</v>
      </c>
      <c r="O96" s="46">
        <f t="shared" si="98"/>
        <v>-170000</v>
      </c>
    </row>
    <row r="97" spans="1:15" ht="20.25" customHeight="1">
      <c r="A97" s="76"/>
      <c r="B97" s="73"/>
      <c r="C97" s="23" t="s">
        <v>35</v>
      </c>
      <c r="D97" s="46">
        <f t="shared" si="97"/>
        <v>-20000</v>
      </c>
      <c r="E97" s="46">
        <f t="shared" si="97"/>
        <v>0</v>
      </c>
      <c r="F97" s="46">
        <f t="shared" si="97"/>
        <v>-20000</v>
      </c>
      <c r="G97" s="46">
        <f t="shared" si="97"/>
        <v>-170000</v>
      </c>
      <c r="H97" s="46">
        <f t="shared" si="97"/>
        <v>0</v>
      </c>
      <c r="I97" s="46">
        <f t="shared" si="97"/>
        <v>-170000</v>
      </c>
      <c r="J97" s="46">
        <f t="shared" si="97"/>
        <v>-170000</v>
      </c>
      <c r="K97" s="46">
        <f t="shared" si="97"/>
        <v>0</v>
      </c>
      <c r="L97" s="46">
        <f t="shared" si="97"/>
        <v>-170000</v>
      </c>
      <c r="M97" s="46">
        <f t="shared" si="98"/>
        <v>-170000</v>
      </c>
      <c r="N97" s="46">
        <f t="shared" si="98"/>
        <v>0</v>
      </c>
      <c r="O97" s="46">
        <f t="shared" si="98"/>
        <v>-170000</v>
      </c>
    </row>
    <row r="98" spans="1:15" ht="20.25" customHeight="1">
      <c r="A98" s="76"/>
      <c r="B98" s="73"/>
      <c r="C98" s="23" t="s">
        <v>36</v>
      </c>
      <c r="D98" s="46">
        <f t="shared" si="97"/>
        <v>-20000</v>
      </c>
      <c r="E98" s="46">
        <f t="shared" si="97"/>
        <v>0</v>
      </c>
      <c r="F98" s="46">
        <f t="shared" si="97"/>
        <v>-20000</v>
      </c>
      <c r="G98" s="46">
        <f t="shared" si="97"/>
        <v>-170000</v>
      </c>
      <c r="H98" s="46">
        <f t="shared" si="97"/>
        <v>0</v>
      </c>
      <c r="I98" s="46">
        <f t="shared" si="97"/>
        <v>-170000</v>
      </c>
      <c r="J98" s="46">
        <f t="shared" si="97"/>
        <v>-170000</v>
      </c>
      <c r="K98" s="46">
        <f t="shared" si="97"/>
        <v>0</v>
      </c>
      <c r="L98" s="46">
        <f t="shared" si="97"/>
        <v>-170000</v>
      </c>
      <c r="M98" s="46">
        <f t="shared" si="98"/>
        <v>-170000</v>
      </c>
      <c r="N98" s="46">
        <f t="shared" si="98"/>
        <v>0</v>
      </c>
      <c r="O98" s="46">
        <f t="shared" si="98"/>
        <v>-170000</v>
      </c>
    </row>
    <row r="99" spans="1:15" ht="20.25" customHeight="1">
      <c r="A99" s="76"/>
      <c r="B99" s="73"/>
      <c r="C99" s="23" t="s">
        <v>37</v>
      </c>
      <c r="D99" s="46">
        <f t="shared" si="97"/>
        <v>-20000</v>
      </c>
      <c r="E99" s="46">
        <f t="shared" si="97"/>
        <v>0</v>
      </c>
      <c r="F99" s="46">
        <f t="shared" si="97"/>
        <v>-20000</v>
      </c>
      <c r="G99" s="46">
        <f t="shared" si="97"/>
        <v>-170000</v>
      </c>
      <c r="H99" s="46">
        <f t="shared" si="97"/>
        <v>0</v>
      </c>
      <c r="I99" s="46">
        <f t="shared" si="97"/>
        <v>-170000</v>
      </c>
      <c r="J99" s="46">
        <f t="shared" si="97"/>
        <v>-170000</v>
      </c>
      <c r="K99" s="46">
        <f t="shared" si="97"/>
        <v>0</v>
      </c>
      <c r="L99" s="46">
        <f t="shared" si="97"/>
        <v>-170000</v>
      </c>
      <c r="M99" s="46">
        <f t="shared" si="98"/>
        <v>-170000</v>
      </c>
      <c r="N99" s="46">
        <f t="shared" si="98"/>
        <v>0</v>
      </c>
      <c r="O99" s="46">
        <f t="shared" si="98"/>
        <v>-170000</v>
      </c>
    </row>
    <row r="100" spans="1:15" ht="20.25" customHeight="1">
      <c r="A100" s="76"/>
      <c r="B100" s="73"/>
      <c r="C100" s="23" t="s">
        <v>76</v>
      </c>
      <c r="D100" s="46">
        <f>E100+F100</f>
        <v>-20000</v>
      </c>
      <c r="E100" s="46">
        <v>0</v>
      </c>
      <c r="F100" s="46">
        <v>-20000</v>
      </c>
      <c r="G100" s="46">
        <f>H100+I100</f>
        <v>-170000</v>
      </c>
      <c r="H100" s="46">
        <v>0</v>
      </c>
      <c r="I100" s="46">
        <v>-170000</v>
      </c>
      <c r="J100" s="46">
        <f>K100+L100</f>
        <v>-170000</v>
      </c>
      <c r="K100" s="46">
        <v>0</v>
      </c>
      <c r="L100" s="46">
        <v>-170000</v>
      </c>
      <c r="M100" s="46">
        <f>N100+O100</f>
        <v>-170000</v>
      </c>
      <c r="N100" s="46">
        <v>0</v>
      </c>
      <c r="O100" s="46">
        <v>-170000</v>
      </c>
    </row>
    <row r="101" spans="1:15" ht="49.5">
      <c r="A101" s="38"/>
      <c r="B101" s="103" t="s">
        <v>74</v>
      </c>
      <c r="C101" s="22" t="s">
        <v>75</v>
      </c>
      <c r="D101" s="45">
        <f t="shared" ref="D101:F101" si="99">D103</f>
        <v>-300000</v>
      </c>
      <c r="E101" s="45">
        <f t="shared" si="99"/>
        <v>-200000</v>
      </c>
      <c r="F101" s="45">
        <f t="shared" si="99"/>
        <v>-100000</v>
      </c>
      <c r="G101" s="45">
        <f t="shared" ref="G101:I101" si="100">G103</f>
        <v>-560000</v>
      </c>
      <c r="H101" s="45">
        <f t="shared" si="100"/>
        <v>-400000</v>
      </c>
      <c r="I101" s="45">
        <f t="shared" si="100"/>
        <v>-160000</v>
      </c>
      <c r="J101" s="45">
        <f t="shared" ref="J101:L101" si="101">J103</f>
        <v>-680000</v>
      </c>
      <c r="K101" s="45">
        <f t="shared" si="101"/>
        <v>-480000</v>
      </c>
      <c r="L101" s="45">
        <f t="shared" si="101"/>
        <v>-200000</v>
      </c>
      <c r="M101" s="45">
        <f t="shared" ref="M101:O101" si="102">M103</f>
        <v>-820000</v>
      </c>
      <c r="N101" s="45">
        <f t="shared" si="102"/>
        <v>-600000</v>
      </c>
      <c r="O101" s="45">
        <f t="shared" si="102"/>
        <v>-220000</v>
      </c>
    </row>
    <row r="102" spans="1:15">
      <c r="A102" s="38"/>
      <c r="B102" s="20"/>
      <c r="C102" s="23" t="s">
        <v>34</v>
      </c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</row>
    <row r="103" spans="1:15" ht="33">
      <c r="A103" s="38"/>
      <c r="B103" s="20"/>
      <c r="C103" s="62" t="s">
        <v>72</v>
      </c>
      <c r="D103" s="47">
        <f t="shared" ref="D103:E103" si="103">D105</f>
        <v>-300000</v>
      </c>
      <c r="E103" s="47">
        <f t="shared" si="103"/>
        <v>-200000</v>
      </c>
      <c r="F103" s="47">
        <f>F105</f>
        <v>-100000</v>
      </c>
      <c r="G103" s="47">
        <f t="shared" ref="G103:H103" si="104">G105</f>
        <v>-560000</v>
      </c>
      <c r="H103" s="47">
        <f t="shared" si="104"/>
        <v>-400000</v>
      </c>
      <c r="I103" s="47">
        <f>I105</f>
        <v>-160000</v>
      </c>
      <c r="J103" s="47">
        <f t="shared" ref="J103:K103" si="105">J105</f>
        <v>-680000</v>
      </c>
      <c r="K103" s="47">
        <f t="shared" si="105"/>
        <v>-480000</v>
      </c>
      <c r="L103" s="47">
        <f>L105</f>
        <v>-200000</v>
      </c>
      <c r="M103" s="47">
        <f t="shared" ref="M103:N103" si="106">M105</f>
        <v>-820000</v>
      </c>
      <c r="N103" s="47">
        <f t="shared" si="106"/>
        <v>-600000</v>
      </c>
      <c r="O103" s="47">
        <f>O105</f>
        <v>-220000</v>
      </c>
    </row>
    <row r="104" spans="1:15" ht="33">
      <c r="A104" s="38"/>
      <c r="B104" s="20"/>
      <c r="C104" s="23" t="s">
        <v>19</v>
      </c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</row>
    <row r="105" spans="1:15">
      <c r="A105" s="38"/>
      <c r="B105" s="20"/>
      <c r="C105" s="23" t="s">
        <v>26</v>
      </c>
      <c r="D105" s="46">
        <f t="shared" ref="D105:L107" si="107">D106</f>
        <v>-300000</v>
      </c>
      <c r="E105" s="46">
        <f t="shared" si="107"/>
        <v>-200000</v>
      </c>
      <c r="F105" s="46">
        <f t="shared" si="107"/>
        <v>-100000</v>
      </c>
      <c r="G105" s="46">
        <f t="shared" si="107"/>
        <v>-560000</v>
      </c>
      <c r="H105" s="46">
        <f t="shared" si="107"/>
        <v>-400000</v>
      </c>
      <c r="I105" s="46">
        <f t="shared" si="107"/>
        <v>-160000</v>
      </c>
      <c r="J105" s="46">
        <f t="shared" si="107"/>
        <v>-680000</v>
      </c>
      <c r="K105" s="46">
        <f t="shared" si="107"/>
        <v>-480000</v>
      </c>
      <c r="L105" s="46">
        <f t="shared" si="107"/>
        <v>-200000</v>
      </c>
      <c r="M105" s="46">
        <f t="shared" ref="M105:M107" si="108">M106</f>
        <v>-820000</v>
      </c>
      <c r="N105" s="46">
        <f t="shared" ref="N105:N107" si="109">N106</f>
        <v>-600000</v>
      </c>
      <c r="O105" s="46">
        <f t="shared" ref="O105:O107" si="110">O106</f>
        <v>-220000</v>
      </c>
    </row>
    <row r="106" spans="1:15">
      <c r="A106" s="38"/>
      <c r="B106" s="20"/>
      <c r="C106" s="23" t="s">
        <v>35</v>
      </c>
      <c r="D106" s="46">
        <f t="shared" si="107"/>
        <v>-300000</v>
      </c>
      <c r="E106" s="46">
        <f t="shared" si="107"/>
        <v>-200000</v>
      </c>
      <c r="F106" s="46">
        <f t="shared" si="107"/>
        <v>-100000</v>
      </c>
      <c r="G106" s="46">
        <f t="shared" si="107"/>
        <v>-560000</v>
      </c>
      <c r="H106" s="46">
        <f t="shared" si="107"/>
        <v>-400000</v>
      </c>
      <c r="I106" s="46">
        <f t="shared" si="107"/>
        <v>-160000</v>
      </c>
      <c r="J106" s="46">
        <f t="shared" si="107"/>
        <v>-680000</v>
      </c>
      <c r="K106" s="46">
        <f t="shared" si="107"/>
        <v>-480000</v>
      </c>
      <c r="L106" s="46">
        <f t="shared" si="107"/>
        <v>-200000</v>
      </c>
      <c r="M106" s="46">
        <f t="shared" si="108"/>
        <v>-820000</v>
      </c>
      <c r="N106" s="46">
        <f t="shared" si="109"/>
        <v>-600000</v>
      </c>
      <c r="O106" s="46">
        <f t="shared" si="110"/>
        <v>-220000</v>
      </c>
    </row>
    <row r="107" spans="1:15">
      <c r="A107" s="38"/>
      <c r="B107" s="20"/>
      <c r="C107" s="23" t="s">
        <v>36</v>
      </c>
      <c r="D107" s="46">
        <f t="shared" si="107"/>
        <v>-300000</v>
      </c>
      <c r="E107" s="46">
        <f t="shared" si="107"/>
        <v>-200000</v>
      </c>
      <c r="F107" s="46">
        <f t="shared" si="107"/>
        <v>-100000</v>
      </c>
      <c r="G107" s="46">
        <f t="shared" si="107"/>
        <v>-560000</v>
      </c>
      <c r="H107" s="46">
        <f t="shared" si="107"/>
        <v>-400000</v>
      </c>
      <c r="I107" s="46">
        <f t="shared" si="107"/>
        <v>-160000</v>
      </c>
      <c r="J107" s="46">
        <f t="shared" si="107"/>
        <v>-680000</v>
      </c>
      <c r="K107" s="46">
        <f t="shared" si="107"/>
        <v>-480000</v>
      </c>
      <c r="L107" s="46">
        <f t="shared" si="107"/>
        <v>-200000</v>
      </c>
      <c r="M107" s="46">
        <f t="shared" si="108"/>
        <v>-820000</v>
      </c>
      <c r="N107" s="46">
        <f t="shared" si="109"/>
        <v>-600000</v>
      </c>
      <c r="O107" s="46">
        <f t="shared" si="110"/>
        <v>-220000</v>
      </c>
    </row>
    <row r="108" spans="1:15" ht="21.75" customHeight="1">
      <c r="A108" s="38"/>
      <c r="B108" s="20"/>
      <c r="C108" s="23" t="s">
        <v>37</v>
      </c>
      <c r="D108" s="46">
        <f t="shared" ref="D108:O108" si="111">D109</f>
        <v>-300000</v>
      </c>
      <c r="E108" s="46">
        <f t="shared" si="111"/>
        <v>-200000</v>
      </c>
      <c r="F108" s="46">
        <f t="shared" si="111"/>
        <v>-100000</v>
      </c>
      <c r="G108" s="46">
        <f t="shared" si="111"/>
        <v>-560000</v>
      </c>
      <c r="H108" s="46">
        <f t="shared" si="111"/>
        <v>-400000</v>
      </c>
      <c r="I108" s="46">
        <f t="shared" si="111"/>
        <v>-160000</v>
      </c>
      <c r="J108" s="46">
        <f t="shared" si="111"/>
        <v>-680000</v>
      </c>
      <c r="K108" s="46">
        <f t="shared" si="111"/>
        <v>-480000</v>
      </c>
      <c r="L108" s="46">
        <f t="shared" si="111"/>
        <v>-200000</v>
      </c>
      <c r="M108" s="46">
        <f t="shared" si="111"/>
        <v>-820000</v>
      </c>
      <c r="N108" s="46">
        <f t="shared" si="111"/>
        <v>-600000</v>
      </c>
      <c r="O108" s="46">
        <f t="shared" si="111"/>
        <v>-220000</v>
      </c>
    </row>
    <row r="109" spans="1:15" ht="20.25" customHeight="1">
      <c r="A109" s="38"/>
      <c r="B109" s="20"/>
      <c r="C109" s="23" t="s">
        <v>76</v>
      </c>
      <c r="D109" s="46">
        <f>E109+F109</f>
        <v>-300000</v>
      </c>
      <c r="E109" s="46">
        <v>-200000</v>
      </c>
      <c r="F109" s="46">
        <v>-100000</v>
      </c>
      <c r="G109" s="46">
        <f>H109+I109</f>
        <v>-560000</v>
      </c>
      <c r="H109" s="46">
        <v>-400000</v>
      </c>
      <c r="I109" s="46">
        <v>-160000</v>
      </c>
      <c r="J109" s="46">
        <f>K109+L109</f>
        <v>-680000</v>
      </c>
      <c r="K109" s="46">
        <v>-480000</v>
      </c>
      <c r="L109" s="46">
        <v>-200000</v>
      </c>
      <c r="M109" s="46">
        <f>N109+O109</f>
        <v>-820000</v>
      </c>
      <c r="N109" s="46">
        <v>-600000</v>
      </c>
      <c r="O109" s="46">
        <v>-220000</v>
      </c>
    </row>
  </sheetData>
  <mergeCells count="20">
    <mergeCell ref="G7:G8"/>
    <mergeCell ref="H7:I7"/>
    <mergeCell ref="J7:J8"/>
    <mergeCell ref="K7:L7"/>
    <mergeCell ref="M2:O2"/>
    <mergeCell ref="M7:M8"/>
    <mergeCell ref="N7:O7"/>
    <mergeCell ref="N1:O1"/>
    <mergeCell ref="A4:O4"/>
    <mergeCell ref="N5:O5"/>
    <mergeCell ref="A6:B6"/>
    <mergeCell ref="C6:C8"/>
    <mergeCell ref="M6:O6"/>
    <mergeCell ref="A7:A8"/>
    <mergeCell ref="B7:B8"/>
    <mergeCell ref="D6:F6"/>
    <mergeCell ref="G6:I6"/>
    <mergeCell ref="J6:L6"/>
    <mergeCell ref="D7:D8"/>
    <mergeCell ref="E7:F7"/>
  </mergeCells>
  <pageMargins left="0.7" right="0.7" top="0.75" bottom="0.75" header="0.3" footer="0.3"/>
  <pageSetup paperSize="9" scale="2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26"/>
  <sheetViews>
    <sheetView tabSelected="1" view="pageBreakPreview" topLeftCell="A4" zoomScale="130" zoomScaleNormal="100" zoomScaleSheetLayoutView="130" workbookViewId="0">
      <selection activeCell="C14" sqref="C14:F14"/>
    </sheetView>
  </sheetViews>
  <sheetFormatPr defaultRowHeight="13.5"/>
  <cols>
    <col min="1" max="1" width="29.7109375" style="11" customWidth="1"/>
    <col min="2" max="2" width="47.5703125" style="11" customWidth="1"/>
    <col min="3" max="3" width="18.140625" style="52" hidden="1" customWidth="1"/>
    <col min="4" max="5" width="18.140625" style="52" customWidth="1"/>
    <col min="6" max="6" width="15.42578125" style="11" customWidth="1"/>
    <col min="7" max="16384" width="9.140625" style="11"/>
  </cols>
  <sheetData>
    <row r="1" spans="1:7" ht="14.25">
      <c r="F1" s="13" t="s">
        <v>78</v>
      </c>
    </row>
    <row r="2" spans="1:7" s="5" customFormat="1" ht="33.75" customHeight="1">
      <c r="E2" s="187" t="s">
        <v>103</v>
      </c>
      <c r="F2" s="187"/>
      <c r="G2" s="65"/>
    </row>
    <row r="3" spans="1:7" s="52" customFormat="1" ht="14.25">
      <c r="F3" s="13" t="s">
        <v>68</v>
      </c>
    </row>
    <row r="4" spans="1:7" ht="9.75" customHeight="1">
      <c r="F4" s="87"/>
    </row>
    <row r="5" spans="1:7" ht="37.5" customHeight="1">
      <c r="A5" s="204" t="s">
        <v>163</v>
      </c>
      <c r="B5" s="204"/>
      <c r="C5" s="204"/>
      <c r="D5" s="204"/>
      <c r="E5" s="204"/>
      <c r="F5" s="204"/>
    </row>
    <row r="6" spans="1:7" s="1" customFormat="1" ht="27" customHeight="1">
      <c r="A6" s="211" t="s">
        <v>71</v>
      </c>
      <c r="B6" s="211"/>
      <c r="C6" s="211"/>
      <c r="D6" s="211"/>
      <c r="E6" s="211"/>
      <c r="F6" s="211"/>
    </row>
    <row r="7" spans="1:7" s="1" customFormat="1" ht="14.25" customHeight="1">
      <c r="A7" s="212" t="s">
        <v>39</v>
      </c>
      <c r="B7" s="212"/>
      <c r="C7" s="212"/>
      <c r="D7" s="212"/>
      <c r="E7" s="212"/>
      <c r="F7" s="212"/>
    </row>
    <row r="8" spans="1:7" s="1" customFormat="1" ht="12.75">
      <c r="F8" s="2"/>
    </row>
    <row r="9" spans="1:7" s="1" customFormat="1" ht="12.75">
      <c r="A9" s="48" t="s">
        <v>40</v>
      </c>
      <c r="B9" s="213" t="s">
        <v>41</v>
      </c>
      <c r="C9" s="213"/>
      <c r="D9" s="213"/>
      <c r="E9" s="213"/>
      <c r="F9" s="213"/>
    </row>
    <row r="10" spans="1:7" s="1" customFormat="1" ht="12.75">
      <c r="A10" s="49" t="s">
        <v>52</v>
      </c>
      <c r="B10" s="214" t="s">
        <v>53</v>
      </c>
      <c r="C10" s="214"/>
      <c r="D10" s="214"/>
      <c r="E10" s="214"/>
      <c r="F10" s="214"/>
    </row>
    <row r="11" spans="1:7" s="1" customFormat="1">
      <c r="A11" s="12"/>
      <c r="B11" s="12"/>
      <c r="C11" s="52"/>
      <c r="D11" s="52"/>
      <c r="E11" s="52"/>
      <c r="F11" s="12"/>
    </row>
    <row r="12" spans="1:7" s="1" customFormat="1" ht="12.75">
      <c r="A12" s="213" t="s">
        <v>42</v>
      </c>
      <c r="B12" s="213"/>
      <c r="C12" s="213"/>
      <c r="D12" s="213"/>
      <c r="E12" s="213"/>
      <c r="F12" s="213"/>
    </row>
    <row r="13" spans="1:7" s="1" customFormat="1">
      <c r="A13" s="12"/>
      <c r="B13" s="12"/>
      <c r="C13" s="52"/>
      <c r="D13" s="52"/>
      <c r="E13" s="52"/>
      <c r="F13" s="12"/>
    </row>
    <row r="14" spans="1:7" s="1" customFormat="1" ht="26.25" customHeight="1">
      <c r="A14" s="17"/>
      <c r="B14" s="17"/>
      <c r="C14" s="205" t="s">
        <v>165</v>
      </c>
      <c r="D14" s="206"/>
      <c r="E14" s="206"/>
      <c r="F14" s="207"/>
    </row>
    <row r="15" spans="1:7" s="1" customFormat="1" ht="16.5" customHeight="1">
      <c r="A15" s="118" t="s">
        <v>43</v>
      </c>
      <c r="B15" s="122" t="s">
        <v>52</v>
      </c>
      <c r="C15" s="208"/>
      <c r="D15" s="209"/>
      <c r="E15" s="209"/>
      <c r="F15" s="210"/>
    </row>
    <row r="16" spans="1:7" s="1" customFormat="1" ht="16.5" customHeight="1">
      <c r="A16" s="120" t="s">
        <v>44</v>
      </c>
      <c r="B16" s="132">
        <v>11006</v>
      </c>
      <c r="C16" s="116" t="s">
        <v>98</v>
      </c>
      <c r="D16" s="116" t="s">
        <v>99</v>
      </c>
      <c r="E16" s="116" t="s">
        <v>100</v>
      </c>
      <c r="F16" s="117" t="s">
        <v>45</v>
      </c>
    </row>
    <row r="17" spans="1:6" s="1" customFormat="1" ht="48.75" customHeight="1">
      <c r="A17" s="120" t="s">
        <v>46</v>
      </c>
      <c r="B17" s="119" t="s">
        <v>135</v>
      </c>
      <c r="C17" s="119"/>
      <c r="D17" s="119"/>
      <c r="E17" s="119"/>
      <c r="F17" s="120"/>
    </row>
    <row r="18" spans="1:6" s="1" customFormat="1" ht="15.75" customHeight="1">
      <c r="A18" s="120" t="s">
        <v>47</v>
      </c>
      <c r="B18" s="119" t="s">
        <v>107</v>
      </c>
      <c r="C18" s="119"/>
      <c r="D18" s="119"/>
      <c r="E18" s="119"/>
      <c r="F18" s="120"/>
    </row>
    <row r="19" spans="1:6" s="1" customFormat="1" ht="15.75" customHeight="1">
      <c r="A19" s="120" t="s">
        <v>48</v>
      </c>
      <c r="B19" s="119" t="s">
        <v>91</v>
      </c>
      <c r="C19" s="119"/>
      <c r="D19" s="119"/>
      <c r="E19" s="119"/>
      <c r="F19" s="120"/>
    </row>
    <row r="20" spans="1:6" s="1" customFormat="1" ht="26.25" customHeight="1">
      <c r="A20" s="120" t="s">
        <v>66</v>
      </c>
      <c r="B20" s="119" t="s">
        <v>90</v>
      </c>
      <c r="C20" s="119"/>
      <c r="D20" s="119"/>
      <c r="E20" s="119"/>
      <c r="F20" s="120"/>
    </row>
    <row r="21" spans="1:6" s="1" customFormat="1" ht="12" customHeight="1">
      <c r="A21" s="203" t="s">
        <v>49</v>
      </c>
      <c r="B21" s="203"/>
      <c r="C21" s="117"/>
      <c r="D21" s="117"/>
      <c r="E21" s="117"/>
      <c r="F21" s="120"/>
    </row>
    <row r="22" spans="1:6" s="1" customFormat="1" ht="15" customHeight="1">
      <c r="A22" s="199" t="s">
        <v>136</v>
      </c>
      <c r="B22" s="199"/>
      <c r="C22" s="119"/>
      <c r="D22" s="119"/>
      <c r="E22" s="119"/>
      <c r="F22" s="83"/>
    </row>
    <row r="23" spans="1:6" s="1" customFormat="1" ht="15.75" customHeight="1">
      <c r="A23" s="200" t="s">
        <v>50</v>
      </c>
      <c r="B23" s="200"/>
      <c r="C23" s="155">
        <v>116000</v>
      </c>
      <c r="D23" s="155">
        <v>116000</v>
      </c>
      <c r="E23" s="155">
        <v>116000</v>
      </c>
      <c r="F23" s="155">
        <v>116000</v>
      </c>
    </row>
    <row r="24" spans="1:6" s="1" customFormat="1" ht="9.75" customHeight="1">
      <c r="A24" s="215"/>
      <c r="B24" s="216"/>
      <c r="C24" s="216"/>
      <c r="D24" s="216"/>
      <c r="E24" s="216"/>
      <c r="F24" s="217"/>
    </row>
    <row r="25" spans="1:6" s="1" customFormat="1" ht="12" customHeight="1">
      <c r="A25" s="118" t="s">
        <v>43</v>
      </c>
      <c r="B25" s="122" t="s">
        <v>52</v>
      </c>
      <c r="C25" s="208"/>
      <c r="D25" s="209"/>
      <c r="E25" s="209"/>
      <c r="F25" s="210"/>
    </row>
    <row r="26" spans="1:6" s="1" customFormat="1" ht="14.25" customHeight="1">
      <c r="A26" s="120" t="s">
        <v>44</v>
      </c>
      <c r="B26" s="132">
        <v>11007</v>
      </c>
      <c r="C26" s="116" t="s">
        <v>98</v>
      </c>
      <c r="D26" s="116" t="s">
        <v>99</v>
      </c>
      <c r="E26" s="116" t="s">
        <v>100</v>
      </c>
      <c r="F26" s="117" t="s">
        <v>45</v>
      </c>
    </row>
    <row r="27" spans="1:6" s="1" customFormat="1" ht="53.25" customHeight="1">
      <c r="A27" s="120" t="s">
        <v>46</v>
      </c>
      <c r="B27" s="119" t="s">
        <v>137</v>
      </c>
      <c r="C27" s="119"/>
      <c r="D27" s="119"/>
      <c r="E27" s="119"/>
      <c r="F27" s="120"/>
    </row>
    <row r="28" spans="1:6" s="1" customFormat="1" ht="15.75" customHeight="1">
      <c r="A28" s="120" t="s">
        <v>47</v>
      </c>
      <c r="B28" s="119" t="s">
        <v>107</v>
      </c>
      <c r="C28" s="119"/>
      <c r="D28" s="119"/>
      <c r="E28" s="119"/>
      <c r="F28" s="120"/>
    </row>
    <row r="29" spans="1:6" s="1" customFormat="1" ht="15" customHeight="1">
      <c r="A29" s="120" t="s">
        <v>48</v>
      </c>
      <c r="B29" s="119" t="s">
        <v>91</v>
      </c>
      <c r="C29" s="119"/>
      <c r="D29" s="119"/>
      <c r="E29" s="119"/>
      <c r="F29" s="120"/>
    </row>
    <row r="30" spans="1:6" s="1" customFormat="1" ht="28.5" customHeight="1">
      <c r="A30" s="120" t="s">
        <v>66</v>
      </c>
      <c r="B30" s="119" t="s">
        <v>90</v>
      </c>
      <c r="C30" s="119"/>
      <c r="D30" s="119"/>
      <c r="E30" s="119"/>
      <c r="F30" s="120"/>
    </row>
    <row r="31" spans="1:6" s="1" customFormat="1" ht="12.75" customHeight="1">
      <c r="A31" s="203" t="s">
        <v>49</v>
      </c>
      <c r="B31" s="203"/>
      <c r="C31" s="117"/>
      <c r="D31" s="117"/>
      <c r="E31" s="117"/>
      <c r="F31" s="120"/>
    </row>
    <row r="32" spans="1:6" s="1" customFormat="1" ht="14.25" customHeight="1">
      <c r="A32" s="199" t="s">
        <v>136</v>
      </c>
      <c r="B32" s="199"/>
      <c r="C32" s="119"/>
      <c r="D32" s="119"/>
      <c r="E32" s="119"/>
      <c r="F32" s="83"/>
    </row>
    <row r="33" spans="1:6" s="1" customFormat="1" ht="15" customHeight="1">
      <c r="A33" s="200" t="s">
        <v>50</v>
      </c>
      <c r="B33" s="200"/>
      <c r="C33" s="155">
        <v>33000</v>
      </c>
      <c r="D33" s="155">
        <v>61000</v>
      </c>
      <c r="E33" s="155">
        <v>106000</v>
      </c>
      <c r="F33" s="155">
        <v>121000</v>
      </c>
    </row>
    <row r="34" spans="1:6" s="1" customFormat="1" ht="18.75" customHeight="1">
      <c r="A34" s="134"/>
      <c r="B34" s="135"/>
      <c r="C34" s="135"/>
      <c r="D34" s="135"/>
      <c r="E34" s="135"/>
      <c r="F34" s="136"/>
    </row>
    <row r="35" spans="1:6" s="1" customFormat="1" ht="18.75" customHeight="1">
      <c r="A35" s="144" t="s">
        <v>43</v>
      </c>
      <c r="B35" s="122" t="s">
        <v>52</v>
      </c>
      <c r="C35" s="208"/>
      <c r="D35" s="209"/>
      <c r="E35" s="209"/>
      <c r="F35" s="210"/>
    </row>
    <row r="36" spans="1:6" s="1" customFormat="1" ht="18.75" customHeight="1">
      <c r="A36" s="148" t="s">
        <v>44</v>
      </c>
      <c r="B36" s="132">
        <v>11009</v>
      </c>
      <c r="C36" s="142" t="s">
        <v>98</v>
      </c>
      <c r="D36" s="142" t="s">
        <v>99</v>
      </c>
      <c r="E36" s="142" t="s">
        <v>100</v>
      </c>
      <c r="F36" s="146" t="s">
        <v>45</v>
      </c>
    </row>
    <row r="37" spans="1:6" s="1" customFormat="1" ht="36.75" customHeight="1">
      <c r="A37" s="148" t="s">
        <v>46</v>
      </c>
      <c r="B37" s="147" t="s">
        <v>156</v>
      </c>
      <c r="C37" s="147"/>
      <c r="D37" s="147"/>
      <c r="E37" s="147"/>
      <c r="F37" s="148"/>
    </row>
    <row r="38" spans="1:6" s="1" customFormat="1" ht="18.75" customHeight="1">
      <c r="A38" s="148" t="s">
        <v>47</v>
      </c>
      <c r="B38" s="156" t="s">
        <v>158</v>
      </c>
      <c r="C38" s="147"/>
      <c r="D38" s="147"/>
      <c r="E38" s="147"/>
      <c r="F38" s="148"/>
    </row>
    <row r="39" spans="1:6" s="1" customFormat="1" ht="18.75" customHeight="1">
      <c r="A39" s="148" t="s">
        <v>48</v>
      </c>
      <c r="B39" s="147" t="s">
        <v>91</v>
      </c>
      <c r="C39" s="147"/>
      <c r="D39" s="147"/>
      <c r="E39" s="147"/>
      <c r="F39" s="148"/>
    </row>
    <row r="40" spans="1:6" s="1" customFormat="1" ht="30" customHeight="1">
      <c r="A40" s="148" t="s">
        <v>66</v>
      </c>
      <c r="B40" s="147" t="s">
        <v>90</v>
      </c>
      <c r="C40" s="147"/>
      <c r="D40" s="147"/>
      <c r="E40" s="147"/>
      <c r="F40" s="148"/>
    </row>
    <row r="41" spans="1:6" s="1" customFormat="1" ht="18.75" customHeight="1">
      <c r="A41" s="203" t="s">
        <v>49</v>
      </c>
      <c r="B41" s="203"/>
      <c r="C41" s="146"/>
      <c r="D41" s="146"/>
      <c r="E41" s="146"/>
      <c r="F41" s="148"/>
    </row>
    <row r="42" spans="1:6" s="1" customFormat="1" ht="26.25" customHeight="1">
      <c r="A42" s="199" t="s">
        <v>157</v>
      </c>
      <c r="B42" s="199"/>
      <c r="C42" s="83">
        <v>3</v>
      </c>
      <c r="D42" s="83">
        <v>2</v>
      </c>
      <c r="E42" s="83">
        <v>1</v>
      </c>
      <c r="F42" s="83"/>
    </row>
    <row r="43" spans="1:6" s="1" customFormat="1" ht="18.75" customHeight="1">
      <c r="A43" s="200" t="s">
        <v>50</v>
      </c>
      <c r="B43" s="200"/>
      <c r="C43" s="155">
        <v>120000</v>
      </c>
      <c r="D43" s="155">
        <v>295772.40000000002</v>
      </c>
      <c r="E43" s="155">
        <v>295772.40000000002</v>
      </c>
      <c r="F43" s="155">
        <v>295772.40000000002</v>
      </c>
    </row>
    <row r="44" spans="1:6" s="1" customFormat="1" ht="10.5" customHeight="1">
      <c r="A44" s="151"/>
      <c r="B44" s="152"/>
      <c r="C44" s="152"/>
      <c r="D44" s="152"/>
      <c r="E44" s="152"/>
      <c r="F44" s="153"/>
    </row>
    <row r="45" spans="1:6" s="1" customFormat="1">
      <c r="A45" s="17" t="s">
        <v>43</v>
      </c>
      <c r="B45" s="53" t="s">
        <v>52</v>
      </c>
      <c r="C45" s="208"/>
      <c r="D45" s="209"/>
      <c r="E45" s="209"/>
      <c r="F45" s="210"/>
    </row>
    <row r="46" spans="1:6" s="1" customFormat="1" ht="21" customHeight="1">
      <c r="A46" s="70" t="s">
        <v>44</v>
      </c>
      <c r="B46" s="132">
        <v>11011</v>
      </c>
      <c r="C46" s="107" t="s">
        <v>98</v>
      </c>
      <c r="D46" s="107" t="s">
        <v>99</v>
      </c>
      <c r="E46" s="107" t="s">
        <v>100</v>
      </c>
      <c r="F46" s="82" t="s">
        <v>45</v>
      </c>
    </row>
    <row r="47" spans="1:6" s="1" customFormat="1" ht="41.25" customHeight="1">
      <c r="A47" s="70" t="s">
        <v>46</v>
      </c>
      <c r="B47" s="81" t="s">
        <v>106</v>
      </c>
      <c r="C47" s="111"/>
      <c r="D47" s="111"/>
      <c r="E47" s="111"/>
      <c r="F47" s="70"/>
    </row>
    <row r="48" spans="1:6" s="1" customFormat="1" ht="20.25" customHeight="1">
      <c r="A48" s="70" t="s">
        <v>47</v>
      </c>
      <c r="B48" s="81" t="s">
        <v>107</v>
      </c>
      <c r="C48" s="111"/>
      <c r="D48" s="111"/>
      <c r="E48" s="111"/>
      <c r="F48" s="70"/>
    </row>
    <row r="49" spans="1:6" s="1" customFormat="1" ht="16.5" customHeight="1">
      <c r="A49" s="70" t="s">
        <v>48</v>
      </c>
      <c r="B49" s="81" t="s">
        <v>91</v>
      </c>
      <c r="C49" s="111"/>
      <c r="D49" s="111"/>
      <c r="E49" s="111"/>
      <c r="F49" s="70"/>
    </row>
    <row r="50" spans="1:6" s="1" customFormat="1" ht="25.5" customHeight="1">
      <c r="A50" s="70" t="s">
        <v>66</v>
      </c>
      <c r="B50" s="81" t="s">
        <v>90</v>
      </c>
      <c r="C50" s="111"/>
      <c r="D50" s="111"/>
      <c r="E50" s="111"/>
      <c r="F50" s="70"/>
    </row>
    <row r="51" spans="1:6" s="1" customFormat="1">
      <c r="A51" s="203" t="s">
        <v>49</v>
      </c>
      <c r="B51" s="203"/>
      <c r="C51" s="114"/>
      <c r="D51" s="114"/>
      <c r="E51" s="114"/>
      <c r="F51" s="70"/>
    </row>
    <row r="52" spans="1:6" s="1" customFormat="1" ht="12.75">
      <c r="A52" s="199" t="s">
        <v>108</v>
      </c>
      <c r="B52" s="199"/>
      <c r="C52" s="111"/>
      <c r="D52" s="111"/>
      <c r="E52" s="111"/>
      <c r="F52" s="83"/>
    </row>
    <row r="53" spans="1:6" s="1" customFormat="1">
      <c r="A53" s="200" t="s">
        <v>50</v>
      </c>
      <c r="B53" s="200"/>
      <c r="C53" s="155">
        <v>300000</v>
      </c>
      <c r="D53" s="155">
        <v>560000</v>
      </c>
      <c r="E53" s="155">
        <v>680000</v>
      </c>
      <c r="F53" s="155">
        <v>820000</v>
      </c>
    </row>
    <row r="54" spans="1:6" s="1" customFormat="1" ht="9" customHeight="1">
      <c r="A54" s="104"/>
      <c r="B54" s="104"/>
      <c r="C54" s="104"/>
      <c r="D54" s="104"/>
      <c r="E54" s="104"/>
      <c r="F54" s="105"/>
    </row>
    <row r="55" spans="1:6" s="1" customFormat="1" ht="13.5" customHeight="1">
      <c r="A55" s="118" t="s">
        <v>43</v>
      </c>
      <c r="B55" s="122" t="s">
        <v>52</v>
      </c>
      <c r="C55" s="208"/>
      <c r="D55" s="209"/>
      <c r="E55" s="209"/>
      <c r="F55" s="210"/>
    </row>
    <row r="56" spans="1:6" s="1" customFormat="1" ht="13.5" customHeight="1">
      <c r="A56" s="120" t="s">
        <v>44</v>
      </c>
      <c r="B56" s="132">
        <v>11012</v>
      </c>
      <c r="C56" s="116" t="s">
        <v>98</v>
      </c>
      <c r="D56" s="116" t="s">
        <v>99</v>
      </c>
      <c r="E56" s="116" t="s">
        <v>100</v>
      </c>
      <c r="F56" s="117" t="s">
        <v>45</v>
      </c>
    </row>
    <row r="57" spans="1:6" s="1" customFormat="1" ht="47.25" customHeight="1">
      <c r="A57" s="120" t="s">
        <v>46</v>
      </c>
      <c r="B57" s="119" t="s">
        <v>138</v>
      </c>
      <c r="C57" s="119"/>
      <c r="D57" s="119"/>
      <c r="E57" s="119"/>
      <c r="F57" s="120"/>
    </row>
    <row r="58" spans="1:6" s="1" customFormat="1" ht="13.5" customHeight="1">
      <c r="A58" s="120" t="s">
        <v>47</v>
      </c>
      <c r="B58" s="119" t="s">
        <v>107</v>
      </c>
      <c r="C58" s="119"/>
      <c r="D58" s="119"/>
      <c r="E58" s="119"/>
      <c r="F58" s="120"/>
    </row>
    <row r="59" spans="1:6" s="1" customFormat="1" ht="13.5" customHeight="1">
      <c r="A59" s="120" t="s">
        <v>48</v>
      </c>
      <c r="B59" s="119" t="s">
        <v>91</v>
      </c>
      <c r="C59" s="119"/>
      <c r="D59" s="119"/>
      <c r="E59" s="119"/>
      <c r="F59" s="120"/>
    </row>
    <row r="60" spans="1:6" s="1" customFormat="1" ht="30" customHeight="1">
      <c r="A60" s="120" t="s">
        <v>66</v>
      </c>
      <c r="B60" s="119" t="s">
        <v>90</v>
      </c>
      <c r="C60" s="119"/>
      <c r="D60" s="119"/>
      <c r="E60" s="119"/>
      <c r="F60" s="120"/>
    </row>
    <row r="61" spans="1:6" s="1" customFormat="1" ht="13.5" customHeight="1">
      <c r="A61" s="203" t="s">
        <v>49</v>
      </c>
      <c r="B61" s="203"/>
      <c r="C61" s="117"/>
      <c r="D61" s="117"/>
      <c r="E61" s="117"/>
      <c r="F61" s="120"/>
    </row>
    <row r="62" spans="1:6" s="1" customFormat="1" ht="13.5" customHeight="1">
      <c r="A62" s="199" t="s">
        <v>145</v>
      </c>
      <c r="B62" s="199"/>
      <c r="C62" s="119"/>
      <c r="D62" s="119"/>
      <c r="E62" s="119"/>
      <c r="F62" s="83"/>
    </row>
    <row r="63" spans="1:6" s="1" customFormat="1" ht="13.5" customHeight="1">
      <c r="A63" s="200" t="s">
        <v>50</v>
      </c>
      <c r="B63" s="200"/>
      <c r="C63" s="155">
        <v>0</v>
      </c>
      <c r="D63" s="155">
        <v>0</v>
      </c>
      <c r="E63" s="155">
        <v>325000</v>
      </c>
      <c r="F63" s="155">
        <v>325000</v>
      </c>
    </row>
    <row r="64" spans="1:6" s="1" customFormat="1" ht="7.5" customHeight="1">
      <c r="A64" s="104"/>
      <c r="B64" s="104"/>
      <c r="C64" s="104"/>
      <c r="D64" s="104"/>
      <c r="E64" s="104"/>
      <c r="F64" s="105"/>
    </row>
    <row r="65" spans="1:6" s="1" customFormat="1" ht="13.5" customHeight="1">
      <c r="A65" s="110" t="s">
        <v>43</v>
      </c>
      <c r="B65" s="115" t="s">
        <v>52</v>
      </c>
      <c r="C65" s="208"/>
      <c r="D65" s="209"/>
      <c r="E65" s="209"/>
      <c r="F65" s="210"/>
    </row>
    <row r="66" spans="1:6" s="1" customFormat="1" ht="13.5" customHeight="1">
      <c r="A66" s="112" t="s">
        <v>44</v>
      </c>
      <c r="B66" s="132">
        <v>11015</v>
      </c>
      <c r="C66" s="107" t="s">
        <v>98</v>
      </c>
      <c r="D66" s="107" t="s">
        <v>99</v>
      </c>
      <c r="E66" s="107" t="s">
        <v>100</v>
      </c>
      <c r="F66" s="114" t="s">
        <v>45</v>
      </c>
    </row>
    <row r="67" spans="1:6" s="1" customFormat="1" ht="43.5" customHeight="1">
      <c r="A67" s="112" t="s">
        <v>46</v>
      </c>
      <c r="B67" s="111" t="s">
        <v>109</v>
      </c>
      <c r="C67" s="111"/>
      <c r="D67" s="111"/>
      <c r="E67" s="111"/>
      <c r="F67" s="112"/>
    </row>
    <row r="68" spans="1:6" s="1" customFormat="1" ht="68.25" customHeight="1">
      <c r="A68" s="112" t="s">
        <v>47</v>
      </c>
      <c r="B68" s="111" t="s">
        <v>110</v>
      </c>
      <c r="C68" s="111"/>
      <c r="D68" s="111"/>
      <c r="E68" s="111"/>
      <c r="F68" s="112"/>
    </row>
    <row r="69" spans="1:6" s="1" customFormat="1" ht="13.5" customHeight="1">
      <c r="A69" s="112" t="s">
        <v>48</v>
      </c>
      <c r="B69" s="111" t="s">
        <v>91</v>
      </c>
      <c r="C69" s="111"/>
      <c r="D69" s="111"/>
      <c r="E69" s="111"/>
      <c r="F69" s="112"/>
    </row>
    <row r="70" spans="1:6" s="1" customFormat="1" ht="26.25" customHeight="1">
      <c r="A70" s="112" t="s">
        <v>66</v>
      </c>
      <c r="B70" s="111" t="s">
        <v>90</v>
      </c>
      <c r="C70" s="111"/>
      <c r="D70" s="111"/>
      <c r="E70" s="111"/>
      <c r="F70" s="112"/>
    </row>
    <row r="71" spans="1:6" s="1" customFormat="1" ht="13.5" customHeight="1">
      <c r="A71" s="203" t="s">
        <v>49</v>
      </c>
      <c r="B71" s="203"/>
      <c r="C71" s="114"/>
      <c r="D71" s="114"/>
      <c r="E71" s="114"/>
      <c r="F71" s="112"/>
    </row>
    <row r="72" spans="1:6" s="1" customFormat="1" ht="13.5" customHeight="1">
      <c r="A72" s="199" t="s">
        <v>111</v>
      </c>
      <c r="B72" s="199"/>
      <c r="C72" s="111"/>
      <c r="D72" s="111"/>
      <c r="E72" s="111"/>
      <c r="F72" s="83"/>
    </row>
    <row r="73" spans="1:6" s="1" customFormat="1" ht="13.5" customHeight="1">
      <c r="A73" s="200" t="s">
        <v>50</v>
      </c>
      <c r="B73" s="200"/>
      <c r="C73" s="155">
        <v>20000</v>
      </c>
      <c r="D73" s="155">
        <v>170000</v>
      </c>
      <c r="E73" s="155">
        <v>170000</v>
      </c>
      <c r="F73" s="155">
        <v>170000</v>
      </c>
    </row>
    <row r="74" spans="1:6" s="1" customFormat="1" ht="19.5" customHeight="1">
      <c r="A74" s="104"/>
      <c r="B74" s="104"/>
      <c r="C74" s="104"/>
      <c r="D74" s="104"/>
      <c r="E74" s="104"/>
      <c r="F74" s="105"/>
    </row>
    <row r="75" spans="1:6" s="1" customFormat="1" ht="14.25" customHeight="1">
      <c r="A75" s="118" t="s">
        <v>43</v>
      </c>
      <c r="B75" s="122" t="s">
        <v>52</v>
      </c>
      <c r="C75" s="208"/>
      <c r="D75" s="209"/>
      <c r="E75" s="209"/>
      <c r="F75" s="210"/>
    </row>
    <row r="76" spans="1:6" s="1" customFormat="1" ht="15" customHeight="1">
      <c r="A76" s="118" t="s">
        <v>44</v>
      </c>
      <c r="B76" s="133">
        <v>21003</v>
      </c>
      <c r="C76" s="116" t="s">
        <v>98</v>
      </c>
      <c r="D76" s="116" t="s">
        <v>99</v>
      </c>
      <c r="E76" s="116" t="s">
        <v>100</v>
      </c>
      <c r="F76" s="117" t="s">
        <v>45</v>
      </c>
    </row>
    <row r="77" spans="1:6" s="1" customFormat="1" ht="52.5" customHeight="1">
      <c r="A77" s="118" t="s">
        <v>46</v>
      </c>
      <c r="B77" s="122" t="s">
        <v>139</v>
      </c>
      <c r="C77" s="122"/>
      <c r="D77" s="122"/>
      <c r="E77" s="122"/>
      <c r="F77" s="118"/>
    </row>
    <row r="78" spans="1:6" s="1" customFormat="1" ht="19.5" customHeight="1">
      <c r="A78" s="118" t="s">
        <v>47</v>
      </c>
      <c r="B78" s="122" t="s">
        <v>140</v>
      </c>
      <c r="C78" s="122"/>
      <c r="D78" s="122"/>
      <c r="E78" s="122"/>
      <c r="F78" s="118"/>
    </row>
    <row r="79" spans="1:6" s="1" customFormat="1" ht="28.5" customHeight="1">
      <c r="A79" s="118" t="s">
        <v>48</v>
      </c>
      <c r="B79" s="122" t="s">
        <v>51</v>
      </c>
      <c r="C79" s="122"/>
      <c r="D79" s="122"/>
      <c r="E79" s="122"/>
      <c r="F79" s="118"/>
    </row>
    <row r="80" spans="1:6" s="1" customFormat="1" ht="25.5" customHeight="1">
      <c r="A80" s="118" t="s">
        <v>66</v>
      </c>
      <c r="B80" s="122" t="s">
        <v>67</v>
      </c>
      <c r="C80" s="122"/>
      <c r="D80" s="122"/>
      <c r="E80" s="122"/>
      <c r="F80" s="118"/>
    </row>
    <row r="81" spans="1:6" s="1" customFormat="1" ht="15" customHeight="1">
      <c r="A81" s="182" t="s">
        <v>49</v>
      </c>
      <c r="B81" s="182"/>
      <c r="C81" s="116"/>
      <c r="D81" s="116"/>
      <c r="E81" s="116"/>
      <c r="F81" s="118"/>
    </row>
    <row r="82" spans="1:6" s="1" customFormat="1" ht="14.25" customHeight="1">
      <c r="A82" s="201" t="s">
        <v>141</v>
      </c>
      <c r="B82" s="202"/>
      <c r="C82" s="121"/>
      <c r="D82" s="121"/>
      <c r="E82" s="121"/>
      <c r="F82" s="63"/>
    </row>
    <row r="83" spans="1:6" s="1" customFormat="1" ht="14.25" customHeight="1">
      <c r="A83" s="219" t="s">
        <v>146</v>
      </c>
      <c r="B83" s="220"/>
      <c r="C83" s="157">
        <v>1</v>
      </c>
      <c r="D83" s="157">
        <v>1</v>
      </c>
      <c r="E83" s="157">
        <v>1</v>
      </c>
      <c r="F83" s="158">
        <v>1</v>
      </c>
    </row>
    <row r="84" spans="1:6" s="1" customFormat="1" ht="15.75" customHeight="1">
      <c r="A84" s="218" t="s">
        <v>50</v>
      </c>
      <c r="B84" s="218"/>
      <c r="C84" s="155">
        <v>321000</v>
      </c>
      <c r="D84" s="155">
        <v>371000</v>
      </c>
      <c r="E84" s="155">
        <v>371000</v>
      </c>
      <c r="F84" s="155">
        <v>371000</v>
      </c>
    </row>
    <row r="85" spans="1:6" s="1" customFormat="1" ht="8.25" customHeight="1">
      <c r="A85" s="104"/>
      <c r="B85" s="104"/>
      <c r="C85" s="104"/>
      <c r="D85" s="104"/>
      <c r="E85" s="104"/>
      <c r="F85" s="105"/>
    </row>
    <row r="86" spans="1:6" s="1" customFormat="1" ht="13.5" customHeight="1">
      <c r="A86" s="118" t="s">
        <v>43</v>
      </c>
      <c r="B86" s="122" t="s">
        <v>52</v>
      </c>
      <c r="C86" s="208"/>
      <c r="D86" s="209"/>
      <c r="E86" s="209"/>
      <c r="F86" s="210"/>
    </row>
    <row r="87" spans="1:6" s="1" customFormat="1" ht="18" customHeight="1">
      <c r="A87" s="118" t="s">
        <v>44</v>
      </c>
      <c r="B87" s="133">
        <v>21004</v>
      </c>
      <c r="C87" s="116" t="s">
        <v>98</v>
      </c>
      <c r="D87" s="116" t="s">
        <v>99</v>
      </c>
      <c r="E87" s="116" t="s">
        <v>100</v>
      </c>
      <c r="F87" s="117" t="s">
        <v>45</v>
      </c>
    </row>
    <row r="88" spans="1:6" s="1" customFormat="1" ht="54.75" customHeight="1">
      <c r="A88" s="118" t="s">
        <v>46</v>
      </c>
      <c r="B88" s="122" t="s">
        <v>142</v>
      </c>
      <c r="C88" s="122"/>
      <c r="D88" s="122"/>
      <c r="E88" s="122"/>
      <c r="F88" s="118"/>
    </row>
    <row r="89" spans="1:6" s="1" customFormat="1" ht="15" customHeight="1">
      <c r="A89" s="118" t="s">
        <v>47</v>
      </c>
      <c r="B89" s="122" t="s">
        <v>143</v>
      </c>
      <c r="C89" s="122"/>
      <c r="D89" s="122"/>
      <c r="E89" s="122"/>
      <c r="F89" s="118"/>
    </row>
    <row r="90" spans="1:6" s="1" customFormat="1" ht="28.5" customHeight="1">
      <c r="A90" s="118" t="s">
        <v>48</v>
      </c>
      <c r="B90" s="122" t="s">
        <v>51</v>
      </c>
      <c r="C90" s="122"/>
      <c r="D90" s="122"/>
      <c r="E90" s="122"/>
      <c r="F90" s="118"/>
    </row>
    <row r="91" spans="1:6" s="1" customFormat="1" ht="26.25" customHeight="1">
      <c r="A91" s="118" t="s">
        <v>66</v>
      </c>
      <c r="B91" s="122" t="s">
        <v>67</v>
      </c>
      <c r="C91" s="122"/>
      <c r="D91" s="122"/>
      <c r="E91" s="122"/>
      <c r="F91" s="118"/>
    </row>
    <row r="92" spans="1:6" s="1" customFormat="1" ht="14.25" customHeight="1">
      <c r="A92" s="182" t="s">
        <v>49</v>
      </c>
      <c r="B92" s="182"/>
      <c r="C92" s="116"/>
      <c r="D92" s="116"/>
      <c r="E92" s="116"/>
      <c r="F92" s="118"/>
    </row>
    <row r="93" spans="1:6" s="1" customFormat="1" ht="16.5" customHeight="1">
      <c r="A93" s="201" t="s">
        <v>144</v>
      </c>
      <c r="B93" s="202"/>
      <c r="C93" s="121"/>
      <c r="D93" s="121"/>
      <c r="E93" s="121"/>
      <c r="F93" s="63"/>
    </row>
    <row r="94" spans="1:6" s="1" customFormat="1" ht="16.5" customHeight="1">
      <c r="A94" s="198" t="s">
        <v>50</v>
      </c>
      <c r="B94" s="198"/>
      <c r="C94" s="155">
        <v>-520000</v>
      </c>
      <c r="D94" s="155">
        <v>-698000</v>
      </c>
      <c r="E94" s="155">
        <v>-1068000</v>
      </c>
      <c r="F94" s="155">
        <v>-1083000</v>
      </c>
    </row>
    <row r="95" spans="1:6" s="1" customFormat="1" ht="15" customHeight="1">
      <c r="A95" s="104"/>
      <c r="B95" s="104"/>
      <c r="C95" s="104"/>
      <c r="D95" s="104"/>
      <c r="E95" s="104"/>
      <c r="F95" s="105"/>
    </row>
    <row r="96" spans="1:6" s="1" customFormat="1" ht="15" customHeight="1">
      <c r="A96" s="144" t="s">
        <v>43</v>
      </c>
      <c r="B96" s="122" t="s">
        <v>52</v>
      </c>
      <c r="C96" s="208"/>
      <c r="D96" s="209"/>
      <c r="E96" s="209"/>
      <c r="F96" s="210"/>
    </row>
    <row r="97" spans="1:6" s="1" customFormat="1" ht="15" customHeight="1">
      <c r="A97" s="144" t="s">
        <v>44</v>
      </c>
      <c r="B97" s="133">
        <v>21006</v>
      </c>
      <c r="C97" s="142" t="s">
        <v>98</v>
      </c>
      <c r="D97" s="142" t="s">
        <v>99</v>
      </c>
      <c r="E97" s="142" t="s">
        <v>100</v>
      </c>
      <c r="F97" s="146" t="s">
        <v>45</v>
      </c>
    </row>
    <row r="98" spans="1:6" s="1" customFormat="1" ht="40.5" customHeight="1">
      <c r="A98" s="144" t="s">
        <v>46</v>
      </c>
      <c r="B98" s="122" t="s">
        <v>153</v>
      </c>
      <c r="C98" s="122"/>
      <c r="D98" s="122"/>
      <c r="E98" s="122"/>
      <c r="F98" s="144"/>
    </row>
    <row r="99" spans="1:6" s="1" customFormat="1" ht="15" customHeight="1">
      <c r="A99" s="144" t="s">
        <v>47</v>
      </c>
      <c r="B99" s="122" t="s">
        <v>154</v>
      </c>
      <c r="C99" s="122"/>
      <c r="D99" s="122"/>
      <c r="E99" s="122"/>
      <c r="F99" s="144"/>
    </row>
    <row r="100" spans="1:6" s="1" customFormat="1" ht="24" customHeight="1">
      <c r="A100" s="144" t="s">
        <v>48</v>
      </c>
      <c r="B100" s="122" t="s">
        <v>51</v>
      </c>
      <c r="C100" s="122"/>
      <c r="D100" s="122"/>
      <c r="E100" s="122"/>
      <c r="F100" s="144"/>
    </row>
    <row r="101" spans="1:6" s="1" customFormat="1" ht="28.5" customHeight="1">
      <c r="A101" s="144" t="s">
        <v>66</v>
      </c>
      <c r="B101" s="122" t="s">
        <v>67</v>
      </c>
      <c r="C101" s="122"/>
      <c r="D101" s="122"/>
      <c r="E101" s="122"/>
      <c r="F101" s="144"/>
    </row>
    <row r="102" spans="1:6" s="1" customFormat="1" ht="15" customHeight="1">
      <c r="A102" s="182" t="s">
        <v>49</v>
      </c>
      <c r="B102" s="182"/>
      <c r="C102" s="142"/>
      <c r="D102" s="142"/>
      <c r="E102" s="142"/>
      <c r="F102" s="144"/>
    </row>
    <row r="103" spans="1:6" s="1" customFormat="1" ht="15" customHeight="1">
      <c r="A103" s="201" t="s">
        <v>155</v>
      </c>
      <c r="B103" s="202"/>
      <c r="C103" s="145"/>
      <c r="D103" s="145"/>
      <c r="E103" s="145"/>
      <c r="F103" s="63"/>
    </row>
    <row r="104" spans="1:6" s="1" customFormat="1" ht="15" customHeight="1">
      <c r="A104" s="198" t="s">
        <v>50</v>
      </c>
      <c r="B104" s="198"/>
      <c r="C104" s="155">
        <v>-70000</v>
      </c>
      <c r="D104" s="155">
        <v>-145772.4</v>
      </c>
      <c r="E104" s="155">
        <v>-145772.4</v>
      </c>
      <c r="F104" s="155">
        <v>-145772.4</v>
      </c>
    </row>
    <row r="105" spans="1:6" s="1" customFormat="1" ht="15" customHeight="1">
      <c r="A105" s="104"/>
      <c r="B105" s="104"/>
      <c r="C105" s="104"/>
      <c r="D105" s="104"/>
      <c r="E105" s="104"/>
      <c r="F105" s="105"/>
    </row>
    <row r="106" spans="1:6" s="1" customFormat="1">
      <c r="A106" s="89" t="s">
        <v>43</v>
      </c>
      <c r="B106" s="91" t="s">
        <v>52</v>
      </c>
      <c r="C106" s="208"/>
      <c r="D106" s="209"/>
      <c r="E106" s="209"/>
      <c r="F106" s="210"/>
    </row>
    <row r="107" spans="1:6" s="1" customFormat="1">
      <c r="A107" s="89" t="s">
        <v>44</v>
      </c>
      <c r="B107" s="133">
        <v>21009</v>
      </c>
      <c r="C107" s="107" t="s">
        <v>98</v>
      </c>
      <c r="D107" s="107" t="s">
        <v>99</v>
      </c>
      <c r="E107" s="107" t="s">
        <v>100</v>
      </c>
      <c r="F107" s="114" t="s">
        <v>45</v>
      </c>
    </row>
    <row r="108" spans="1:6" s="1" customFormat="1" ht="38.25">
      <c r="A108" s="89" t="s">
        <v>46</v>
      </c>
      <c r="B108" s="91" t="s">
        <v>112</v>
      </c>
      <c r="C108" s="115"/>
      <c r="D108" s="115"/>
      <c r="E108" s="115"/>
      <c r="F108" s="89"/>
    </row>
    <row r="109" spans="1:6" s="1" customFormat="1" ht="25.5">
      <c r="A109" s="89" t="s">
        <v>47</v>
      </c>
      <c r="B109" s="91" t="s">
        <v>113</v>
      </c>
      <c r="C109" s="115"/>
      <c r="D109" s="115"/>
      <c r="E109" s="115"/>
      <c r="F109" s="89"/>
    </row>
    <row r="110" spans="1:6" s="1" customFormat="1" ht="25.5">
      <c r="A110" s="89" t="s">
        <v>48</v>
      </c>
      <c r="B110" s="91" t="s">
        <v>51</v>
      </c>
      <c r="C110" s="115"/>
      <c r="D110" s="115"/>
      <c r="E110" s="115"/>
      <c r="F110" s="89"/>
    </row>
    <row r="111" spans="1:6" s="1" customFormat="1" ht="27">
      <c r="A111" s="89" t="s">
        <v>66</v>
      </c>
      <c r="B111" s="91" t="s">
        <v>67</v>
      </c>
      <c r="C111" s="115"/>
      <c r="D111" s="115"/>
      <c r="E111" s="115"/>
      <c r="F111" s="89"/>
    </row>
    <row r="112" spans="1:6" s="1" customFormat="1">
      <c r="A112" s="182" t="s">
        <v>49</v>
      </c>
      <c r="B112" s="182"/>
      <c r="C112" s="107"/>
      <c r="D112" s="107"/>
      <c r="E112" s="107"/>
      <c r="F112" s="89"/>
    </row>
    <row r="113" spans="1:6" s="1" customFormat="1" ht="12.75">
      <c r="A113" s="201" t="s">
        <v>114</v>
      </c>
      <c r="B113" s="202"/>
      <c r="C113" s="113"/>
      <c r="D113" s="113"/>
      <c r="E113" s="113"/>
      <c r="F113" s="63"/>
    </row>
    <row r="114" spans="1:6" s="1" customFormat="1">
      <c r="A114" s="198" t="s">
        <v>50</v>
      </c>
      <c r="B114" s="198"/>
      <c r="C114" s="155">
        <v>-20000</v>
      </c>
      <c r="D114" s="155">
        <v>-170000</v>
      </c>
      <c r="E114" s="155">
        <v>-170000</v>
      </c>
      <c r="F114" s="155">
        <v>-170000</v>
      </c>
    </row>
    <row r="115" spans="1:6" s="1" customFormat="1">
      <c r="A115" s="104"/>
      <c r="B115" s="104"/>
      <c r="C115" s="104"/>
      <c r="D115" s="104"/>
      <c r="E115" s="104"/>
      <c r="F115" s="105"/>
    </row>
    <row r="116" spans="1:6">
      <c r="A116" s="60" t="s">
        <v>43</v>
      </c>
      <c r="B116" s="59" t="s">
        <v>52</v>
      </c>
      <c r="C116" s="208"/>
      <c r="D116" s="209"/>
      <c r="E116" s="209"/>
      <c r="F116" s="210"/>
    </row>
    <row r="117" spans="1:6">
      <c r="A117" s="60" t="s">
        <v>44</v>
      </c>
      <c r="B117" s="133">
        <v>21011</v>
      </c>
      <c r="C117" s="107" t="s">
        <v>98</v>
      </c>
      <c r="D117" s="107" t="s">
        <v>99</v>
      </c>
      <c r="E117" s="107" t="s">
        <v>100</v>
      </c>
      <c r="F117" s="114" t="s">
        <v>45</v>
      </c>
    </row>
    <row r="118" spans="1:6" ht="38.25">
      <c r="A118" s="60" t="s">
        <v>46</v>
      </c>
      <c r="B118" s="59" t="s">
        <v>115</v>
      </c>
      <c r="C118" s="115"/>
      <c r="D118" s="115"/>
      <c r="E118" s="115"/>
      <c r="F118" s="60"/>
    </row>
    <row r="119" spans="1:6" ht="32.25" customHeight="1">
      <c r="A119" s="60" t="s">
        <v>47</v>
      </c>
      <c r="B119" s="59" t="s">
        <v>116</v>
      </c>
      <c r="C119" s="115"/>
      <c r="D119" s="115"/>
      <c r="E119" s="115"/>
      <c r="F119" s="60"/>
    </row>
    <row r="120" spans="1:6" ht="25.5">
      <c r="A120" s="60" t="s">
        <v>48</v>
      </c>
      <c r="B120" s="59" t="s">
        <v>51</v>
      </c>
      <c r="C120" s="115"/>
      <c r="D120" s="115"/>
      <c r="E120" s="115"/>
      <c r="F120" s="60"/>
    </row>
    <row r="121" spans="1:6" ht="27">
      <c r="A121" s="60" t="s">
        <v>66</v>
      </c>
      <c r="B121" s="59" t="s">
        <v>67</v>
      </c>
      <c r="C121" s="115"/>
      <c r="D121" s="115"/>
      <c r="E121" s="115"/>
      <c r="F121" s="60"/>
    </row>
    <row r="122" spans="1:6">
      <c r="A122" s="182" t="s">
        <v>49</v>
      </c>
      <c r="B122" s="182"/>
      <c r="C122" s="107"/>
      <c r="D122" s="107"/>
      <c r="E122" s="107"/>
      <c r="F122" s="60"/>
    </row>
    <row r="123" spans="1:6">
      <c r="A123" s="201" t="s">
        <v>114</v>
      </c>
      <c r="B123" s="202"/>
      <c r="C123" s="113"/>
      <c r="D123" s="113"/>
      <c r="E123" s="113"/>
      <c r="F123" s="63"/>
    </row>
    <row r="124" spans="1:6" ht="19.5" customHeight="1">
      <c r="A124" s="198" t="s">
        <v>50</v>
      </c>
      <c r="B124" s="198"/>
      <c r="C124" s="155">
        <v>-300000</v>
      </c>
      <c r="D124" s="155">
        <v>-560000</v>
      </c>
      <c r="E124" s="155">
        <v>-680000</v>
      </c>
      <c r="F124" s="155">
        <v>-820000</v>
      </c>
    </row>
    <row r="126" spans="1:6">
      <c r="C126" s="137"/>
      <c r="D126" s="137"/>
      <c r="E126" s="137"/>
      <c r="F126" s="137"/>
    </row>
  </sheetData>
  <mergeCells count="54">
    <mergeCell ref="A93:B93"/>
    <mergeCell ref="A94:B94"/>
    <mergeCell ref="C106:F106"/>
    <mergeCell ref="C116:F116"/>
    <mergeCell ref="C96:F96"/>
    <mergeCell ref="A102:B102"/>
    <mergeCell ref="A103:B103"/>
    <mergeCell ref="A104:B104"/>
    <mergeCell ref="A81:B81"/>
    <mergeCell ref="A82:B82"/>
    <mergeCell ref="A84:B84"/>
    <mergeCell ref="C86:F86"/>
    <mergeCell ref="A92:B92"/>
    <mergeCell ref="A83:B83"/>
    <mergeCell ref="C75:F75"/>
    <mergeCell ref="A33:B33"/>
    <mergeCell ref="C55:F55"/>
    <mergeCell ref="A61:B61"/>
    <mergeCell ref="A62:B62"/>
    <mergeCell ref="A63:B63"/>
    <mergeCell ref="A51:B51"/>
    <mergeCell ref="C35:F35"/>
    <mergeCell ref="A41:B41"/>
    <mergeCell ref="A42:B42"/>
    <mergeCell ref="A43:B43"/>
    <mergeCell ref="C65:F65"/>
    <mergeCell ref="A31:B31"/>
    <mergeCell ref="A32:B32"/>
    <mergeCell ref="A6:F6"/>
    <mergeCell ref="A7:F7"/>
    <mergeCell ref="B9:F9"/>
    <mergeCell ref="B10:F10"/>
    <mergeCell ref="A12:F12"/>
    <mergeCell ref="C15:F15"/>
    <mergeCell ref="A21:B21"/>
    <mergeCell ref="A22:B22"/>
    <mergeCell ref="A23:B23"/>
    <mergeCell ref="A24:F24"/>
    <mergeCell ref="E2:F2"/>
    <mergeCell ref="A124:B124"/>
    <mergeCell ref="A52:B52"/>
    <mergeCell ref="A53:B53"/>
    <mergeCell ref="A122:B122"/>
    <mergeCell ref="A123:B123"/>
    <mergeCell ref="A112:B112"/>
    <mergeCell ref="A113:B113"/>
    <mergeCell ref="A114:B114"/>
    <mergeCell ref="A71:B71"/>
    <mergeCell ref="A72:B72"/>
    <mergeCell ref="A73:B73"/>
    <mergeCell ref="A5:F5"/>
    <mergeCell ref="C14:F14"/>
    <mergeCell ref="C45:F45"/>
    <mergeCell ref="C25:F25"/>
  </mergeCells>
  <pageMargins left="0.7" right="0.7" top="0.75" bottom="0.75" header="0.3" footer="0.3"/>
  <pageSetup paperSize="9" scale="57" orientation="landscape" r:id="rId1"/>
  <rowBreaks count="3" manualBreakCount="3">
    <brk id="43" max="5" man="1"/>
    <brk id="63" max="5" man="1"/>
    <brk id="104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126"/>
  <sheetViews>
    <sheetView view="pageBreakPreview" zoomScale="130" zoomScaleNormal="100" zoomScaleSheetLayoutView="130" workbookViewId="0">
      <selection activeCell="A7" sqref="A7:F7"/>
    </sheetView>
  </sheetViews>
  <sheetFormatPr defaultRowHeight="13.5"/>
  <cols>
    <col min="1" max="1" width="29.7109375" style="52" customWidth="1"/>
    <col min="2" max="2" width="47.5703125" style="52" customWidth="1"/>
    <col min="3" max="3" width="18.140625" style="52" hidden="1" customWidth="1"/>
    <col min="4" max="5" width="18.140625" style="52" customWidth="1"/>
    <col min="6" max="6" width="15.42578125" style="52" customWidth="1"/>
    <col min="7" max="16384" width="9.140625" style="52"/>
  </cols>
  <sheetData>
    <row r="1" spans="1:7" ht="14.25">
      <c r="F1" s="13" t="s">
        <v>78</v>
      </c>
    </row>
    <row r="2" spans="1:7" s="5" customFormat="1" ht="33.75" customHeight="1">
      <c r="E2" s="187" t="s">
        <v>103</v>
      </c>
      <c r="F2" s="187"/>
      <c r="G2" s="65"/>
    </row>
    <row r="3" spans="1:7" ht="14.25">
      <c r="F3" s="13" t="s">
        <v>69</v>
      </c>
    </row>
    <row r="4" spans="1:7" ht="9.75" customHeight="1">
      <c r="F4" s="143"/>
    </row>
    <row r="5" spans="1:7" ht="37.5" customHeight="1">
      <c r="A5" s="204" t="s">
        <v>164</v>
      </c>
      <c r="B5" s="204"/>
      <c r="C5" s="204"/>
      <c r="D5" s="204"/>
      <c r="E5" s="204"/>
      <c r="F5" s="204"/>
    </row>
    <row r="6" spans="1:7" s="1" customFormat="1" ht="27" customHeight="1">
      <c r="A6" s="211" t="s">
        <v>71</v>
      </c>
      <c r="B6" s="211"/>
      <c r="C6" s="211"/>
      <c r="D6" s="211"/>
      <c r="E6" s="211"/>
      <c r="F6" s="211"/>
    </row>
    <row r="7" spans="1:7" s="1" customFormat="1" ht="14.25" customHeight="1">
      <c r="A7" s="221" t="s">
        <v>117</v>
      </c>
      <c r="B7" s="221"/>
      <c r="C7" s="221"/>
      <c r="D7" s="221"/>
      <c r="E7" s="221"/>
      <c r="F7" s="221"/>
    </row>
    <row r="8" spans="1:7" s="1" customFormat="1" ht="12.75">
      <c r="F8" s="2"/>
    </row>
    <row r="9" spans="1:7" s="1" customFormat="1" ht="12.75">
      <c r="A9" s="149" t="s">
        <v>40</v>
      </c>
      <c r="B9" s="213" t="s">
        <v>41</v>
      </c>
      <c r="C9" s="213"/>
      <c r="D9" s="213"/>
      <c r="E9" s="213"/>
      <c r="F9" s="213"/>
    </row>
    <row r="10" spans="1:7" s="1" customFormat="1" ht="12.75">
      <c r="A10" s="150" t="s">
        <v>52</v>
      </c>
      <c r="B10" s="214" t="s">
        <v>53</v>
      </c>
      <c r="C10" s="214"/>
      <c r="D10" s="214"/>
      <c r="E10" s="214"/>
      <c r="F10" s="214"/>
    </row>
    <row r="11" spans="1:7" s="1" customFormat="1">
      <c r="A11" s="52"/>
      <c r="B11" s="52"/>
      <c r="C11" s="52"/>
      <c r="D11" s="52"/>
      <c r="E11" s="52"/>
      <c r="F11" s="52"/>
    </row>
    <row r="12" spans="1:7" s="1" customFormat="1" ht="12.75">
      <c r="A12" s="213" t="s">
        <v>42</v>
      </c>
      <c r="B12" s="213"/>
      <c r="C12" s="213"/>
      <c r="D12" s="213"/>
      <c r="E12" s="213"/>
      <c r="F12" s="213"/>
    </row>
    <row r="13" spans="1:7" s="1" customFormat="1">
      <c r="A13" s="52"/>
      <c r="B13" s="52"/>
      <c r="C13" s="52"/>
      <c r="D13" s="52"/>
      <c r="E13" s="52"/>
      <c r="F13" s="52"/>
    </row>
    <row r="14" spans="1:7" s="1" customFormat="1" ht="30.75" customHeight="1">
      <c r="A14" s="144"/>
      <c r="B14" s="144"/>
      <c r="C14" s="205" t="s">
        <v>20</v>
      </c>
      <c r="D14" s="206"/>
      <c r="E14" s="206"/>
      <c r="F14" s="207"/>
    </row>
    <row r="15" spans="1:7" s="1" customFormat="1" ht="16.5" customHeight="1">
      <c r="A15" s="144" t="s">
        <v>43</v>
      </c>
      <c r="B15" s="122" t="s">
        <v>52</v>
      </c>
      <c r="C15" s="208"/>
      <c r="D15" s="209"/>
      <c r="E15" s="209"/>
      <c r="F15" s="210"/>
    </row>
    <row r="16" spans="1:7" s="1" customFormat="1" ht="16.5" customHeight="1">
      <c r="A16" s="148" t="s">
        <v>44</v>
      </c>
      <c r="B16" s="132">
        <v>11006</v>
      </c>
      <c r="C16" s="142" t="s">
        <v>98</v>
      </c>
      <c r="D16" s="142" t="s">
        <v>99</v>
      </c>
      <c r="E16" s="142" t="s">
        <v>100</v>
      </c>
      <c r="F16" s="146" t="s">
        <v>45</v>
      </c>
    </row>
    <row r="17" spans="1:6" s="1" customFormat="1" ht="48.75" customHeight="1">
      <c r="A17" s="148" t="s">
        <v>46</v>
      </c>
      <c r="B17" s="147" t="s">
        <v>135</v>
      </c>
      <c r="C17" s="147"/>
      <c r="D17" s="147"/>
      <c r="E17" s="147"/>
      <c r="F17" s="148"/>
    </row>
    <row r="18" spans="1:6" s="1" customFormat="1" ht="15.75" customHeight="1">
      <c r="A18" s="148" t="s">
        <v>47</v>
      </c>
      <c r="B18" s="147" t="s">
        <v>107</v>
      </c>
      <c r="C18" s="147"/>
      <c r="D18" s="147"/>
      <c r="E18" s="147"/>
      <c r="F18" s="148"/>
    </row>
    <row r="19" spans="1:6" s="1" customFormat="1" ht="15.75" customHeight="1">
      <c r="A19" s="148" t="s">
        <v>48</v>
      </c>
      <c r="B19" s="147" t="s">
        <v>91</v>
      </c>
      <c r="C19" s="147"/>
      <c r="D19" s="147"/>
      <c r="E19" s="147"/>
      <c r="F19" s="148"/>
    </row>
    <row r="20" spans="1:6" s="1" customFormat="1" ht="26.25" customHeight="1">
      <c r="A20" s="148" t="s">
        <v>66</v>
      </c>
      <c r="B20" s="147" t="s">
        <v>90</v>
      </c>
      <c r="C20" s="147"/>
      <c r="D20" s="147"/>
      <c r="E20" s="147"/>
      <c r="F20" s="148"/>
    </row>
    <row r="21" spans="1:6" s="1" customFormat="1" ht="12" customHeight="1">
      <c r="A21" s="203" t="s">
        <v>49</v>
      </c>
      <c r="B21" s="203"/>
      <c r="C21" s="146"/>
      <c r="D21" s="146"/>
      <c r="E21" s="146"/>
      <c r="F21" s="148"/>
    </row>
    <row r="22" spans="1:6" s="1" customFormat="1" ht="15" customHeight="1">
      <c r="A22" s="199" t="s">
        <v>136</v>
      </c>
      <c r="B22" s="199"/>
      <c r="C22" s="147"/>
      <c r="D22" s="147"/>
      <c r="E22" s="147"/>
      <c r="F22" s="83"/>
    </row>
    <row r="23" spans="1:6" s="1" customFormat="1" ht="15.75" customHeight="1">
      <c r="A23" s="200" t="s">
        <v>50</v>
      </c>
      <c r="B23" s="200"/>
      <c r="C23" s="155">
        <v>116000</v>
      </c>
      <c r="D23" s="155">
        <v>116000</v>
      </c>
      <c r="E23" s="155">
        <v>116000</v>
      </c>
      <c r="F23" s="155">
        <v>116000</v>
      </c>
    </row>
    <row r="24" spans="1:6" s="1" customFormat="1" ht="9.75" customHeight="1">
      <c r="A24" s="215"/>
      <c r="B24" s="216"/>
      <c r="C24" s="216"/>
      <c r="D24" s="216"/>
      <c r="E24" s="216"/>
      <c r="F24" s="217"/>
    </row>
    <row r="25" spans="1:6" s="1" customFormat="1" ht="12" customHeight="1">
      <c r="A25" s="144" t="s">
        <v>43</v>
      </c>
      <c r="B25" s="122" t="s">
        <v>52</v>
      </c>
      <c r="C25" s="208"/>
      <c r="D25" s="209"/>
      <c r="E25" s="209"/>
      <c r="F25" s="210"/>
    </row>
    <row r="26" spans="1:6" s="1" customFormat="1" ht="14.25" customHeight="1">
      <c r="A26" s="148" t="s">
        <v>44</v>
      </c>
      <c r="B26" s="132">
        <v>11007</v>
      </c>
      <c r="C26" s="142" t="s">
        <v>98</v>
      </c>
      <c r="D26" s="142" t="s">
        <v>99</v>
      </c>
      <c r="E26" s="142" t="s">
        <v>100</v>
      </c>
      <c r="F26" s="146" t="s">
        <v>45</v>
      </c>
    </row>
    <row r="27" spans="1:6" s="1" customFormat="1" ht="53.25" customHeight="1">
      <c r="A27" s="148" t="s">
        <v>46</v>
      </c>
      <c r="B27" s="147" t="s">
        <v>137</v>
      </c>
      <c r="C27" s="147"/>
      <c r="D27" s="147"/>
      <c r="E27" s="147"/>
      <c r="F27" s="148"/>
    </row>
    <row r="28" spans="1:6" s="1" customFormat="1" ht="15.75" customHeight="1">
      <c r="A28" s="148" t="s">
        <v>47</v>
      </c>
      <c r="B28" s="147" t="s">
        <v>107</v>
      </c>
      <c r="C28" s="147"/>
      <c r="D28" s="147"/>
      <c r="E28" s="147"/>
      <c r="F28" s="148"/>
    </row>
    <row r="29" spans="1:6" s="1" customFormat="1" ht="15" customHeight="1">
      <c r="A29" s="148" t="s">
        <v>48</v>
      </c>
      <c r="B29" s="147" t="s">
        <v>91</v>
      </c>
      <c r="C29" s="147"/>
      <c r="D29" s="147"/>
      <c r="E29" s="147"/>
      <c r="F29" s="148"/>
    </row>
    <row r="30" spans="1:6" s="1" customFormat="1" ht="28.5" customHeight="1">
      <c r="A30" s="148" t="s">
        <v>66</v>
      </c>
      <c r="B30" s="147" t="s">
        <v>90</v>
      </c>
      <c r="C30" s="147"/>
      <c r="D30" s="147"/>
      <c r="E30" s="147"/>
      <c r="F30" s="148"/>
    </row>
    <row r="31" spans="1:6" s="1" customFormat="1" ht="12.75" customHeight="1">
      <c r="A31" s="203" t="s">
        <v>49</v>
      </c>
      <c r="B31" s="203"/>
      <c r="C31" s="146"/>
      <c r="D31" s="146"/>
      <c r="E31" s="146"/>
      <c r="F31" s="148"/>
    </row>
    <row r="32" spans="1:6" s="1" customFormat="1" ht="14.25" customHeight="1">
      <c r="A32" s="199" t="s">
        <v>136</v>
      </c>
      <c r="B32" s="199"/>
      <c r="C32" s="147"/>
      <c r="D32" s="147"/>
      <c r="E32" s="147"/>
      <c r="F32" s="83"/>
    </row>
    <row r="33" spans="1:6" s="1" customFormat="1" ht="15" customHeight="1">
      <c r="A33" s="200" t="s">
        <v>50</v>
      </c>
      <c r="B33" s="200"/>
      <c r="C33" s="155">
        <v>33000</v>
      </c>
      <c r="D33" s="155">
        <v>61000</v>
      </c>
      <c r="E33" s="155">
        <v>106000</v>
      </c>
      <c r="F33" s="155">
        <v>121000</v>
      </c>
    </row>
    <row r="34" spans="1:6" s="1" customFormat="1" ht="18.75" customHeight="1">
      <c r="A34" s="151"/>
      <c r="B34" s="152"/>
      <c r="C34" s="152"/>
      <c r="D34" s="152"/>
      <c r="E34" s="152"/>
      <c r="F34" s="153"/>
    </row>
    <row r="35" spans="1:6" s="1" customFormat="1" ht="18.75" customHeight="1">
      <c r="A35" s="144" t="s">
        <v>43</v>
      </c>
      <c r="B35" s="122" t="s">
        <v>52</v>
      </c>
      <c r="C35" s="208"/>
      <c r="D35" s="209"/>
      <c r="E35" s="209"/>
      <c r="F35" s="210"/>
    </row>
    <row r="36" spans="1:6" s="1" customFormat="1" ht="18.75" customHeight="1">
      <c r="A36" s="148" t="s">
        <v>44</v>
      </c>
      <c r="B36" s="132">
        <v>11009</v>
      </c>
      <c r="C36" s="142" t="s">
        <v>98</v>
      </c>
      <c r="D36" s="142" t="s">
        <v>99</v>
      </c>
      <c r="E36" s="142" t="s">
        <v>100</v>
      </c>
      <c r="F36" s="146" t="s">
        <v>45</v>
      </c>
    </row>
    <row r="37" spans="1:6" s="1" customFormat="1" ht="36.75" customHeight="1">
      <c r="A37" s="148" t="s">
        <v>46</v>
      </c>
      <c r="B37" s="147" t="s">
        <v>156</v>
      </c>
      <c r="C37" s="147"/>
      <c r="D37" s="147"/>
      <c r="E37" s="147"/>
      <c r="F37" s="148"/>
    </row>
    <row r="38" spans="1:6" s="1" customFormat="1" ht="18.75" customHeight="1">
      <c r="A38" s="148" t="s">
        <v>47</v>
      </c>
      <c r="B38" s="156" t="s">
        <v>158</v>
      </c>
      <c r="C38" s="147"/>
      <c r="D38" s="147"/>
      <c r="E38" s="147"/>
      <c r="F38" s="148"/>
    </row>
    <row r="39" spans="1:6" s="1" customFormat="1" ht="18.75" customHeight="1">
      <c r="A39" s="148" t="s">
        <v>48</v>
      </c>
      <c r="B39" s="147" t="s">
        <v>91</v>
      </c>
      <c r="C39" s="147"/>
      <c r="D39" s="147"/>
      <c r="E39" s="147"/>
      <c r="F39" s="148"/>
    </row>
    <row r="40" spans="1:6" s="1" customFormat="1" ht="30" customHeight="1">
      <c r="A40" s="148" t="s">
        <v>66</v>
      </c>
      <c r="B40" s="147" t="s">
        <v>90</v>
      </c>
      <c r="C40" s="147"/>
      <c r="D40" s="147"/>
      <c r="E40" s="147"/>
      <c r="F40" s="148"/>
    </row>
    <row r="41" spans="1:6" s="1" customFormat="1" ht="18.75" customHeight="1">
      <c r="A41" s="203" t="s">
        <v>49</v>
      </c>
      <c r="B41" s="203"/>
      <c r="C41" s="146"/>
      <c r="D41" s="146"/>
      <c r="E41" s="146"/>
      <c r="F41" s="148"/>
    </row>
    <row r="42" spans="1:6" s="1" customFormat="1" ht="26.25" customHeight="1">
      <c r="A42" s="199" t="s">
        <v>157</v>
      </c>
      <c r="B42" s="199"/>
      <c r="C42" s="83">
        <v>3</v>
      </c>
      <c r="D42" s="83">
        <v>2</v>
      </c>
      <c r="E42" s="83">
        <v>1</v>
      </c>
      <c r="F42" s="83"/>
    </row>
    <row r="43" spans="1:6" s="1" customFormat="1" ht="18.75" customHeight="1">
      <c r="A43" s="200" t="s">
        <v>50</v>
      </c>
      <c r="B43" s="200"/>
      <c r="C43" s="155">
        <v>120000</v>
      </c>
      <c r="D43" s="155">
        <v>295772.40000000002</v>
      </c>
      <c r="E43" s="155">
        <v>295772.40000000002</v>
      </c>
      <c r="F43" s="155">
        <v>295772.40000000002</v>
      </c>
    </row>
    <row r="44" spans="1:6" s="1" customFormat="1" ht="10.5" customHeight="1">
      <c r="A44" s="151"/>
      <c r="B44" s="152"/>
      <c r="C44" s="152"/>
      <c r="D44" s="152"/>
      <c r="E44" s="152"/>
      <c r="F44" s="153"/>
    </row>
    <row r="45" spans="1:6" s="1" customFormat="1">
      <c r="A45" s="144" t="s">
        <v>43</v>
      </c>
      <c r="B45" s="122" t="s">
        <v>52</v>
      </c>
      <c r="C45" s="208"/>
      <c r="D45" s="209"/>
      <c r="E45" s="209"/>
      <c r="F45" s="210"/>
    </row>
    <row r="46" spans="1:6" s="1" customFormat="1" ht="21" customHeight="1">
      <c r="A46" s="148" t="s">
        <v>44</v>
      </c>
      <c r="B46" s="132">
        <v>11011</v>
      </c>
      <c r="C46" s="142" t="s">
        <v>98</v>
      </c>
      <c r="D46" s="142" t="s">
        <v>99</v>
      </c>
      <c r="E46" s="142" t="s">
        <v>100</v>
      </c>
      <c r="F46" s="146" t="s">
        <v>45</v>
      </c>
    </row>
    <row r="47" spans="1:6" s="1" customFormat="1" ht="41.25" customHeight="1">
      <c r="A47" s="148" t="s">
        <v>46</v>
      </c>
      <c r="B47" s="147" t="s">
        <v>106</v>
      </c>
      <c r="C47" s="147"/>
      <c r="D47" s="147"/>
      <c r="E47" s="147"/>
      <c r="F47" s="148"/>
    </row>
    <row r="48" spans="1:6" s="1" customFormat="1" ht="20.25" customHeight="1">
      <c r="A48" s="148" t="s">
        <v>47</v>
      </c>
      <c r="B48" s="147" t="s">
        <v>107</v>
      </c>
      <c r="C48" s="147"/>
      <c r="D48" s="147"/>
      <c r="E48" s="147"/>
      <c r="F48" s="148"/>
    </row>
    <row r="49" spans="1:6" s="1" customFormat="1" ht="16.5" customHeight="1">
      <c r="A49" s="148" t="s">
        <v>48</v>
      </c>
      <c r="B49" s="147" t="s">
        <v>91</v>
      </c>
      <c r="C49" s="147"/>
      <c r="D49" s="147"/>
      <c r="E49" s="147"/>
      <c r="F49" s="148"/>
    </row>
    <row r="50" spans="1:6" s="1" customFormat="1" ht="25.5" customHeight="1">
      <c r="A50" s="148" t="s">
        <v>66</v>
      </c>
      <c r="B50" s="147" t="s">
        <v>90</v>
      </c>
      <c r="C50" s="147"/>
      <c r="D50" s="147"/>
      <c r="E50" s="147"/>
      <c r="F50" s="148"/>
    </row>
    <row r="51" spans="1:6" s="1" customFormat="1">
      <c r="A51" s="203" t="s">
        <v>49</v>
      </c>
      <c r="B51" s="203"/>
      <c r="C51" s="146"/>
      <c r="D51" s="146"/>
      <c r="E51" s="146"/>
      <c r="F51" s="148"/>
    </row>
    <row r="52" spans="1:6" s="1" customFormat="1" ht="12.75">
      <c r="A52" s="199" t="s">
        <v>108</v>
      </c>
      <c r="B52" s="199"/>
      <c r="C52" s="147"/>
      <c r="D52" s="147"/>
      <c r="E52" s="147"/>
      <c r="F52" s="83"/>
    </row>
    <row r="53" spans="1:6" s="1" customFormat="1">
      <c r="A53" s="200" t="s">
        <v>50</v>
      </c>
      <c r="B53" s="200"/>
      <c r="C53" s="155">
        <v>300000</v>
      </c>
      <c r="D53" s="155">
        <v>560000</v>
      </c>
      <c r="E53" s="155">
        <v>680000</v>
      </c>
      <c r="F53" s="155">
        <v>820000</v>
      </c>
    </row>
    <row r="54" spans="1:6" s="1" customFormat="1" ht="9" customHeight="1">
      <c r="A54" s="104"/>
      <c r="B54" s="104"/>
      <c r="C54" s="104"/>
      <c r="D54" s="104"/>
      <c r="E54" s="104"/>
      <c r="F54" s="105"/>
    </row>
    <row r="55" spans="1:6" s="1" customFormat="1" ht="13.5" customHeight="1">
      <c r="A55" s="144" t="s">
        <v>43</v>
      </c>
      <c r="B55" s="122" t="s">
        <v>52</v>
      </c>
      <c r="C55" s="208"/>
      <c r="D55" s="209"/>
      <c r="E55" s="209"/>
      <c r="F55" s="210"/>
    </row>
    <row r="56" spans="1:6" s="1" customFormat="1" ht="13.5" customHeight="1">
      <c r="A56" s="148" t="s">
        <v>44</v>
      </c>
      <c r="B56" s="132">
        <v>11012</v>
      </c>
      <c r="C56" s="142" t="s">
        <v>98</v>
      </c>
      <c r="D56" s="142" t="s">
        <v>99</v>
      </c>
      <c r="E56" s="142" t="s">
        <v>100</v>
      </c>
      <c r="F56" s="146" t="s">
        <v>45</v>
      </c>
    </row>
    <row r="57" spans="1:6" s="1" customFormat="1" ht="47.25" customHeight="1">
      <c r="A57" s="148" t="s">
        <v>46</v>
      </c>
      <c r="B57" s="147" t="s">
        <v>138</v>
      </c>
      <c r="C57" s="147"/>
      <c r="D57" s="147"/>
      <c r="E57" s="147"/>
      <c r="F57" s="148"/>
    </row>
    <row r="58" spans="1:6" s="1" customFormat="1" ht="13.5" customHeight="1">
      <c r="A58" s="148" t="s">
        <v>47</v>
      </c>
      <c r="B58" s="147" t="s">
        <v>107</v>
      </c>
      <c r="C58" s="147"/>
      <c r="D58" s="147"/>
      <c r="E58" s="147"/>
      <c r="F58" s="148"/>
    </row>
    <row r="59" spans="1:6" s="1" customFormat="1" ht="13.5" customHeight="1">
      <c r="A59" s="148" t="s">
        <v>48</v>
      </c>
      <c r="B59" s="147" t="s">
        <v>91</v>
      </c>
      <c r="C59" s="147"/>
      <c r="D59" s="147"/>
      <c r="E59" s="147"/>
      <c r="F59" s="148"/>
    </row>
    <row r="60" spans="1:6" s="1" customFormat="1" ht="30" customHeight="1">
      <c r="A60" s="148" t="s">
        <v>66</v>
      </c>
      <c r="B60" s="147" t="s">
        <v>90</v>
      </c>
      <c r="C60" s="147"/>
      <c r="D60" s="147"/>
      <c r="E60" s="147"/>
      <c r="F60" s="148"/>
    </row>
    <row r="61" spans="1:6" s="1" customFormat="1" ht="13.5" customHeight="1">
      <c r="A61" s="203" t="s">
        <v>49</v>
      </c>
      <c r="B61" s="203"/>
      <c r="C61" s="146"/>
      <c r="D61" s="146"/>
      <c r="E61" s="146"/>
      <c r="F61" s="148"/>
    </row>
    <row r="62" spans="1:6" s="1" customFormat="1" ht="13.5" customHeight="1">
      <c r="A62" s="199" t="s">
        <v>145</v>
      </c>
      <c r="B62" s="199"/>
      <c r="C62" s="147"/>
      <c r="D62" s="147"/>
      <c r="E62" s="147"/>
      <c r="F62" s="83"/>
    </row>
    <row r="63" spans="1:6" s="1" customFormat="1" ht="13.5" customHeight="1">
      <c r="A63" s="200" t="s">
        <v>50</v>
      </c>
      <c r="B63" s="200"/>
      <c r="C63" s="155">
        <v>0</v>
      </c>
      <c r="D63" s="155">
        <v>0</v>
      </c>
      <c r="E63" s="155">
        <v>325000</v>
      </c>
      <c r="F63" s="155">
        <v>325000</v>
      </c>
    </row>
    <row r="64" spans="1:6" s="1" customFormat="1" ht="7.5" customHeight="1">
      <c r="A64" s="104"/>
      <c r="B64" s="104"/>
      <c r="C64" s="104"/>
      <c r="D64" s="104"/>
      <c r="E64" s="104"/>
      <c r="F64" s="105"/>
    </row>
    <row r="65" spans="1:6" s="1" customFormat="1" ht="13.5" customHeight="1">
      <c r="A65" s="144" t="s">
        <v>43</v>
      </c>
      <c r="B65" s="122" t="s">
        <v>52</v>
      </c>
      <c r="C65" s="208"/>
      <c r="D65" s="209"/>
      <c r="E65" s="209"/>
      <c r="F65" s="210"/>
    </row>
    <row r="66" spans="1:6" s="1" customFormat="1" ht="13.5" customHeight="1">
      <c r="A66" s="148" t="s">
        <v>44</v>
      </c>
      <c r="B66" s="132">
        <v>11015</v>
      </c>
      <c r="C66" s="142" t="s">
        <v>98</v>
      </c>
      <c r="D66" s="142" t="s">
        <v>99</v>
      </c>
      <c r="E66" s="142" t="s">
        <v>100</v>
      </c>
      <c r="F66" s="146" t="s">
        <v>45</v>
      </c>
    </row>
    <row r="67" spans="1:6" s="1" customFormat="1" ht="43.5" customHeight="1">
      <c r="A67" s="148" t="s">
        <v>46</v>
      </c>
      <c r="B67" s="147" t="s">
        <v>109</v>
      </c>
      <c r="C67" s="147"/>
      <c r="D67" s="147"/>
      <c r="E67" s="147"/>
      <c r="F67" s="148"/>
    </row>
    <row r="68" spans="1:6" s="1" customFormat="1" ht="68.25" customHeight="1">
      <c r="A68" s="148" t="s">
        <v>47</v>
      </c>
      <c r="B68" s="147" t="s">
        <v>110</v>
      </c>
      <c r="C68" s="147"/>
      <c r="D68" s="147"/>
      <c r="E68" s="147"/>
      <c r="F68" s="148"/>
    </row>
    <row r="69" spans="1:6" s="1" customFormat="1" ht="13.5" customHeight="1">
      <c r="A69" s="148" t="s">
        <v>48</v>
      </c>
      <c r="B69" s="147" t="s">
        <v>91</v>
      </c>
      <c r="C69" s="147"/>
      <c r="D69" s="147"/>
      <c r="E69" s="147"/>
      <c r="F69" s="148"/>
    </row>
    <row r="70" spans="1:6" s="1" customFormat="1" ht="26.25" customHeight="1">
      <c r="A70" s="148" t="s">
        <v>66</v>
      </c>
      <c r="B70" s="147" t="s">
        <v>90</v>
      </c>
      <c r="C70" s="147"/>
      <c r="D70" s="147"/>
      <c r="E70" s="147"/>
      <c r="F70" s="148"/>
    </row>
    <row r="71" spans="1:6" s="1" customFormat="1" ht="13.5" customHeight="1">
      <c r="A71" s="203" t="s">
        <v>49</v>
      </c>
      <c r="B71" s="203"/>
      <c r="C71" s="146"/>
      <c r="D71" s="146"/>
      <c r="E71" s="146"/>
      <c r="F71" s="148"/>
    </row>
    <row r="72" spans="1:6" s="1" customFormat="1" ht="13.5" customHeight="1">
      <c r="A72" s="199" t="s">
        <v>111</v>
      </c>
      <c r="B72" s="199"/>
      <c r="C72" s="147"/>
      <c r="D72" s="147"/>
      <c r="E72" s="147"/>
      <c r="F72" s="83"/>
    </row>
    <row r="73" spans="1:6" s="1" customFormat="1" ht="13.5" customHeight="1">
      <c r="A73" s="200" t="s">
        <v>50</v>
      </c>
      <c r="B73" s="200"/>
      <c r="C73" s="155">
        <v>20000</v>
      </c>
      <c r="D73" s="155">
        <v>170000</v>
      </c>
      <c r="E73" s="155">
        <v>170000</v>
      </c>
      <c r="F73" s="155">
        <v>170000</v>
      </c>
    </row>
    <row r="74" spans="1:6" s="1" customFormat="1" ht="13.5" customHeight="1">
      <c r="A74" s="104"/>
      <c r="B74" s="104"/>
      <c r="C74" s="104"/>
      <c r="D74" s="104"/>
      <c r="E74" s="104"/>
      <c r="F74" s="105"/>
    </row>
    <row r="75" spans="1:6" s="1" customFormat="1" ht="14.25" customHeight="1">
      <c r="A75" s="144" t="s">
        <v>43</v>
      </c>
      <c r="B75" s="122" t="s">
        <v>52</v>
      </c>
      <c r="C75" s="208"/>
      <c r="D75" s="209"/>
      <c r="E75" s="209"/>
      <c r="F75" s="210"/>
    </row>
    <row r="76" spans="1:6" s="1" customFormat="1" ht="15" customHeight="1">
      <c r="A76" s="144" t="s">
        <v>44</v>
      </c>
      <c r="B76" s="133">
        <v>21003</v>
      </c>
      <c r="C76" s="142" t="s">
        <v>98</v>
      </c>
      <c r="D76" s="142" t="s">
        <v>99</v>
      </c>
      <c r="E76" s="142" t="s">
        <v>100</v>
      </c>
      <c r="F76" s="146" t="s">
        <v>45</v>
      </c>
    </row>
    <row r="77" spans="1:6" s="1" customFormat="1" ht="52.5" customHeight="1">
      <c r="A77" s="144" t="s">
        <v>46</v>
      </c>
      <c r="B77" s="122" t="s">
        <v>139</v>
      </c>
      <c r="C77" s="122"/>
      <c r="D77" s="122"/>
      <c r="E77" s="122"/>
      <c r="F77" s="144"/>
    </row>
    <row r="78" spans="1:6" s="1" customFormat="1" ht="19.5" customHeight="1">
      <c r="A78" s="144" t="s">
        <v>47</v>
      </c>
      <c r="B78" s="122" t="s">
        <v>140</v>
      </c>
      <c r="C78" s="122"/>
      <c r="D78" s="122"/>
      <c r="E78" s="122"/>
      <c r="F78" s="144"/>
    </row>
    <row r="79" spans="1:6" s="1" customFormat="1" ht="28.5" customHeight="1">
      <c r="A79" s="144" t="s">
        <v>48</v>
      </c>
      <c r="B79" s="122" t="s">
        <v>51</v>
      </c>
      <c r="C79" s="122"/>
      <c r="D79" s="122"/>
      <c r="E79" s="122"/>
      <c r="F79" s="144"/>
    </row>
    <row r="80" spans="1:6" s="1" customFormat="1" ht="25.5" customHeight="1">
      <c r="A80" s="144" t="s">
        <v>66</v>
      </c>
      <c r="B80" s="122" t="s">
        <v>67</v>
      </c>
      <c r="C80" s="122"/>
      <c r="D80" s="122"/>
      <c r="E80" s="122"/>
      <c r="F80" s="144"/>
    </row>
    <row r="81" spans="1:6" s="1" customFormat="1" ht="15" customHeight="1">
      <c r="A81" s="182" t="s">
        <v>49</v>
      </c>
      <c r="B81" s="182"/>
      <c r="C81" s="142"/>
      <c r="D81" s="142"/>
      <c r="E81" s="142"/>
      <c r="F81" s="144"/>
    </row>
    <row r="82" spans="1:6" s="1" customFormat="1" ht="14.25" customHeight="1">
      <c r="A82" s="201" t="s">
        <v>141</v>
      </c>
      <c r="B82" s="202"/>
      <c r="C82" s="145"/>
      <c r="D82" s="145"/>
      <c r="E82" s="145"/>
      <c r="F82" s="63"/>
    </row>
    <row r="83" spans="1:6" s="1" customFormat="1" ht="14.25" customHeight="1">
      <c r="A83" s="219" t="s">
        <v>146</v>
      </c>
      <c r="B83" s="220"/>
      <c r="C83" s="157">
        <v>1</v>
      </c>
      <c r="D83" s="157">
        <v>1</v>
      </c>
      <c r="E83" s="157">
        <v>1</v>
      </c>
      <c r="F83" s="158">
        <v>1</v>
      </c>
    </row>
    <row r="84" spans="1:6" s="1" customFormat="1" ht="15.75" customHeight="1">
      <c r="A84" s="218" t="s">
        <v>50</v>
      </c>
      <c r="B84" s="218"/>
      <c r="C84" s="155">
        <v>321000</v>
      </c>
      <c r="D84" s="155">
        <v>371000</v>
      </c>
      <c r="E84" s="155">
        <v>371000</v>
      </c>
      <c r="F84" s="155">
        <v>371000</v>
      </c>
    </row>
    <row r="85" spans="1:6" s="1" customFormat="1" ht="8.25" customHeight="1">
      <c r="A85" s="104"/>
      <c r="B85" s="104"/>
      <c r="C85" s="104"/>
      <c r="D85" s="104"/>
      <c r="E85" s="104"/>
      <c r="F85" s="105"/>
    </row>
    <row r="86" spans="1:6" s="1" customFormat="1" ht="13.5" customHeight="1">
      <c r="A86" s="144" t="s">
        <v>43</v>
      </c>
      <c r="B86" s="122" t="s">
        <v>52</v>
      </c>
      <c r="C86" s="208"/>
      <c r="D86" s="209"/>
      <c r="E86" s="209"/>
      <c r="F86" s="210"/>
    </row>
    <row r="87" spans="1:6" s="1" customFormat="1" ht="18" customHeight="1">
      <c r="A87" s="144" t="s">
        <v>44</v>
      </c>
      <c r="B87" s="133">
        <v>21004</v>
      </c>
      <c r="C87" s="142" t="s">
        <v>98</v>
      </c>
      <c r="D87" s="142" t="s">
        <v>99</v>
      </c>
      <c r="E87" s="142" t="s">
        <v>100</v>
      </c>
      <c r="F87" s="146" t="s">
        <v>45</v>
      </c>
    </row>
    <row r="88" spans="1:6" s="1" customFormat="1" ht="54.75" customHeight="1">
      <c r="A88" s="144" t="s">
        <v>46</v>
      </c>
      <c r="B88" s="122" t="s">
        <v>142</v>
      </c>
      <c r="C88" s="122"/>
      <c r="D88" s="122"/>
      <c r="E88" s="122"/>
      <c r="F88" s="144"/>
    </row>
    <row r="89" spans="1:6" s="1" customFormat="1" ht="15" customHeight="1">
      <c r="A89" s="144" t="s">
        <v>47</v>
      </c>
      <c r="B89" s="122" t="s">
        <v>143</v>
      </c>
      <c r="C89" s="122"/>
      <c r="D89" s="122"/>
      <c r="E89" s="122"/>
      <c r="F89" s="144"/>
    </row>
    <row r="90" spans="1:6" s="1" customFormat="1" ht="28.5" customHeight="1">
      <c r="A90" s="144" t="s">
        <v>48</v>
      </c>
      <c r="B90" s="122" t="s">
        <v>51</v>
      </c>
      <c r="C90" s="122"/>
      <c r="D90" s="122"/>
      <c r="E90" s="122"/>
      <c r="F90" s="144"/>
    </row>
    <row r="91" spans="1:6" s="1" customFormat="1" ht="26.25" customHeight="1">
      <c r="A91" s="144" t="s">
        <v>66</v>
      </c>
      <c r="B91" s="122" t="s">
        <v>67</v>
      </c>
      <c r="C91" s="122"/>
      <c r="D91" s="122"/>
      <c r="E91" s="122"/>
      <c r="F91" s="144"/>
    </row>
    <row r="92" spans="1:6" s="1" customFormat="1" ht="14.25" customHeight="1">
      <c r="A92" s="182" t="s">
        <v>49</v>
      </c>
      <c r="B92" s="182"/>
      <c r="C92" s="142"/>
      <c r="D92" s="142"/>
      <c r="E92" s="142"/>
      <c r="F92" s="144"/>
    </row>
    <row r="93" spans="1:6" s="1" customFormat="1" ht="16.5" customHeight="1">
      <c r="A93" s="201" t="s">
        <v>144</v>
      </c>
      <c r="B93" s="202"/>
      <c r="C93" s="145"/>
      <c r="D93" s="145"/>
      <c r="E93" s="145"/>
      <c r="F93" s="63"/>
    </row>
    <row r="94" spans="1:6" s="1" customFormat="1" ht="16.5" customHeight="1">
      <c r="A94" s="198" t="s">
        <v>50</v>
      </c>
      <c r="B94" s="198"/>
      <c r="C94" s="155">
        <v>-520000</v>
      </c>
      <c r="D94" s="155">
        <v>-698000</v>
      </c>
      <c r="E94" s="155">
        <v>-1068000</v>
      </c>
      <c r="F94" s="155">
        <v>-1083000</v>
      </c>
    </row>
    <row r="95" spans="1:6" s="1" customFormat="1" ht="15" customHeight="1">
      <c r="A95" s="104"/>
      <c r="B95" s="104"/>
      <c r="C95" s="104"/>
      <c r="D95" s="104"/>
      <c r="E95" s="104"/>
      <c r="F95" s="105"/>
    </row>
    <row r="96" spans="1:6" s="1" customFormat="1" ht="15" customHeight="1">
      <c r="A96" s="144" t="s">
        <v>43</v>
      </c>
      <c r="B96" s="122" t="s">
        <v>52</v>
      </c>
      <c r="C96" s="208"/>
      <c r="D96" s="209"/>
      <c r="E96" s="209"/>
      <c r="F96" s="210"/>
    </row>
    <row r="97" spans="1:6" s="1" customFormat="1" ht="15" customHeight="1">
      <c r="A97" s="144" t="s">
        <v>44</v>
      </c>
      <c r="B97" s="133">
        <v>21006</v>
      </c>
      <c r="C97" s="142" t="s">
        <v>98</v>
      </c>
      <c r="D97" s="142" t="s">
        <v>99</v>
      </c>
      <c r="E97" s="142" t="s">
        <v>100</v>
      </c>
      <c r="F97" s="146" t="s">
        <v>45</v>
      </c>
    </row>
    <row r="98" spans="1:6" s="1" customFormat="1" ht="40.5" customHeight="1">
      <c r="A98" s="144" t="s">
        <v>46</v>
      </c>
      <c r="B98" s="122" t="s">
        <v>153</v>
      </c>
      <c r="C98" s="122"/>
      <c r="D98" s="122"/>
      <c r="E98" s="122"/>
      <c r="F98" s="144"/>
    </row>
    <row r="99" spans="1:6" s="1" customFormat="1" ht="15" customHeight="1">
      <c r="A99" s="144" t="s">
        <v>47</v>
      </c>
      <c r="B99" s="122" t="s">
        <v>154</v>
      </c>
      <c r="C99" s="122"/>
      <c r="D99" s="122"/>
      <c r="E99" s="122"/>
      <c r="F99" s="144"/>
    </row>
    <row r="100" spans="1:6" s="1" customFormat="1" ht="24" customHeight="1">
      <c r="A100" s="144" t="s">
        <v>48</v>
      </c>
      <c r="B100" s="122" t="s">
        <v>51</v>
      </c>
      <c r="C100" s="122"/>
      <c r="D100" s="122"/>
      <c r="E100" s="122"/>
      <c r="F100" s="144"/>
    </row>
    <row r="101" spans="1:6" s="1" customFormat="1" ht="28.5" customHeight="1">
      <c r="A101" s="144" t="s">
        <v>66</v>
      </c>
      <c r="B101" s="122" t="s">
        <v>67</v>
      </c>
      <c r="C101" s="122"/>
      <c r="D101" s="122"/>
      <c r="E101" s="122"/>
      <c r="F101" s="144"/>
    </row>
    <row r="102" spans="1:6" s="1" customFormat="1" ht="15" customHeight="1">
      <c r="A102" s="182" t="s">
        <v>49</v>
      </c>
      <c r="B102" s="182"/>
      <c r="C102" s="142"/>
      <c r="D102" s="142"/>
      <c r="E102" s="142"/>
      <c r="F102" s="144"/>
    </row>
    <row r="103" spans="1:6" s="1" customFormat="1" ht="15" customHeight="1">
      <c r="A103" s="201" t="s">
        <v>155</v>
      </c>
      <c r="B103" s="202"/>
      <c r="C103" s="145"/>
      <c r="D103" s="145"/>
      <c r="E103" s="145"/>
      <c r="F103" s="63"/>
    </row>
    <row r="104" spans="1:6" s="1" customFormat="1" ht="15" customHeight="1">
      <c r="A104" s="198" t="s">
        <v>50</v>
      </c>
      <c r="B104" s="198"/>
      <c r="C104" s="155">
        <v>-70000</v>
      </c>
      <c r="D104" s="155">
        <v>-145772.4</v>
      </c>
      <c r="E104" s="155">
        <v>-145772.4</v>
      </c>
      <c r="F104" s="155">
        <v>-145772.4</v>
      </c>
    </row>
    <row r="105" spans="1:6" s="1" customFormat="1" ht="15" customHeight="1">
      <c r="A105" s="104"/>
      <c r="B105" s="104"/>
      <c r="C105" s="104"/>
      <c r="D105" s="104"/>
      <c r="E105" s="104"/>
      <c r="F105" s="105"/>
    </row>
    <row r="106" spans="1:6" s="1" customFormat="1">
      <c r="A106" s="144" t="s">
        <v>43</v>
      </c>
      <c r="B106" s="122" t="s">
        <v>52</v>
      </c>
      <c r="C106" s="208"/>
      <c r="D106" s="209"/>
      <c r="E106" s="209"/>
      <c r="F106" s="210"/>
    </row>
    <row r="107" spans="1:6" s="1" customFormat="1">
      <c r="A107" s="144" t="s">
        <v>44</v>
      </c>
      <c r="B107" s="133">
        <v>21009</v>
      </c>
      <c r="C107" s="142" t="s">
        <v>98</v>
      </c>
      <c r="D107" s="142" t="s">
        <v>99</v>
      </c>
      <c r="E107" s="142" t="s">
        <v>100</v>
      </c>
      <c r="F107" s="146" t="s">
        <v>45</v>
      </c>
    </row>
    <row r="108" spans="1:6" s="1" customFormat="1" ht="38.25">
      <c r="A108" s="144" t="s">
        <v>46</v>
      </c>
      <c r="B108" s="122" t="s">
        <v>112</v>
      </c>
      <c r="C108" s="122"/>
      <c r="D108" s="122"/>
      <c r="E108" s="122"/>
      <c r="F108" s="144"/>
    </row>
    <row r="109" spans="1:6" s="1" customFormat="1" ht="25.5">
      <c r="A109" s="144" t="s">
        <v>47</v>
      </c>
      <c r="B109" s="122" t="s">
        <v>113</v>
      </c>
      <c r="C109" s="122"/>
      <c r="D109" s="122"/>
      <c r="E109" s="122"/>
      <c r="F109" s="144"/>
    </row>
    <row r="110" spans="1:6" s="1" customFormat="1" ht="25.5">
      <c r="A110" s="144" t="s">
        <v>48</v>
      </c>
      <c r="B110" s="122" t="s">
        <v>51</v>
      </c>
      <c r="C110" s="122"/>
      <c r="D110" s="122"/>
      <c r="E110" s="122"/>
      <c r="F110" s="144"/>
    </row>
    <row r="111" spans="1:6" s="1" customFormat="1" ht="27">
      <c r="A111" s="144" t="s">
        <v>66</v>
      </c>
      <c r="B111" s="122" t="s">
        <v>67</v>
      </c>
      <c r="C111" s="122"/>
      <c r="D111" s="122"/>
      <c r="E111" s="122"/>
      <c r="F111" s="144"/>
    </row>
    <row r="112" spans="1:6" s="1" customFormat="1">
      <c r="A112" s="182" t="s">
        <v>49</v>
      </c>
      <c r="B112" s="182"/>
      <c r="C112" s="142"/>
      <c r="D112" s="142"/>
      <c r="E112" s="142"/>
      <c r="F112" s="144"/>
    </row>
    <row r="113" spans="1:6" s="1" customFormat="1" ht="12.75">
      <c r="A113" s="201" t="s">
        <v>114</v>
      </c>
      <c r="B113" s="202"/>
      <c r="C113" s="145"/>
      <c r="D113" s="145"/>
      <c r="E113" s="145"/>
      <c r="F113" s="63"/>
    </row>
    <row r="114" spans="1:6" s="1" customFormat="1">
      <c r="A114" s="198" t="s">
        <v>50</v>
      </c>
      <c r="B114" s="198"/>
      <c r="C114" s="155">
        <v>-20000</v>
      </c>
      <c r="D114" s="155">
        <v>-170000</v>
      </c>
      <c r="E114" s="155">
        <v>-170000</v>
      </c>
      <c r="F114" s="155">
        <v>-170000</v>
      </c>
    </row>
    <row r="115" spans="1:6" s="1" customFormat="1">
      <c r="A115" s="104"/>
      <c r="B115" s="104"/>
      <c r="C115" s="104"/>
      <c r="D115" s="104"/>
      <c r="E115" s="104"/>
      <c r="F115" s="105"/>
    </row>
    <row r="116" spans="1:6">
      <c r="A116" s="144" t="s">
        <v>43</v>
      </c>
      <c r="B116" s="122" t="s">
        <v>52</v>
      </c>
      <c r="C116" s="208"/>
      <c r="D116" s="209"/>
      <c r="E116" s="209"/>
      <c r="F116" s="210"/>
    </row>
    <row r="117" spans="1:6">
      <c r="A117" s="144" t="s">
        <v>44</v>
      </c>
      <c r="B117" s="133">
        <v>21011</v>
      </c>
      <c r="C117" s="142" t="s">
        <v>98</v>
      </c>
      <c r="D117" s="142" t="s">
        <v>99</v>
      </c>
      <c r="E117" s="142" t="s">
        <v>100</v>
      </c>
      <c r="F117" s="146" t="s">
        <v>45</v>
      </c>
    </row>
    <row r="118" spans="1:6" ht="38.25">
      <c r="A118" s="144" t="s">
        <v>46</v>
      </c>
      <c r="B118" s="122" t="s">
        <v>115</v>
      </c>
      <c r="C118" s="122"/>
      <c r="D118" s="122"/>
      <c r="E118" s="122"/>
      <c r="F118" s="144"/>
    </row>
    <row r="119" spans="1:6" ht="32.25" customHeight="1">
      <c r="A119" s="144" t="s">
        <v>47</v>
      </c>
      <c r="B119" s="122" t="s">
        <v>116</v>
      </c>
      <c r="C119" s="122"/>
      <c r="D119" s="122"/>
      <c r="E119" s="122"/>
      <c r="F119" s="144"/>
    </row>
    <row r="120" spans="1:6" ht="25.5">
      <c r="A120" s="144" t="s">
        <v>48</v>
      </c>
      <c r="B120" s="122" t="s">
        <v>51</v>
      </c>
      <c r="C120" s="122"/>
      <c r="D120" s="122"/>
      <c r="E120" s="122"/>
      <c r="F120" s="144"/>
    </row>
    <row r="121" spans="1:6" ht="27">
      <c r="A121" s="144" t="s">
        <v>66</v>
      </c>
      <c r="B121" s="122" t="s">
        <v>67</v>
      </c>
      <c r="C121" s="122"/>
      <c r="D121" s="122"/>
      <c r="E121" s="122"/>
      <c r="F121" s="144"/>
    </row>
    <row r="122" spans="1:6">
      <c r="A122" s="182" t="s">
        <v>49</v>
      </c>
      <c r="B122" s="182"/>
      <c r="C122" s="142"/>
      <c r="D122" s="142"/>
      <c r="E122" s="142"/>
      <c r="F122" s="144"/>
    </row>
    <row r="123" spans="1:6">
      <c r="A123" s="201" t="s">
        <v>114</v>
      </c>
      <c r="B123" s="202"/>
      <c r="C123" s="145"/>
      <c r="D123" s="145"/>
      <c r="E123" s="145"/>
      <c r="F123" s="63"/>
    </row>
    <row r="124" spans="1:6" ht="19.5" customHeight="1">
      <c r="A124" s="198" t="s">
        <v>50</v>
      </c>
      <c r="B124" s="198"/>
      <c r="C124" s="155">
        <v>-300000</v>
      </c>
      <c r="D124" s="155">
        <v>-560000</v>
      </c>
      <c r="E124" s="155">
        <v>-680000</v>
      </c>
      <c r="F124" s="155">
        <v>-820000</v>
      </c>
    </row>
    <row r="126" spans="1:6">
      <c r="C126" s="137"/>
      <c r="D126" s="137"/>
      <c r="E126" s="137"/>
      <c r="F126" s="137"/>
    </row>
  </sheetData>
  <mergeCells count="54">
    <mergeCell ref="C96:F96"/>
    <mergeCell ref="C116:F116"/>
    <mergeCell ref="A122:B122"/>
    <mergeCell ref="A123:B123"/>
    <mergeCell ref="A124:B124"/>
    <mergeCell ref="A114:B114"/>
    <mergeCell ref="A83:B83"/>
    <mergeCell ref="C65:F65"/>
    <mergeCell ref="A113:B113"/>
    <mergeCell ref="A84:B84"/>
    <mergeCell ref="A71:B71"/>
    <mergeCell ref="A72:B72"/>
    <mergeCell ref="A73:B73"/>
    <mergeCell ref="A102:B102"/>
    <mergeCell ref="A103:B103"/>
    <mergeCell ref="A104:B104"/>
    <mergeCell ref="C106:F106"/>
    <mergeCell ref="A112:B112"/>
    <mergeCell ref="C86:F86"/>
    <mergeCell ref="A92:B92"/>
    <mergeCell ref="A93:B93"/>
    <mergeCell ref="A94:B94"/>
    <mergeCell ref="C75:F75"/>
    <mergeCell ref="A81:B81"/>
    <mergeCell ref="A82:B82"/>
    <mergeCell ref="A61:B61"/>
    <mergeCell ref="A62:B62"/>
    <mergeCell ref="A42:B42"/>
    <mergeCell ref="A43:B43"/>
    <mergeCell ref="A63:B63"/>
    <mergeCell ref="C35:F35"/>
    <mergeCell ref="C45:F45"/>
    <mergeCell ref="A51:B51"/>
    <mergeCell ref="A33:B33"/>
    <mergeCell ref="A52:B52"/>
    <mergeCell ref="A53:B53"/>
    <mergeCell ref="C55:F55"/>
    <mergeCell ref="B10:F10"/>
    <mergeCell ref="A23:B23"/>
    <mergeCell ref="A24:F24"/>
    <mergeCell ref="C25:F25"/>
    <mergeCell ref="A31:B31"/>
    <mergeCell ref="A32:B32"/>
    <mergeCell ref="A12:F12"/>
    <mergeCell ref="C14:F14"/>
    <mergeCell ref="C15:F15"/>
    <mergeCell ref="A21:B21"/>
    <mergeCell ref="A22:B22"/>
    <mergeCell ref="A41:B41"/>
    <mergeCell ref="E2:F2"/>
    <mergeCell ref="A5:F5"/>
    <mergeCell ref="A6:F6"/>
    <mergeCell ref="A7:F7"/>
    <mergeCell ref="B9:F9"/>
  </mergeCells>
  <pageMargins left="0.7" right="0.7" top="0.75" bottom="0.75" header="0.3" footer="0.3"/>
  <pageSetup paperSize="9" scale="57" orientation="landscape" r:id="rId1"/>
  <rowBreaks count="4" manualBreakCount="4">
    <brk id="43" max="5" man="1"/>
    <brk id="54" max="5" man="1"/>
    <brk id="95" max="5" man="1"/>
    <brk id="10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1</vt:lpstr>
      <vt:lpstr>2</vt:lpstr>
      <vt:lpstr>3</vt:lpstr>
      <vt:lpstr>4.1</vt:lpstr>
      <vt:lpstr>4.2</vt:lpstr>
      <vt:lpstr>'1'!Область_печати</vt:lpstr>
      <vt:lpstr>'2'!Область_печати</vt:lpstr>
      <vt:lpstr>'3'!Область_печати</vt:lpstr>
      <vt:lpstr>'4.1'!Область_печати</vt:lpstr>
      <vt:lpstr>'4.2'!Область_печати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Hasmik Aperyan</dc:creator>
  <cp:keywords>https://mul2.gov.am/tasks/123500/oneclick/2havelvacner.xlsx?token=1e4e8144787a12cdbd411c6297616898</cp:keywords>
  <cp:lastModifiedBy>BOBS</cp:lastModifiedBy>
  <cp:lastPrinted>2020-02-07T12:24:08Z</cp:lastPrinted>
  <dcterms:created xsi:type="dcterms:W3CDTF">2019-08-26T06:51:46Z</dcterms:created>
  <dcterms:modified xsi:type="dcterms:W3CDTF">2020-04-07T08:59:32Z</dcterms:modified>
</cp:coreProperties>
</file>