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0" yWindow="960" windowWidth="19140" windowHeight="10470" activeTab="7"/>
  </bookViews>
  <sheets>
    <sheet name="1" sheetId="1" r:id="rId1"/>
    <sheet name="2" sheetId="2" r:id="rId2"/>
    <sheet name="3" sheetId="3" r:id="rId3"/>
    <sheet name="4" sheetId="4" r:id="rId4"/>
    <sheet name="5" sheetId="5" r:id="rId5"/>
    <sheet name="6-1" sheetId="6" r:id="rId6"/>
    <sheet name="6-2" sheetId="7" r:id="rId7"/>
    <sheet name="7" sheetId="8" r:id="rId8"/>
  </sheets>
  <calcPr calcId="144525"/>
</workbook>
</file>

<file path=xl/calcChain.xml><?xml version="1.0" encoding="utf-8"?>
<calcChain xmlns="http://schemas.openxmlformats.org/spreadsheetml/2006/main">
  <c r="E28" i="7" l="1"/>
  <c r="D28" i="7"/>
  <c r="C28" i="7"/>
  <c r="B24" i="7"/>
  <c r="B23" i="7"/>
  <c r="C35" i="6"/>
  <c r="C65" i="7" s="1"/>
  <c r="C24" i="6"/>
  <c r="C29" i="7" s="1"/>
  <c r="B19" i="6"/>
  <c r="B18" i="6"/>
  <c r="D20" i="4"/>
  <c r="C18" i="4"/>
  <c r="G56" i="3"/>
  <c r="C53" i="6" s="1"/>
  <c r="C50" i="7" s="1"/>
  <c r="G30" i="3"/>
  <c r="F22" i="3"/>
  <c r="G14" i="8"/>
  <c r="G13" i="8"/>
  <c r="G12" i="8" s="1"/>
  <c r="G10" i="8" s="1"/>
  <c r="G16" i="5"/>
  <c r="G15" i="5" s="1"/>
  <c r="G11" i="5"/>
  <c r="G10" i="5" s="1"/>
  <c r="F20" i="4"/>
  <c r="E20" i="4"/>
  <c r="F18" i="4"/>
  <c r="E18" i="4"/>
  <c r="D18" i="4"/>
  <c r="F15" i="4"/>
  <c r="E15" i="4"/>
  <c r="E13" i="4" s="1"/>
  <c r="E11" i="4" s="1"/>
  <c r="E9" i="4" s="1"/>
  <c r="D15" i="4"/>
  <c r="F13" i="4"/>
  <c r="F11" i="4" s="1"/>
  <c r="F9" i="4" s="1"/>
  <c r="D13" i="4"/>
  <c r="D11" i="4"/>
  <c r="D9" i="4"/>
  <c r="G55" i="3"/>
  <c r="G54" i="3"/>
  <c r="G53" i="3"/>
  <c r="G52" i="3"/>
  <c r="G50" i="3"/>
  <c r="G48" i="3"/>
  <c r="G46" i="3"/>
  <c r="G44" i="3"/>
  <c r="G42" i="3"/>
  <c r="G40" i="3"/>
  <c r="H39" i="3"/>
  <c r="D35" i="6" s="1"/>
  <c r="D65" i="7" s="1"/>
  <c r="H38" i="3"/>
  <c r="G38" i="3"/>
  <c r="H37" i="3"/>
  <c r="G37" i="3"/>
  <c r="H36" i="3"/>
  <c r="G36" i="3"/>
  <c r="H35" i="3"/>
  <c r="G35" i="3"/>
  <c r="H33" i="3"/>
  <c r="G33" i="3"/>
  <c r="G31" i="3" s="1"/>
  <c r="G20" i="3" s="1"/>
  <c r="G16" i="3" s="1"/>
  <c r="G14" i="3" s="1"/>
  <c r="G12" i="3" s="1"/>
  <c r="G10" i="3" s="1"/>
  <c r="H31" i="3"/>
  <c r="G29" i="3"/>
  <c r="G28" i="3" s="1"/>
  <c r="G27" i="3" s="1"/>
  <c r="G26" i="3" s="1"/>
  <c r="G24" i="3"/>
  <c r="G22" i="3"/>
  <c r="D16" i="2"/>
  <c r="D15" i="2"/>
  <c r="G13" i="2"/>
  <c r="D13" i="2"/>
  <c r="H11" i="2"/>
  <c r="G11" i="2"/>
  <c r="G9" i="2" s="1"/>
  <c r="F11" i="2"/>
  <c r="E11" i="2"/>
  <c r="D11" i="2" s="1"/>
  <c r="D9" i="2" s="1"/>
  <c r="H9" i="2"/>
  <c r="F9" i="2"/>
  <c r="E38" i="1"/>
  <c r="F38" i="1" s="1"/>
  <c r="E31" i="1"/>
  <c r="D31" i="1"/>
  <c r="G25" i="5" s="1"/>
  <c r="G23" i="5" s="1"/>
  <c r="G22" i="5" s="1"/>
  <c r="G21" i="5" s="1"/>
  <c r="G8" i="5" s="1"/>
  <c r="F25" i="1"/>
  <c r="E25" i="1"/>
  <c r="F19" i="1"/>
  <c r="E24" i="6" s="1"/>
  <c r="E29" i="7" s="1"/>
  <c r="E19" i="1"/>
  <c r="H30" i="3" s="1"/>
  <c r="F12" i="1"/>
  <c r="E12" i="1"/>
  <c r="D12" i="1"/>
  <c r="D11" i="1" s="1"/>
  <c r="D10" i="1" s="1"/>
  <c r="E11" i="1"/>
  <c r="E10" i="1" s="1"/>
  <c r="H29" i="3" l="1"/>
  <c r="H28" i="3" s="1"/>
  <c r="H27" i="3" s="1"/>
  <c r="H26" i="3" s="1"/>
  <c r="H24" i="3"/>
  <c r="H22" i="3" s="1"/>
  <c r="H20" i="3" s="1"/>
  <c r="H16" i="3" s="1"/>
  <c r="H14" i="3" s="1"/>
  <c r="H12" i="3" s="1"/>
  <c r="I56" i="3"/>
  <c r="F31" i="1"/>
  <c r="F11" i="1" s="1"/>
  <c r="F10" i="1" s="1"/>
  <c r="G9" i="5"/>
  <c r="I39" i="3"/>
  <c r="I30" i="3"/>
  <c r="H56" i="3"/>
  <c r="D24" i="6"/>
  <c r="D29" i="7" s="1"/>
  <c r="E9" i="2"/>
  <c r="H55" i="3" l="1"/>
  <c r="H54" i="3" s="1"/>
  <c r="H53" i="3" s="1"/>
  <c r="H52" i="3" s="1"/>
  <c r="H50" i="3"/>
  <c r="H48" i="3" s="1"/>
  <c r="H46" i="3" s="1"/>
  <c r="H44" i="3" s="1"/>
  <c r="H42" i="3" s="1"/>
  <c r="H40" i="3" s="1"/>
  <c r="D53" i="6"/>
  <c r="D50" i="7" s="1"/>
  <c r="I37" i="3"/>
  <c r="I36" i="3" s="1"/>
  <c r="I35" i="3" s="1"/>
  <c r="I33" i="3" s="1"/>
  <c r="I31" i="3" s="1"/>
  <c r="E35" i="6"/>
  <c r="E65" i="7" s="1"/>
  <c r="I38" i="3"/>
  <c r="H10" i="3"/>
  <c r="I29" i="3"/>
  <c r="I28" i="3" s="1"/>
  <c r="I27" i="3" s="1"/>
  <c r="I26" i="3" s="1"/>
  <c r="I24" i="3"/>
  <c r="I22" i="3" s="1"/>
  <c r="I20" i="3" s="1"/>
  <c r="I16" i="3" s="1"/>
  <c r="I14" i="3" s="1"/>
  <c r="I12" i="3" s="1"/>
  <c r="I10" i="3" s="1"/>
  <c r="E53" i="6"/>
  <c r="E50" i="7" s="1"/>
  <c r="I55" i="3"/>
  <c r="I54" i="3" s="1"/>
  <c r="I53" i="3" s="1"/>
  <c r="I52" i="3" s="1"/>
  <c r="I50" i="3"/>
  <c r="I48" i="3" s="1"/>
  <c r="I46" i="3" s="1"/>
  <c r="I44" i="3" s="1"/>
  <c r="I42" i="3" s="1"/>
  <c r="I40" i="3" s="1"/>
</calcChain>
</file>

<file path=xl/sharedStrings.xml><?xml version="1.0" encoding="utf-8"?>
<sst xmlns="http://schemas.openxmlformats.org/spreadsheetml/2006/main" count="372" uniqueCount="198">
  <si>
    <t>Հավելված N 1</t>
  </si>
  <si>
    <t>ՀՀ կառավարության 2020 թվականի</t>
  </si>
  <si>
    <t xml:space="preserve">                   -ի N        -Ն որոշման</t>
  </si>
  <si>
    <t>«ՀԱՅԱՍՏԱՆԻ ՀԱՆՐԱՊԵՏՈՒԹՅԱՆ 2020 ԹՎԱԿԱՆԻ ՊԵՏԱԿԱՆ ԲՅՈՒՋԵԻ ՄԱՍԻՆ» ՀՀ ՕՐԵՆՔԻ N 1 ՀԱՎԵԼՎԱԾԻ N 2 ԱՂՅՈՒՍԱԿՈՒՄ ԿԱՏԱՐՎՈՂ  ՎԵՐԱԲԱՇԽՈՒՄԸ ԵՎ ՀԱՅԱՍՏԱՆԻ ՀԱՆՐԱՊԵՏՈՒԹՅԱՆ ԿԱՌԱՎԱՐՈՒԹՅԱՆ 2019 ԹՎԱԿԱՆԻ ԴԵԿՏԵՄԲԵՐԻ 26-Ի N 1919-Ն ՈՐՈՇՄԱՆ N 5 ՀԱՎԵԼՎԱԾԻ N 1 ԱՂՅՈՒՍԱԿՈՒՄ ԿԱՏԱՐՎՈՂ  ՓՈՓՈԽՈՒԹՅՈՒՆՆԵՐԸ ԵՎ ԼՐԱՑՈՒՄՆԵՐԸ</t>
  </si>
  <si>
    <t>հազ.դրամ</t>
  </si>
  <si>
    <t xml:space="preserve"> Ծրագրային դասիչը</t>
  </si>
  <si>
    <t xml:space="preserve"> Բյուջետային գլխավոր կարգադրիչների, ծրագրերի և միջոցառումների անվանումները</t>
  </si>
  <si>
    <t>Ցուցանիշների փոփոխությունը (ավելացումները նշված են դրական նշանով, իսկ նվազեցումները` փակագծերում)</t>
  </si>
  <si>
    <t>Առաջին կիսամյակ</t>
  </si>
  <si>
    <t xml:space="preserve"> Ինն ամիս</t>
  </si>
  <si>
    <t xml:space="preserve"> Տարի</t>
  </si>
  <si>
    <t xml:space="preserve"> ԸՆԴԱՄԵՆԸ</t>
  </si>
  <si>
    <t xml:space="preserve"> ՀՀ տարածքային կառավարման և ենթակառուցվածքների նախարարություն</t>
  </si>
  <si>
    <t xml:space="preserve"> 1004</t>
  </si>
  <si>
    <t xml:space="preserve"> Ծրագրի անվանումը`</t>
  </si>
  <si>
    <t xml:space="preserve"> Ոռոգման համակարգի առողջացում</t>
  </si>
  <si>
    <t xml:space="preserve"> Ծրագրի նպատակը`</t>
  </si>
  <si>
    <t xml:space="preserve"> Ոռոգման ծառայությունների հասանելիության և մատչելիության ապահովում</t>
  </si>
  <si>
    <t xml:space="preserve"> Վերջնական արդյունքի նկարագրությունը`</t>
  </si>
  <si>
    <t xml:space="preserve"> Ոռոգման ջրի մատակարարման արդյունավետության և հասանելիության բարելավում՝ կորուստների կրճատում</t>
  </si>
  <si>
    <t xml:space="preserve"> Ծրագրի միջոցառումներ</t>
  </si>
  <si>
    <t xml:space="preserve"> Միջոցառման անվանումը`</t>
  </si>
  <si>
    <t>Ջրամբարների վերականգնման և վերազինման աշխատանքներ</t>
  </si>
  <si>
    <t xml:space="preserve"> Միջոցառման նկարագրությունը`</t>
  </si>
  <si>
    <t>Ջրամբարների վերականգնման և վերազինման համար  նախագծերի և աշխատանքների  ձեռքբերում</t>
  </si>
  <si>
    <t xml:space="preserve"> Միջոցառման տեսակը</t>
  </si>
  <si>
    <t xml:space="preserve"> Պետական մարմինների կողմից օգտագործվող ոչ ֆինանսական ակտիվների հետ գործառնություններ</t>
  </si>
  <si>
    <t xml:space="preserve"> Հեր-Հերի ջրամբարից ինքնահոս ջրատարի կառուցում_x000D_
</t>
  </si>
  <si>
    <t xml:space="preserve"> Հեր-Հերի ջրամբարից ինքնահոս ջրատարի կառուցման համար նախագծերի և աշխատանքների ձեռքբերում</t>
  </si>
  <si>
    <t xml:space="preserve"> Ջրամատակարարաման և ջրահեռացման բարելավում</t>
  </si>
  <si>
    <t xml:space="preserve"> Ջրամատակարարման ծառայությունների հասանելիության և մատչելիության ապահովում</t>
  </si>
  <si>
    <t xml:space="preserve"> Խմելու ջրի մատակարարման և ջրահեռացման համակարգի բարելավում, կորուստների կրճատում</t>
  </si>
  <si>
    <t xml:space="preserve"> Խմելու ջրի մատակարարման և ջրահեռացման ծառայությունների սուբսիդավորում</t>
  </si>
  <si>
    <t xml:space="preserve"> Խմելու ջուր մատակարարող ընկերության սուբսիդավորում՛ հաստատված սակագնի և նվազագույն շահավետ գնի տարբերության չափով</t>
  </si>
  <si>
    <t xml:space="preserve"> Ծառայությունների մատուցում</t>
  </si>
  <si>
    <t>Հավելված N 2</t>
  </si>
  <si>
    <t>«ՀԱՅԱՍՏԱՆԻ ՀԱՆՐԱՊԵՏՈՒԹՅԱՆ 2020 ԹՎԱԿԱՆԻ ՊԵՏԱԿԱՆ ԲՅՈՒՋԵԻ ՄԱՍԻՆ» ՀՀ ՕՐԵՆՔԻ N 1 ՀԱՎԵԼՎԱԾԻ N 3 ԱՂՅՈՒՍԱԿՈՒՄ ԿԱՏԱՐՎՈՂ  ՓՈՓՈԽՈՒԹՅՈՒՆՆԵՐԸ ԵՎ ԼՐԱՑՈՒՄՆԵՐԸ</t>
  </si>
  <si>
    <t>հազար  դրամներով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</si>
  <si>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</si>
  <si>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</si>
  <si>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Ցուցանիշների փոփոխությունը (ավելացումները նշված են դրական նշանով, իսկ նվազեցումները՝ փակագծերում)</t>
  </si>
  <si>
    <t>Ընդամենը,</t>
  </si>
  <si>
    <t>այդ թվում՝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</si>
  <si>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</si>
  <si>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</si>
  <si>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</si>
  <si>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</si>
  <si>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</si>
  <si>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</si>
  <si>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</si>
  <si>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</si>
  <si>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և ենթակառուցվածքների նախարարություն</t>
  </si>
  <si>
    <t>այդ թվում`</t>
  </si>
  <si>
    <t>ՀՀՇիրակի մարզի Արփի լճի ջրամբարի վերականգնման և վերազինման նախագծանախահաշվային փաստաթղթերի ձեռքբերում</t>
  </si>
  <si>
    <t>Հեր-Հերի ջրամբարից ինքնահոս ջրատարի կառուցում</t>
  </si>
  <si>
    <t>Հավելված N 3</t>
  </si>
  <si>
    <t>ՀԱՅԱՍՏԱՆԻ ՀԱՆՐԱՊԵՏՈՒԹՅԱՆ ԿԱՌԱՎԱՐՈՒԹՅԱՆ 2019 ԹՎԱԿԱՆԻ ԴԵԿՏԵՄԲԵՐԻ 26-Ի N 1919-Ն ՈՐՈՇՄԱՆ N 3 և N 4 ՀԱՎԵԼՎԱԾՆԵՐՈՒՄ ԿԱՏԱՐՎՈՂ  ՓՈՓՈԽՈՒԹՅՈՒՆՆԵՐԸ ԵՎ ԼՐԱՑՈՒՄՆԵՐԸ</t>
  </si>
  <si>
    <t>հազար դրամներով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</si>
  <si>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</si>
  <si>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</si>
  <si>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</si>
  <si>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</si>
  <si>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</si>
  <si>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</si>
  <si>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</si>
  <si>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 ԾԱԽՍԵՐ</t>
  </si>
  <si>
    <t xml:space="preserve"> այդ թվում`</t>
  </si>
  <si>
    <t xml:space="preserve"> 04</t>
  </si>
  <si>
    <t xml:space="preserve"> ՏՆՏԵՍԱԿԱՆ ՀԱՐԱԲԵՐՈՒԹՅՈՒՆՆԵՐ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</si>
  <si>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</si>
  <si>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</si>
  <si>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</si>
  <si>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այդ թվում` ըստ կատարողների</t>
  </si>
  <si>
    <t>ՀՀ տարածքային կառավարման և ենթակառուցվածքների նախարարության ջրային կոմիտե</t>
  </si>
  <si>
    <t xml:space="preserve"> այդ թվում` բյուջետային ծախսերի տնտեսագիտական դասակարգման հոդվածներ</t>
  </si>
  <si>
    <t xml:space="preserve"> ՈՉ ՖԻՆԱՆՍԱԿԱՆ ԱԿՏԻՎՆԵՐԻ ԳԾՈՎ ԾԱԽՍԵՐ</t>
  </si>
  <si>
    <t xml:space="preserve"> ՀԻՄՆԱԿԱՆ ՄԻՋՈՑՆԵՐ</t>
  </si>
  <si>
    <t xml:space="preserve"> ԱՅԼ ՀԻՄՆԱԿԱՆ ՄԻՋՈՑՆԵՐ</t>
  </si>
  <si>
    <t xml:space="preserve"> - Նախագծահետազոտական ծախսեր</t>
  </si>
  <si>
    <t>ՀԵր-Հերի ջրամբարից ինքնահոս ջրատարի կառուցում</t>
  </si>
  <si>
    <t xml:space="preserve"> ՀՀ կառավարություն</t>
  </si>
  <si>
    <t>ԸՆԴԱՄԵՆԸ ԾԱԽՍԵՐ</t>
  </si>
  <si>
    <t xml:space="preserve"> ՇԵՆՔԵՐ ԵՎ ՇԻՆՈՒԹՅՈՒՆՆԵՐ</t>
  </si>
  <si>
    <t xml:space="preserve"> - Շենքերի և շինությունների շինարարություն</t>
  </si>
  <si>
    <t xml:space="preserve"> 06</t>
  </si>
  <si>
    <t xml:space="preserve"> ԲՆԱԿԱՐԱՆԱՅԻՆ ՇԻՆԱՐԱՐՈՒԹՅՈՒՆ ԵՎ ԿՈՄՈՒՆԱԼ ԾԱՌԱՅՈՒԹՅՈՒՆՆԵՐ</t>
  </si>
  <si>
    <t xml:space="preserve"> 03</t>
  </si>
  <si>
    <t xml:space="preserve"> Ջրամատակարարում</t>
  </si>
  <si>
    <t xml:space="preserve"> 01</t>
  </si>
  <si>
    <t xml:space="preserve"> ԸՆԹԱՑԻԿ ԾԱԽՍԵՐ</t>
  </si>
  <si>
    <t xml:space="preserve"> ՍՈՒԲՍԻԴԻԱՆԵՐ</t>
  </si>
  <si>
    <t xml:space="preserve"> Սուբսիդիաներ ոչ պետական կազմակերպություններին</t>
  </si>
  <si>
    <t xml:space="preserve"> - Սուբսիդիաներ ոչ  պետական ոչ ֆինանսական կազմակերպություններին</t>
  </si>
  <si>
    <t>Հավելված N 4</t>
  </si>
  <si>
    <t xml:space="preserve"> ԿԱՌԱՎԱՐՈՒԹՅԱՆ 2019 ԹՎԱԿԱՆԻ ԴԵԿՏԵՄԲԵՐԻ 26-Ի N 1919-Ն ՈՐՈՇՄԱՆ N 5 ՀԱՎԵԼՎԱԾԻ N 2 ԱՂՅՈՒՍԱԿՈՒՄ ԿԱՏԱՐՎՈՂ  ԼՐԱՑՈՒՄՆԵՐԸ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</si>
  <si>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</si>
  <si>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Ինն ամիս</t>
  </si>
  <si>
    <t>Տարի</t>
  </si>
  <si>
    <t>ՀՀ ՏԱՐԱԾՔԱՅԻՆ ԿԱՌԱՎԱՐՄԱՆ ԵՎ ԵՆԹԱԿԱՌՈՒՑՎԱԾՔՆԵՐԻ ՆԱԽԱՐԱՐՈՒԹՅՈՒՆ</t>
  </si>
  <si>
    <t>այդ թվում` ըստ կատարողների</t>
  </si>
  <si>
    <t>ՀՀ տարածքային կառավարման և ենթակառուցվածքների նախարարության  ջրային կոմիտե</t>
  </si>
  <si>
    <t>այդ թվում` ըստ ուղղությունների</t>
  </si>
  <si>
    <t>ՀՀ կառավարություն</t>
  </si>
  <si>
    <t>Հավելված N 5</t>
  </si>
  <si>
    <t xml:space="preserve"> ԿԱՌԱՎԱՐՈՒԹՅԱՆ 2019 ԹՎԱԿԱՆԻ ԴԵԿՏԵՄԲԵՐԻ 26-Ի N 1919-Ն ՈՐՈՇՄԱՆ N 5 ՀԱՎԵԼՎԱԾԻ N 8 ԱՂՅՈՒՍԱԿՈՒՄ ԿԱՏԱՐՎՈՂ  ՓՈՓՈԽՈՒԹՅՈՒՆԸ</t>
  </si>
  <si>
    <t>Ծրագրային դասիչը</t>
  </si>
  <si>
    <t>Բյուջետային հատկացումների գլխավոր կարգադրիչների, ծրագրերի, միջոցառումների, ծախսային ուղղությունների և միջոցները ստացող իրավաբանական անձ հանդիսացող սուբյեկտների անվանումները</t>
  </si>
  <si>
    <t>Միջոցառումները կատարող պետական մարմինների և տնտեսվարող սուբյեկտների անվանումները</t>
  </si>
  <si>
    <t>Ցուցանիշների փոփոխությունը (նվազեցումները նշված են փակագծերում)</t>
  </si>
  <si>
    <t>ԸՆԴԱՄԵՆԸ</t>
  </si>
  <si>
    <t>ՀՀ աշխատանքի և սոցիալական հարցերի նախարարություն</t>
  </si>
  <si>
    <t>Կենսաթոշակային ապահովություն</t>
  </si>
  <si>
    <t>Կենսաթոշակների և այլ դրամական վճարների տրամադրման տեղեկատվական միասնական համակարգերի սպասարկում և շահագործում</t>
  </si>
  <si>
    <t>ՀՀ աշխատանքի և սոցիալական հարցերի նախարարության սոցիալական ապահովության ծառայություն</t>
  </si>
  <si>
    <t>այդ թվում՝ ըստ ուղղությունների</t>
  </si>
  <si>
    <t xml:space="preserve"> Կենսաթոշակառուների հաշվառման միասնական տեղեկատվական համակարգի սպասարկման ծառայություններ </t>
  </si>
  <si>
    <t xml:space="preserve"> Սոցիալական ապահովության ծառայության տեղեկատվական ներքին պորտալի սպասարկում</t>
  </si>
  <si>
    <t>Սոցիալական ապահովություն</t>
  </si>
  <si>
    <t>Վնասի փոխհատուցում կերակրողը կորցրած անձանց</t>
  </si>
  <si>
    <t>ՀՀ ֆինանսների նախարարություն</t>
  </si>
  <si>
    <t xml:space="preserve">ՀՀ քաղաքացիական գործերով վերաքննիչ դատարանի 05-1680  գործով 15.07.2005թ.վճռի համաձայն Հայաստանի Հանրապետության  կողմից կերակրողը կորցնելու կապակցությամբ կրած վնասի փոխհատուցում </t>
  </si>
  <si>
    <t>ՀՀ  քաղաքացիական գործերով վերաքննիչ դատարանի 07-3832 գործով 03.11.2007թ. վճռի համաձայն Հայաստանի Հանրապետության կողմից կերակրողը կորցնելու կապակցությամբ կրած վնասի հատուցում</t>
  </si>
  <si>
    <t>Երևան քաղաքի Կենտրոն և Նորք Մարաշ վարչական շրջանների ընդհանուր իրավասության 1-ին ատյանի դատարանի 08.06.2012 թ Գործ  N ԵԴԿ /1247/02/10/ վճռի համաձայն Հայաստանի Հանրապետության կողմից կերակրողը կորցնելու կապակցությամբ կրած վնասի փոխհատուցում</t>
  </si>
  <si>
    <t>Ջրամատակարարման և ջրահեռացման բարելավում</t>
  </si>
  <si>
    <t>Խմելու ջրի մատակարարման և ջրահեռացման ծառայությունների սուբսիդավորում</t>
  </si>
  <si>
    <t>այդ թվում՝  ըստ տնտեսվարող սուբյեկտների</t>
  </si>
  <si>
    <t>«Վեոլիա Ջուր» ՓԲԸ</t>
  </si>
  <si>
    <t>Հավելված N 6</t>
  </si>
  <si>
    <t>Աղյուսակ N 1</t>
  </si>
  <si>
    <t>ՀԱՅԱՍՏԱՆԻ ՀԱՆՐԱՊԵՏՈՒԹՅԱՆ ԿԱՌԱՎԱՐՈՒԹՅԱՆ 2019 ԹՎԱԿԱՆԻ ԴԵԿՏԵՄԲԵՐԻ 26-Ի N 1919-Ն ՈՐՈՇՄԱՆ N 9 ՀԱՎԵԼՎԱԾԻ N 9.8 ԱՂՅՈՒՍԱԿՈՒՄ ԿԱՏԱՐՎՈՂ  ՓՈՓՈԽՈՒԹՅՈՒՆՆԵՐԸ ԵՎ ԼՐԱՑՈՒՄՆԵՐԸ</t>
  </si>
  <si>
    <t xml:space="preserve"> ՀՀ տարածքային կառավարման և ենթակառուցվածքների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</si>
  <si>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</si>
  <si>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</si>
  <si>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</si>
  <si>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1004 </t>
  </si>
  <si>
    <t xml:space="preserve"> Ոռոգման համակարգի առողջացում </t>
  </si>
  <si>
    <t xml:space="preserve"> Ծրագրի միջոցառումները </t>
  </si>
  <si>
    <t xml:space="preserve"> Ծրագրի դասիչը` </t>
  </si>
  <si>
    <t>Ցուցանիշների փոփոխությունը (ավելացումները նշված են դրական նշանով)</t>
  </si>
  <si>
    <t xml:space="preserve"> Միջոցառման դասիչը` </t>
  </si>
  <si>
    <t xml:space="preserve">Առաջին կիսամյակ </t>
  </si>
  <si>
    <t xml:space="preserve"> Ինն ամիս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</si>
  <si>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</si>
  <si>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</si>
  <si>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</si>
  <si>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</si>
  <si>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 Պետական մարմինների կողմից օգտագործվող ոչ ֆինանսական ակտիվների հետ գործառնություններ</t>
  </si>
  <si>
    <t xml:space="preserve"> Ակտիվն օգտագործող կազմակերպության(ների) անվանում(ները)՛ </t>
  </si>
  <si>
    <t>ՀՀ ՏԿԵՆ ջրային կոմիտե</t>
  </si>
  <si>
    <t xml:space="preserve"> Արդյունքի չափորոշիչներ </t>
  </si>
  <si>
    <t>Նախագծերի քանակը, հատ</t>
  </si>
  <si>
    <t xml:space="preserve"> Միջոցառման վրա կատարվող ծախսը (հազար դրամ) </t>
  </si>
  <si>
    <t>Ցուցանիշների փոփոխությունը (նվազեցումները նշված են  փակագծերում)</t>
  </si>
  <si>
    <t xml:space="preserve"> Հեր-Հերի ջրամբարից ինքնահոս ջրատարի կառուցում_x000D_
 </t>
  </si>
  <si>
    <t xml:space="preserve"> Հեր-Հերի ջրամբարից ինքնահոս ջրատարի կառուցման համար նախագծերի և աշխատանքների ձեռքբերում </t>
  </si>
  <si>
    <t>Ակտիվն օգտագործող կազմակերպության անվանումը</t>
  </si>
  <si>
    <t xml:space="preserve"> Ինքնահոս ջրատարի կառուցում, հատ </t>
  </si>
  <si>
    <t xml:space="preserve"> 1072 </t>
  </si>
  <si>
    <t xml:space="preserve"> Ջրամատակարարաման և ջրահեռացման բարելավում </t>
  </si>
  <si>
    <t xml:space="preserve"> 11001 </t>
  </si>
  <si>
    <t xml:space="preserve"> Առաջին կիսամյակ </t>
  </si>
  <si>
    <t xml:space="preserve"> Խմելու ջրի մատակարարման և ջրահեռացման ծառայությունների սուբսիդավորում </t>
  </si>
  <si>
    <t xml:space="preserve"> Խմելու ջուր մատակարարող ընկերության սուբսիդավորում՛ հաստատված սակագնի և նվազագույն շահավետ գնի տարբերության չափով </t>
  </si>
  <si>
    <t xml:space="preserve"> Ծառայությունների մատուցում </t>
  </si>
  <si>
    <t xml:space="preserve"> Միջոցառումն իրականացնողի անվանումը </t>
  </si>
  <si>
    <t xml:space="preserve"> Ջրամատակարարման և ջրահեռացման ծառայություններ մատուցող ընկերություն </t>
  </si>
  <si>
    <t xml:space="preserve"> Շահառու բաժանորդների թիվ </t>
  </si>
  <si>
    <t xml:space="preserve"> Բաժանորդներին մատակարարվող ջրի ծավալ, մլն խ մ </t>
  </si>
  <si>
    <t xml:space="preserve"> Հեռացվող կեղտաջրերի ծավալ, մլն խ մ </t>
  </si>
  <si>
    <t xml:space="preserve"> 1 խմ ջրի մատակարարման սուբսիդավորվող մաս, դրամ </t>
  </si>
  <si>
    <t xml:space="preserve"> 1 խմ ջրի ջրահեռացման սուբսիդավորվող մաս, դրամ </t>
  </si>
  <si>
    <t>Աղյուսակ N 2</t>
  </si>
  <si>
    <t xml:space="preserve"> ՀԱՅԱՍՏԱՆԻ ՀԱՆՐԱՊԵՏՈՒԹՅԱՆ ԿԱՌԱՎԱՐՈՒԹՅԱՆ 2019 ԹՎԱԿԱՆԻ ԴԵԿՏԵՄԲԵՐԻ 26-Ի N 1919-Ն ՈՐՈՇՄԱՆ N 9.1 ՀԱՎԵԼՎԱԾԻ N 9.1.26 և N 9.1.58 ԱՂՅՈՒՍԱԿՈՒՄ ԿԱՏԱՐՎՈՂ ՓՈՓՈԽՈՒԹՅՈՒՆՆԵՐԸ ԵՎ ԼՐԱՑՈՒՄՆԵՐԸ</t>
  </si>
  <si>
    <t>Աղյուսակ 9.1.26</t>
  </si>
  <si>
    <t xml:space="preserve"> ՀՀ տարածքային կառավարման և ենթակառուցվածքների նախարարության ջրային կոմիտե </t>
  </si>
  <si>
    <t xml:space="preserve"> ՄԱՍ 1. ՊԵՏԱԿԱՆ ՄԱՐՄՆԻ ԳԾՈՎ ԱՐԴՅՈՒՆՔԱՅԻՆ (ԿԱՏԱՐՈՂԱԿԱՆ) ՑՈՒՑԱՆԻՇՆԵՐԸ </t>
  </si>
  <si>
    <t xml:space="preserve"> Աղյուսակ 9.1.58</t>
  </si>
  <si>
    <t xml:space="preserve"> ՀՀ կառավարություն </t>
  </si>
  <si>
    <t>Հավելված  N 7</t>
  </si>
  <si>
    <t>-ի  N       -Ն որոշման</t>
  </si>
  <si>
    <t xml:space="preserve"> ՀԱՅԱՍՏԱՆԻ ՀԱՆՐԱՊԵՏՈՒԹՅԱՆ ԿԱՌԱՎԱՐՈՒԹՅԱՆ 2019 ԹՎԱԿԱՆԻ ԴԵԿՏԵՄԲԵՐԻ 26-Ի N 1919-Ն ՈՐՈՇՄԱՆ N 10 ՀԱՎԵԼՎԱԾՈՒՄ ԿԱՏԱՐՎՈՂ ԼՐԱՑՈՒՄՆԵՐԸ</t>
  </si>
  <si>
    <t>Կոդը</t>
  </si>
  <si>
    <t>Անվանումը</t>
  </si>
  <si>
    <t>Գնման ձևը</t>
  </si>
  <si>
    <t>Չափի միավորը</t>
  </si>
  <si>
    <t>Միավորի գինը</t>
  </si>
  <si>
    <t>Ցուցանիշների փոփոխությունը (ավելացումները նշված են դրական նշանով)</t>
  </si>
  <si>
    <t>քանակը</t>
  </si>
  <si>
    <t>գումարը 
(հազ. դրամ)</t>
  </si>
  <si>
    <t xml:space="preserve">ՀՀ տարածքային կառավարման և ենթակառուցվածքների նախարարության ջրային կոմիտե </t>
  </si>
  <si>
    <t>Ծրագիր    &lt;&lt;Ոռոգման համակարգի առողջացում&gt;&gt;
Միջոցառում &lt;&lt;Ջրամբարների վերականգնման և վերազինման աշխատանքներ&gt;&gt;</t>
  </si>
  <si>
    <t>Բաժին N 04, Խումբ 02, Դաս 04 Ոռոգման համակարգի առողջացում 
Ծրագիր 1004 Միջոցառում 31014</t>
  </si>
  <si>
    <t>ՄԱՍ II ԱՇԽԱՏԱՆՔՆԵՐ</t>
  </si>
  <si>
    <t>71241200/505</t>
  </si>
  <si>
    <t>Նախագծերի պատրաստում, ծախսերի գնահատում</t>
  </si>
  <si>
    <t>ԳՀ</t>
  </si>
  <si>
    <t>դրամ</t>
  </si>
  <si>
    <t>ՀՀ Շիրակի մարզի Արփի լճի ջրամբարի վերականգնման և վերազինման նախագծանախահաշվային փաստաթղթերի ձեռքբերում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</si>
</sst>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(* #,##0.00_);_(* \(#,##0.00\);_(* &quot;-&quot;??_);_(@_)"/>
    <numFmt numFmtId="164" formatCode="_-* #,##0.00\ _դ_ր_._-;\-* #,##0.00\ _դ_ր_._-;_-* &quot;-&quot;??\ _դ_ր_._-;_-@_-"/>
    <numFmt numFmtId="165" formatCode="##,##0.0;\(##,##0.0\);\-"/>
    <numFmt numFmtId="166" formatCode="#,##0.0_);\(#,##0.0\)"/>
    <numFmt numFmtId="167" formatCode="#,##0.0"/>
    <numFmt numFmtId="168" formatCode="0.0"/>
    <numFmt numFmtId="169" formatCode="_(* #,##0.0_);_(* \(#,##0.0\);_(* &quot;-&quot;??_);_(@_)"/>
    <numFmt numFmtId="170" formatCode="_(* #,##0.0_);_(* \(#,##0.0\);_(* &quot;-&quot;?_);_(@_)"/>
    <numFmt numFmtId="171" formatCode="##,##0;\(##,##0\);\-"/>
  </numFmts>
  <fonts count="61">
    <font>
      <sz val="8"/>
      <name val="GHEA Grapalat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b/>
      <sz val="8"/>
      <name val="GHEA Grapalat"/>
      <family val="2"/>
    </font>
    <font>
      <i/>
      <sz val="8"/>
      <name val="GHEA Grapalat"/>
      <family val="2"/>
    </font>
    <font>
      <sz val="10"/>
      <name val="GHEA Grapalat"/>
      <family val="2"/>
    </font>
    <font>
      <b/>
      <sz val="10"/>
      <color indexed="8"/>
      <name val="GHEA Grapalat"/>
      <family val="3"/>
    </font>
    <font>
      <b/>
      <sz val="10"/>
      <name val="GHEA Grapalat"/>
      <family val="3"/>
    </font>
    <font>
      <b/>
      <sz val="12"/>
      <color indexed="8"/>
      <name val="GHEA Grapalat"/>
      <family val="3"/>
    </font>
    <font>
      <sz val="11"/>
      <name val="GHEA Grapalat"/>
      <family val="3"/>
    </font>
    <font>
      <b/>
      <sz val="11"/>
      <color indexed="8"/>
      <name val="GHEA Grapalat"/>
      <family val="3"/>
    </font>
    <font>
      <b/>
      <sz val="11"/>
      <name val="GHEA Grapalat"/>
      <family val="3"/>
    </font>
    <font>
      <sz val="9"/>
      <name val="GHEA Grapalat"/>
      <family val="3"/>
    </font>
    <font>
      <i/>
      <sz val="9"/>
      <name val="GHEA Grapalat"/>
      <family val="3"/>
    </font>
    <font>
      <b/>
      <sz val="9"/>
      <name val="GHEA Grapalat"/>
      <family val="3"/>
    </font>
    <font>
      <b/>
      <sz val="12"/>
      <name val="GHEA Grapalat"/>
      <family val="3"/>
    </font>
    <font>
      <sz val="12"/>
      <name val="GHEA Grapalat"/>
      <family val="3"/>
    </font>
    <font>
      <sz val="9"/>
      <name val="GHEA Grapalat"/>
      <family val="2"/>
    </font>
    <font>
      <b/>
      <sz val="10"/>
      <name val="GHEA Grapalat"/>
      <family val="2"/>
    </font>
    <font>
      <b/>
      <sz val="9"/>
      <name val="GHEA Grapalat"/>
      <family val="2"/>
    </font>
    <font>
      <i/>
      <sz val="10"/>
      <name val="GHEA Grapalat"/>
      <family val="2"/>
    </font>
    <font>
      <sz val="8"/>
      <name val="GHEA Grapalat"/>
      <family val="3"/>
    </font>
    <font>
      <sz val="10"/>
      <name val="GHEA Grapalat"/>
      <family val="3"/>
    </font>
    <font>
      <b/>
      <u/>
      <sz val="12"/>
      <color indexed="8"/>
      <name val="GHEA Grapalat"/>
      <family val="3"/>
    </font>
    <font>
      <sz val="12"/>
      <color indexed="8"/>
      <name val="GHEA Grapalat"/>
      <family val="3"/>
    </font>
    <font>
      <sz val="10"/>
      <color indexed="8"/>
      <name val="GHEA Grapalat"/>
      <family val="2"/>
    </font>
    <font>
      <sz val="8"/>
      <color indexed="10"/>
      <name val="GHEA Grapalat"/>
      <family val="2"/>
    </font>
    <font>
      <sz val="10"/>
      <color indexed="10"/>
      <name val="GHEA Grapalat"/>
      <family val="2"/>
    </font>
    <font>
      <b/>
      <i/>
      <sz val="12"/>
      <name val="GHEA Grapalat"/>
      <family val="3"/>
    </font>
    <font>
      <i/>
      <sz val="12"/>
      <name val="GHEA Grapalat"/>
      <family val="3"/>
    </font>
    <font>
      <i/>
      <sz val="11"/>
      <name val="GHEA Grapalat"/>
      <family val="3"/>
    </font>
    <font>
      <sz val="11"/>
      <color indexed="8"/>
      <name val="GHEA Grapalat"/>
      <family val="3"/>
    </font>
    <font>
      <b/>
      <i/>
      <sz val="11"/>
      <color indexed="8"/>
      <name val="GHEA Grapalat"/>
      <family val="3"/>
    </font>
    <font>
      <i/>
      <sz val="11"/>
      <color indexed="8"/>
      <name val="GHEA Grapalat"/>
      <family val="3"/>
    </font>
    <font>
      <b/>
      <sz val="14"/>
      <name val="GHEA Grapalat"/>
      <family val="2"/>
    </font>
    <font>
      <i/>
      <sz val="8"/>
      <color indexed="8"/>
      <name val="GHEA Grapalat"/>
      <family val="2"/>
    </font>
    <font>
      <i/>
      <sz val="8"/>
      <name val="GHEA Grapalat"/>
      <family val="3"/>
    </font>
    <font>
      <b/>
      <sz val="8"/>
      <name val="GHEA Grapalat"/>
      <family val="3"/>
    </font>
    <font>
      <sz val="11"/>
      <name val="Calibri"/>
      <family val="2"/>
    </font>
    <font>
      <sz val="12"/>
      <name val="Calibri"/>
      <family val="2"/>
    </font>
    <font>
      <b/>
      <sz val="11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</borders>
  <cellStyleXfs count="53">
    <xf numFmtId="0" fontId="0" fillId="0" borderId="0">
      <alignment horizontal="left" vertical="top" wrapText="1"/>
    </xf>
    <xf numFmtId="164" fontId="18" fillId="0" borderId="0" applyFont="0" applyFill="0" applyBorder="0" applyAlignment="0" applyProtection="0">
      <alignment horizontal="left" vertical="top" wrapText="1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  <xf numFmtId="0" fontId="20" fillId="0" borderId="0"/>
    <xf numFmtId="0" fontId="21" fillId="0" borderId="0"/>
    <xf numFmtId="0" fontId="22" fillId="0" borderId="0"/>
    <xf numFmtId="0" fontId="20" fillId="0" borderId="0"/>
    <xf numFmtId="0" fontId="20" fillId="0" borderId="0"/>
    <xf numFmtId="165" fontId="18" fillId="0" borderId="0" applyFill="0" applyBorder="0" applyProtection="0">
      <alignment horizontal="right" vertical="top"/>
    </xf>
    <xf numFmtId="165" fontId="23" fillId="0" borderId="0" applyFill="0" applyBorder="0" applyProtection="0">
      <alignment horizontal="right" vertical="top"/>
    </xf>
    <xf numFmtId="165" fontId="24" fillId="0" borderId="0" applyFill="0" applyBorder="0" applyProtection="0">
      <alignment horizontal="right" vertical="top"/>
    </xf>
    <xf numFmtId="0" fontId="20" fillId="0" borderId="0"/>
  </cellStyleXfs>
  <cellXfs count="382">
    <xf numFmtId="0" fontId="0" fillId="0" borderId="0" xfId="0">
      <alignment horizontal="left" vertical="top" wrapText="1"/>
    </xf>
    <xf numFmtId="0" fontId="37" fillId="0" borderId="0" xfId="0" applyFont="1">
      <alignment horizontal="left" vertical="top" wrapText="1"/>
    </xf>
    <xf numFmtId="0" fontId="25" fillId="0" borderId="0" xfId="0" applyFont="1">
      <alignment horizontal="left" vertical="top" wrapText="1"/>
    </xf>
    <xf numFmtId="0" fontId="37" fillId="0" borderId="0" xfId="0" applyFont="1" applyAlignment="1">
      <alignment horizontal="left" vertical="top" wrapText="1"/>
    </xf>
    <xf numFmtId="0" fontId="37" fillId="0" borderId="0" xfId="0" applyFont="1" applyFill="1" applyAlignment="1">
      <alignment vertical="center" wrapText="1"/>
    </xf>
    <xf numFmtId="0" fontId="38" fillId="0" borderId="0" xfId="43" applyFont="1" applyFill="1" applyAlignment="1">
      <alignment horizontal="right" vertical="center"/>
    </xf>
    <xf numFmtId="0" fontId="39" fillId="0" borderId="0" xfId="43" applyFont="1" applyFill="1" applyAlignment="1">
      <alignment vertical="center"/>
    </xf>
    <xf numFmtId="0" fontId="38" fillId="0" borderId="0" xfId="0" applyNumberFormat="1" applyFont="1" applyFill="1" applyAlignment="1">
      <alignment vertical="center" wrapText="1"/>
    </xf>
    <xf numFmtId="0" fontId="39" fillId="0" borderId="0" xfId="0" applyNumberFormat="1" applyFont="1" applyFill="1" applyAlignment="1">
      <alignment vertical="center" wrapText="1"/>
    </xf>
    <xf numFmtId="0" fontId="37" fillId="0" borderId="0" xfId="0" applyFont="1" applyAlignment="1">
      <alignment horizontal="right" vertical="top" wrapText="1"/>
    </xf>
    <xf numFmtId="0" fontId="25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vertical="center" wrapText="1"/>
    </xf>
    <xf numFmtId="0" fontId="39" fillId="0" borderId="0" xfId="0" applyFont="1" applyAlignment="1">
      <alignment horizontal="left" vertical="center" wrapText="1"/>
    </xf>
    <xf numFmtId="0" fontId="38" fillId="0" borderId="10" xfId="0" applyFont="1" applyBorder="1" applyAlignment="1">
      <alignment horizontal="left" vertical="center" wrapText="1"/>
    </xf>
    <xf numFmtId="165" fontId="38" fillId="0" borderId="20" xfId="49" applyNumberFormat="1" applyFont="1" applyBorder="1" applyAlignment="1">
      <alignment horizontal="right" vertical="center"/>
    </xf>
    <xf numFmtId="0" fontId="38" fillId="0" borderId="0" xfId="0" applyFont="1" applyAlignment="1">
      <alignment horizontal="left" vertical="center" wrapText="1"/>
    </xf>
    <xf numFmtId="0" fontId="37" fillId="33" borderId="0" xfId="0" applyFont="1" applyFill="1">
      <alignment horizontal="left" vertical="top" wrapText="1"/>
    </xf>
    <xf numFmtId="0" fontId="25" fillId="33" borderId="10" xfId="0" applyFont="1" applyFill="1" applyBorder="1">
      <alignment horizontal="left" vertical="top" wrapText="1"/>
    </xf>
    <xf numFmtId="0" fontId="38" fillId="33" borderId="10" xfId="0" applyFont="1" applyFill="1" applyBorder="1" applyAlignment="1">
      <alignment horizontal="left" vertical="top" wrapText="1"/>
    </xf>
    <xf numFmtId="165" fontId="38" fillId="33" borderId="10" xfId="50" applyNumberFormat="1" applyFont="1" applyFill="1" applyBorder="1" applyAlignment="1">
      <alignment horizontal="right" vertical="top"/>
    </xf>
    <xf numFmtId="0" fontId="25" fillId="33" borderId="0" xfId="0" applyFont="1" applyFill="1">
      <alignment horizontal="left" vertical="top" wrapText="1"/>
    </xf>
    <xf numFmtId="0" fontId="27" fillId="33" borderId="10" xfId="0" applyFont="1" applyFill="1" applyBorder="1" applyAlignment="1">
      <alignment horizontal="left" vertical="top" wrapText="1"/>
    </xf>
    <xf numFmtId="0" fontId="40" fillId="33" borderId="10" xfId="0" applyFont="1" applyFill="1" applyBorder="1">
      <alignment horizontal="left" vertical="top" wrapText="1"/>
    </xf>
    <xf numFmtId="165" fontId="25" fillId="33" borderId="10" xfId="49" applyNumberFormat="1" applyFont="1" applyFill="1" applyBorder="1" applyAlignment="1">
      <alignment horizontal="right" vertical="top"/>
    </xf>
    <xf numFmtId="0" fontId="25" fillId="33" borderId="10" xfId="0" applyFont="1" applyFill="1" applyBorder="1" applyAlignment="1">
      <alignment horizontal="left" vertical="top" wrapText="1"/>
    </xf>
    <xf numFmtId="0" fontId="25" fillId="0" borderId="10" xfId="0" applyFont="1" applyFill="1" applyBorder="1" applyAlignment="1">
      <alignment horizontal="left" vertical="top" wrapText="1"/>
    </xf>
    <xf numFmtId="0" fontId="25" fillId="33" borderId="21" xfId="0" applyFont="1" applyFill="1" applyBorder="1" applyAlignment="1">
      <alignment horizontal="left" vertical="top" wrapText="1"/>
    </xf>
    <xf numFmtId="0" fontId="0" fillId="0" borderId="0" xfId="0" applyNumberFormat="1" applyFont="1" applyFill="1" applyBorder="1" applyAlignment="1" applyProtection="1">
      <alignment horizontal="left" vertical="top" wrapText="1"/>
    </xf>
    <xf numFmtId="0" fontId="0" fillId="0" borderId="10" xfId="0" applyBorder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24" fillId="0" borderId="10" xfId="0" applyFont="1" applyBorder="1">
      <alignment horizontal="left" vertical="top" wrapText="1"/>
    </xf>
    <xf numFmtId="0" fontId="0" fillId="33" borderId="10" xfId="0" applyFill="1" applyBorder="1">
      <alignment horizontal="left" vertical="top" wrapText="1"/>
    </xf>
    <xf numFmtId="0" fontId="41" fillId="33" borderId="10" xfId="0" applyFont="1" applyFill="1" applyBorder="1" applyAlignment="1">
      <alignment horizontal="left" vertical="top" wrapText="1"/>
    </xf>
    <xf numFmtId="0" fontId="0" fillId="33" borderId="10" xfId="0" applyFont="1" applyFill="1" applyBorder="1" applyAlignment="1">
      <alignment horizontal="left" vertical="top" wrapText="1"/>
    </xf>
    <xf numFmtId="0" fontId="24" fillId="33" borderId="10" xfId="0" applyFont="1" applyFill="1" applyBorder="1">
      <alignment horizontal="left" vertical="top" wrapText="1"/>
    </xf>
    <xf numFmtId="0" fontId="0" fillId="33" borderId="0" xfId="0" applyFill="1">
      <alignment horizontal="left" vertical="top" wrapText="1"/>
    </xf>
    <xf numFmtId="0" fontId="32" fillId="0" borderId="0" xfId="0" applyFont="1" applyFill="1" applyAlignment="1">
      <alignment vertical="center" wrapText="1"/>
    </xf>
    <xf numFmtId="0" fontId="31" fillId="0" borderId="0" xfId="43" applyFont="1" applyFill="1" applyAlignment="1">
      <alignment vertical="center"/>
    </xf>
    <xf numFmtId="0" fontId="31" fillId="0" borderId="0" xfId="0" applyNumberFormat="1" applyFont="1" applyFill="1" applyAlignment="1">
      <alignment vertical="center" wrapText="1"/>
    </xf>
    <xf numFmtId="0" fontId="36" fillId="0" borderId="0" xfId="0" applyFont="1" applyAlignment="1">
      <alignment vertical="center" wrapText="1"/>
    </xf>
    <xf numFmtId="0" fontId="36" fillId="33" borderId="0" xfId="0" applyFont="1" applyFill="1" applyAlignment="1">
      <alignment vertical="center" wrapText="1"/>
    </xf>
    <xf numFmtId="49" fontId="27" fillId="0" borderId="0" xfId="0" applyNumberFormat="1" applyFont="1" applyFill="1" applyAlignment="1">
      <alignment horizontal="center" vertical="center" wrapText="1"/>
    </xf>
    <xf numFmtId="0" fontId="31" fillId="0" borderId="0" xfId="0" applyNumberFormat="1" applyFont="1" applyFill="1" applyAlignment="1">
      <alignment horizontal="center" vertical="center" wrapText="1"/>
    </xf>
    <xf numFmtId="166" fontId="27" fillId="33" borderId="0" xfId="0" applyNumberFormat="1" applyFont="1" applyFill="1" applyAlignment="1">
      <alignment horizontal="center" vertical="center" wrapText="1"/>
    </xf>
    <xf numFmtId="166" fontId="27" fillId="0" borderId="0" xfId="0" applyNumberFormat="1" applyFont="1" applyFill="1" applyAlignment="1">
      <alignment horizontal="center" vertical="center" wrapText="1"/>
    </xf>
    <xf numFmtId="0" fontId="42" fillId="0" borderId="0" xfId="0" applyFont="1" applyAlignment="1">
      <alignment horizontal="center" vertical="center" wrapText="1"/>
    </xf>
    <xf numFmtId="49" fontId="26" fillId="0" borderId="10" xfId="0" applyNumberFormat="1" applyFont="1" applyFill="1" applyBorder="1" applyAlignment="1">
      <alignment horizontal="center" vertical="center" textRotation="90" wrapText="1"/>
    </xf>
    <xf numFmtId="166" fontId="26" fillId="0" borderId="10" xfId="0" applyNumberFormat="1" applyFont="1" applyFill="1" applyBorder="1" applyAlignment="1">
      <alignment horizontal="center" vertical="center" wrapText="1"/>
    </xf>
    <xf numFmtId="0" fontId="36" fillId="0" borderId="0" xfId="0" applyFont="1" applyAlignment="1">
      <alignment horizontal="center" vertical="center" wrapText="1"/>
    </xf>
    <xf numFmtId="0" fontId="36" fillId="33" borderId="0" xfId="0" applyFont="1" applyFill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textRotation="90" wrapText="1"/>
    </xf>
    <xf numFmtId="0" fontId="28" fillId="0" borderId="10" xfId="0" applyNumberFormat="1" applyFont="1" applyFill="1" applyBorder="1" applyAlignment="1">
      <alignment horizontal="center" vertical="center" wrapText="1"/>
    </xf>
    <xf numFmtId="166" fontId="28" fillId="33" borderId="20" xfId="0" applyNumberFormat="1" applyFont="1" applyFill="1" applyBorder="1" applyAlignment="1">
      <alignment horizontal="center" vertical="center" wrapText="1"/>
    </xf>
    <xf numFmtId="166" fontId="28" fillId="0" borderId="20" xfId="0" applyNumberFormat="1" applyFont="1" applyFill="1" applyBorder="1" applyAlignment="1">
      <alignment horizontal="center" vertical="center" wrapText="1"/>
    </xf>
    <xf numFmtId="0" fontId="36" fillId="33" borderId="10" xfId="0" applyFont="1" applyFill="1" applyBorder="1" applyAlignment="1">
      <alignment horizontal="center" vertical="center" wrapText="1"/>
    </xf>
    <xf numFmtId="0" fontId="43" fillId="33" borderId="10" xfId="0" applyFont="1" applyFill="1" applyBorder="1" applyAlignment="1">
      <alignment horizontal="center" vertical="center" wrapText="1"/>
    </xf>
    <xf numFmtId="166" fontId="28" fillId="33" borderId="10" xfId="0" applyNumberFormat="1" applyFont="1" applyFill="1" applyBorder="1" applyAlignment="1">
      <alignment horizontal="center" vertical="center" wrapText="1"/>
    </xf>
    <xf numFmtId="166" fontId="36" fillId="33" borderId="10" xfId="0" applyNumberFormat="1" applyFont="1" applyFill="1" applyBorder="1" applyAlignment="1">
      <alignment horizontal="center" vertical="center" wrapText="1"/>
    </xf>
    <xf numFmtId="0" fontId="35" fillId="33" borderId="34" xfId="0" applyFont="1" applyFill="1" applyBorder="1" applyAlignment="1">
      <alignment horizontal="center" vertical="center" wrapText="1"/>
    </xf>
    <xf numFmtId="0" fontId="36" fillId="33" borderId="34" xfId="0" applyFont="1" applyFill="1" applyBorder="1" applyAlignment="1">
      <alignment horizontal="center" vertical="center" wrapText="1"/>
    </xf>
    <xf numFmtId="166" fontId="36" fillId="33" borderId="34" xfId="0" applyNumberFormat="1" applyFont="1" applyFill="1" applyBorder="1" applyAlignment="1">
      <alignment horizontal="center" vertical="center" wrapText="1"/>
    </xf>
    <xf numFmtId="0" fontId="0" fillId="0" borderId="34" xfId="0" applyBorder="1">
      <alignment horizontal="left" vertical="top" wrapText="1"/>
    </xf>
    <xf numFmtId="0" fontId="41" fillId="33" borderId="34" xfId="0" applyFont="1" applyFill="1" applyBorder="1">
      <alignment horizontal="left" vertical="top" wrapText="1"/>
    </xf>
    <xf numFmtId="0" fontId="41" fillId="0" borderId="34" xfId="0" applyFont="1" applyBorder="1">
      <alignment horizontal="left" vertical="top" wrapText="1"/>
    </xf>
    <xf numFmtId="168" fontId="44" fillId="33" borderId="10" xfId="48" applyNumberFormat="1" applyFont="1" applyFill="1" applyBorder="1" applyAlignment="1">
      <alignment horizontal="left" vertical="center" wrapText="1"/>
    </xf>
    <xf numFmtId="0" fontId="41" fillId="0" borderId="10" xfId="0" applyFont="1" applyBorder="1">
      <alignment horizontal="left" vertical="top" wrapText="1"/>
    </xf>
    <xf numFmtId="0" fontId="35" fillId="33" borderId="10" xfId="0" applyFont="1" applyFill="1" applyBorder="1" applyAlignment="1">
      <alignment horizontal="center" vertical="center" wrapText="1"/>
    </xf>
    <xf numFmtId="0" fontId="36" fillId="0" borderId="10" xfId="0" applyFont="1" applyBorder="1" applyAlignment="1">
      <alignment horizontal="left" vertical="center" wrapText="1"/>
    </xf>
    <xf numFmtId="0" fontId="0" fillId="0" borderId="0" xfId="0" applyFont="1" applyAlignment="1">
      <alignment horizontal="left" vertical="top" wrapText="1"/>
    </xf>
    <xf numFmtId="0" fontId="41" fillId="0" borderId="0" xfId="0" applyNumberFormat="1" applyFont="1" applyFill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top" wrapText="1"/>
    </xf>
    <xf numFmtId="0" fontId="25" fillId="0" borderId="10" xfId="0" applyFont="1" applyBorder="1">
      <alignment horizontal="left" vertical="top" wrapText="1"/>
    </xf>
    <xf numFmtId="0" fontId="38" fillId="0" borderId="10" xfId="0" applyFont="1" applyBorder="1" applyAlignment="1">
      <alignment horizontal="left" vertical="top" wrapText="1"/>
    </xf>
    <xf numFmtId="165" fontId="38" fillId="0" borderId="20" xfId="50" applyNumberFormat="1" applyFont="1" applyBorder="1" applyAlignment="1">
      <alignment horizontal="right" vertical="top"/>
    </xf>
    <xf numFmtId="0" fontId="25" fillId="0" borderId="10" xfId="0" applyFont="1" applyBorder="1" applyAlignment="1">
      <alignment horizontal="left" vertical="top" wrapText="1"/>
    </xf>
    <xf numFmtId="165" fontId="38" fillId="0" borderId="10" xfId="50" applyNumberFormat="1" applyFont="1" applyBorder="1" applyAlignment="1">
      <alignment horizontal="right" vertical="top"/>
    </xf>
    <xf numFmtId="0" fontId="0" fillId="33" borderId="0" xfId="0" applyFont="1" applyFill="1" applyAlignment="1">
      <alignment horizontal="left" vertical="top" wrapText="1"/>
    </xf>
    <xf numFmtId="0" fontId="25" fillId="33" borderId="34" xfId="0" applyFont="1" applyFill="1" applyBorder="1">
      <alignment horizontal="left" vertical="top" wrapText="1"/>
    </xf>
    <xf numFmtId="0" fontId="25" fillId="33" borderId="34" xfId="0" applyFont="1" applyFill="1" applyBorder="1" applyAlignment="1">
      <alignment horizontal="left" vertical="top" wrapText="1"/>
    </xf>
    <xf numFmtId="0" fontId="45" fillId="33" borderId="10" xfId="0" applyFont="1" applyFill="1" applyBorder="1" applyAlignment="1">
      <alignment horizontal="left" vertical="top" wrapText="1"/>
    </xf>
    <xf numFmtId="0" fontId="40" fillId="33" borderId="10" xfId="0" applyFont="1" applyFill="1" applyBorder="1" applyAlignment="1">
      <alignment horizontal="left" vertical="top" wrapText="1"/>
    </xf>
    <xf numFmtId="165" fontId="40" fillId="33" borderId="10" xfId="51" applyNumberFormat="1" applyFont="1" applyFill="1" applyBorder="1" applyAlignment="1">
      <alignment horizontal="right" vertical="top"/>
    </xf>
    <xf numFmtId="0" fontId="25" fillId="33" borderId="11" xfId="0" applyFont="1" applyFill="1" applyBorder="1">
      <alignment horizontal="left" vertical="top" wrapText="1"/>
    </xf>
    <xf numFmtId="165" fontId="25" fillId="33" borderId="21" xfId="49" applyNumberFormat="1" applyFont="1" applyFill="1" applyBorder="1" applyAlignment="1">
      <alignment horizontal="right" vertical="top"/>
    </xf>
    <xf numFmtId="0" fontId="46" fillId="33" borderId="0" xfId="0" applyFont="1" applyFill="1">
      <alignment horizontal="left" vertical="top" wrapText="1"/>
    </xf>
    <xf numFmtId="0" fontId="47" fillId="33" borderId="34" xfId="0" applyFont="1" applyFill="1" applyBorder="1">
      <alignment horizontal="left" vertical="top" wrapText="1"/>
    </xf>
    <xf numFmtId="0" fontId="47" fillId="33" borderId="11" xfId="0" applyFont="1" applyFill="1" applyBorder="1">
      <alignment horizontal="left" vertical="top" wrapText="1"/>
    </xf>
    <xf numFmtId="0" fontId="25" fillId="33" borderId="20" xfId="0" applyFont="1" applyFill="1" applyBorder="1" applyAlignment="1">
      <alignment horizontal="left" vertical="top" wrapText="1"/>
    </xf>
    <xf numFmtId="0" fontId="47" fillId="33" borderId="10" xfId="0" applyFont="1" applyFill="1" applyBorder="1">
      <alignment horizontal="left" vertical="top" wrapText="1"/>
    </xf>
    <xf numFmtId="0" fontId="47" fillId="33" borderId="17" xfId="0" applyFont="1" applyFill="1" applyBorder="1">
      <alignment horizontal="left" vertical="top" wrapText="1"/>
    </xf>
    <xf numFmtId="0" fontId="42" fillId="33" borderId="0" xfId="0" applyFont="1" applyFill="1" applyAlignment="1">
      <alignment horizontal="left" vertical="top" wrapText="1"/>
    </xf>
    <xf numFmtId="0" fontId="29" fillId="33" borderId="23" xfId="0" applyFont="1" applyFill="1" applyBorder="1" applyAlignment="1">
      <alignment horizontal="left" vertical="top" wrapText="1"/>
    </xf>
    <xf numFmtId="0" fontId="42" fillId="0" borderId="10" xfId="0" applyFont="1" applyBorder="1" applyAlignment="1">
      <alignment horizontal="left" vertical="top" wrapText="1"/>
    </xf>
    <xf numFmtId="166" fontId="36" fillId="0" borderId="0" xfId="0" applyNumberFormat="1" applyFont="1" applyAlignment="1">
      <alignment vertical="center" wrapText="1"/>
    </xf>
    <xf numFmtId="43" fontId="36" fillId="0" borderId="0" xfId="1" applyNumberFormat="1" applyFont="1" applyAlignment="1">
      <alignment vertical="center" wrapText="1"/>
    </xf>
    <xf numFmtId="0" fontId="32" fillId="33" borderId="0" xfId="0" applyFont="1" applyFill="1" applyAlignment="1">
      <alignment vertical="center" wrapText="1"/>
    </xf>
    <xf numFmtId="43" fontId="32" fillId="33" borderId="0" xfId="1" applyNumberFormat="1" applyFont="1" applyFill="1" applyAlignment="1">
      <alignment vertical="center" wrapText="1"/>
    </xf>
    <xf numFmtId="0" fontId="31" fillId="33" borderId="0" xfId="43" applyFont="1" applyFill="1" applyAlignment="1">
      <alignment vertical="center"/>
    </xf>
    <xf numFmtId="0" fontId="31" fillId="33" borderId="0" xfId="0" applyNumberFormat="1" applyFont="1" applyFill="1" applyAlignment="1">
      <alignment vertical="center" wrapText="1"/>
    </xf>
    <xf numFmtId="43" fontId="42" fillId="0" borderId="0" xfId="1" applyNumberFormat="1" applyFont="1" applyAlignment="1">
      <alignment horizontal="center" vertical="center" wrapText="1"/>
    </xf>
    <xf numFmtId="49" fontId="26" fillId="0" borderId="20" xfId="0" applyNumberFormat="1" applyFont="1" applyFill="1" applyBorder="1" applyAlignment="1">
      <alignment horizontal="center" vertical="center" textRotation="90" wrapText="1"/>
    </xf>
    <xf numFmtId="43" fontId="36" fillId="0" borderId="0" xfId="1" applyNumberFormat="1" applyFont="1" applyAlignment="1">
      <alignment horizontal="center" vertical="center" wrapText="1"/>
    </xf>
    <xf numFmtId="166" fontId="35" fillId="33" borderId="10" xfId="0" applyNumberFormat="1" applyFont="1" applyFill="1" applyBorder="1" applyAlignment="1">
      <alignment horizontal="center" vertical="center" wrapText="1"/>
    </xf>
    <xf numFmtId="166" fontId="28" fillId="0" borderId="10" xfId="0" applyNumberFormat="1" applyFont="1" applyFill="1" applyBorder="1" applyAlignment="1">
      <alignment horizontal="center" vertical="center" wrapText="1"/>
    </xf>
    <xf numFmtId="43" fontId="36" fillId="33" borderId="0" xfId="1" applyNumberFormat="1" applyFont="1" applyFill="1" applyAlignment="1">
      <alignment horizontal="center" vertical="center" wrapText="1"/>
    </xf>
    <xf numFmtId="43" fontId="36" fillId="33" borderId="0" xfId="1" applyNumberFormat="1" applyFont="1" applyFill="1" applyAlignment="1">
      <alignment vertical="center" wrapText="1"/>
    </xf>
    <xf numFmtId="0" fontId="36" fillId="33" borderId="34" xfId="0" applyFont="1" applyFill="1" applyBorder="1" applyAlignment="1">
      <alignment horizontal="left" vertical="center" wrapText="1"/>
    </xf>
    <xf numFmtId="0" fontId="35" fillId="33" borderId="0" xfId="0" applyFont="1" applyFill="1" applyAlignment="1">
      <alignment vertical="center" wrapText="1"/>
    </xf>
    <xf numFmtId="43" fontId="35" fillId="33" borderId="0" xfId="1" applyNumberFormat="1" applyFont="1" applyFill="1" applyAlignment="1">
      <alignment vertical="center" wrapText="1"/>
    </xf>
    <xf numFmtId="0" fontId="48" fillId="33" borderId="0" xfId="0" applyFont="1" applyFill="1" applyAlignment="1">
      <alignment vertical="center" wrapText="1"/>
    </xf>
    <xf numFmtId="43" fontId="48" fillId="33" borderId="0" xfId="1" applyNumberFormat="1" applyFont="1" applyFill="1" applyAlignment="1">
      <alignment vertical="center" wrapText="1"/>
    </xf>
    <xf numFmtId="0" fontId="48" fillId="33" borderId="10" xfId="0" applyFont="1" applyFill="1" applyBorder="1" applyAlignment="1">
      <alignment horizontal="center" vertical="center" wrapText="1"/>
    </xf>
    <xf numFmtId="0" fontId="49" fillId="33" borderId="10" xfId="0" applyFont="1" applyFill="1" applyBorder="1" applyAlignment="1">
      <alignment horizontal="left" vertical="center" wrapText="1"/>
    </xf>
    <xf numFmtId="166" fontId="48" fillId="33" borderId="10" xfId="0" applyNumberFormat="1" applyFont="1" applyFill="1" applyBorder="1" applyAlignment="1">
      <alignment horizontal="center" vertical="center" wrapText="1"/>
    </xf>
    <xf numFmtId="166" fontId="35" fillId="33" borderId="34" xfId="0" applyNumberFormat="1" applyFont="1" applyFill="1" applyBorder="1" applyAlignment="1">
      <alignment horizontal="center" vertical="center" wrapText="1"/>
    </xf>
    <xf numFmtId="0" fontId="36" fillId="0" borderId="10" xfId="0" applyFont="1" applyBorder="1" applyAlignment="1">
      <alignment horizontal="center" vertical="center" wrapText="1"/>
    </xf>
    <xf numFmtId="0" fontId="36" fillId="33" borderId="10" xfId="0" applyFont="1" applyFill="1" applyBorder="1" applyAlignment="1">
      <alignment horizontal="left" vertical="center" wrapText="1"/>
    </xf>
    <xf numFmtId="0" fontId="31" fillId="0" borderId="0" xfId="0" applyFont="1" applyFill="1" applyAlignment="1">
      <alignment vertical="top"/>
    </xf>
    <xf numFmtId="166" fontId="31" fillId="0" borderId="0" xfId="0" applyNumberFormat="1" applyFont="1" applyFill="1" applyAlignment="1">
      <alignment vertical="top"/>
    </xf>
    <xf numFmtId="43" fontId="31" fillId="0" borderId="0" xfId="1" applyNumberFormat="1" applyFont="1" applyFill="1" applyAlignment="1">
      <alignment vertical="top"/>
    </xf>
    <xf numFmtId="0" fontId="29" fillId="0" borderId="0" xfId="0" applyFont="1" applyFill="1" applyAlignment="1">
      <alignment horizontal="right" vertical="top"/>
    </xf>
    <xf numFmtId="0" fontId="31" fillId="0" borderId="10" xfId="0" applyFont="1" applyFill="1" applyBorder="1" applyAlignment="1">
      <alignment vertical="top" wrapText="1"/>
    </xf>
    <xf numFmtId="0" fontId="31" fillId="0" borderId="10" xfId="0" applyFont="1" applyFill="1" applyBorder="1" applyAlignment="1">
      <alignment horizontal="center" vertical="top" wrapText="1"/>
    </xf>
    <xf numFmtId="0" fontId="31" fillId="0" borderId="34" xfId="0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vertical="top"/>
    </xf>
    <xf numFmtId="0" fontId="31" fillId="0" borderId="20" xfId="0" applyFont="1" applyFill="1" applyBorder="1" applyAlignment="1">
      <alignment horizontal="center" vertical="center"/>
    </xf>
    <xf numFmtId="166" fontId="31" fillId="0" borderId="10" xfId="0" applyNumberFormat="1" applyFont="1" applyFill="1" applyBorder="1" applyAlignment="1">
      <alignment horizontal="right" vertical="center"/>
    </xf>
    <xf numFmtId="169" fontId="31" fillId="0" borderId="10" xfId="1" applyNumberFormat="1" applyFont="1" applyFill="1" applyBorder="1" applyAlignment="1">
      <alignment horizontal="right" vertical="center"/>
    </xf>
    <xf numFmtId="0" fontId="31" fillId="33" borderId="10" xfId="0" applyFont="1" applyFill="1" applyBorder="1" applyAlignment="1">
      <alignment horizontal="center" vertical="center"/>
    </xf>
    <xf numFmtId="0" fontId="29" fillId="0" borderId="0" xfId="0" applyFont="1" applyFill="1" applyAlignment="1">
      <alignment vertical="top"/>
    </xf>
    <xf numFmtId="166" fontId="29" fillId="0" borderId="0" xfId="0" applyNumberFormat="1" applyFont="1" applyFill="1" applyAlignment="1">
      <alignment vertical="top"/>
    </xf>
    <xf numFmtId="43" fontId="29" fillId="0" borderId="0" xfId="1" applyNumberFormat="1" applyFont="1" applyFill="1" applyAlignment="1">
      <alignment vertical="top"/>
    </xf>
    <xf numFmtId="0" fontId="29" fillId="0" borderId="10" xfId="0" applyFont="1" applyFill="1" applyBorder="1" applyAlignment="1">
      <alignment vertical="top"/>
    </xf>
    <xf numFmtId="0" fontId="29" fillId="0" borderId="10" xfId="0" applyFont="1" applyFill="1" applyBorder="1" applyAlignment="1">
      <alignment vertical="top" wrapText="1"/>
    </xf>
    <xf numFmtId="169" fontId="29" fillId="0" borderId="10" xfId="1" applyNumberFormat="1" applyFont="1" applyFill="1" applyBorder="1" applyAlignment="1">
      <alignment horizontal="right" vertical="center"/>
    </xf>
    <xf numFmtId="169" fontId="50" fillId="0" borderId="10" xfId="1" applyNumberFormat="1" applyFont="1" applyFill="1" applyBorder="1" applyAlignment="1">
      <alignment horizontal="right" vertical="center"/>
    </xf>
    <xf numFmtId="0" fontId="31" fillId="0" borderId="10" xfId="0" applyFont="1" applyFill="1" applyBorder="1" applyAlignment="1">
      <alignment horizontal="center" vertical="top"/>
    </xf>
    <xf numFmtId="170" fontId="51" fillId="33" borderId="10" xfId="45" applyNumberFormat="1" applyFont="1" applyFill="1" applyBorder="1" applyAlignment="1">
      <alignment horizontal="left" vertical="center" wrapText="1"/>
    </xf>
    <xf numFmtId="0" fontId="29" fillId="0" borderId="0" xfId="0" applyFont="1" applyAlignment="1">
      <alignment vertical="top"/>
    </xf>
    <xf numFmtId="43" fontId="29" fillId="0" borderId="0" xfId="1" applyNumberFormat="1" applyFont="1" applyAlignment="1">
      <alignment vertical="top"/>
    </xf>
    <xf numFmtId="0" fontId="51" fillId="0" borderId="17" xfId="0" applyFont="1" applyFill="1" applyBorder="1" applyAlignment="1">
      <alignment horizontal="left" vertical="center" wrapText="1"/>
    </xf>
    <xf numFmtId="0" fontId="30" fillId="0" borderId="17" xfId="0" applyFont="1" applyFill="1" applyBorder="1" applyAlignment="1">
      <alignment horizontal="center" vertical="center" wrapText="1"/>
    </xf>
    <xf numFmtId="0" fontId="51" fillId="0" borderId="10" xfId="0" applyFont="1" applyFill="1" applyBorder="1" applyAlignment="1">
      <alignment vertical="center"/>
    </xf>
    <xf numFmtId="0" fontId="29" fillId="0" borderId="10" xfId="0" applyFont="1" applyFill="1" applyBorder="1" applyAlignment="1">
      <alignment horizontal="left" vertical="center" wrapText="1"/>
    </xf>
    <xf numFmtId="0" fontId="51" fillId="0" borderId="13" xfId="0" applyFont="1" applyFill="1" applyBorder="1" applyAlignment="1">
      <alignment vertical="center"/>
    </xf>
    <xf numFmtId="0" fontId="30" fillId="0" borderId="19" xfId="0" applyFont="1" applyFill="1" applyBorder="1" applyAlignment="1">
      <alignment horizontal="left" vertical="center"/>
    </xf>
    <xf numFmtId="0" fontId="51" fillId="0" borderId="19" xfId="0" applyFont="1" applyFill="1" applyBorder="1" applyAlignment="1">
      <alignment vertical="center"/>
    </xf>
    <xf numFmtId="0" fontId="29" fillId="0" borderId="19" xfId="0" applyFont="1" applyFill="1" applyBorder="1" applyAlignment="1">
      <alignment vertical="center"/>
    </xf>
    <xf numFmtId="0" fontId="52" fillId="0" borderId="14" xfId="0" applyFont="1" applyFill="1" applyBorder="1" applyAlignment="1">
      <alignment vertical="center" wrapText="1"/>
    </xf>
    <xf numFmtId="0" fontId="53" fillId="0" borderId="17" xfId="0" applyFont="1" applyFill="1" applyBorder="1" applyAlignment="1">
      <alignment vertical="center" wrapText="1"/>
    </xf>
    <xf numFmtId="166" fontId="50" fillId="0" borderId="10" xfId="0" applyNumberFormat="1" applyFont="1" applyFill="1" applyBorder="1" applyAlignment="1">
      <alignment horizontal="right" vertical="center"/>
    </xf>
    <xf numFmtId="166" fontId="27" fillId="0" borderId="0" xfId="0" applyNumberFormat="1" applyFont="1" applyFill="1" applyAlignment="1">
      <alignment horizontal="right" wrapText="1"/>
    </xf>
    <xf numFmtId="166" fontId="27" fillId="0" borderId="0" xfId="0" applyNumberFormat="1" applyFont="1" applyFill="1" applyAlignment="1">
      <alignment vertical="center" wrapText="1"/>
    </xf>
    <xf numFmtId="0" fontId="31" fillId="0" borderId="0" xfId="0" applyNumberFormat="1" applyFont="1" applyFill="1" applyBorder="1" applyAlignment="1">
      <alignment vertical="center" wrapText="1"/>
    </xf>
    <xf numFmtId="0" fontId="54" fillId="33" borderId="0" xfId="0" applyFont="1" applyFill="1" applyAlignment="1">
      <alignment horizontal="center" vertical="top"/>
    </xf>
    <xf numFmtId="0" fontId="0" fillId="33" borderId="0" xfId="0" applyFont="1" applyFill="1" applyAlignment="1">
      <alignment horizontal="right" vertical="top" wrapText="1"/>
    </xf>
    <xf numFmtId="0" fontId="23" fillId="33" borderId="10" xfId="0" applyFont="1" applyFill="1" applyBorder="1" applyAlignment="1">
      <alignment horizontal="left" vertical="top" wrapText="1"/>
    </xf>
    <xf numFmtId="0" fontId="24" fillId="33" borderId="10" xfId="0" applyFont="1" applyFill="1" applyBorder="1" applyAlignment="1">
      <alignment horizontal="left" vertical="top" wrapText="1"/>
    </xf>
    <xf numFmtId="0" fontId="55" fillId="33" borderId="10" xfId="0" applyFont="1" applyFill="1" applyBorder="1" applyAlignment="1">
      <alignment horizontal="left" vertical="top" wrapText="1"/>
    </xf>
    <xf numFmtId="0" fontId="0" fillId="33" borderId="21" xfId="0" applyFont="1" applyFill="1" applyBorder="1" applyAlignment="1">
      <alignment horizontal="center" vertical="top" wrapText="1"/>
    </xf>
    <xf numFmtId="0" fontId="24" fillId="33" borderId="34" xfId="0" applyFont="1" applyFill="1" applyBorder="1" applyAlignment="1">
      <alignment horizontal="right" vertical="top" wrapText="1"/>
    </xf>
    <xf numFmtId="165" fontId="18" fillId="0" borderId="10" xfId="49" applyNumberFormat="1" applyFont="1" applyBorder="1" applyAlignment="1">
      <alignment horizontal="right" vertical="top"/>
    </xf>
    <xf numFmtId="0" fontId="0" fillId="33" borderId="0" xfId="0" applyFill="1" applyBorder="1">
      <alignment horizontal="left" vertical="top" wrapText="1"/>
    </xf>
    <xf numFmtId="0" fontId="0" fillId="33" borderId="0" xfId="0" applyFont="1" applyFill="1" applyBorder="1" applyAlignment="1">
      <alignment horizontal="left" vertical="top" wrapText="1"/>
    </xf>
    <xf numFmtId="165" fontId="18" fillId="0" borderId="0" xfId="49" applyNumberFormat="1" applyFont="1" applyBorder="1" applyAlignment="1">
      <alignment horizontal="right" vertical="top"/>
    </xf>
    <xf numFmtId="0" fontId="32" fillId="0" borderId="10" xfId="0" applyFont="1" applyBorder="1" applyAlignment="1">
      <alignment horizontal="left" vertical="top" wrapText="1"/>
    </xf>
    <xf numFmtId="0" fontId="33" fillId="0" borderId="10" xfId="0" applyFont="1" applyBorder="1" applyAlignment="1">
      <alignment horizontal="left" vertical="top" wrapText="1"/>
    </xf>
    <xf numFmtId="0" fontId="32" fillId="0" borderId="0" xfId="0" applyFont="1" applyAlignment="1">
      <alignment horizontal="left" vertical="top" wrapText="1"/>
    </xf>
    <xf numFmtId="0" fontId="32" fillId="0" borderId="20" xfId="0" applyFont="1" applyBorder="1" applyAlignment="1">
      <alignment horizontal="left" vertical="top" wrapText="1"/>
    </xf>
    <xf numFmtId="0" fontId="33" fillId="0" borderId="20" xfId="0" applyFont="1" applyBorder="1" applyAlignment="1">
      <alignment horizontal="left" vertical="top" wrapText="1"/>
    </xf>
    <xf numFmtId="0" fontId="32" fillId="0" borderId="20" xfId="0" applyFont="1" applyBorder="1" applyAlignment="1">
      <alignment horizontal="center" vertical="top" wrapText="1"/>
    </xf>
    <xf numFmtId="0" fontId="56" fillId="0" borderId="10" xfId="0" applyFont="1" applyBorder="1" applyAlignment="1">
      <alignment horizontal="left" vertical="top" wrapText="1"/>
    </xf>
    <xf numFmtId="0" fontId="32" fillId="0" borderId="21" xfId="0" applyFont="1" applyBorder="1" applyAlignment="1">
      <alignment horizontal="center" vertical="top" wrapText="1"/>
    </xf>
    <xf numFmtId="0" fontId="34" fillId="0" borderId="10" xfId="0" applyFont="1" applyBorder="1" applyAlignment="1">
      <alignment horizontal="left" vertical="top" wrapText="1"/>
    </xf>
    <xf numFmtId="171" fontId="32" fillId="33" borderId="23" xfId="49" applyNumberFormat="1" applyFont="1" applyFill="1" applyBorder="1" applyAlignment="1">
      <alignment horizontal="center" vertical="top"/>
    </xf>
    <xf numFmtId="166" fontId="32" fillId="33" borderId="34" xfId="0" applyNumberFormat="1" applyFont="1" applyFill="1" applyBorder="1" applyAlignment="1">
      <alignment horizontal="center" vertical="center" wrapText="1"/>
    </xf>
    <xf numFmtId="165" fontId="32" fillId="33" borderId="23" xfId="49" applyNumberFormat="1" applyFont="1" applyFill="1" applyBorder="1" applyAlignment="1">
      <alignment horizontal="center" vertical="top"/>
    </xf>
    <xf numFmtId="49" fontId="57" fillId="33" borderId="0" xfId="0" applyNumberFormat="1" applyFont="1" applyFill="1" applyAlignment="1">
      <alignment horizontal="left" vertical="top" wrapText="1"/>
    </xf>
    <xf numFmtId="0" fontId="55" fillId="33" borderId="13" xfId="0" applyFont="1" applyFill="1" applyBorder="1" applyAlignment="1">
      <alignment horizontal="left" vertical="top" wrapText="1"/>
    </xf>
    <xf numFmtId="0" fontId="24" fillId="33" borderId="10" xfId="0" applyFont="1" applyFill="1" applyBorder="1" applyAlignment="1">
      <alignment horizontal="right" vertical="top" wrapText="1"/>
    </xf>
    <xf numFmtId="14" fontId="0" fillId="33" borderId="0" xfId="0" applyNumberFormat="1" applyFont="1" applyFill="1" applyAlignment="1">
      <alignment horizontal="left" vertical="top" wrapText="1"/>
    </xf>
    <xf numFmtId="0" fontId="32" fillId="33" borderId="0" xfId="0" applyFont="1" applyFill="1" applyBorder="1" applyAlignment="1">
      <alignment horizontal="left" vertical="top" wrapText="1"/>
    </xf>
    <xf numFmtId="0" fontId="33" fillId="33" borderId="0" xfId="0" applyFont="1" applyFill="1" applyBorder="1" applyAlignment="1">
      <alignment horizontal="left" vertical="top" wrapText="1"/>
    </xf>
    <xf numFmtId="0" fontId="23" fillId="33" borderId="10" xfId="0" applyFont="1" applyFill="1" applyBorder="1" applyAlignment="1">
      <alignment vertical="top" wrapText="1"/>
    </xf>
    <xf numFmtId="0" fontId="57" fillId="33" borderId="0" xfId="0" applyFont="1" applyFill="1" applyAlignment="1">
      <alignment horizontal="right" vertical="top" wrapText="1"/>
    </xf>
    <xf numFmtId="0" fontId="54" fillId="33" borderId="0" xfId="0" applyFont="1" applyFill="1" applyAlignment="1">
      <alignment vertical="top"/>
    </xf>
    <xf numFmtId="0" fontId="32" fillId="33" borderId="10" xfId="0" applyFont="1" applyFill="1" applyBorder="1" applyAlignment="1">
      <alignment horizontal="left" vertical="top" wrapText="1"/>
    </xf>
    <xf numFmtId="0" fontId="33" fillId="33" borderId="10" xfId="0" applyFont="1" applyFill="1" applyBorder="1" applyAlignment="1">
      <alignment horizontal="left" vertical="top" wrapText="1"/>
    </xf>
    <xf numFmtId="0" fontId="32" fillId="33" borderId="0" xfId="0" applyFont="1" applyFill="1" applyAlignment="1">
      <alignment horizontal="left" vertical="top" wrapText="1"/>
    </xf>
    <xf numFmtId="0" fontId="32" fillId="33" borderId="20" xfId="0" applyFont="1" applyFill="1" applyBorder="1" applyAlignment="1">
      <alignment horizontal="left" vertical="top" wrapText="1"/>
    </xf>
    <xf numFmtId="0" fontId="33" fillId="33" borderId="20" xfId="0" applyFont="1" applyFill="1" applyBorder="1" applyAlignment="1">
      <alignment horizontal="left" vertical="top" wrapText="1"/>
    </xf>
    <xf numFmtId="0" fontId="32" fillId="33" borderId="20" xfId="0" applyFont="1" applyFill="1" applyBorder="1" applyAlignment="1">
      <alignment horizontal="center" vertical="top" wrapText="1"/>
    </xf>
    <xf numFmtId="0" fontId="56" fillId="33" borderId="10" xfId="0" applyFont="1" applyFill="1" applyBorder="1" applyAlignment="1">
      <alignment horizontal="left" vertical="top" wrapText="1"/>
    </xf>
    <xf numFmtId="0" fontId="34" fillId="33" borderId="10" xfId="0" applyFont="1" applyFill="1" applyBorder="1" applyAlignment="1">
      <alignment horizontal="left" vertical="top" wrapText="1"/>
    </xf>
    <xf numFmtId="0" fontId="32" fillId="33" borderId="21" xfId="0" applyFont="1" applyFill="1" applyBorder="1" applyAlignment="1">
      <alignment horizontal="center" vertical="top" wrapText="1"/>
    </xf>
    <xf numFmtId="171" fontId="32" fillId="33" borderId="28" xfId="49" applyNumberFormat="1" applyFont="1" applyFill="1" applyBorder="1" applyAlignment="1">
      <alignment horizontal="center" vertical="top"/>
    </xf>
    <xf numFmtId="166" fontId="32" fillId="33" borderId="10" xfId="0" applyNumberFormat="1" applyFont="1" applyFill="1" applyBorder="1" applyAlignment="1">
      <alignment horizontal="center" vertical="center" wrapText="1"/>
    </xf>
    <xf numFmtId="0" fontId="36" fillId="33" borderId="0" xfId="44" applyFont="1" applyFill="1" applyAlignment="1">
      <alignment vertical="center"/>
    </xf>
    <xf numFmtId="0" fontId="36" fillId="33" borderId="0" xfId="46" applyFont="1" applyFill="1" applyAlignment="1">
      <alignment horizontal="right" vertical="center"/>
    </xf>
    <xf numFmtId="0" fontId="36" fillId="33" borderId="0" xfId="46" applyFont="1" applyFill="1" applyAlignment="1">
      <alignment horizontal="center" vertical="center"/>
    </xf>
    <xf numFmtId="0" fontId="58" fillId="33" borderId="0" xfId="44" applyFont="1" applyFill="1" applyAlignment="1">
      <alignment vertical="center"/>
    </xf>
    <xf numFmtId="0" fontId="58" fillId="33" borderId="0" xfId="44" applyFont="1" applyFill="1" applyAlignment="1">
      <alignment horizontal="center" vertical="center"/>
    </xf>
    <xf numFmtId="0" fontId="59" fillId="33" borderId="0" xfId="44" applyFont="1" applyFill="1" applyAlignment="1">
      <alignment vertical="center"/>
    </xf>
    <xf numFmtId="0" fontId="36" fillId="33" borderId="10" xfId="46" applyFont="1" applyFill="1" applyBorder="1" applyAlignment="1">
      <alignment horizontal="center" vertical="center"/>
    </xf>
    <xf numFmtId="0" fontId="36" fillId="33" borderId="10" xfId="46" applyFont="1" applyFill="1" applyBorder="1" applyAlignment="1">
      <alignment horizontal="center" vertical="center" wrapText="1"/>
    </xf>
    <xf numFmtId="0" fontId="60" fillId="33" borderId="0" xfId="44" applyFont="1" applyFill="1" applyAlignment="1">
      <alignment vertical="center"/>
    </xf>
    <xf numFmtId="166" fontId="35" fillId="33" borderId="10" xfId="46" applyNumberFormat="1" applyFont="1" applyFill="1" applyBorder="1" applyAlignment="1">
      <alignment horizontal="center" vertical="center"/>
    </xf>
    <xf numFmtId="167" fontId="36" fillId="33" borderId="10" xfId="47" applyNumberFormat="1" applyFont="1" applyFill="1" applyBorder="1" applyAlignment="1">
      <alignment horizontal="center" vertical="center" wrapText="1"/>
    </xf>
    <xf numFmtId="0" fontId="36" fillId="33" borderId="11" xfId="46" applyFont="1" applyFill="1" applyBorder="1" applyAlignment="1">
      <alignment horizontal="left" vertical="center"/>
    </xf>
    <xf numFmtId="0" fontId="36" fillId="33" borderId="11" xfId="52" applyFont="1" applyFill="1" applyBorder="1" applyAlignment="1"/>
    <xf numFmtId="0" fontId="35" fillId="33" borderId="18" xfId="52" applyFont="1" applyFill="1" applyBorder="1" applyAlignment="1"/>
    <xf numFmtId="0" fontId="36" fillId="33" borderId="18" xfId="46" applyFont="1" applyFill="1" applyBorder="1" applyAlignment="1">
      <alignment horizontal="left" vertical="center"/>
    </xf>
    <xf numFmtId="0" fontId="36" fillId="33" borderId="34" xfId="46" applyFont="1" applyFill="1" applyBorder="1" applyAlignment="1">
      <alignment horizontal="center" vertical="center"/>
    </xf>
    <xf numFmtId="167" fontId="35" fillId="33" borderId="12" xfId="47" applyNumberFormat="1" applyFont="1" applyFill="1" applyBorder="1" applyAlignment="1">
      <alignment horizontal="center" vertical="center" wrapText="1"/>
    </xf>
    <xf numFmtId="0" fontId="0" fillId="0" borderId="0" xfId="0" applyFill="1">
      <alignment horizontal="left" vertical="top" wrapText="1"/>
    </xf>
    <xf numFmtId="0" fontId="29" fillId="0" borderId="10" xfId="0" applyFont="1" applyFill="1" applyBorder="1" applyAlignment="1">
      <alignment horizontal="center" vertical="center" wrapText="1"/>
    </xf>
    <xf numFmtId="0" fontId="29" fillId="0" borderId="10" xfId="46" applyFont="1" applyFill="1" applyBorder="1" applyAlignment="1">
      <alignment horizontal="center" vertical="center"/>
    </xf>
    <xf numFmtId="0" fontId="29" fillId="0" borderId="10" xfId="46" applyFont="1" applyFill="1" applyBorder="1" applyAlignment="1">
      <alignment horizontal="center" vertical="center" wrapText="1"/>
    </xf>
    <xf numFmtId="3" fontId="29" fillId="0" borderId="10" xfId="46" applyNumberFormat="1" applyFont="1" applyFill="1" applyBorder="1" applyAlignment="1">
      <alignment horizontal="center" vertical="center"/>
    </xf>
    <xf numFmtId="167" fontId="29" fillId="0" borderId="10" xfId="47" applyNumberFormat="1" applyFont="1" applyFill="1" applyBorder="1" applyAlignment="1">
      <alignment horizontal="center" vertical="center" wrapText="1"/>
    </xf>
    <xf numFmtId="0" fontId="25" fillId="33" borderId="17" xfId="0" applyFont="1" applyFill="1" applyBorder="1" applyAlignment="1">
      <alignment horizontal="center" vertical="top" wrapText="1"/>
    </xf>
    <xf numFmtId="0" fontId="25" fillId="33" borderId="22" xfId="0" applyFont="1" applyFill="1" applyBorder="1" applyAlignment="1">
      <alignment horizontal="center" vertical="top" wrapText="1"/>
    </xf>
    <xf numFmtId="0" fontId="25" fillId="33" borderId="21" xfId="0" applyFont="1" applyFill="1" applyBorder="1" applyAlignment="1">
      <alignment horizontal="center" vertical="top" wrapText="1"/>
    </xf>
    <xf numFmtId="0" fontId="38" fillId="0" borderId="0" xfId="0" applyFont="1" applyAlignment="1">
      <alignment horizontal="right" vertical="top" wrapText="1"/>
    </xf>
    <xf numFmtId="0" fontId="38" fillId="0" borderId="0" xfId="43" applyFont="1" applyFill="1" applyAlignment="1">
      <alignment horizontal="right" vertical="center"/>
    </xf>
    <xf numFmtId="0" fontId="38" fillId="0" borderId="0" xfId="0" applyNumberFormat="1" applyFont="1" applyFill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 wrapText="1"/>
    </xf>
    <xf numFmtId="0" fontId="25" fillId="0" borderId="18" xfId="0" applyFont="1" applyBorder="1" applyAlignment="1">
      <alignment horizontal="center" vertical="center" wrapText="1"/>
    </xf>
    <xf numFmtId="0" fontId="25" fillId="0" borderId="19" xfId="0" applyFont="1" applyBorder="1" applyAlignment="1">
      <alignment horizontal="center" vertical="center" wrapText="1"/>
    </xf>
    <xf numFmtId="0" fontId="31" fillId="0" borderId="0" xfId="43" applyFont="1" applyFill="1" applyAlignment="1">
      <alignment horizontal="right" vertical="center"/>
    </xf>
    <xf numFmtId="0" fontId="31" fillId="33" borderId="0" xfId="0" applyNumberFormat="1" applyFont="1" applyFill="1" applyAlignment="1">
      <alignment horizontal="center" vertical="center" wrapText="1"/>
    </xf>
    <xf numFmtId="166" fontId="42" fillId="0" borderId="0" xfId="0" applyNumberFormat="1" applyFont="1" applyFill="1" applyBorder="1" applyAlignment="1">
      <alignment horizontal="right" vertical="center" wrapText="1"/>
    </xf>
    <xf numFmtId="49" fontId="26" fillId="0" borderId="24" xfId="0" applyNumberFormat="1" applyFont="1" applyFill="1" applyBorder="1" applyAlignment="1">
      <alignment horizontal="center" vertical="center" wrapText="1"/>
    </xf>
    <xf numFmtId="49" fontId="26" fillId="0" borderId="25" xfId="0" applyNumberFormat="1" applyFont="1" applyFill="1" applyBorder="1" applyAlignment="1">
      <alignment horizontal="center" vertical="center" wrapText="1"/>
    </xf>
    <xf numFmtId="49" fontId="26" fillId="0" borderId="26" xfId="0" applyNumberFormat="1" applyFont="1" applyFill="1" applyBorder="1" applyAlignment="1">
      <alignment horizontal="center" vertical="center" wrapText="1"/>
    </xf>
    <xf numFmtId="49" fontId="26" fillId="0" borderId="27" xfId="0" applyNumberFormat="1" applyFont="1" applyFill="1" applyBorder="1" applyAlignment="1">
      <alignment horizontal="center" vertical="center" wrapText="1"/>
    </xf>
    <xf numFmtId="0" fontId="26" fillId="0" borderId="28" xfId="0" applyNumberFormat="1" applyFont="1" applyFill="1" applyBorder="1" applyAlignment="1">
      <alignment horizontal="center" vertical="center" wrapText="1"/>
    </xf>
    <xf numFmtId="0" fontId="26" fillId="0" borderId="30" xfId="0" applyNumberFormat="1" applyFont="1" applyFill="1" applyBorder="1" applyAlignment="1">
      <alignment horizontal="center" vertical="center" wrapText="1"/>
    </xf>
    <xf numFmtId="0" fontId="26" fillId="0" borderId="29" xfId="0" applyNumberFormat="1" applyFont="1" applyFill="1" applyBorder="1" applyAlignment="1">
      <alignment horizontal="center" vertical="center" wrapText="1"/>
    </xf>
    <xf numFmtId="166" fontId="27" fillId="0" borderId="31" xfId="0" applyNumberFormat="1" applyFont="1" applyFill="1" applyBorder="1" applyAlignment="1">
      <alignment horizontal="center" vertical="center" wrapText="1"/>
    </xf>
    <xf numFmtId="166" fontId="27" fillId="0" borderId="33" xfId="0" applyNumberFormat="1" applyFont="1" applyFill="1" applyBorder="1" applyAlignment="1">
      <alignment horizontal="center" vertical="center" wrapText="1"/>
    </xf>
    <xf numFmtId="166" fontId="27" fillId="0" borderId="32" xfId="0" applyNumberFormat="1" applyFont="1" applyFill="1" applyBorder="1" applyAlignment="1">
      <alignment horizontal="center" vertical="center" wrapText="1"/>
    </xf>
    <xf numFmtId="166" fontId="26" fillId="33" borderId="12" xfId="0" applyNumberFormat="1" applyFont="1" applyFill="1" applyBorder="1" applyAlignment="1">
      <alignment horizontal="center" vertical="center" wrapText="1"/>
    </xf>
    <xf numFmtId="166" fontId="26" fillId="33" borderId="14" xfId="0" applyNumberFormat="1" applyFont="1" applyFill="1" applyBorder="1" applyAlignment="1">
      <alignment horizontal="center" vertical="center" wrapText="1"/>
    </xf>
    <xf numFmtId="166" fontId="26" fillId="0" borderId="31" xfId="0" applyNumberFormat="1" applyFont="1" applyFill="1" applyBorder="1" applyAlignment="1">
      <alignment horizontal="center" vertical="center" wrapText="1"/>
    </xf>
    <xf numFmtId="166" fontId="26" fillId="0" borderId="33" xfId="0" applyNumberFormat="1" applyFont="1" applyFill="1" applyBorder="1" applyAlignment="1">
      <alignment horizontal="center" vertical="center" wrapText="1"/>
    </xf>
    <xf numFmtId="166" fontId="26" fillId="0" borderId="32" xfId="0" applyNumberFormat="1" applyFont="1" applyFill="1" applyBorder="1" applyAlignment="1">
      <alignment horizontal="center" vertical="center" wrapText="1"/>
    </xf>
    <xf numFmtId="0" fontId="31" fillId="0" borderId="0" xfId="0" applyNumberFormat="1" applyFont="1" applyFill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167" fontId="28" fillId="33" borderId="34" xfId="0" applyNumberFormat="1" applyFont="1" applyFill="1" applyBorder="1" applyAlignment="1">
      <alignment horizontal="center" vertical="center" wrapText="1"/>
    </xf>
    <xf numFmtId="167" fontId="28" fillId="33" borderId="20" xfId="0" applyNumberFormat="1" applyFont="1" applyFill="1" applyBorder="1" applyAlignment="1">
      <alignment horizontal="center" vertical="center" wrapText="1"/>
    </xf>
    <xf numFmtId="0" fontId="31" fillId="33" borderId="0" xfId="43" applyFont="1" applyFill="1" applyAlignment="1">
      <alignment horizontal="right" vertical="center"/>
    </xf>
    <xf numFmtId="0" fontId="35" fillId="33" borderId="0" xfId="0" applyNumberFormat="1" applyFont="1" applyFill="1" applyBorder="1" applyAlignment="1">
      <alignment horizontal="center" vertical="center" wrapText="1"/>
    </xf>
    <xf numFmtId="49" fontId="28" fillId="0" borderId="11" xfId="0" applyNumberFormat="1" applyFont="1" applyFill="1" applyBorder="1" applyAlignment="1">
      <alignment horizontal="center" vertical="center" wrapText="1"/>
    </xf>
    <xf numFmtId="49" fontId="28" fillId="0" borderId="12" xfId="0" applyNumberFormat="1" applyFont="1" applyFill="1" applyBorder="1" applyAlignment="1">
      <alignment horizontal="center" vertical="center" wrapText="1"/>
    </xf>
    <xf numFmtId="49" fontId="28" fillId="0" borderId="13" xfId="0" applyNumberFormat="1" applyFont="1" applyFill="1" applyBorder="1" applyAlignment="1">
      <alignment horizontal="center" vertical="center" wrapText="1"/>
    </xf>
    <xf numFmtId="49" fontId="28" fillId="0" borderId="14" xfId="0" applyNumberFormat="1" applyFont="1" applyFill="1" applyBorder="1" applyAlignment="1">
      <alignment horizontal="center" vertical="center" wrapText="1"/>
    </xf>
    <xf numFmtId="0" fontId="28" fillId="0" borderId="18" xfId="0" applyNumberFormat="1" applyFont="1" applyFill="1" applyBorder="1" applyAlignment="1">
      <alignment horizontal="center" vertical="center" wrapText="1"/>
    </xf>
    <xf numFmtId="0" fontId="28" fillId="0" borderId="0" xfId="0" applyNumberFormat="1" applyFont="1" applyFill="1" applyBorder="1" applyAlignment="1">
      <alignment horizontal="center" vertical="center" wrapText="1"/>
    </xf>
    <xf numFmtId="0" fontId="28" fillId="0" borderId="19" xfId="0" applyNumberFormat="1" applyFont="1" applyFill="1" applyBorder="1" applyAlignment="1">
      <alignment horizontal="center" vertical="center" wrapText="1"/>
    </xf>
    <xf numFmtId="166" fontId="27" fillId="0" borderId="17" xfId="0" applyNumberFormat="1" applyFont="1" applyFill="1" applyBorder="1" applyAlignment="1">
      <alignment horizontal="center" vertical="center" wrapText="1"/>
    </xf>
    <xf numFmtId="166" fontId="27" fillId="0" borderId="22" xfId="0" applyNumberFormat="1" applyFont="1" applyFill="1" applyBorder="1" applyAlignment="1">
      <alignment horizontal="center" vertical="center" wrapText="1"/>
    </xf>
    <xf numFmtId="166" fontId="27" fillId="0" borderId="21" xfId="0" applyNumberFormat="1" applyFont="1" applyFill="1" applyBorder="1" applyAlignment="1">
      <alignment horizontal="center" vertical="center" wrapText="1"/>
    </xf>
    <xf numFmtId="0" fontId="29" fillId="0" borderId="17" xfId="0" applyFont="1" applyFill="1" applyBorder="1" applyAlignment="1">
      <alignment vertical="top"/>
    </xf>
    <xf numFmtId="0" fontId="29" fillId="0" borderId="21" xfId="0" applyFont="1" applyFill="1" applyBorder="1" applyAlignment="1">
      <alignment vertical="top"/>
    </xf>
    <xf numFmtId="0" fontId="30" fillId="33" borderId="17" xfId="0" applyFont="1" applyFill="1" applyBorder="1" applyAlignment="1">
      <alignment horizontal="left" vertical="center" wrapText="1"/>
    </xf>
    <xf numFmtId="0" fontId="30" fillId="33" borderId="22" xfId="0" applyFont="1" applyFill="1" applyBorder="1" applyAlignment="1">
      <alignment horizontal="left" vertical="center" wrapText="1"/>
    </xf>
    <xf numFmtId="0" fontId="30" fillId="33" borderId="21" xfId="0" applyFont="1" applyFill="1" applyBorder="1" applyAlignment="1">
      <alignment horizontal="left" vertical="center" wrapText="1"/>
    </xf>
    <xf numFmtId="0" fontId="30" fillId="0" borderId="17" xfId="0" applyFont="1" applyFill="1" applyBorder="1" applyAlignment="1">
      <alignment horizontal="left" vertical="center" wrapText="1"/>
    </xf>
    <xf numFmtId="0" fontId="30" fillId="0" borderId="22" xfId="0" applyFont="1" applyFill="1" applyBorder="1" applyAlignment="1">
      <alignment horizontal="left" vertical="center" wrapText="1"/>
    </xf>
    <xf numFmtId="0" fontId="30" fillId="0" borderId="21" xfId="0" applyFont="1" applyFill="1" applyBorder="1" applyAlignment="1">
      <alignment horizontal="left" vertical="center" wrapText="1"/>
    </xf>
    <xf numFmtId="0" fontId="31" fillId="0" borderId="17" xfId="0" applyFont="1" applyFill="1" applyBorder="1" applyAlignment="1">
      <alignment horizontal="center" vertical="top" wrapText="1"/>
    </xf>
    <xf numFmtId="0" fontId="31" fillId="0" borderId="22" xfId="0" applyFont="1" applyFill="1" applyBorder="1" applyAlignment="1">
      <alignment horizontal="center" vertical="top" wrapText="1"/>
    </xf>
    <xf numFmtId="0" fontId="31" fillId="0" borderId="21" xfId="0" applyFont="1" applyFill="1" applyBorder="1" applyAlignment="1">
      <alignment horizontal="center" vertical="top" wrapText="1"/>
    </xf>
    <xf numFmtId="0" fontId="31" fillId="0" borderId="17" xfId="0" applyFont="1" applyFill="1" applyBorder="1" applyAlignment="1">
      <alignment vertical="top"/>
    </xf>
    <xf numFmtId="0" fontId="31" fillId="0" borderId="22" xfId="0" applyFont="1" applyFill="1" applyBorder="1" applyAlignment="1">
      <alignment vertical="top"/>
    </xf>
    <xf numFmtId="0" fontId="31" fillId="0" borderId="21" xfId="0" applyFont="1" applyFill="1" applyBorder="1" applyAlignment="1">
      <alignment vertical="top"/>
    </xf>
    <xf numFmtId="0" fontId="31" fillId="0" borderId="17" xfId="0" applyFont="1" applyFill="1" applyBorder="1" applyAlignment="1">
      <alignment vertical="top" wrapText="1"/>
    </xf>
    <xf numFmtId="0" fontId="31" fillId="0" borderId="22" xfId="0" applyFont="1" applyFill="1" applyBorder="1" applyAlignment="1">
      <alignment vertical="top" wrapText="1"/>
    </xf>
    <xf numFmtId="0" fontId="31" fillId="0" borderId="21" xfId="0" applyFont="1" applyFill="1" applyBorder="1" applyAlignment="1">
      <alignment vertical="top" wrapText="1"/>
    </xf>
    <xf numFmtId="0" fontId="31" fillId="0" borderId="11" xfId="0" applyFont="1" applyFill="1" applyBorder="1" applyAlignment="1">
      <alignment horizontal="center" vertical="top" wrapText="1"/>
    </xf>
    <xf numFmtId="0" fontId="31" fillId="0" borderId="18" xfId="0" applyFont="1" applyFill="1" applyBorder="1" applyAlignment="1">
      <alignment horizontal="center" vertical="top" wrapText="1"/>
    </xf>
    <xf numFmtId="0" fontId="31" fillId="0" borderId="12" xfId="0" applyFont="1" applyFill="1" applyBorder="1" applyAlignment="1">
      <alignment horizontal="center" vertical="top" wrapText="1"/>
    </xf>
    <xf numFmtId="0" fontId="31" fillId="0" borderId="13" xfId="0" applyFont="1" applyFill="1" applyBorder="1" applyAlignment="1">
      <alignment horizontal="center" vertical="top" wrapText="1"/>
    </xf>
    <xf numFmtId="0" fontId="31" fillId="0" borderId="19" xfId="0" applyFont="1" applyFill="1" applyBorder="1" applyAlignment="1">
      <alignment horizontal="center" vertical="top" wrapText="1"/>
    </xf>
    <xf numFmtId="0" fontId="31" fillId="0" borderId="14" xfId="0" applyFont="1" applyFill="1" applyBorder="1" applyAlignment="1">
      <alignment horizontal="center" vertical="top" wrapText="1"/>
    </xf>
    <xf numFmtId="0" fontId="31" fillId="0" borderId="34" xfId="0" applyFont="1" applyFill="1" applyBorder="1" applyAlignment="1">
      <alignment horizontal="center" vertical="top" wrapText="1"/>
    </xf>
    <xf numFmtId="0" fontId="31" fillId="0" borderId="20" xfId="0" applyFont="1" applyFill="1" applyBorder="1" applyAlignment="1">
      <alignment horizontal="center" vertical="top" wrapText="1"/>
    </xf>
    <xf numFmtId="0" fontId="32" fillId="0" borderId="17" xfId="0" applyFont="1" applyBorder="1" applyAlignment="1">
      <alignment horizontal="left" vertical="top" wrapText="1"/>
    </xf>
    <xf numFmtId="0" fontId="32" fillId="0" borderId="37" xfId="0" applyFont="1" applyBorder="1" applyAlignment="1">
      <alignment horizontal="left" vertical="top" wrapText="1"/>
    </xf>
    <xf numFmtId="0" fontId="32" fillId="0" borderId="21" xfId="0" applyFont="1" applyBorder="1" applyAlignment="1">
      <alignment horizontal="left" vertical="top" wrapText="1"/>
    </xf>
    <xf numFmtId="0" fontId="23" fillId="33" borderId="17" xfId="0" applyFont="1" applyFill="1" applyBorder="1" applyAlignment="1">
      <alignment horizontal="left" vertical="top" wrapText="1"/>
    </xf>
    <xf numFmtId="0" fontId="23" fillId="33" borderId="22" xfId="0" applyFont="1" applyFill="1" applyBorder="1" applyAlignment="1">
      <alignment horizontal="left" vertical="top" wrapText="1"/>
    </xf>
    <xf numFmtId="0" fontId="23" fillId="33" borderId="21" xfId="0" applyFont="1" applyFill="1" applyBorder="1" applyAlignment="1">
      <alignment horizontal="left" vertical="top" wrapText="1"/>
    </xf>
    <xf numFmtId="0" fontId="32" fillId="0" borderId="34" xfId="0" applyFont="1" applyBorder="1" applyAlignment="1">
      <alignment horizontal="left" vertical="top" wrapText="1"/>
    </xf>
    <xf numFmtId="0" fontId="32" fillId="0" borderId="20" xfId="0" applyFont="1" applyBorder="1" applyAlignment="1">
      <alignment horizontal="left" vertical="top" wrapText="1"/>
    </xf>
    <xf numFmtId="0" fontId="33" fillId="0" borderId="34" xfId="0" applyFont="1" applyBorder="1" applyAlignment="1">
      <alignment horizontal="left" vertical="top" wrapText="1"/>
    </xf>
    <xf numFmtId="0" fontId="33" fillId="0" borderId="20" xfId="0" applyFont="1" applyBorder="1" applyAlignment="1">
      <alignment horizontal="left" vertical="top" wrapText="1"/>
    </xf>
    <xf numFmtId="0" fontId="0" fillId="33" borderId="11" xfId="0" applyFill="1" applyBorder="1" applyAlignment="1">
      <alignment horizontal="center" vertical="top" wrapText="1"/>
    </xf>
    <xf numFmtId="0" fontId="0" fillId="33" borderId="18" xfId="0" applyFill="1" applyBorder="1" applyAlignment="1">
      <alignment horizontal="center" vertical="top" wrapText="1"/>
    </xf>
    <xf numFmtId="0" fontId="0" fillId="33" borderId="12" xfId="0" applyFill="1" applyBorder="1" applyAlignment="1">
      <alignment horizontal="center" vertical="top" wrapText="1"/>
    </xf>
    <xf numFmtId="0" fontId="0" fillId="33" borderId="13" xfId="0" applyFill="1" applyBorder="1" applyAlignment="1">
      <alignment horizontal="center" vertical="top" wrapText="1"/>
    </xf>
    <xf numFmtId="0" fontId="0" fillId="33" borderId="19" xfId="0" applyFill="1" applyBorder="1" applyAlignment="1">
      <alignment horizontal="center" vertical="top" wrapText="1"/>
    </xf>
    <xf numFmtId="0" fontId="0" fillId="33" borderId="14" xfId="0" applyFill="1" applyBorder="1" applyAlignment="1">
      <alignment horizontal="center" vertical="top" wrapText="1"/>
    </xf>
    <xf numFmtId="0" fontId="33" fillId="0" borderId="34" xfId="0" applyFont="1" applyBorder="1" applyAlignment="1">
      <alignment horizontal="center" vertical="top" wrapText="1"/>
    </xf>
    <xf numFmtId="0" fontId="33" fillId="0" borderId="35" xfId="0" applyFont="1" applyBorder="1" applyAlignment="1">
      <alignment horizontal="center" vertical="top" wrapText="1"/>
    </xf>
    <xf numFmtId="0" fontId="33" fillId="0" borderId="36" xfId="0" applyFont="1" applyBorder="1" applyAlignment="1">
      <alignment horizontal="center" vertical="top" wrapText="1"/>
    </xf>
    <xf numFmtId="0" fontId="34" fillId="0" borderId="34" xfId="0" applyFont="1" applyBorder="1" applyAlignment="1">
      <alignment horizontal="center" vertical="top" wrapText="1"/>
    </xf>
    <xf numFmtId="0" fontId="34" fillId="0" borderId="35" xfId="0" applyFont="1" applyBorder="1" applyAlignment="1">
      <alignment horizontal="center" vertical="top" wrapText="1"/>
    </xf>
    <xf numFmtId="0" fontId="34" fillId="0" borderId="36" xfId="0" applyFont="1" applyBorder="1" applyAlignment="1">
      <alignment horizontal="center" vertical="top" wrapText="1"/>
    </xf>
    <xf numFmtId="0" fontId="32" fillId="0" borderId="17" xfId="0" applyFont="1" applyBorder="1" applyAlignment="1">
      <alignment horizontal="center" vertical="top" wrapText="1"/>
    </xf>
    <xf numFmtId="0" fontId="32" fillId="0" borderId="21" xfId="0" applyFont="1" applyBorder="1" applyAlignment="1">
      <alignment horizontal="center" vertical="top" wrapText="1"/>
    </xf>
    <xf numFmtId="0" fontId="32" fillId="0" borderId="11" xfId="0" applyFont="1" applyBorder="1" applyAlignment="1">
      <alignment horizontal="left" vertical="top" wrapText="1"/>
    </xf>
    <xf numFmtId="0" fontId="32" fillId="0" borderId="12" xfId="0" applyFont="1" applyBorder="1" applyAlignment="1">
      <alignment horizontal="left" vertical="top" wrapText="1"/>
    </xf>
    <xf numFmtId="0" fontId="24" fillId="33" borderId="17" xfId="0" applyFont="1" applyFill="1" applyBorder="1" applyAlignment="1">
      <alignment horizontal="left" vertical="top" wrapText="1"/>
    </xf>
    <xf numFmtId="0" fontId="24" fillId="33" borderId="22" xfId="0" applyFont="1" applyFill="1" applyBorder="1" applyAlignment="1">
      <alignment horizontal="left" vertical="top" wrapText="1"/>
    </xf>
    <xf numFmtId="0" fontId="24" fillId="33" borderId="21" xfId="0" applyFont="1" applyFill="1" applyBorder="1" applyAlignment="1">
      <alignment horizontal="left" vertical="top" wrapText="1"/>
    </xf>
    <xf numFmtId="0" fontId="0" fillId="33" borderId="17" xfId="0" applyFill="1" applyBorder="1" applyAlignment="1">
      <alignment horizontal="center" vertical="top" wrapText="1"/>
    </xf>
    <xf numFmtId="0" fontId="0" fillId="33" borderId="22" xfId="0" applyFill="1" applyBorder="1" applyAlignment="1">
      <alignment horizontal="center" vertical="top" wrapText="1"/>
    </xf>
    <xf numFmtId="0" fontId="0" fillId="33" borderId="21" xfId="0" applyFill="1" applyBorder="1" applyAlignment="1">
      <alignment horizontal="center" vertical="top" wrapText="1"/>
    </xf>
    <xf numFmtId="0" fontId="33" fillId="0" borderId="20" xfId="0" applyFont="1" applyBorder="1" applyAlignment="1">
      <alignment horizontal="center" vertical="top" wrapText="1"/>
    </xf>
    <xf numFmtId="0" fontId="34" fillId="0" borderId="20" xfId="0" applyFont="1" applyBorder="1" applyAlignment="1">
      <alignment horizontal="center" vertical="top" wrapText="1"/>
    </xf>
    <xf numFmtId="0" fontId="0" fillId="33" borderId="35" xfId="0" applyFont="1" applyFill="1" applyBorder="1" applyAlignment="1">
      <alignment horizontal="center" vertical="top" wrapText="1"/>
    </xf>
    <xf numFmtId="0" fontId="0" fillId="33" borderId="20" xfId="0" applyFont="1" applyFill="1" applyBorder="1" applyAlignment="1">
      <alignment horizontal="center" vertical="top" wrapText="1"/>
    </xf>
    <xf numFmtId="0" fontId="0" fillId="33" borderId="17" xfId="0" applyFont="1" applyFill="1" applyBorder="1" applyAlignment="1">
      <alignment horizontal="center" vertical="top" wrapText="1"/>
    </xf>
    <xf numFmtId="0" fontId="0" fillId="33" borderId="21" xfId="0" applyFont="1" applyFill="1" applyBorder="1" applyAlignment="1">
      <alignment horizontal="center" vertical="top" wrapText="1"/>
    </xf>
    <xf numFmtId="0" fontId="24" fillId="33" borderId="11" xfId="0" applyFont="1" applyFill="1" applyBorder="1" applyAlignment="1">
      <alignment horizontal="left" vertical="top" wrapText="1"/>
    </xf>
    <xf numFmtId="0" fontId="24" fillId="33" borderId="12" xfId="0" applyFont="1" applyFill="1" applyBorder="1" applyAlignment="1">
      <alignment horizontal="left" vertical="top" wrapText="1"/>
    </xf>
    <xf numFmtId="0" fontId="0" fillId="33" borderId="17" xfId="0" applyFont="1" applyFill="1" applyBorder="1" applyAlignment="1">
      <alignment horizontal="left" vertical="top" wrapText="1"/>
    </xf>
    <xf numFmtId="0" fontId="0" fillId="33" borderId="21" xfId="0" applyFont="1" applyFill="1" applyBorder="1" applyAlignment="1">
      <alignment horizontal="left" vertical="top" wrapText="1"/>
    </xf>
    <xf numFmtId="0" fontId="23" fillId="33" borderId="0" xfId="0" applyFont="1" applyFill="1" applyAlignment="1">
      <alignment horizontal="left" vertical="top" wrapText="1"/>
    </xf>
    <xf numFmtId="0" fontId="0" fillId="33" borderId="34" xfId="0" applyFont="1" applyFill="1" applyBorder="1" applyAlignment="1">
      <alignment horizontal="left" vertical="center" wrapText="1"/>
    </xf>
    <xf numFmtId="0" fontId="0" fillId="33" borderId="20" xfId="0" applyFont="1" applyFill="1" applyBorder="1" applyAlignment="1">
      <alignment horizontal="left" vertical="center" wrapText="1"/>
    </xf>
    <xf numFmtId="0" fontId="24" fillId="33" borderId="11" xfId="0" applyFont="1" applyFill="1" applyBorder="1" applyAlignment="1">
      <alignment horizontal="left" vertical="center" wrapText="1"/>
    </xf>
    <xf numFmtId="0" fontId="24" fillId="33" borderId="13" xfId="0" applyFont="1" applyFill="1" applyBorder="1" applyAlignment="1">
      <alignment horizontal="left" vertical="center" wrapText="1"/>
    </xf>
    <xf numFmtId="166" fontId="27" fillId="0" borderId="0" xfId="0" applyNumberFormat="1" applyFont="1" applyFill="1" applyAlignment="1">
      <alignment horizontal="right" wrapText="1"/>
    </xf>
    <xf numFmtId="0" fontId="31" fillId="0" borderId="0" xfId="0" applyNumberFormat="1" applyFont="1" applyFill="1" applyBorder="1" applyAlignment="1">
      <alignment horizontal="center" vertical="center" wrapText="1"/>
    </xf>
    <xf numFmtId="0" fontId="54" fillId="33" borderId="0" xfId="0" applyFont="1" applyFill="1" applyAlignment="1">
      <alignment horizontal="center" vertical="top"/>
    </xf>
    <xf numFmtId="0" fontId="32" fillId="33" borderId="17" xfId="0" applyFont="1" applyFill="1" applyBorder="1" applyAlignment="1">
      <alignment horizontal="center" vertical="top" wrapText="1"/>
    </xf>
    <xf numFmtId="0" fontId="32" fillId="33" borderId="21" xfId="0" applyFont="1" applyFill="1" applyBorder="1" applyAlignment="1">
      <alignment horizontal="center" vertical="top" wrapText="1"/>
    </xf>
    <xf numFmtId="0" fontId="32" fillId="33" borderId="11" xfId="0" applyFont="1" applyFill="1" applyBorder="1" applyAlignment="1">
      <alignment horizontal="left" vertical="top" wrapText="1"/>
    </xf>
    <xf numFmtId="0" fontId="32" fillId="33" borderId="12" xfId="0" applyFont="1" applyFill="1" applyBorder="1" applyAlignment="1">
      <alignment horizontal="left" vertical="top" wrapText="1"/>
    </xf>
    <xf numFmtId="0" fontId="32" fillId="33" borderId="17" xfId="0" applyFont="1" applyFill="1" applyBorder="1" applyAlignment="1">
      <alignment horizontal="left" vertical="top" wrapText="1"/>
    </xf>
    <xf numFmtId="0" fontId="32" fillId="33" borderId="21" xfId="0" applyFont="1" applyFill="1" applyBorder="1" applyAlignment="1">
      <alignment horizontal="left" vertical="top" wrapText="1"/>
    </xf>
    <xf numFmtId="0" fontId="32" fillId="33" borderId="34" xfId="0" applyFont="1" applyFill="1" applyBorder="1" applyAlignment="1">
      <alignment horizontal="left" vertical="top" wrapText="1"/>
    </xf>
    <xf numFmtId="0" fontId="32" fillId="33" borderId="20" xfId="0" applyFont="1" applyFill="1" applyBorder="1" applyAlignment="1">
      <alignment horizontal="left" vertical="top" wrapText="1"/>
    </xf>
    <xf numFmtId="0" fontId="33" fillId="33" borderId="34" xfId="0" applyFont="1" applyFill="1" applyBorder="1" applyAlignment="1">
      <alignment horizontal="left" vertical="top" wrapText="1"/>
    </xf>
    <xf numFmtId="0" fontId="33" fillId="33" borderId="20" xfId="0" applyFont="1" applyFill="1" applyBorder="1" applyAlignment="1">
      <alignment horizontal="left" vertical="top" wrapText="1"/>
    </xf>
    <xf numFmtId="0" fontId="23" fillId="33" borderId="0" xfId="0" applyFont="1" applyFill="1" applyBorder="1" applyAlignment="1">
      <alignment horizontal="left" vertical="top" wrapText="1"/>
    </xf>
    <xf numFmtId="0" fontId="0" fillId="33" borderId="0" xfId="0" applyFill="1" applyBorder="1" applyAlignment="1">
      <alignment horizontal="center" vertical="top" wrapText="1"/>
    </xf>
    <xf numFmtId="0" fontId="23" fillId="33" borderId="11" xfId="0" applyFont="1" applyFill="1" applyBorder="1" applyAlignment="1">
      <alignment horizontal="left" vertical="top" wrapText="1"/>
    </xf>
    <xf numFmtId="0" fontId="23" fillId="33" borderId="18" xfId="0" applyFont="1" applyFill="1" applyBorder="1" applyAlignment="1">
      <alignment horizontal="left" vertical="top" wrapText="1"/>
    </xf>
    <xf numFmtId="0" fontId="23" fillId="33" borderId="12" xfId="0" applyFont="1" applyFill="1" applyBorder="1" applyAlignment="1">
      <alignment horizontal="left" vertical="top" wrapText="1"/>
    </xf>
    <xf numFmtId="0" fontId="0" fillId="33" borderId="11" xfId="0" applyFont="1" applyFill="1" applyBorder="1" applyAlignment="1">
      <alignment horizontal="left" vertical="center" wrapText="1"/>
    </xf>
    <xf numFmtId="0" fontId="0" fillId="33" borderId="13" xfId="0" applyFont="1" applyFill="1" applyBorder="1" applyAlignment="1">
      <alignment horizontal="left" vertical="center" wrapText="1"/>
    </xf>
    <xf numFmtId="0" fontId="24" fillId="33" borderId="34" xfId="0" applyFont="1" applyFill="1" applyBorder="1" applyAlignment="1">
      <alignment horizontal="left" vertical="center" wrapText="1"/>
    </xf>
    <xf numFmtId="0" fontId="24" fillId="33" borderId="20" xfId="0" applyFont="1" applyFill="1" applyBorder="1" applyAlignment="1">
      <alignment horizontal="left" vertical="center" wrapText="1"/>
    </xf>
    <xf numFmtId="0" fontId="23" fillId="33" borderId="13" xfId="0" applyFont="1" applyFill="1" applyBorder="1" applyAlignment="1">
      <alignment horizontal="left" vertical="top" wrapText="1"/>
    </xf>
    <xf numFmtId="0" fontId="23" fillId="33" borderId="19" xfId="0" applyFont="1" applyFill="1" applyBorder="1" applyAlignment="1">
      <alignment horizontal="left" vertical="top" wrapText="1"/>
    </xf>
    <xf numFmtId="0" fontId="23" fillId="33" borderId="14" xfId="0" applyFont="1" applyFill="1" applyBorder="1" applyAlignment="1">
      <alignment horizontal="left" vertical="top" wrapText="1"/>
    </xf>
    <xf numFmtId="0" fontId="54" fillId="33" borderId="0" xfId="0" applyFont="1" applyFill="1" applyBorder="1" applyAlignment="1">
      <alignment horizontal="center" vertical="top" wrapText="1"/>
    </xf>
    <xf numFmtId="0" fontId="35" fillId="33" borderId="17" xfId="46" applyFont="1" applyFill="1" applyBorder="1" applyAlignment="1">
      <alignment horizontal="left" vertical="center" wrapText="1"/>
    </xf>
    <xf numFmtId="0" fontId="35" fillId="33" borderId="22" xfId="46" applyFont="1" applyFill="1" applyBorder="1" applyAlignment="1">
      <alignment horizontal="left" vertical="center" wrapText="1"/>
    </xf>
    <xf numFmtId="0" fontId="35" fillId="33" borderId="21" xfId="46" applyFont="1" applyFill="1" applyBorder="1" applyAlignment="1">
      <alignment horizontal="left" vertical="center" wrapText="1"/>
    </xf>
    <xf numFmtId="0" fontId="36" fillId="33" borderId="17" xfId="46" applyFont="1" applyFill="1" applyBorder="1" applyAlignment="1">
      <alignment horizontal="left" vertical="center" wrapText="1"/>
    </xf>
    <xf numFmtId="0" fontId="36" fillId="33" borderId="22" xfId="46" applyFont="1" applyFill="1" applyBorder="1" applyAlignment="1">
      <alignment horizontal="left" vertical="center" wrapText="1"/>
    </xf>
    <xf numFmtId="0" fontId="36" fillId="33" borderId="21" xfId="46" applyFont="1" applyFill="1" applyBorder="1" applyAlignment="1">
      <alignment horizontal="left" vertical="center" wrapText="1"/>
    </xf>
    <xf numFmtId="0" fontId="35" fillId="33" borderId="0" xfId="46" applyFont="1" applyFill="1" applyAlignment="1">
      <alignment horizontal="right" vertical="center"/>
    </xf>
    <xf numFmtId="0" fontId="35" fillId="0" borderId="0" xfId="46" applyFont="1" applyFill="1" applyAlignment="1">
      <alignment horizontal="center" vertical="center" wrapText="1"/>
    </xf>
    <xf numFmtId="0" fontId="36" fillId="33" borderId="34" xfId="44" applyFont="1" applyFill="1" applyBorder="1" applyAlignment="1">
      <alignment horizontal="center" vertical="center"/>
    </xf>
    <xf numFmtId="0" fontId="36" fillId="33" borderId="20" xfId="44" applyFont="1" applyFill="1" applyBorder="1" applyAlignment="1">
      <alignment horizontal="center" vertical="center"/>
    </xf>
    <xf numFmtId="0" fontId="36" fillId="33" borderId="34" xfId="46" applyFont="1" applyFill="1" applyBorder="1" applyAlignment="1">
      <alignment horizontal="center" vertical="center"/>
    </xf>
    <xf numFmtId="0" fontId="36" fillId="33" borderId="20" xfId="46" applyFont="1" applyFill="1" applyBorder="1" applyAlignment="1">
      <alignment horizontal="center" vertical="center"/>
    </xf>
    <xf numFmtId="0" fontId="36" fillId="33" borderId="34" xfId="46" applyFont="1" applyFill="1" applyBorder="1" applyAlignment="1">
      <alignment horizontal="center" vertical="center" wrapText="1"/>
    </xf>
    <xf numFmtId="0" fontId="36" fillId="33" borderId="20" xfId="46" applyFont="1" applyFill="1" applyBorder="1" applyAlignment="1">
      <alignment horizontal="center" vertical="center" wrapText="1"/>
    </xf>
    <xf numFmtId="0" fontId="36" fillId="33" borderId="17" xfId="46" applyFont="1" applyFill="1" applyBorder="1" applyAlignment="1">
      <alignment horizontal="center" vertical="center" wrapText="1"/>
    </xf>
    <xf numFmtId="0" fontId="36" fillId="33" borderId="21" xfId="46" applyFont="1" applyFill="1" applyBorder="1" applyAlignment="1">
      <alignment horizontal="center" vertical="center" wrapText="1"/>
    </xf>
  </cellXfs>
  <cellStyles count="5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 customBuiltin="1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 customBuiltin="1"/>
    <cellStyle name="Normal 2 3" xfId="43"/>
    <cellStyle name="Normal 2_IV-ՀՐԱՏԱՊ ՓՈՒԼԵՐՈՎ" xfId="44"/>
    <cellStyle name="Normal 3" xfId="45"/>
    <cellStyle name="Normal 5 2" xfId="46"/>
    <cellStyle name="Normal 6 2" xfId="47"/>
    <cellStyle name="Normal 8" xfId="48"/>
    <cellStyle name="Note" xfId="16" builtinId="10" customBuiltin="1"/>
    <cellStyle name="Output" xfId="11" builtinId="21" customBuiltin="1"/>
    <cellStyle name="SN_241" xfId="49"/>
    <cellStyle name="SN_b" xfId="50"/>
    <cellStyle name="SN_it" xfId="51"/>
    <cellStyle name="Title" xfId="2" builtinId="15" customBuiltin="1"/>
    <cellStyle name="Total" xfId="18" builtinId="25" customBuiltin="1"/>
    <cellStyle name="Warning Text" xfId="15" builtinId="11" customBuiltin="1"/>
    <cellStyle name="Обычный 2 2" xfId="5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opLeftCell="A6" workbookViewId="0">
      <selection activeCell="I37" sqref="I37"/>
    </sheetView>
  </sheetViews>
  <sheetFormatPr defaultColWidth="8" defaultRowHeight="13.5" customHeight="1"/>
  <cols>
    <col min="1" max="1" width="6.7109375" style="1" customWidth="1"/>
    <col min="2" max="2" width="6.5703125" style="1" customWidth="1"/>
    <col min="3" max="3" width="76.28515625" style="1" customWidth="1"/>
    <col min="4" max="4" width="12.28515625" style="1" customWidth="1"/>
    <col min="5" max="6" width="12.7109375" style="1" customWidth="1"/>
    <col min="7" max="16384" width="8" style="1"/>
  </cols>
  <sheetData>
    <row r="1" spans="1:12" ht="14.25" customHeight="1">
      <c r="A1" s="2"/>
      <c r="B1" s="2"/>
      <c r="C1" s="223" t="s">
        <v>0</v>
      </c>
      <c r="D1" s="223"/>
      <c r="E1" s="223"/>
      <c r="F1" s="223"/>
      <c r="H1" s="3"/>
      <c r="I1" s="3"/>
    </row>
    <row r="2" spans="1:12" s="4" customFormat="1" ht="16.5" customHeight="1">
      <c r="A2" s="224" t="s">
        <v>1</v>
      </c>
      <c r="B2" s="224"/>
      <c r="C2" s="224"/>
      <c r="D2" s="224"/>
      <c r="E2" s="224"/>
      <c r="F2" s="224"/>
      <c r="G2" s="6"/>
      <c r="H2" s="6"/>
      <c r="I2" s="6"/>
      <c r="J2" s="6"/>
      <c r="K2" s="6"/>
      <c r="L2" s="6"/>
    </row>
    <row r="3" spans="1:12" s="4" customFormat="1" ht="16.5" customHeight="1">
      <c r="A3" s="224" t="s">
        <v>2</v>
      </c>
      <c r="B3" s="224"/>
      <c r="C3" s="224"/>
      <c r="D3" s="224"/>
      <c r="E3" s="224"/>
      <c r="F3" s="224"/>
      <c r="G3" s="6"/>
      <c r="H3" s="6"/>
      <c r="I3" s="6"/>
      <c r="J3" s="6"/>
      <c r="K3" s="6"/>
      <c r="L3" s="6"/>
    </row>
    <row r="4" spans="1:12" s="4" customFormat="1" ht="16.5" customHeight="1">
      <c r="A4" s="5"/>
      <c r="B4" s="5"/>
      <c r="C4" s="5"/>
      <c r="D4" s="5"/>
      <c r="E4" s="5"/>
      <c r="F4" s="5"/>
      <c r="G4" s="6"/>
      <c r="H4" s="6"/>
      <c r="I4" s="6"/>
      <c r="J4" s="6"/>
      <c r="K4" s="6"/>
      <c r="L4" s="6"/>
    </row>
    <row r="5" spans="1:12" s="4" customFormat="1" ht="78" customHeight="1">
      <c r="A5" s="225" t="s">
        <v>3</v>
      </c>
      <c r="B5" s="225"/>
      <c r="C5" s="225"/>
      <c r="D5" s="225"/>
      <c r="E5" s="225"/>
      <c r="F5" s="225"/>
      <c r="G5" s="7"/>
      <c r="H5" s="8"/>
      <c r="I5" s="8"/>
      <c r="J5" s="8"/>
      <c r="K5" s="8"/>
      <c r="L5" s="8"/>
    </row>
    <row r="6" spans="1:12" ht="13.5" customHeight="1">
      <c r="F6" s="9" t="s">
        <v>4</v>
      </c>
      <c r="G6" s="2"/>
    </row>
    <row r="7" spans="1:12" ht="18.75" customHeight="1">
      <c r="A7" s="226" t="s">
        <v>5</v>
      </c>
      <c r="B7" s="227"/>
      <c r="C7" s="226" t="s">
        <v>6</v>
      </c>
      <c r="D7" s="226" t="s">
        <v>7</v>
      </c>
      <c r="E7" s="232"/>
      <c r="F7" s="227"/>
      <c r="G7" s="2"/>
    </row>
    <row r="8" spans="1:12" ht="50.25" customHeight="1">
      <c r="A8" s="228"/>
      <c r="B8" s="229"/>
      <c r="C8" s="228"/>
      <c r="D8" s="230"/>
      <c r="E8" s="233"/>
      <c r="F8" s="231"/>
      <c r="G8" s="2"/>
    </row>
    <row r="9" spans="1:12" ht="38.25" customHeight="1">
      <c r="A9" s="230"/>
      <c r="B9" s="231"/>
      <c r="C9" s="230"/>
      <c r="D9" s="10" t="s">
        <v>8</v>
      </c>
      <c r="E9" s="10" t="s">
        <v>9</v>
      </c>
      <c r="F9" s="11" t="s">
        <v>10</v>
      </c>
      <c r="G9" s="2"/>
    </row>
    <row r="10" spans="1:12" s="12" customFormat="1" ht="27" customHeight="1">
      <c r="A10" s="13"/>
      <c r="B10" s="13"/>
      <c r="C10" s="13" t="s">
        <v>11</v>
      </c>
      <c r="D10" s="14">
        <f>D11</f>
        <v>0</v>
      </c>
      <c r="E10" s="14">
        <f>E11</f>
        <v>0</v>
      </c>
      <c r="F10" s="14">
        <f>F11</f>
        <v>0</v>
      </c>
      <c r="G10" s="15"/>
    </row>
    <row r="11" spans="1:12" s="16" customFormat="1" ht="14.25" customHeight="1">
      <c r="A11" s="17"/>
      <c r="B11" s="17"/>
      <c r="C11" s="18" t="s">
        <v>12</v>
      </c>
      <c r="D11" s="19">
        <f>D12+D31</f>
        <v>0</v>
      </c>
      <c r="E11" s="19">
        <f>E12+E31</f>
        <v>0</v>
      </c>
      <c r="F11" s="19">
        <f>F12+F31</f>
        <v>0</v>
      </c>
      <c r="G11" s="20"/>
    </row>
    <row r="12" spans="1:12" s="16" customFormat="1" ht="13.5" customHeight="1">
      <c r="A12" s="21" t="s">
        <v>13</v>
      </c>
      <c r="B12" s="17"/>
      <c r="C12" s="22" t="s">
        <v>14</v>
      </c>
      <c r="D12" s="23">
        <f>D19+D25</f>
        <v>24598.7</v>
      </c>
      <c r="E12" s="23">
        <f>E19+E25</f>
        <v>24598.7</v>
      </c>
      <c r="F12" s="23">
        <f>F19+F25</f>
        <v>24598.7</v>
      </c>
      <c r="G12" s="20"/>
    </row>
    <row r="13" spans="1:12" s="16" customFormat="1" ht="13.5" customHeight="1">
      <c r="A13" s="17"/>
      <c r="B13" s="17"/>
      <c r="C13" s="24" t="s">
        <v>15</v>
      </c>
      <c r="D13" s="24"/>
      <c r="E13" s="24"/>
      <c r="F13" s="24"/>
      <c r="G13" s="20"/>
    </row>
    <row r="14" spans="1:12" s="16" customFormat="1" ht="13.5" customHeight="1">
      <c r="A14" s="17"/>
      <c r="B14" s="17"/>
      <c r="C14" s="22" t="s">
        <v>16</v>
      </c>
      <c r="D14" s="22"/>
      <c r="E14" s="22"/>
      <c r="F14" s="24"/>
      <c r="G14" s="20"/>
    </row>
    <row r="15" spans="1:12" s="16" customFormat="1" ht="13.5" customHeight="1">
      <c r="A15" s="17"/>
      <c r="B15" s="17"/>
      <c r="C15" s="24" t="s">
        <v>17</v>
      </c>
      <c r="D15" s="24"/>
      <c r="E15" s="24"/>
      <c r="F15" s="24"/>
      <c r="G15" s="20"/>
    </row>
    <row r="16" spans="1:12" s="16" customFormat="1" ht="13.5" customHeight="1">
      <c r="A16" s="17"/>
      <c r="B16" s="17"/>
      <c r="C16" s="22" t="s">
        <v>18</v>
      </c>
      <c r="D16" s="22"/>
      <c r="E16" s="22"/>
      <c r="F16" s="24"/>
      <c r="G16" s="20"/>
    </row>
    <row r="17" spans="1:7" s="16" customFormat="1" ht="27" customHeight="1">
      <c r="A17" s="17"/>
      <c r="B17" s="17"/>
      <c r="C17" s="24" t="s">
        <v>19</v>
      </c>
      <c r="D17" s="24"/>
      <c r="E17" s="24"/>
      <c r="F17" s="24"/>
      <c r="G17" s="20"/>
    </row>
    <row r="18" spans="1:7" s="16" customFormat="1" ht="13.5" customHeight="1">
      <c r="A18" s="220" t="s">
        <v>20</v>
      </c>
      <c r="B18" s="221"/>
      <c r="C18" s="221"/>
      <c r="D18" s="221"/>
      <c r="E18" s="221"/>
      <c r="F18" s="222"/>
      <c r="G18" s="20"/>
    </row>
    <row r="19" spans="1:7" s="16" customFormat="1" ht="13.5" customHeight="1">
      <c r="A19" s="17"/>
      <c r="B19" s="24">
        <v>31014</v>
      </c>
      <c r="C19" s="22" t="s">
        <v>21</v>
      </c>
      <c r="D19" s="23">
        <v>34940</v>
      </c>
      <c r="E19" s="23">
        <f>D19</f>
        <v>34940</v>
      </c>
      <c r="F19" s="23">
        <f>E19</f>
        <v>34940</v>
      </c>
      <c r="G19" s="20"/>
    </row>
    <row r="20" spans="1:7" s="16" customFormat="1" ht="13.5" customHeight="1">
      <c r="A20" s="17"/>
      <c r="B20" s="17"/>
      <c r="C20" s="24" t="s">
        <v>22</v>
      </c>
      <c r="D20" s="24"/>
      <c r="E20" s="24"/>
      <c r="F20" s="24"/>
      <c r="G20" s="20"/>
    </row>
    <row r="21" spans="1:7" s="16" customFormat="1" ht="13.5" customHeight="1">
      <c r="A21" s="17"/>
      <c r="B21" s="17"/>
      <c r="C21" s="22" t="s">
        <v>23</v>
      </c>
      <c r="D21" s="22"/>
      <c r="E21" s="22"/>
      <c r="F21" s="24"/>
      <c r="G21" s="20"/>
    </row>
    <row r="22" spans="1:7" s="16" customFormat="1" ht="27" customHeight="1">
      <c r="A22" s="17"/>
      <c r="B22" s="17"/>
      <c r="C22" s="24" t="s">
        <v>24</v>
      </c>
      <c r="D22" s="24"/>
      <c r="E22" s="24"/>
      <c r="F22" s="24"/>
      <c r="G22" s="20"/>
    </row>
    <row r="23" spans="1:7" s="16" customFormat="1" ht="13.5" customHeight="1">
      <c r="A23" s="17"/>
      <c r="B23" s="17"/>
      <c r="C23" s="22" t="s">
        <v>25</v>
      </c>
      <c r="D23" s="22"/>
      <c r="E23" s="22"/>
      <c r="F23" s="24"/>
      <c r="G23" s="20"/>
    </row>
    <row r="24" spans="1:7" s="16" customFormat="1" ht="27" customHeight="1">
      <c r="A24" s="17"/>
      <c r="B24" s="17"/>
      <c r="C24" s="25" t="s">
        <v>26</v>
      </c>
      <c r="D24" s="24"/>
      <c r="E24" s="24"/>
      <c r="F24" s="26"/>
      <c r="G24" s="20"/>
    </row>
    <row r="25" spans="1:7" s="27" customFormat="1" ht="13.5" customHeight="1">
      <c r="A25" s="28"/>
      <c r="B25" s="24">
        <v>31010</v>
      </c>
      <c r="C25" s="22" t="s">
        <v>21</v>
      </c>
      <c r="D25" s="23">
        <v>-10341.299999999999</v>
      </c>
      <c r="E25" s="23">
        <f>D25</f>
        <v>-10341.299999999999</v>
      </c>
      <c r="F25" s="23">
        <f>E25</f>
        <v>-10341.299999999999</v>
      </c>
    </row>
    <row r="26" spans="1:7" s="27" customFormat="1" ht="17.25" customHeight="1">
      <c r="A26" s="28"/>
      <c r="B26" s="24"/>
      <c r="C26" s="24" t="s">
        <v>27</v>
      </c>
      <c r="D26" s="29"/>
      <c r="E26" s="29"/>
      <c r="F26" s="29"/>
    </row>
    <row r="27" spans="1:7" s="27" customFormat="1" ht="13.5" customHeight="1">
      <c r="A27" s="28"/>
      <c r="B27" s="28"/>
      <c r="C27" s="22" t="s">
        <v>23</v>
      </c>
      <c r="D27" s="30"/>
      <c r="E27" s="30"/>
      <c r="F27" s="29"/>
    </row>
    <row r="28" spans="1:7" s="27" customFormat="1" ht="30" customHeight="1">
      <c r="A28" s="28"/>
      <c r="B28" s="28"/>
      <c r="C28" s="24" t="s">
        <v>28</v>
      </c>
      <c r="D28" s="29"/>
      <c r="E28" s="29"/>
      <c r="F28" s="29"/>
    </row>
    <row r="29" spans="1:7" s="27" customFormat="1" ht="13.5" customHeight="1">
      <c r="A29" s="28"/>
      <c r="B29" s="28"/>
      <c r="C29" s="22" t="s">
        <v>25</v>
      </c>
      <c r="D29" s="30"/>
      <c r="E29" s="30"/>
      <c r="F29" s="29"/>
    </row>
    <row r="30" spans="1:7" s="27" customFormat="1" ht="27" customHeight="1">
      <c r="A30" s="28"/>
      <c r="B30" s="28"/>
      <c r="C30" s="24" t="s">
        <v>26</v>
      </c>
      <c r="D30" s="29"/>
      <c r="E30" s="29"/>
      <c r="F30" s="29"/>
    </row>
    <row r="31" spans="1:7" s="16" customFormat="1" ht="13.5" customHeight="1">
      <c r="A31" s="21">
        <v>1072</v>
      </c>
      <c r="B31" s="17"/>
      <c r="C31" s="22" t="s">
        <v>14</v>
      </c>
      <c r="D31" s="23">
        <f>D38</f>
        <v>-24598.7</v>
      </c>
      <c r="E31" s="23">
        <f>E38</f>
        <v>-24598.7</v>
      </c>
      <c r="F31" s="23">
        <f>F38</f>
        <v>-24598.7</v>
      </c>
      <c r="G31" s="20"/>
    </row>
    <row r="32" spans="1:7" s="16" customFormat="1" ht="13.5" customHeight="1">
      <c r="A32" s="17"/>
      <c r="B32" s="17"/>
      <c r="C32" s="24" t="s">
        <v>29</v>
      </c>
      <c r="D32" s="24"/>
      <c r="E32" s="24"/>
      <c r="F32" s="24"/>
      <c r="G32" s="20"/>
    </row>
    <row r="33" spans="1:7" s="16" customFormat="1" ht="13.5" customHeight="1">
      <c r="A33" s="17"/>
      <c r="B33" s="17"/>
      <c r="C33" s="22" t="s">
        <v>16</v>
      </c>
      <c r="D33" s="22"/>
      <c r="E33" s="22"/>
      <c r="F33" s="24"/>
      <c r="G33" s="20"/>
    </row>
    <row r="34" spans="1:7" s="16" customFormat="1" ht="13.5" customHeight="1">
      <c r="A34" s="17"/>
      <c r="B34" s="17"/>
      <c r="C34" s="24" t="s">
        <v>30</v>
      </c>
      <c r="D34" s="24"/>
      <c r="E34" s="24"/>
      <c r="F34" s="24"/>
      <c r="G34" s="20"/>
    </row>
    <row r="35" spans="1:7" s="16" customFormat="1" ht="13.5" customHeight="1">
      <c r="A35" s="17"/>
      <c r="B35" s="17"/>
      <c r="C35" s="22" t="s">
        <v>18</v>
      </c>
      <c r="D35" s="22"/>
      <c r="E35" s="22"/>
      <c r="F35" s="24"/>
      <c r="G35" s="20"/>
    </row>
    <row r="36" spans="1:7" s="16" customFormat="1" ht="27" customHeight="1">
      <c r="A36" s="17"/>
      <c r="B36" s="17"/>
      <c r="C36" s="24" t="s">
        <v>31</v>
      </c>
      <c r="D36" s="24"/>
      <c r="E36" s="24"/>
      <c r="F36" s="24"/>
      <c r="G36" s="20"/>
    </row>
    <row r="37" spans="1:7" s="16" customFormat="1" ht="13.5" customHeight="1">
      <c r="A37" s="220" t="s">
        <v>20</v>
      </c>
      <c r="B37" s="221"/>
      <c r="C37" s="221"/>
      <c r="D37" s="221"/>
      <c r="E37" s="221"/>
      <c r="F37" s="222"/>
      <c r="G37" s="20"/>
    </row>
    <row r="38" spans="1:7" s="16" customFormat="1" ht="13.5" customHeight="1">
      <c r="A38" s="31"/>
      <c r="B38" s="24">
        <v>11001</v>
      </c>
      <c r="C38" s="22" t="s">
        <v>21</v>
      </c>
      <c r="D38" s="23">
        <v>-24598.7</v>
      </c>
      <c r="E38" s="23">
        <f>D38</f>
        <v>-24598.7</v>
      </c>
      <c r="F38" s="23">
        <f>E38</f>
        <v>-24598.7</v>
      </c>
    </row>
    <row r="39" spans="1:7" s="16" customFormat="1" ht="13.5" customHeight="1">
      <c r="A39" s="31"/>
      <c r="B39" s="24"/>
      <c r="C39" s="24" t="s">
        <v>32</v>
      </c>
      <c r="D39" s="32"/>
      <c r="E39" s="32"/>
      <c r="F39" s="33"/>
    </row>
    <row r="40" spans="1:7" s="16" customFormat="1" ht="13.5" customHeight="1">
      <c r="A40" s="31"/>
      <c r="B40" s="24"/>
      <c r="C40" s="22" t="s">
        <v>23</v>
      </c>
      <c r="D40" s="34"/>
      <c r="E40" s="34"/>
      <c r="F40" s="33"/>
    </row>
    <row r="41" spans="1:7" s="16" customFormat="1" ht="27" customHeight="1">
      <c r="A41" s="31"/>
      <c r="B41" s="24"/>
      <c r="C41" s="24" t="s">
        <v>33</v>
      </c>
      <c r="D41" s="32"/>
      <c r="E41" s="32"/>
      <c r="F41" s="33"/>
    </row>
    <row r="42" spans="1:7" s="16" customFormat="1" ht="13.5" customHeight="1">
      <c r="A42" s="31"/>
      <c r="B42" s="24"/>
      <c r="C42" s="22" t="s">
        <v>25</v>
      </c>
      <c r="D42" s="34"/>
      <c r="E42" s="34"/>
      <c r="F42" s="33"/>
    </row>
    <row r="43" spans="1:7" s="16" customFormat="1" ht="18" customHeight="1">
      <c r="A43" s="31"/>
      <c r="B43" s="24"/>
      <c r="C43" s="24" t="s">
        <v>34</v>
      </c>
      <c r="D43" s="33"/>
      <c r="E43" s="33"/>
      <c r="F43" s="33"/>
    </row>
  </sheetData>
  <mergeCells count="9">
    <mergeCell ref="A18:F18"/>
    <mergeCell ref="A37:F37"/>
    <mergeCell ref="C1:F1"/>
    <mergeCell ref="A2:F2"/>
    <mergeCell ref="A3:F3"/>
    <mergeCell ref="A5:F5"/>
    <mergeCell ref="A7:B9"/>
    <mergeCell ref="C7:C9"/>
    <mergeCell ref="D7:F8"/>
  </mergeCells>
  <pageMargins left="0.70866141732283472" right="0.70866141732283472" top="0.74803149606299213" bottom="0.74803149606299213" header="0.31496062992125984" footer="0.31496062992125984"/>
  <pageSetup scale="85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zoomScale="84" workbookViewId="0">
      <selection activeCell="D6" sqref="D6:H6"/>
    </sheetView>
  </sheetViews>
  <sheetFormatPr defaultColWidth="8" defaultRowHeight="11.25" customHeight="1"/>
  <cols>
    <col min="1" max="1" width="7.85546875" customWidth="1"/>
    <col min="2" max="2" width="8.7109375" customWidth="1"/>
    <col min="3" max="3" width="62.140625" customWidth="1"/>
    <col min="4" max="4" width="14" style="35" customWidth="1"/>
    <col min="5" max="5" width="15.5703125" customWidth="1"/>
    <col min="6" max="6" width="17.42578125" customWidth="1"/>
    <col min="7" max="7" width="14.5703125" bestFit="1" customWidth="1"/>
    <col min="8" max="8" width="15" bestFit="1" customWidth="1"/>
  </cols>
  <sheetData>
    <row r="1" spans="1:10" ht="15.75" customHeight="1">
      <c r="A1" s="234" t="s">
        <v>35</v>
      </c>
      <c r="B1" s="234"/>
      <c r="C1" s="234"/>
      <c r="D1" s="234"/>
      <c r="E1" s="234"/>
      <c r="F1" s="234"/>
      <c r="G1" s="234"/>
      <c r="H1" s="234"/>
    </row>
    <row r="2" spans="1:10" s="36" customFormat="1" ht="19.5" customHeight="1">
      <c r="A2" s="234" t="s">
        <v>1</v>
      </c>
      <c r="B2" s="234"/>
      <c r="C2" s="234"/>
      <c r="D2" s="234"/>
      <c r="E2" s="234"/>
      <c r="F2" s="234"/>
      <c r="G2" s="234"/>
      <c r="H2" s="234"/>
      <c r="I2" s="37"/>
      <c r="J2" s="37"/>
    </row>
    <row r="3" spans="1:10" s="36" customFormat="1" ht="16.5" customHeight="1">
      <c r="A3" s="234" t="s">
        <v>2</v>
      </c>
      <c r="B3" s="234"/>
      <c r="C3" s="234"/>
      <c r="D3" s="234"/>
      <c r="E3" s="234"/>
      <c r="F3" s="234"/>
      <c r="G3" s="234"/>
      <c r="H3" s="234"/>
      <c r="I3" s="37"/>
      <c r="J3" s="37"/>
    </row>
    <row r="4" spans="1:10" s="36" customFormat="1" ht="52.5" customHeight="1">
      <c r="A4" s="235" t="s">
        <v>36</v>
      </c>
      <c r="B4" s="235"/>
      <c r="C4" s="235"/>
      <c r="D4" s="235"/>
      <c r="E4" s="235"/>
      <c r="F4" s="235"/>
      <c r="G4" s="235"/>
      <c r="H4" s="235"/>
      <c r="I4" s="38"/>
      <c r="J4" s="38"/>
    </row>
    <row r="5" spans="1:10" s="39" customFormat="1" ht="17.25" customHeight="1">
      <c r="A5" s="41"/>
      <c r="B5" s="41"/>
      <c r="C5" s="42"/>
      <c r="D5" s="43"/>
      <c r="E5" s="44"/>
      <c r="F5" s="44"/>
      <c r="G5" s="236" t="s">
        <v>37</v>
      </c>
      <c r="H5" s="236"/>
    </row>
    <row r="6" spans="1:10" s="39" customFormat="1" ht="32.25" customHeight="1">
      <c r="A6" s="237" t="s">
        <v>38</v>
      </c>
      <c r="B6" s="238"/>
      <c r="C6" s="241" t="s">
        <v>39</v>
      </c>
      <c r="D6" s="244" t="s">
        <v>40</v>
      </c>
      <c r="E6" s="245"/>
      <c r="F6" s="245"/>
      <c r="G6" s="245"/>
      <c r="H6" s="246"/>
    </row>
    <row r="7" spans="1:10" s="45" customFormat="1" ht="31.5" customHeight="1">
      <c r="A7" s="239"/>
      <c r="B7" s="240"/>
      <c r="C7" s="242"/>
      <c r="D7" s="247" t="s">
        <v>41</v>
      </c>
      <c r="E7" s="249" t="s">
        <v>42</v>
      </c>
      <c r="F7" s="250"/>
      <c r="G7" s="250"/>
      <c r="H7" s="251"/>
    </row>
    <row r="8" spans="1:10" s="45" customFormat="1" ht="96" customHeight="1">
      <c r="A8" s="46" t="s">
        <v>43</v>
      </c>
      <c r="B8" s="46" t="s">
        <v>44</v>
      </c>
      <c r="C8" s="243"/>
      <c r="D8" s="248"/>
      <c r="E8" s="47" t="s">
        <v>45</v>
      </c>
      <c r="F8" s="47" t="s">
        <v>46</v>
      </c>
      <c r="G8" s="47" t="s">
        <v>47</v>
      </c>
      <c r="H8" s="47" t="s">
        <v>48</v>
      </c>
    </row>
    <row r="9" spans="1:10" s="48" customFormat="1" ht="30.75" customHeight="1">
      <c r="A9" s="50"/>
      <c r="B9" s="50"/>
      <c r="C9" s="51" t="s">
        <v>49</v>
      </c>
      <c r="D9" s="52">
        <f>D11</f>
        <v>24598.7</v>
      </c>
      <c r="E9" s="53">
        <f>E11</f>
        <v>-10341.299999999999</v>
      </c>
      <c r="F9" s="53">
        <f>F11</f>
        <v>0</v>
      </c>
      <c r="G9" s="53">
        <f>G11</f>
        <v>34940</v>
      </c>
      <c r="H9" s="53">
        <f>H11</f>
        <v>0</v>
      </c>
    </row>
    <row r="10" spans="1:10" s="39" customFormat="1" ht="17.25" customHeight="1">
      <c r="A10" s="50"/>
      <c r="B10" s="50"/>
      <c r="C10" s="51" t="s">
        <v>50</v>
      </c>
      <c r="D10" s="52"/>
      <c r="E10" s="53"/>
      <c r="F10" s="53"/>
      <c r="G10" s="53"/>
      <c r="H10" s="53"/>
    </row>
    <row r="11" spans="1:10" s="49" customFormat="1" ht="51.75" customHeight="1">
      <c r="A11" s="54"/>
      <c r="B11" s="55"/>
      <c r="C11" s="55" t="s">
        <v>51</v>
      </c>
      <c r="D11" s="56">
        <f>SUM(E11:H11)</f>
        <v>24598.7</v>
      </c>
      <c r="E11" s="56">
        <f>E13+E16</f>
        <v>-10341.299999999999</v>
      </c>
      <c r="F11" s="56">
        <f>F13</f>
        <v>0</v>
      </c>
      <c r="G11" s="56">
        <f>G13</f>
        <v>34940</v>
      </c>
      <c r="H11" s="56">
        <f>H13</f>
        <v>0</v>
      </c>
    </row>
    <row r="12" spans="1:10" s="49" customFormat="1" ht="17.25" customHeight="1">
      <c r="A12" s="54"/>
      <c r="B12" s="54"/>
      <c r="C12" s="54" t="s">
        <v>52</v>
      </c>
      <c r="D12" s="57"/>
      <c r="E12" s="57"/>
      <c r="F12" s="57"/>
      <c r="G12" s="57"/>
      <c r="H12" s="57"/>
    </row>
    <row r="13" spans="1:10" s="49" customFormat="1" ht="51.75" customHeight="1">
      <c r="A13" s="58">
        <v>1004</v>
      </c>
      <c r="B13" s="58">
        <v>31014</v>
      </c>
      <c r="C13" s="59" t="s">
        <v>22</v>
      </c>
      <c r="D13" s="60">
        <f>SUM(E13:H13)</f>
        <v>34940</v>
      </c>
      <c r="E13" s="60"/>
      <c r="F13" s="60"/>
      <c r="G13" s="57">
        <f>SUM(G15:G15)</f>
        <v>34940</v>
      </c>
      <c r="H13" s="60"/>
    </row>
    <row r="14" spans="1:10" ht="17.25" customHeight="1">
      <c r="A14" s="61"/>
      <c r="B14" s="61"/>
      <c r="C14" s="59" t="s">
        <v>52</v>
      </c>
      <c r="D14" s="62"/>
      <c r="E14" s="63"/>
      <c r="F14" s="63"/>
      <c r="G14" s="63"/>
      <c r="H14" s="61"/>
    </row>
    <row r="15" spans="1:10" ht="69" customHeight="1">
      <c r="A15" s="28"/>
      <c r="B15" s="28"/>
      <c r="C15" s="64" t="s">
        <v>53</v>
      </c>
      <c r="D15" s="57">
        <f>SUM(E15:H15)</f>
        <v>34940</v>
      </c>
      <c r="E15" s="65"/>
      <c r="F15" s="65"/>
      <c r="G15" s="57">
        <v>34940</v>
      </c>
      <c r="H15" s="28"/>
    </row>
    <row r="16" spans="1:10" s="49" customFormat="1" ht="37.5" customHeight="1">
      <c r="A16" s="66">
        <v>1004</v>
      </c>
      <c r="B16" s="66">
        <v>31010</v>
      </c>
      <c r="C16" s="67" t="s">
        <v>54</v>
      </c>
      <c r="D16" s="57">
        <f>SUM(E16:H16)</f>
        <v>-10341.299999999999</v>
      </c>
      <c r="E16" s="57">
        <v>-10341.299999999999</v>
      </c>
      <c r="F16" s="57"/>
      <c r="G16" s="57"/>
      <c r="H16" s="57"/>
    </row>
  </sheetData>
  <mergeCells count="10">
    <mergeCell ref="A6:B7"/>
    <mergeCell ref="C6:C8"/>
    <mergeCell ref="D6:H6"/>
    <mergeCell ref="D7:D8"/>
    <mergeCell ref="E7:H7"/>
    <mergeCell ref="A1:H1"/>
    <mergeCell ref="A2:H2"/>
    <mergeCell ref="A3:H3"/>
    <mergeCell ref="A4:H4"/>
    <mergeCell ref="G5:H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zoomScale="80" workbookViewId="0">
      <selection activeCell="G7" sqref="G7:I8"/>
    </sheetView>
  </sheetViews>
  <sheetFormatPr defaultColWidth="8" defaultRowHeight="11.25" customHeight="1"/>
  <cols>
    <col min="1" max="1" width="8.85546875" customWidth="1"/>
    <col min="2" max="3" width="7.5703125" customWidth="1"/>
    <col min="4" max="4" width="10.85546875" customWidth="1"/>
    <col min="5" max="5" width="13.5703125" customWidth="1"/>
    <col min="6" max="6" width="76.140625" style="68" customWidth="1"/>
    <col min="7" max="7" width="14.42578125" style="68" customWidth="1"/>
    <col min="8" max="8" width="14.140625" style="68" customWidth="1"/>
    <col min="9" max="9" width="14.42578125" style="68" customWidth="1"/>
  </cols>
  <sheetData>
    <row r="1" spans="1:9" ht="17.25" customHeight="1">
      <c r="H1" s="234" t="s">
        <v>55</v>
      </c>
      <c r="I1" s="234"/>
    </row>
    <row r="2" spans="1:9" s="36" customFormat="1" ht="20.25" customHeight="1">
      <c r="A2" s="234" t="s">
        <v>1</v>
      </c>
      <c r="B2" s="234"/>
      <c r="C2" s="234"/>
      <c r="D2" s="234"/>
      <c r="E2" s="234"/>
      <c r="F2" s="234"/>
      <c r="G2" s="234"/>
      <c r="H2" s="234"/>
      <c r="I2" s="234"/>
    </row>
    <row r="3" spans="1:9" s="36" customFormat="1" ht="16.5" customHeight="1">
      <c r="A3" s="234" t="s">
        <v>2</v>
      </c>
      <c r="B3" s="234"/>
      <c r="C3" s="234"/>
      <c r="D3" s="234"/>
      <c r="E3" s="234"/>
      <c r="F3" s="234"/>
      <c r="G3" s="234"/>
      <c r="H3" s="234"/>
      <c r="I3" s="234"/>
    </row>
    <row r="4" spans="1:9" s="36" customFormat="1" ht="52.5" customHeight="1">
      <c r="A4" s="252" t="s">
        <v>56</v>
      </c>
      <c r="B4" s="252"/>
      <c r="C4" s="252"/>
      <c r="D4" s="252"/>
      <c r="E4" s="252"/>
      <c r="F4" s="252"/>
      <c r="G4" s="252"/>
      <c r="H4" s="252"/>
      <c r="I4" s="252"/>
    </row>
    <row r="6" spans="1:9" ht="11.25" customHeight="1">
      <c r="I6" s="69" t="s">
        <v>57</v>
      </c>
    </row>
    <row r="7" spans="1:9" ht="22.5" customHeight="1">
      <c r="A7" s="226" t="s">
        <v>58</v>
      </c>
      <c r="B7" s="232"/>
      <c r="C7" s="227"/>
      <c r="D7" s="226" t="s">
        <v>5</v>
      </c>
      <c r="E7" s="227"/>
      <c r="F7" s="232" t="s">
        <v>59</v>
      </c>
      <c r="G7" s="226" t="s">
        <v>7</v>
      </c>
      <c r="H7" s="232"/>
      <c r="I7" s="227"/>
    </row>
    <row r="8" spans="1:9" ht="41.25" customHeight="1">
      <c r="A8" s="230"/>
      <c r="B8" s="233"/>
      <c r="C8" s="231"/>
      <c r="D8" s="230"/>
      <c r="E8" s="231"/>
      <c r="F8" s="253"/>
      <c r="G8" s="230"/>
      <c r="H8" s="233"/>
      <c r="I8" s="231"/>
    </row>
    <row r="9" spans="1:9" ht="37.5" customHeight="1">
      <c r="A9" s="70" t="s">
        <v>60</v>
      </c>
      <c r="B9" s="70" t="s">
        <v>61</v>
      </c>
      <c r="C9" s="70" t="s">
        <v>62</v>
      </c>
      <c r="D9" s="70" t="s">
        <v>63</v>
      </c>
      <c r="E9" s="70" t="s">
        <v>64</v>
      </c>
      <c r="F9" s="233"/>
      <c r="G9" s="10" t="s">
        <v>8</v>
      </c>
      <c r="H9" s="10" t="s">
        <v>9</v>
      </c>
      <c r="I9" s="11" t="s">
        <v>10</v>
      </c>
    </row>
    <row r="10" spans="1:9" ht="14.25" customHeight="1">
      <c r="A10" s="71"/>
      <c r="B10" s="71"/>
      <c r="C10" s="71"/>
      <c r="D10" s="71"/>
      <c r="E10" s="71"/>
      <c r="F10" s="72" t="s">
        <v>65</v>
      </c>
      <c r="G10" s="73">
        <f>G12+G40</f>
        <v>0</v>
      </c>
      <c r="H10" s="73">
        <f>H12+H40</f>
        <v>0</v>
      </c>
      <c r="I10" s="73">
        <f>I12+I40</f>
        <v>0</v>
      </c>
    </row>
    <row r="11" spans="1:9" ht="13.5" customHeight="1">
      <c r="A11" s="71"/>
      <c r="B11" s="71"/>
      <c r="C11" s="71"/>
      <c r="D11" s="71"/>
      <c r="E11" s="71"/>
      <c r="F11" s="74" t="s">
        <v>66</v>
      </c>
      <c r="G11" s="74"/>
      <c r="H11" s="74"/>
      <c r="I11" s="74"/>
    </row>
    <row r="12" spans="1:9" ht="14.25" customHeight="1">
      <c r="A12" s="72" t="s">
        <v>67</v>
      </c>
      <c r="B12" s="71"/>
      <c r="C12" s="71"/>
      <c r="D12" s="71"/>
      <c r="E12" s="71"/>
      <c r="F12" s="72" t="s">
        <v>68</v>
      </c>
      <c r="G12" s="75">
        <f>G14</f>
        <v>24598.7</v>
      </c>
      <c r="H12" s="75">
        <f>H14</f>
        <v>24598.7</v>
      </c>
      <c r="I12" s="75">
        <f>I14</f>
        <v>24598.7</v>
      </c>
    </row>
    <row r="13" spans="1:9" ht="13.5" customHeight="1">
      <c r="A13" s="71"/>
      <c r="B13" s="71"/>
      <c r="C13" s="71"/>
      <c r="D13" s="71"/>
      <c r="E13" s="71"/>
      <c r="F13" s="74" t="s">
        <v>66</v>
      </c>
      <c r="G13" s="74"/>
      <c r="H13" s="74"/>
      <c r="I13" s="74"/>
    </row>
    <row r="14" spans="1:9" ht="28.5" customHeight="1">
      <c r="A14" s="71"/>
      <c r="B14" s="72" t="s">
        <v>69</v>
      </c>
      <c r="C14" s="71"/>
      <c r="D14" s="71"/>
      <c r="E14" s="71"/>
      <c r="F14" s="72" t="s">
        <v>70</v>
      </c>
      <c r="G14" s="75">
        <f>G16</f>
        <v>24598.7</v>
      </c>
      <c r="H14" s="75">
        <f>H16</f>
        <v>24598.7</v>
      </c>
      <c r="I14" s="75">
        <f>I16</f>
        <v>24598.7</v>
      </c>
    </row>
    <row r="15" spans="1:9" ht="13.5" customHeight="1">
      <c r="A15" s="71"/>
      <c r="B15" s="71"/>
      <c r="C15" s="71"/>
      <c r="D15" s="71"/>
      <c r="E15" s="71"/>
      <c r="F15" s="74" t="s">
        <v>66</v>
      </c>
      <c r="G15" s="74"/>
      <c r="H15" s="74"/>
      <c r="I15" s="74"/>
    </row>
    <row r="16" spans="1:9" s="35" customFormat="1" ht="14.25" customHeight="1">
      <c r="A16" s="17"/>
      <c r="B16" s="17"/>
      <c r="C16" s="18" t="s">
        <v>67</v>
      </c>
      <c r="D16" s="17"/>
      <c r="E16" s="17"/>
      <c r="F16" s="18" t="s">
        <v>71</v>
      </c>
      <c r="G16" s="19">
        <f>G20</f>
        <v>24598.7</v>
      </c>
      <c r="H16" s="19">
        <f>H20</f>
        <v>24598.7</v>
      </c>
      <c r="I16" s="19">
        <f>I20</f>
        <v>24598.7</v>
      </c>
    </row>
    <row r="17" spans="1:9" s="35" customFormat="1" ht="13.5" customHeight="1">
      <c r="A17" s="17"/>
      <c r="B17" s="17"/>
      <c r="C17" s="17"/>
      <c r="D17" s="17"/>
      <c r="E17" s="17"/>
      <c r="F17" s="24" t="s">
        <v>66</v>
      </c>
      <c r="G17" s="24"/>
      <c r="H17" s="24"/>
      <c r="I17" s="24"/>
    </row>
    <row r="18" spans="1:9" s="35" customFormat="1" ht="13.5" customHeight="1">
      <c r="A18" s="17"/>
      <c r="B18" s="17"/>
      <c r="C18" s="17"/>
      <c r="D18" s="17"/>
      <c r="E18" s="17"/>
      <c r="F18" s="24" t="s">
        <v>51</v>
      </c>
      <c r="G18" s="24"/>
      <c r="H18" s="24"/>
      <c r="I18" s="24"/>
    </row>
    <row r="19" spans="1:9" s="35" customFormat="1" ht="13.5" customHeight="1">
      <c r="A19" s="17"/>
      <c r="B19" s="17"/>
      <c r="C19" s="17"/>
      <c r="D19" s="17"/>
      <c r="E19" s="17"/>
      <c r="F19" s="24" t="s">
        <v>66</v>
      </c>
      <c r="G19" s="24"/>
      <c r="H19" s="24"/>
      <c r="I19" s="24"/>
    </row>
    <row r="20" spans="1:9" s="35" customFormat="1" ht="13.5" customHeight="1">
      <c r="A20" s="17"/>
      <c r="B20" s="17"/>
      <c r="C20" s="17"/>
      <c r="D20" s="24" t="s">
        <v>13</v>
      </c>
      <c r="E20" s="17"/>
      <c r="F20" s="24" t="s">
        <v>15</v>
      </c>
      <c r="G20" s="23">
        <f>G22+G31</f>
        <v>24598.7</v>
      </c>
      <c r="H20" s="23">
        <f>H22+H31</f>
        <v>24598.7</v>
      </c>
      <c r="I20" s="23">
        <f>I22+I31</f>
        <v>24598.7</v>
      </c>
    </row>
    <row r="21" spans="1:9" s="35" customFormat="1" ht="13.5" customHeight="1">
      <c r="A21" s="17"/>
      <c r="B21" s="17"/>
      <c r="C21" s="17"/>
      <c r="D21" s="77"/>
      <c r="E21" s="77"/>
      <c r="F21" s="78" t="s">
        <v>66</v>
      </c>
      <c r="G21" s="78"/>
      <c r="H21" s="78"/>
      <c r="I21" s="78"/>
    </row>
    <row r="22" spans="1:9" s="35" customFormat="1" ht="13.5" customHeight="1">
      <c r="A22" s="17"/>
      <c r="B22" s="17"/>
      <c r="C22" s="17"/>
      <c r="D22" s="17"/>
      <c r="E22" s="79">
        <v>31014</v>
      </c>
      <c r="F22" s="24" t="str">
        <f>'1'!C20</f>
        <v>Ջրամբարների վերականգնման և վերազինման աշխատանքներ</v>
      </c>
      <c r="G22" s="23">
        <f>G24</f>
        <v>34940</v>
      </c>
      <c r="H22" s="23">
        <f>H24</f>
        <v>34940</v>
      </c>
      <c r="I22" s="23">
        <f>I24</f>
        <v>34940</v>
      </c>
    </row>
    <row r="23" spans="1:9" s="35" customFormat="1" ht="13.5" customHeight="1">
      <c r="A23" s="17"/>
      <c r="B23" s="17"/>
      <c r="C23" s="17"/>
      <c r="D23" s="17"/>
      <c r="E23" s="17"/>
      <c r="F23" s="24" t="s">
        <v>72</v>
      </c>
      <c r="G23" s="24"/>
      <c r="H23" s="24"/>
      <c r="I23" s="24"/>
    </row>
    <row r="24" spans="1:9" s="35" customFormat="1" ht="27" customHeight="1">
      <c r="A24" s="17"/>
      <c r="B24" s="17"/>
      <c r="C24" s="17"/>
      <c r="D24" s="17"/>
      <c r="E24" s="17"/>
      <c r="F24" s="80" t="s">
        <v>73</v>
      </c>
      <c r="G24" s="81">
        <f>G30</f>
        <v>34940</v>
      </c>
      <c r="H24" s="81">
        <f>H30</f>
        <v>34940</v>
      </c>
      <c r="I24" s="81">
        <f>I30</f>
        <v>34940</v>
      </c>
    </row>
    <row r="25" spans="1:9" s="35" customFormat="1" ht="13.5" customHeight="1">
      <c r="A25" s="17"/>
      <c r="B25" s="17"/>
      <c r="C25" s="17"/>
      <c r="D25" s="17"/>
      <c r="E25" s="17"/>
      <c r="F25" s="24" t="s">
        <v>74</v>
      </c>
      <c r="G25" s="24"/>
      <c r="H25" s="24"/>
      <c r="I25" s="24"/>
    </row>
    <row r="26" spans="1:9" s="35" customFormat="1" ht="13.5" customHeight="1">
      <c r="A26" s="77"/>
      <c r="B26" s="77"/>
      <c r="C26" s="77"/>
      <c r="D26" s="77"/>
      <c r="E26" s="82"/>
      <c r="F26" s="24" t="s">
        <v>65</v>
      </c>
      <c r="G26" s="83">
        <f t="shared" ref="G26:I28" si="0">G27</f>
        <v>34940</v>
      </c>
      <c r="H26" s="83">
        <f t="shared" si="0"/>
        <v>34940</v>
      </c>
      <c r="I26" s="83">
        <f t="shared" si="0"/>
        <v>34940</v>
      </c>
    </row>
    <row r="27" spans="1:9" s="84" customFormat="1" ht="13.5" customHeight="1">
      <c r="A27" s="85"/>
      <c r="B27" s="85"/>
      <c r="C27" s="85"/>
      <c r="D27" s="85"/>
      <c r="E27" s="86"/>
      <c r="F27" s="87" t="s">
        <v>75</v>
      </c>
      <c r="G27" s="23">
        <f t="shared" si="0"/>
        <v>34940</v>
      </c>
      <c r="H27" s="23">
        <f t="shared" si="0"/>
        <v>34940</v>
      </c>
      <c r="I27" s="23">
        <f t="shared" si="0"/>
        <v>34940</v>
      </c>
    </row>
    <row r="28" spans="1:9" s="84" customFormat="1" ht="13.5" customHeight="1">
      <c r="A28" s="88"/>
      <c r="B28" s="88"/>
      <c r="C28" s="88"/>
      <c r="D28" s="88"/>
      <c r="E28" s="89"/>
      <c r="F28" s="87" t="s">
        <v>76</v>
      </c>
      <c r="G28" s="23">
        <f t="shared" si="0"/>
        <v>34940</v>
      </c>
      <c r="H28" s="23">
        <f t="shared" si="0"/>
        <v>34940</v>
      </c>
      <c r="I28" s="23">
        <f t="shared" si="0"/>
        <v>34940</v>
      </c>
    </row>
    <row r="29" spans="1:9" s="84" customFormat="1" ht="13.5" customHeight="1">
      <c r="A29" s="88"/>
      <c r="B29" s="88"/>
      <c r="C29" s="88"/>
      <c r="D29" s="88"/>
      <c r="E29" s="89"/>
      <c r="F29" s="87" t="s">
        <v>77</v>
      </c>
      <c r="G29" s="23">
        <f>+G30</f>
        <v>34940</v>
      </c>
      <c r="H29" s="23">
        <f>+H30</f>
        <v>34940</v>
      </c>
      <c r="I29" s="23">
        <f>+I30</f>
        <v>34940</v>
      </c>
    </row>
    <row r="30" spans="1:9" s="35" customFormat="1" ht="13.5" customHeight="1">
      <c r="A30" s="17"/>
      <c r="B30" s="17"/>
      <c r="C30" s="17"/>
      <c r="D30" s="17"/>
      <c r="E30" s="17"/>
      <c r="F30" s="24" t="s">
        <v>78</v>
      </c>
      <c r="G30" s="23">
        <f>'1'!D19</f>
        <v>34940</v>
      </c>
      <c r="H30" s="23">
        <f>'1'!E19</f>
        <v>34940</v>
      </c>
      <c r="I30" s="23">
        <f>'1'!F19</f>
        <v>34940</v>
      </c>
    </row>
    <row r="31" spans="1:9" s="90" customFormat="1" ht="16.5" customHeight="1">
      <c r="A31" s="91"/>
      <c r="B31" s="91"/>
      <c r="C31" s="91"/>
      <c r="D31" s="91"/>
      <c r="E31" s="79">
        <v>31010</v>
      </c>
      <c r="F31" s="24" t="s">
        <v>79</v>
      </c>
      <c r="G31" s="83">
        <f>G33</f>
        <v>-10341.299999999999</v>
      </c>
      <c r="H31" s="83">
        <f>H33</f>
        <v>-10341.299999999999</v>
      </c>
      <c r="I31" s="83">
        <f>I33</f>
        <v>-10341.299999999999</v>
      </c>
    </row>
    <row r="32" spans="1:9" s="90" customFormat="1" ht="16.5" customHeight="1">
      <c r="A32" s="91"/>
      <c r="B32" s="91"/>
      <c r="C32" s="91"/>
      <c r="D32" s="91"/>
      <c r="E32" s="91"/>
      <c r="F32" s="24" t="s">
        <v>72</v>
      </c>
      <c r="G32" s="83"/>
      <c r="H32" s="83"/>
      <c r="I32" s="83"/>
    </row>
    <row r="33" spans="1:9" s="90" customFormat="1" ht="16.5" customHeight="1">
      <c r="A33" s="91"/>
      <c r="B33" s="91"/>
      <c r="C33" s="91"/>
      <c r="D33" s="91"/>
      <c r="E33" s="91"/>
      <c r="F33" s="80" t="s">
        <v>80</v>
      </c>
      <c r="G33" s="83">
        <f>G35</f>
        <v>-10341.299999999999</v>
      </c>
      <c r="H33" s="83">
        <f>H35</f>
        <v>-10341.299999999999</v>
      </c>
      <c r="I33" s="83">
        <f>I35</f>
        <v>-10341.299999999999</v>
      </c>
    </row>
    <row r="34" spans="1:9" s="90" customFormat="1" ht="18" customHeight="1">
      <c r="A34" s="91"/>
      <c r="B34" s="91"/>
      <c r="C34" s="91"/>
      <c r="D34" s="91"/>
      <c r="E34" s="91"/>
      <c r="F34" s="24" t="s">
        <v>74</v>
      </c>
      <c r="G34" s="83"/>
      <c r="H34" s="83"/>
      <c r="I34" s="83"/>
    </row>
    <row r="35" spans="1:9" s="90" customFormat="1" ht="14.25" customHeight="1">
      <c r="A35" s="91"/>
      <c r="B35" s="91"/>
      <c r="C35" s="91"/>
      <c r="D35" s="91"/>
      <c r="E35" s="91"/>
      <c r="F35" s="24" t="s">
        <v>81</v>
      </c>
      <c r="G35" s="83">
        <f t="shared" ref="G35:I36" si="1">G36</f>
        <v>-10341.299999999999</v>
      </c>
      <c r="H35" s="83">
        <f t="shared" si="1"/>
        <v>-10341.299999999999</v>
      </c>
      <c r="I35" s="83">
        <f t="shared" si="1"/>
        <v>-10341.299999999999</v>
      </c>
    </row>
    <row r="36" spans="1:9" s="90" customFormat="1" ht="13.5" customHeight="1">
      <c r="A36" s="91"/>
      <c r="B36" s="91"/>
      <c r="C36" s="91"/>
      <c r="D36" s="91"/>
      <c r="E36" s="91"/>
      <c r="F36" s="87" t="s">
        <v>75</v>
      </c>
      <c r="G36" s="83">
        <f t="shared" si="1"/>
        <v>-10341.299999999999</v>
      </c>
      <c r="H36" s="83">
        <f t="shared" si="1"/>
        <v>-10341.299999999999</v>
      </c>
      <c r="I36" s="83">
        <f t="shared" si="1"/>
        <v>-10341.299999999999</v>
      </c>
    </row>
    <row r="37" spans="1:9" s="90" customFormat="1" ht="16.5" customHeight="1">
      <c r="A37" s="91"/>
      <c r="B37" s="91"/>
      <c r="C37" s="91"/>
      <c r="D37" s="91"/>
      <c r="E37" s="91"/>
      <c r="F37" s="87" t="s">
        <v>76</v>
      </c>
      <c r="G37" s="83">
        <f>G39</f>
        <v>-10341.299999999999</v>
      </c>
      <c r="H37" s="83">
        <f>H39</f>
        <v>-10341.299999999999</v>
      </c>
      <c r="I37" s="83">
        <f>I39</f>
        <v>-10341.299999999999</v>
      </c>
    </row>
    <row r="38" spans="1:9" s="90" customFormat="1" ht="16.5" customHeight="1">
      <c r="A38" s="91"/>
      <c r="B38" s="91"/>
      <c r="C38" s="91"/>
      <c r="D38" s="91"/>
      <c r="E38" s="91"/>
      <c r="F38" s="24" t="s">
        <v>82</v>
      </c>
      <c r="G38" s="83">
        <f>G39</f>
        <v>-10341.299999999999</v>
      </c>
      <c r="H38" s="83">
        <f>H39</f>
        <v>-10341.299999999999</v>
      </c>
      <c r="I38" s="83">
        <f>I39</f>
        <v>-10341.299999999999</v>
      </c>
    </row>
    <row r="39" spans="1:9" s="90" customFormat="1" ht="16.5" customHeight="1">
      <c r="A39" s="91"/>
      <c r="B39" s="91"/>
      <c r="C39" s="91"/>
      <c r="D39" s="91"/>
      <c r="E39" s="91"/>
      <c r="F39" s="24" t="s">
        <v>83</v>
      </c>
      <c r="G39" s="83">
        <v>-10341.299999999999</v>
      </c>
      <c r="H39" s="83">
        <f>G39</f>
        <v>-10341.299999999999</v>
      </c>
      <c r="I39" s="83">
        <f>H39</f>
        <v>-10341.299999999999</v>
      </c>
    </row>
    <row r="40" spans="1:9" ht="14.25" customHeight="1">
      <c r="A40" s="72" t="s">
        <v>84</v>
      </c>
      <c r="B40" s="71"/>
      <c r="C40" s="71"/>
      <c r="D40" s="71"/>
      <c r="E40" s="71"/>
      <c r="F40" s="72" t="s">
        <v>85</v>
      </c>
      <c r="G40" s="75">
        <f>G42</f>
        <v>-24598.7</v>
      </c>
      <c r="H40" s="75">
        <f>H42</f>
        <v>-24598.7</v>
      </c>
      <c r="I40" s="75">
        <f>I42</f>
        <v>-24598.7</v>
      </c>
    </row>
    <row r="41" spans="1:9" ht="13.5" customHeight="1">
      <c r="A41" s="71"/>
      <c r="B41" s="71"/>
      <c r="C41" s="71"/>
      <c r="D41" s="71"/>
      <c r="E41" s="71"/>
      <c r="F41" s="74" t="s">
        <v>66</v>
      </c>
      <c r="G41" s="92"/>
      <c r="H41" s="92"/>
      <c r="I41" s="92"/>
    </row>
    <row r="42" spans="1:9" ht="14.25" customHeight="1">
      <c r="A42" s="71"/>
      <c r="B42" s="72" t="s">
        <v>86</v>
      </c>
      <c r="C42" s="71"/>
      <c r="D42" s="71"/>
      <c r="E42" s="71"/>
      <c r="F42" s="72" t="s">
        <v>87</v>
      </c>
      <c r="G42" s="75">
        <f>G44</f>
        <v>-24598.7</v>
      </c>
      <c r="H42" s="75">
        <f>H44</f>
        <v>-24598.7</v>
      </c>
      <c r="I42" s="75">
        <f>I44</f>
        <v>-24598.7</v>
      </c>
    </row>
    <row r="43" spans="1:9" ht="13.5" customHeight="1">
      <c r="A43" s="71"/>
      <c r="B43" s="71"/>
      <c r="C43" s="71"/>
      <c r="D43" s="71"/>
      <c r="E43" s="71"/>
      <c r="F43" s="74" t="s">
        <v>66</v>
      </c>
      <c r="G43" s="92"/>
      <c r="H43" s="92"/>
      <c r="I43" s="92"/>
    </row>
    <row r="44" spans="1:9" s="35" customFormat="1" ht="14.25" customHeight="1">
      <c r="A44" s="17"/>
      <c r="B44" s="17"/>
      <c r="C44" s="18" t="s">
        <v>88</v>
      </c>
      <c r="D44" s="17"/>
      <c r="E44" s="17"/>
      <c r="F44" s="18" t="s">
        <v>87</v>
      </c>
      <c r="G44" s="19">
        <f>G46</f>
        <v>-24598.7</v>
      </c>
      <c r="H44" s="19">
        <f>H46</f>
        <v>-24598.7</v>
      </c>
      <c r="I44" s="19">
        <f>I46</f>
        <v>-24598.7</v>
      </c>
    </row>
    <row r="45" spans="1:9" s="35" customFormat="1" ht="13.5" customHeight="1">
      <c r="A45" s="17"/>
      <c r="B45" s="17"/>
      <c r="C45" s="17"/>
      <c r="D45" s="17"/>
      <c r="E45" s="17"/>
      <c r="F45" s="24" t="s">
        <v>66</v>
      </c>
      <c r="G45" s="24"/>
      <c r="H45" s="24"/>
      <c r="I45" s="24"/>
    </row>
    <row r="46" spans="1:9" s="35" customFormat="1" ht="13.5" customHeight="1">
      <c r="A46" s="17"/>
      <c r="B46" s="17"/>
      <c r="C46" s="17"/>
      <c r="D46" s="24">
        <v>1072</v>
      </c>
      <c r="E46" s="17"/>
      <c r="F46" s="24" t="s">
        <v>29</v>
      </c>
      <c r="G46" s="23">
        <f>G48</f>
        <v>-24598.7</v>
      </c>
      <c r="H46" s="23">
        <f>H48</f>
        <v>-24598.7</v>
      </c>
      <c r="I46" s="23">
        <f>I48</f>
        <v>-24598.7</v>
      </c>
    </row>
    <row r="47" spans="1:9" s="35" customFormat="1" ht="13.5" customHeight="1">
      <c r="A47" s="17"/>
      <c r="B47" s="17"/>
      <c r="C47" s="17"/>
      <c r="D47" s="77"/>
      <c r="E47" s="77"/>
      <c r="F47" s="78" t="s">
        <v>66</v>
      </c>
      <c r="G47" s="78"/>
      <c r="H47" s="78"/>
      <c r="I47" s="78"/>
    </row>
    <row r="48" spans="1:9" s="35" customFormat="1" ht="13.5" customHeight="1">
      <c r="A48" s="17"/>
      <c r="B48" s="17"/>
      <c r="C48" s="17"/>
      <c r="D48" s="17"/>
      <c r="E48" s="79">
        <v>11001</v>
      </c>
      <c r="F48" s="24" t="s">
        <v>32</v>
      </c>
      <c r="G48" s="23">
        <f>G50</f>
        <v>-24598.7</v>
      </c>
      <c r="H48" s="23">
        <f>H50</f>
        <v>-24598.7</v>
      </c>
      <c r="I48" s="23">
        <f>I50</f>
        <v>-24598.7</v>
      </c>
    </row>
    <row r="49" spans="1:9" s="35" customFormat="1" ht="13.5" customHeight="1">
      <c r="A49" s="17"/>
      <c r="B49" s="17"/>
      <c r="C49" s="17"/>
      <c r="D49" s="17"/>
      <c r="E49" s="17"/>
      <c r="F49" s="24" t="s">
        <v>72</v>
      </c>
      <c r="G49" s="24"/>
      <c r="H49" s="24"/>
      <c r="I49" s="24"/>
    </row>
    <row r="50" spans="1:9" s="35" customFormat="1" ht="27" customHeight="1">
      <c r="A50" s="17"/>
      <c r="B50" s="17"/>
      <c r="C50" s="17"/>
      <c r="D50" s="17"/>
      <c r="E50" s="17"/>
      <c r="F50" s="80" t="s">
        <v>73</v>
      </c>
      <c r="G50" s="81">
        <f>G56</f>
        <v>-24598.7</v>
      </c>
      <c r="H50" s="81">
        <f>H56</f>
        <v>-24598.7</v>
      </c>
      <c r="I50" s="81">
        <f>I56</f>
        <v>-24598.7</v>
      </c>
    </row>
    <row r="51" spans="1:9" s="35" customFormat="1" ht="13.5" customHeight="1">
      <c r="A51" s="17"/>
      <c r="B51" s="17"/>
      <c r="C51" s="17"/>
      <c r="D51" s="17"/>
      <c r="E51" s="17"/>
      <c r="F51" s="24" t="s">
        <v>74</v>
      </c>
      <c r="G51" s="24"/>
      <c r="H51" s="24"/>
      <c r="I51" s="24"/>
    </row>
    <row r="52" spans="1:9" s="35" customFormat="1" ht="13.5" customHeight="1">
      <c r="A52" s="77"/>
      <c r="B52" s="77"/>
      <c r="C52" s="77"/>
      <c r="D52" s="77"/>
      <c r="E52" s="82"/>
      <c r="F52" s="24" t="s">
        <v>65</v>
      </c>
      <c r="G52" s="83">
        <f t="shared" ref="G52:I54" si="2">G53</f>
        <v>-24598.7</v>
      </c>
      <c r="H52" s="83">
        <f t="shared" si="2"/>
        <v>-24598.7</v>
      </c>
      <c r="I52" s="83">
        <f t="shared" si="2"/>
        <v>-24598.7</v>
      </c>
    </row>
    <row r="53" spans="1:9" s="84" customFormat="1" ht="13.5" customHeight="1">
      <c r="A53" s="85"/>
      <c r="B53" s="85"/>
      <c r="C53" s="85"/>
      <c r="D53" s="85"/>
      <c r="E53" s="86"/>
      <c r="F53" s="87" t="s">
        <v>89</v>
      </c>
      <c r="G53" s="23">
        <f t="shared" si="2"/>
        <v>-24598.7</v>
      </c>
      <c r="H53" s="23">
        <f t="shared" si="2"/>
        <v>-24598.7</v>
      </c>
      <c r="I53" s="23">
        <f t="shared" si="2"/>
        <v>-24598.7</v>
      </c>
    </row>
    <row r="54" spans="1:9" s="84" customFormat="1" ht="13.5" customHeight="1">
      <c r="A54" s="88"/>
      <c r="B54" s="88"/>
      <c r="C54" s="88"/>
      <c r="D54" s="88"/>
      <c r="E54" s="89"/>
      <c r="F54" s="87" t="s">
        <v>90</v>
      </c>
      <c r="G54" s="23">
        <f t="shared" si="2"/>
        <v>-24598.7</v>
      </c>
      <c r="H54" s="23">
        <f t="shared" si="2"/>
        <v>-24598.7</v>
      </c>
      <c r="I54" s="23">
        <f t="shared" si="2"/>
        <v>-24598.7</v>
      </c>
    </row>
    <row r="55" spans="1:9" s="84" customFormat="1" ht="13.5" customHeight="1">
      <c r="A55" s="88"/>
      <c r="B55" s="88"/>
      <c r="C55" s="88"/>
      <c r="D55" s="88"/>
      <c r="E55" s="89"/>
      <c r="F55" s="87" t="s">
        <v>91</v>
      </c>
      <c r="G55" s="23">
        <f>+G56</f>
        <v>-24598.7</v>
      </c>
      <c r="H55" s="23">
        <f>+H56</f>
        <v>-24598.7</v>
      </c>
      <c r="I55" s="23">
        <f>+I56</f>
        <v>-24598.7</v>
      </c>
    </row>
    <row r="56" spans="1:9" s="35" customFormat="1" ht="13.5" customHeight="1">
      <c r="A56" s="17"/>
      <c r="B56" s="17"/>
      <c r="C56" s="17"/>
      <c r="D56" s="17"/>
      <c r="E56" s="17"/>
      <c r="F56" s="24" t="s">
        <v>92</v>
      </c>
      <c r="G56" s="23">
        <f>'1'!D38</f>
        <v>-24598.7</v>
      </c>
      <c r="H56" s="23">
        <f>'1'!E38</f>
        <v>-24598.7</v>
      </c>
      <c r="I56" s="23">
        <f>'1'!F38</f>
        <v>-24598.7</v>
      </c>
    </row>
  </sheetData>
  <mergeCells count="8">
    <mergeCell ref="H1:I1"/>
    <mergeCell ref="A2:I2"/>
    <mergeCell ref="A3:I3"/>
    <mergeCell ref="A4:I4"/>
    <mergeCell ref="A7:C8"/>
    <mergeCell ref="D7:E8"/>
    <mergeCell ref="F7:F9"/>
    <mergeCell ref="G7:I8"/>
  </mergeCells>
  <pageMargins left="0.75" right="0.75" top="1" bottom="1" header="0.5" footer="0.5"/>
  <pageSetup paperSize="9" scale="56" orientation="portrait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opLeftCell="A9" workbookViewId="0">
      <selection activeCell="C17" sqref="C17"/>
    </sheetView>
  </sheetViews>
  <sheetFormatPr defaultColWidth="8" defaultRowHeight="17.25" customHeight="1"/>
  <cols>
    <col min="1" max="1" width="7.42578125" style="48" customWidth="1"/>
    <col min="2" max="2" width="8.7109375" style="48" customWidth="1"/>
    <col min="3" max="3" width="66.28515625" style="39" customWidth="1"/>
    <col min="4" max="4" width="16.28515625" style="39" customWidth="1"/>
    <col min="5" max="5" width="16.42578125" style="93" customWidth="1"/>
    <col min="6" max="6" width="17.7109375" style="93" customWidth="1"/>
    <col min="7" max="7" width="9.5703125" style="39" customWidth="1"/>
    <col min="8" max="8" width="16.42578125" style="94" bestFit="1" customWidth="1"/>
    <col min="9" max="10" width="18.28515625" style="94" bestFit="1" customWidth="1"/>
    <col min="11" max="11" width="18.5703125" style="94" bestFit="1" customWidth="1"/>
    <col min="12" max="12" width="16.42578125" style="39" customWidth="1"/>
    <col min="13" max="16384" width="8" style="39"/>
  </cols>
  <sheetData>
    <row r="1" spans="1:11" ht="17.25" customHeight="1">
      <c r="A1" s="256" t="s">
        <v>93</v>
      </c>
      <c r="B1" s="256"/>
      <c r="C1" s="256"/>
      <c r="D1" s="256"/>
      <c r="E1" s="256"/>
      <c r="F1" s="256"/>
    </row>
    <row r="2" spans="1:11" s="95" customFormat="1" ht="16.5" customHeight="1">
      <c r="A2" s="256" t="s">
        <v>1</v>
      </c>
      <c r="B2" s="256"/>
      <c r="C2" s="256"/>
      <c r="D2" s="256"/>
      <c r="E2" s="256"/>
      <c r="F2" s="256"/>
      <c r="G2" s="97"/>
      <c r="H2" s="97"/>
      <c r="I2" s="97"/>
      <c r="J2" s="96"/>
      <c r="K2" s="96"/>
    </row>
    <row r="3" spans="1:11" s="95" customFormat="1" ht="16.5" customHeight="1">
      <c r="A3" s="256" t="s">
        <v>2</v>
      </c>
      <c r="B3" s="256"/>
      <c r="C3" s="256"/>
      <c r="D3" s="256"/>
      <c r="E3" s="256"/>
      <c r="F3" s="256"/>
      <c r="G3" s="97"/>
      <c r="H3" s="97"/>
      <c r="I3" s="97"/>
      <c r="J3" s="96"/>
      <c r="K3" s="96"/>
    </row>
    <row r="4" spans="1:11" s="95" customFormat="1" ht="52.5" customHeight="1">
      <c r="A4" s="257" t="s">
        <v>94</v>
      </c>
      <c r="B4" s="257"/>
      <c r="C4" s="257"/>
      <c r="D4" s="257"/>
      <c r="E4" s="257"/>
      <c r="F4" s="257"/>
      <c r="G4" s="98"/>
      <c r="H4" s="98"/>
      <c r="I4" s="98"/>
      <c r="J4" s="96"/>
      <c r="K4" s="96"/>
    </row>
    <row r="5" spans="1:11" ht="17.25" customHeight="1">
      <c r="A5" s="41"/>
      <c r="B5" s="41"/>
      <c r="C5" s="42"/>
      <c r="D5" s="42"/>
      <c r="E5" s="236" t="s">
        <v>37</v>
      </c>
      <c r="F5" s="236"/>
    </row>
    <row r="6" spans="1:11" ht="42" customHeight="1">
      <c r="A6" s="258" t="s">
        <v>38</v>
      </c>
      <c r="B6" s="259"/>
      <c r="C6" s="262" t="s">
        <v>95</v>
      </c>
      <c r="D6" s="265" t="s">
        <v>40</v>
      </c>
      <c r="E6" s="266"/>
      <c r="F6" s="267"/>
    </row>
    <row r="7" spans="1:11" s="45" customFormat="1" ht="17.25" customHeight="1">
      <c r="A7" s="260"/>
      <c r="B7" s="261"/>
      <c r="C7" s="263"/>
      <c r="D7" s="254" t="s">
        <v>8</v>
      </c>
      <c r="E7" s="254" t="s">
        <v>96</v>
      </c>
      <c r="F7" s="254" t="s">
        <v>97</v>
      </c>
      <c r="H7" s="99"/>
      <c r="I7" s="99"/>
      <c r="J7" s="99"/>
      <c r="K7" s="99"/>
    </row>
    <row r="8" spans="1:11" s="45" customFormat="1" ht="38.25" customHeight="1">
      <c r="A8" s="100" t="s">
        <v>43</v>
      </c>
      <c r="B8" s="100" t="s">
        <v>44</v>
      </c>
      <c r="C8" s="264"/>
      <c r="D8" s="255"/>
      <c r="E8" s="255"/>
      <c r="F8" s="255"/>
      <c r="H8" s="99"/>
      <c r="I8" s="99"/>
      <c r="J8" s="99"/>
      <c r="K8" s="99"/>
    </row>
    <row r="9" spans="1:11" s="48" customFormat="1" ht="17.25" customHeight="1">
      <c r="A9" s="50"/>
      <c r="B9" s="50"/>
      <c r="C9" s="51" t="s">
        <v>49</v>
      </c>
      <c r="D9" s="102">
        <f>D11</f>
        <v>24598.7</v>
      </c>
      <c r="E9" s="102">
        <f>E11</f>
        <v>24598.7</v>
      </c>
      <c r="F9" s="102">
        <f>F11</f>
        <v>24598.7</v>
      </c>
      <c r="H9" s="101"/>
      <c r="I9" s="101"/>
      <c r="J9" s="101"/>
      <c r="K9" s="101"/>
    </row>
    <row r="10" spans="1:11" ht="17.25" customHeight="1">
      <c r="A10" s="50"/>
      <c r="B10" s="50"/>
      <c r="C10" s="51" t="s">
        <v>50</v>
      </c>
      <c r="D10" s="51"/>
      <c r="E10" s="103"/>
      <c r="F10" s="103"/>
    </row>
    <row r="11" spans="1:11" s="49" customFormat="1" ht="34.5" customHeight="1">
      <c r="A11" s="54"/>
      <c r="B11" s="55"/>
      <c r="C11" s="55" t="s">
        <v>98</v>
      </c>
      <c r="D11" s="102">
        <f>D13+D18</f>
        <v>24598.7</v>
      </c>
      <c r="E11" s="102">
        <f>E13+E18</f>
        <v>24598.7</v>
      </c>
      <c r="F11" s="102">
        <f>F13+F18</f>
        <v>24598.7</v>
      </c>
      <c r="H11" s="104"/>
      <c r="I11" s="104"/>
      <c r="J11" s="104"/>
      <c r="K11" s="104"/>
    </row>
    <row r="12" spans="1:11" s="49" customFormat="1" ht="17.25" customHeight="1">
      <c r="A12" s="54"/>
      <c r="B12" s="54"/>
      <c r="C12" s="54" t="s">
        <v>52</v>
      </c>
      <c r="D12" s="54"/>
      <c r="E12" s="57"/>
      <c r="F12" s="57"/>
      <c r="H12" s="104"/>
      <c r="I12" s="104"/>
      <c r="J12" s="104"/>
      <c r="K12" s="104"/>
    </row>
    <row r="13" spans="1:11" s="40" customFormat="1" ht="51.75" customHeight="1">
      <c r="A13" s="54">
        <v>1004</v>
      </c>
      <c r="B13" s="54">
        <v>31014</v>
      </c>
      <c r="C13" s="106" t="s">
        <v>22</v>
      </c>
      <c r="D13" s="102">
        <f>D15</f>
        <v>34940</v>
      </c>
      <c r="E13" s="102">
        <f>E15</f>
        <v>34940</v>
      </c>
      <c r="F13" s="102">
        <f>F15</f>
        <v>34940</v>
      </c>
      <c r="H13" s="105"/>
      <c r="I13" s="105"/>
      <c r="J13" s="105"/>
      <c r="K13" s="105"/>
    </row>
    <row r="14" spans="1:11" s="107" customFormat="1" ht="17.25" customHeight="1">
      <c r="A14" s="66"/>
      <c r="B14" s="66"/>
      <c r="C14" s="54" t="s">
        <v>99</v>
      </c>
      <c r="D14" s="54"/>
      <c r="E14" s="102"/>
      <c r="F14" s="102"/>
      <c r="H14" s="108"/>
      <c r="I14" s="108"/>
      <c r="J14" s="108"/>
      <c r="K14" s="108"/>
    </row>
    <row r="15" spans="1:11" s="109" customFormat="1" ht="34.5" customHeight="1">
      <c r="A15" s="111"/>
      <c r="B15" s="111"/>
      <c r="C15" s="112" t="s">
        <v>100</v>
      </c>
      <c r="D15" s="113">
        <f>SUM(D17:D17)</f>
        <v>34940</v>
      </c>
      <c r="E15" s="113">
        <f>SUM(E17:E17)</f>
        <v>34940</v>
      </c>
      <c r="F15" s="113">
        <f>SUM(F17:F17)</f>
        <v>34940</v>
      </c>
      <c r="H15" s="110"/>
      <c r="I15" s="110"/>
      <c r="J15" s="110"/>
      <c r="K15" s="110"/>
    </row>
    <row r="16" spans="1:11" s="107" customFormat="1" ht="17.25" customHeight="1">
      <c r="A16" s="58"/>
      <c r="B16" s="58"/>
      <c r="C16" s="59" t="s">
        <v>101</v>
      </c>
      <c r="D16" s="59"/>
      <c r="E16" s="114"/>
      <c r="F16" s="114"/>
      <c r="H16" s="108"/>
      <c r="I16" s="108"/>
      <c r="J16" s="108"/>
      <c r="K16" s="108"/>
    </row>
    <row r="17" spans="1:11" ht="51.75" customHeight="1">
      <c r="A17" s="115"/>
      <c r="B17" s="115"/>
      <c r="C17" s="64" t="s">
        <v>197</v>
      </c>
      <c r="D17" s="60">
        <v>34940</v>
      </c>
      <c r="E17" s="60">
        <v>34940</v>
      </c>
      <c r="F17" s="60">
        <v>34940</v>
      </c>
    </row>
    <row r="18" spans="1:11" s="40" customFormat="1" ht="36" customHeight="1">
      <c r="A18" s="54">
        <v>1004</v>
      </c>
      <c r="B18" s="54">
        <v>31010</v>
      </c>
      <c r="C18" s="116" t="str">
        <f>'2'!C16</f>
        <v>Հեր-Հերի ջրամբարից ինքնահոս ջրատարի կառուցում</v>
      </c>
      <c r="D18" s="102">
        <f>D20+D21</f>
        <v>-10341.299999999999</v>
      </c>
      <c r="E18" s="102">
        <f>E20+E21</f>
        <v>-10341.299999999999</v>
      </c>
      <c r="F18" s="102">
        <f>F20+F21</f>
        <v>-10341.299999999999</v>
      </c>
      <c r="H18" s="105"/>
      <c r="I18" s="105"/>
      <c r="J18" s="105"/>
      <c r="K18" s="105"/>
    </row>
    <row r="19" spans="1:11" s="107" customFormat="1" ht="17.25" customHeight="1">
      <c r="A19" s="66"/>
      <c r="B19" s="66"/>
      <c r="C19" s="54" t="s">
        <v>99</v>
      </c>
      <c r="D19" s="54"/>
      <c r="E19" s="102"/>
      <c r="F19" s="102"/>
      <c r="H19" s="108"/>
      <c r="I19" s="108"/>
      <c r="J19" s="108"/>
      <c r="K19" s="108"/>
    </row>
    <row r="20" spans="1:11" s="109" customFormat="1" ht="34.5" customHeight="1">
      <c r="A20" s="111"/>
      <c r="B20" s="111"/>
      <c r="C20" s="112" t="s">
        <v>102</v>
      </c>
      <c r="D20" s="102">
        <f>'2'!E16</f>
        <v>-10341.299999999999</v>
      </c>
      <c r="E20" s="102">
        <f>D20</f>
        <v>-10341.299999999999</v>
      </c>
      <c r="F20" s="102">
        <f>E20</f>
        <v>-10341.299999999999</v>
      </c>
      <c r="H20" s="110"/>
      <c r="I20" s="110"/>
      <c r="J20" s="110"/>
      <c r="K20" s="110"/>
    </row>
  </sheetData>
  <mergeCells count="11">
    <mergeCell ref="F7:F8"/>
    <mergeCell ref="A1:F1"/>
    <mergeCell ref="A2:F2"/>
    <mergeCell ref="A3:F3"/>
    <mergeCell ref="A4:F4"/>
    <mergeCell ref="E5:F5"/>
    <mergeCell ref="A6:B7"/>
    <mergeCell ref="C6:C8"/>
    <mergeCell ref="D6:F6"/>
    <mergeCell ref="D7:D8"/>
    <mergeCell ref="E7:E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zoomScale="80" workbookViewId="0">
      <selection activeCell="G6" sqref="G6"/>
    </sheetView>
  </sheetViews>
  <sheetFormatPr defaultColWidth="8" defaultRowHeight="17.25" customHeight="1"/>
  <cols>
    <col min="1" max="1" width="8.85546875" style="48" customWidth="1"/>
    <col min="2" max="2" width="14.140625" style="48" customWidth="1"/>
    <col min="3" max="3" width="66.28515625" style="39" customWidth="1"/>
    <col min="4" max="4" width="16.28515625" style="39" customWidth="1"/>
    <col min="5" max="5" width="16.42578125" style="93" customWidth="1"/>
    <col min="6" max="6" width="39.42578125" style="93" customWidth="1"/>
    <col min="7" max="7" width="20.85546875" style="39" customWidth="1"/>
    <col min="8" max="8" width="16.42578125" style="94" bestFit="1" customWidth="1"/>
    <col min="9" max="10" width="18.28515625" style="94" bestFit="1" customWidth="1"/>
    <col min="11" max="11" width="18.5703125" style="94" bestFit="1" customWidth="1"/>
    <col min="12" max="12" width="16.42578125" style="39" customWidth="1"/>
    <col min="13" max="16384" width="8" style="39"/>
  </cols>
  <sheetData>
    <row r="1" spans="1:11" ht="17.25" customHeight="1">
      <c r="A1" s="256" t="s">
        <v>103</v>
      </c>
      <c r="B1" s="256"/>
      <c r="C1" s="256"/>
      <c r="D1" s="256"/>
      <c r="E1" s="256"/>
      <c r="F1" s="256"/>
      <c r="G1" s="256"/>
    </row>
    <row r="2" spans="1:11" s="95" customFormat="1" ht="16.5" customHeight="1">
      <c r="A2" s="256" t="s">
        <v>1</v>
      </c>
      <c r="B2" s="256"/>
      <c r="C2" s="256"/>
      <c r="D2" s="256"/>
      <c r="E2" s="256"/>
      <c r="F2" s="256"/>
      <c r="G2" s="256"/>
      <c r="H2" s="97"/>
      <c r="I2" s="97"/>
      <c r="J2" s="96"/>
      <c r="K2" s="96"/>
    </row>
    <row r="3" spans="1:11" s="95" customFormat="1" ht="16.5" customHeight="1">
      <c r="A3" s="256" t="s">
        <v>2</v>
      </c>
      <c r="B3" s="256"/>
      <c r="C3" s="256"/>
      <c r="D3" s="256"/>
      <c r="E3" s="256"/>
      <c r="F3" s="256"/>
      <c r="G3" s="256"/>
      <c r="H3" s="97"/>
      <c r="I3" s="97"/>
      <c r="J3" s="96"/>
      <c r="K3" s="96"/>
    </row>
    <row r="4" spans="1:11" s="95" customFormat="1" ht="52.5" customHeight="1">
      <c r="A4" s="257" t="s">
        <v>104</v>
      </c>
      <c r="B4" s="257"/>
      <c r="C4" s="257"/>
      <c r="D4" s="257"/>
      <c r="E4" s="257"/>
      <c r="F4" s="257"/>
      <c r="G4" s="98"/>
      <c r="H4" s="98"/>
      <c r="I4" s="98"/>
      <c r="J4" s="96"/>
      <c r="K4" s="96"/>
    </row>
    <row r="5" spans="1:11" s="117" customFormat="1" ht="16.5" customHeight="1">
      <c r="E5" s="118"/>
      <c r="F5" s="118"/>
      <c r="G5" s="120" t="s">
        <v>57</v>
      </c>
      <c r="H5" s="119"/>
      <c r="I5" s="119"/>
      <c r="J5" s="119"/>
      <c r="K5" s="119"/>
    </row>
    <row r="6" spans="1:11" s="117" customFormat="1" ht="81.75" customHeight="1">
      <c r="A6" s="282" t="s">
        <v>105</v>
      </c>
      <c r="B6" s="284"/>
      <c r="C6" s="285" t="s">
        <v>106</v>
      </c>
      <c r="D6" s="286"/>
      <c r="E6" s="287"/>
      <c r="F6" s="291" t="s">
        <v>107</v>
      </c>
      <c r="G6" s="123" t="s">
        <v>108</v>
      </c>
      <c r="H6" s="119"/>
      <c r="I6" s="119"/>
      <c r="J6" s="119"/>
      <c r="K6" s="119"/>
    </row>
    <row r="7" spans="1:11" s="117" customFormat="1" ht="39" customHeight="1">
      <c r="A7" s="124" t="s">
        <v>43</v>
      </c>
      <c r="B7" s="121" t="s">
        <v>44</v>
      </c>
      <c r="C7" s="288"/>
      <c r="D7" s="289"/>
      <c r="E7" s="290"/>
      <c r="F7" s="292"/>
      <c r="G7" s="125" t="s">
        <v>97</v>
      </c>
      <c r="H7" s="119"/>
      <c r="I7" s="119"/>
      <c r="J7" s="119"/>
      <c r="K7" s="119"/>
    </row>
    <row r="8" spans="1:11" s="117" customFormat="1" ht="39" customHeight="1">
      <c r="A8" s="124"/>
      <c r="B8" s="121"/>
      <c r="C8" s="276" t="s">
        <v>109</v>
      </c>
      <c r="D8" s="277"/>
      <c r="E8" s="278"/>
      <c r="F8" s="121"/>
      <c r="G8" s="126">
        <f>G21</f>
        <v>-24598.7</v>
      </c>
      <c r="H8" s="119"/>
      <c r="I8" s="119"/>
      <c r="J8" s="119"/>
      <c r="K8" s="119"/>
    </row>
    <row r="9" spans="1:11" s="117" customFormat="1" ht="24.75" hidden="1" customHeight="1">
      <c r="A9" s="124"/>
      <c r="B9" s="124"/>
      <c r="C9" s="279" t="s">
        <v>110</v>
      </c>
      <c r="D9" s="280"/>
      <c r="E9" s="281"/>
      <c r="F9" s="124"/>
      <c r="G9" s="127">
        <f>G10+G15</f>
        <v>77345.8</v>
      </c>
      <c r="H9" s="119"/>
      <c r="I9" s="119"/>
      <c r="J9" s="119"/>
      <c r="K9" s="119"/>
    </row>
    <row r="10" spans="1:11" s="117" customFormat="1" ht="27.75" hidden="1" customHeight="1">
      <c r="A10" s="128">
        <v>1102</v>
      </c>
      <c r="B10" s="124"/>
      <c r="C10" s="124" t="s">
        <v>111</v>
      </c>
      <c r="D10" s="124"/>
      <c r="E10" s="124"/>
      <c r="F10" s="124"/>
      <c r="G10" s="127">
        <f>G11</f>
        <v>72400</v>
      </c>
      <c r="H10" s="119"/>
      <c r="I10" s="119"/>
      <c r="J10" s="119"/>
      <c r="K10" s="119"/>
    </row>
    <row r="11" spans="1:11" s="117" customFormat="1" ht="56.25" hidden="1" customHeight="1">
      <c r="A11" s="124"/>
      <c r="B11" s="128">
        <v>11001</v>
      </c>
      <c r="C11" s="282" t="s">
        <v>112</v>
      </c>
      <c r="D11" s="283"/>
      <c r="E11" s="284"/>
      <c r="F11" s="122" t="s">
        <v>113</v>
      </c>
      <c r="G11" s="127">
        <f>G13+G14</f>
        <v>72400</v>
      </c>
      <c r="H11" s="119"/>
      <c r="I11" s="119"/>
      <c r="J11" s="119"/>
      <c r="K11" s="119"/>
    </row>
    <row r="12" spans="1:11" s="129" customFormat="1" ht="18" hidden="1" customHeight="1">
      <c r="A12" s="132"/>
      <c r="B12" s="132"/>
      <c r="C12" s="133"/>
      <c r="D12" s="268" t="s">
        <v>114</v>
      </c>
      <c r="E12" s="269"/>
      <c r="F12" s="132"/>
      <c r="G12" s="134"/>
      <c r="H12" s="131"/>
      <c r="I12" s="131"/>
      <c r="J12" s="131"/>
      <c r="K12" s="131"/>
    </row>
    <row r="13" spans="1:11" s="129" customFormat="1" ht="53.25" hidden="1" customHeight="1">
      <c r="A13" s="132"/>
      <c r="B13" s="132"/>
      <c r="C13" s="133"/>
      <c r="D13" s="132"/>
      <c r="E13" s="133" t="s">
        <v>115</v>
      </c>
      <c r="F13" s="132"/>
      <c r="G13" s="135">
        <v>50400</v>
      </c>
      <c r="H13" s="131"/>
      <c r="I13" s="131"/>
      <c r="J13" s="131"/>
      <c r="K13" s="131"/>
    </row>
    <row r="14" spans="1:11" s="129" customFormat="1" ht="34.5" hidden="1" customHeight="1">
      <c r="A14" s="132"/>
      <c r="B14" s="132"/>
      <c r="C14" s="133"/>
      <c r="D14" s="132"/>
      <c r="E14" s="133" t="s">
        <v>116</v>
      </c>
      <c r="F14" s="132"/>
      <c r="G14" s="135">
        <v>22000</v>
      </c>
      <c r="H14" s="131"/>
      <c r="I14" s="131"/>
      <c r="J14" s="131"/>
      <c r="K14" s="131"/>
    </row>
    <row r="15" spans="1:11" s="117" customFormat="1" ht="23.25" hidden="1" customHeight="1">
      <c r="A15" s="128">
        <v>1205</v>
      </c>
      <c r="B15" s="124"/>
      <c r="C15" s="279" t="s">
        <v>117</v>
      </c>
      <c r="D15" s="280"/>
      <c r="E15" s="281"/>
      <c r="F15" s="124"/>
      <c r="G15" s="127">
        <f>G16</f>
        <v>4945.8</v>
      </c>
      <c r="H15" s="119"/>
      <c r="I15" s="119"/>
      <c r="J15" s="119"/>
      <c r="K15" s="119"/>
    </row>
    <row r="16" spans="1:11" s="117" customFormat="1" ht="22.5" hidden="1" customHeight="1">
      <c r="A16" s="124"/>
      <c r="B16" s="128">
        <v>12006</v>
      </c>
      <c r="C16" s="279" t="s">
        <v>118</v>
      </c>
      <c r="D16" s="280"/>
      <c r="E16" s="281"/>
      <c r="F16" s="136" t="s">
        <v>119</v>
      </c>
      <c r="G16" s="127">
        <f>G18+G19+G20</f>
        <v>4945.8</v>
      </c>
      <c r="H16" s="119"/>
      <c r="I16" s="119"/>
      <c r="J16" s="119"/>
      <c r="K16" s="119"/>
    </row>
    <row r="17" spans="1:11" s="129" customFormat="1" ht="21.75" hidden="1" customHeight="1">
      <c r="A17" s="132"/>
      <c r="B17" s="132"/>
      <c r="C17" s="132"/>
      <c r="D17" s="268" t="s">
        <v>114</v>
      </c>
      <c r="E17" s="269"/>
      <c r="F17" s="132"/>
      <c r="G17" s="134"/>
      <c r="H17" s="131"/>
      <c r="I17" s="131"/>
      <c r="J17" s="131"/>
      <c r="K17" s="131"/>
    </row>
    <row r="18" spans="1:11" s="129" customFormat="1" ht="77.25" hidden="1" customHeight="1">
      <c r="A18" s="132"/>
      <c r="B18" s="132"/>
      <c r="C18" s="132"/>
      <c r="D18" s="132"/>
      <c r="E18" s="133" t="s">
        <v>120</v>
      </c>
      <c r="F18" s="132"/>
      <c r="G18" s="135">
        <v>1096.3</v>
      </c>
      <c r="H18" s="131"/>
      <c r="I18" s="131"/>
      <c r="J18" s="131"/>
      <c r="K18" s="131"/>
    </row>
    <row r="19" spans="1:11" s="129" customFormat="1" ht="74.25" hidden="1" customHeight="1">
      <c r="A19" s="132"/>
      <c r="B19" s="132"/>
      <c r="C19" s="132"/>
      <c r="D19" s="132"/>
      <c r="E19" s="133" t="s">
        <v>121</v>
      </c>
      <c r="F19" s="132"/>
      <c r="G19" s="135">
        <v>3480.2</v>
      </c>
      <c r="H19" s="131"/>
      <c r="I19" s="131"/>
      <c r="J19" s="131"/>
      <c r="K19" s="131"/>
    </row>
    <row r="20" spans="1:11" s="129" customFormat="1" ht="103.5" hidden="1" customHeight="1">
      <c r="A20" s="132"/>
      <c r="B20" s="132"/>
      <c r="C20" s="132"/>
      <c r="D20" s="132"/>
      <c r="E20" s="133" t="s">
        <v>122</v>
      </c>
      <c r="F20" s="132"/>
      <c r="G20" s="135">
        <v>369.3</v>
      </c>
      <c r="H20" s="131"/>
      <c r="I20" s="131"/>
      <c r="J20" s="131"/>
      <c r="K20" s="131"/>
    </row>
    <row r="21" spans="1:11" s="129" customFormat="1" ht="27.75" customHeight="1">
      <c r="A21" s="270" t="s">
        <v>51</v>
      </c>
      <c r="B21" s="271"/>
      <c r="C21" s="271"/>
      <c r="D21" s="271"/>
      <c r="E21" s="272"/>
      <c r="F21" s="137"/>
      <c r="G21" s="126">
        <f>G22</f>
        <v>-24598.7</v>
      </c>
      <c r="H21" s="131"/>
      <c r="I21" s="131"/>
      <c r="J21" s="131"/>
      <c r="K21" s="131"/>
    </row>
    <row r="22" spans="1:11" s="138" customFormat="1" ht="20.25" customHeight="1">
      <c r="A22" s="128">
        <v>1072</v>
      </c>
      <c r="B22" s="128"/>
      <c r="C22" s="273" t="s">
        <v>123</v>
      </c>
      <c r="D22" s="274"/>
      <c r="E22" s="275"/>
      <c r="F22" s="140"/>
      <c r="G22" s="126">
        <f>+G23</f>
        <v>-24598.7</v>
      </c>
      <c r="H22" s="139"/>
      <c r="I22" s="139"/>
      <c r="J22" s="139"/>
      <c r="K22" s="139"/>
    </row>
    <row r="23" spans="1:11" s="138" customFormat="1" ht="52.5" customHeight="1">
      <c r="A23" s="128"/>
      <c r="B23" s="128">
        <v>11001</v>
      </c>
      <c r="C23" s="273" t="s">
        <v>124</v>
      </c>
      <c r="D23" s="274"/>
      <c r="E23" s="275"/>
      <c r="F23" s="141" t="s">
        <v>73</v>
      </c>
      <c r="G23" s="126">
        <f>+G25</f>
        <v>-24598.7</v>
      </c>
      <c r="H23" s="139"/>
      <c r="I23" s="139"/>
      <c r="J23" s="139"/>
      <c r="K23" s="139"/>
    </row>
    <row r="24" spans="1:11" s="138" customFormat="1" ht="23.25" customHeight="1">
      <c r="A24" s="142"/>
      <c r="B24" s="142"/>
      <c r="C24" s="142" t="s">
        <v>125</v>
      </c>
      <c r="D24" s="142"/>
      <c r="E24" s="143"/>
      <c r="F24" s="129"/>
      <c r="G24" s="126"/>
      <c r="H24" s="139"/>
      <c r="I24" s="139"/>
      <c r="J24" s="139"/>
      <c r="K24" s="139"/>
    </row>
    <row r="25" spans="1:11" s="138" customFormat="1" ht="23.25" customHeight="1">
      <c r="A25" s="144"/>
      <c r="B25" s="145"/>
      <c r="C25" s="146"/>
      <c r="D25" s="147"/>
      <c r="E25" s="148"/>
      <c r="F25" s="149" t="s">
        <v>126</v>
      </c>
      <c r="G25" s="150">
        <f>'1'!D31</f>
        <v>-24598.7</v>
      </c>
      <c r="H25" s="139"/>
      <c r="I25" s="139"/>
      <c r="J25" s="139"/>
      <c r="K25" s="139"/>
    </row>
    <row r="26" spans="1:11" s="129" customFormat="1" ht="16.5" customHeight="1">
      <c r="E26" s="130"/>
      <c r="F26" s="130"/>
      <c r="H26" s="131"/>
      <c r="I26" s="131"/>
      <c r="J26" s="131"/>
      <c r="K26" s="131"/>
    </row>
  </sheetData>
  <mergeCells count="17">
    <mergeCell ref="A1:G1"/>
    <mergeCell ref="A2:G2"/>
    <mergeCell ref="A3:G3"/>
    <mergeCell ref="A4:F4"/>
    <mergeCell ref="A6:B6"/>
    <mergeCell ref="C6:E7"/>
    <mergeCell ref="F6:F7"/>
    <mergeCell ref="D17:E17"/>
    <mergeCell ref="A21:E21"/>
    <mergeCell ref="C22:E22"/>
    <mergeCell ref="C23:E23"/>
    <mergeCell ref="C8:E8"/>
    <mergeCell ref="C9:E9"/>
    <mergeCell ref="C11:E11"/>
    <mergeCell ref="D12:E12"/>
    <mergeCell ref="C15:E15"/>
    <mergeCell ref="C16:E1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opLeftCell="A31" workbookViewId="0">
      <selection activeCell="J12" sqref="J12:K22"/>
    </sheetView>
  </sheetViews>
  <sheetFormatPr defaultColWidth="8" defaultRowHeight="11.25" customHeight="1"/>
  <cols>
    <col min="1" max="1" width="28.5703125" customWidth="1"/>
    <col min="2" max="2" width="47.5703125" customWidth="1"/>
    <col min="3" max="3" width="11" customWidth="1"/>
    <col min="4" max="4" width="12" customWidth="1"/>
    <col min="5" max="5" width="13.7109375" style="68" customWidth="1"/>
  </cols>
  <sheetData>
    <row r="1" spans="1:11" s="39" customFormat="1" ht="17.25" customHeight="1">
      <c r="A1" s="340" t="s">
        <v>127</v>
      </c>
      <c r="B1" s="340"/>
      <c r="C1" s="340"/>
      <c r="D1" s="340"/>
      <c r="E1" s="340"/>
      <c r="F1" s="152"/>
      <c r="H1" s="94"/>
      <c r="I1" s="94"/>
      <c r="J1" s="94"/>
      <c r="K1" s="94"/>
    </row>
    <row r="2" spans="1:11" s="39" customFormat="1" ht="17.25" customHeight="1">
      <c r="A2" s="340" t="s">
        <v>128</v>
      </c>
      <c r="B2" s="340"/>
      <c r="C2" s="340"/>
      <c r="D2" s="340"/>
      <c r="E2" s="340"/>
      <c r="F2" s="151"/>
      <c r="H2" s="94"/>
      <c r="I2" s="94"/>
      <c r="J2" s="94"/>
      <c r="K2" s="94"/>
    </row>
    <row r="3" spans="1:11" s="36" customFormat="1" ht="16.5" customHeight="1">
      <c r="A3" s="340" t="s">
        <v>1</v>
      </c>
      <c r="B3" s="340"/>
      <c r="C3" s="340"/>
      <c r="D3" s="340"/>
      <c r="E3" s="340"/>
      <c r="F3" s="151"/>
      <c r="G3" s="37"/>
      <c r="H3" s="37"/>
      <c r="I3" s="37"/>
    </row>
    <row r="4" spans="1:11" s="36" customFormat="1" ht="16.5" customHeight="1">
      <c r="A4" s="340" t="s">
        <v>2</v>
      </c>
      <c r="B4" s="340"/>
      <c r="C4" s="340"/>
      <c r="D4" s="340"/>
      <c r="E4" s="340"/>
      <c r="F4" s="151"/>
      <c r="G4" s="37"/>
      <c r="H4" s="37"/>
      <c r="I4" s="37"/>
    </row>
    <row r="5" spans="1:11" s="36" customFormat="1" ht="48.75" customHeight="1">
      <c r="A5" s="341" t="s">
        <v>129</v>
      </c>
      <c r="B5" s="341"/>
      <c r="C5" s="341"/>
      <c r="D5" s="341"/>
      <c r="E5" s="341"/>
      <c r="F5" s="153"/>
      <c r="G5" s="38"/>
      <c r="H5" s="38"/>
      <c r="I5" s="38"/>
    </row>
    <row r="8" spans="1:11" s="35" customFormat="1" ht="20.25" customHeight="1">
      <c r="A8" s="342" t="s">
        <v>130</v>
      </c>
      <c r="B8" s="342"/>
      <c r="C8" s="342"/>
      <c r="D8" s="342"/>
      <c r="E8" s="342"/>
    </row>
    <row r="9" spans="1:11" s="35" customFormat="1" ht="11.25" customHeight="1">
      <c r="A9" s="335" t="s">
        <v>131</v>
      </c>
      <c r="B9" s="335"/>
      <c r="C9" s="335"/>
      <c r="D9" s="335"/>
      <c r="E9" s="335"/>
    </row>
    <row r="10" spans="1:11" s="35" customFormat="1" ht="11.25" customHeight="1">
      <c r="E10" s="155"/>
    </row>
    <row r="11" spans="1:11" s="35" customFormat="1" ht="11.25" customHeight="1">
      <c r="A11" s="156" t="s">
        <v>132</v>
      </c>
      <c r="B11" s="296" t="s">
        <v>133</v>
      </c>
      <c r="C11" s="297"/>
      <c r="D11" s="297"/>
      <c r="E11" s="298"/>
    </row>
    <row r="12" spans="1:11" s="35" customFormat="1" ht="11.25" customHeight="1">
      <c r="A12" s="157" t="s">
        <v>134</v>
      </c>
      <c r="B12" s="319" t="s">
        <v>135</v>
      </c>
      <c r="C12" s="320"/>
      <c r="D12" s="320"/>
      <c r="E12" s="321"/>
    </row>
    <row r="13" spans="1:11" s="35" customFormat="1" ht="11.25" customHeight="1">
      <c r="A13" s="322"/>
      <c r="B13" s="323"/>
      <c r="C13" s="323"/>
      <c r="D13" s="323"/>
      <c r="E13" s="324"/>
    </row>
    <row r="14" spans="1:11" s="35" customFormat="1" ht="11.25" customHeight="1">
      <c r="A14" s="296" t="s">
        <v>136</v>
      </c>
      <c r="B14" s="297"/>
      <c r="C14" s="297"/>
      <c r="D14" s="297"/>
      <c r="E14" s="298"/>
    </row>
    <row r="15" spans="1:11" s="35" customFormat="1" ht="11.25" customHeight="1">
      <c r="A15" s="336" t="s">
        <v>137</v>
      </c>
      <c r="B15" s="338" t="s">
        <v>134</v>
      </c>
      <c r="C15" s="303" t="s">
        <v>138</v>
      </c>
      <c r="D15" s="304"/>
      <c r="E15" s="305"/>
    </row>
    <row r="16" spans="1:11" s="35" customFormat="1" ht="29.25" customHeight="1">
      <c r="A16" s="337"/>
      <c r="B16" s="339"/>
      <c r="C16" s="306"/>
      <c r="D16" s="307"/>
      <c r="E16" s="308"/>
    </row>
    <row r="17" spans="1:6" s="35" customFormat="1" ht="11.25" customHeight="1">
      <c r="A17" s="33" t="s">
        <v>139</v>
      </c>
      <c r="B17" s="158">
        <v>31014</v>
      </c>
      <c r="C17" s="327" t="s">
        <v>140</v>
      </c>
      <c r="D17" s="327" t="s">
        <v>141</v>
      </c>
      <c r="E17" s="327" t="s">
        <v>142</v>
      </c>
    </row>
    <row r="18" spans="1:6" s="35" customFormat="1" ht="25.5" customHeight="1">
      <c r="A18" s="33" t="s">
        <v>143</v>
      </c>
      <c r="B18" s="32" t="str">
        <f>'1'!C20</f>
        <v>Ջրամբարների վերականգնման և վերազինման աշխատանքներ</v>
      </c>
      <c r="C18" s="327"/>
      <c r="D18" s="327"/>
      <c r="E18" s="327"/>
    </row>
    <row r="19" spans="1:6" s="35" customFormat="1" ht="38.25" customHeight="1">
      <c r="A19" s="33" t="s">
        <v>144</v>
      </c>
      <c r="B19" s="32" t="str">
        <f>'1'!C22</f>
        <v>Ջրամբարների վերականգնման և վերազինման համար  նախագծերի և աշխատանքների  ձեռքբերում</v>
      </c>
      <c r="C19" s="327"/>
      <c r="D19" s="327"/>
      <c r="E19" s="327"/>
    </row>
    <row r="20" spans="1:6" s="35" customFormat="1" ht="25.5" customHeight="1">
      <c r="A20" s="33" t="s">
        <v>145</v>
      </c>
      <c r="B20" s="32" t="s">
        <v>146</v>
      </c>
      <c r="C20" s="327"/>
      <c r="D20" s="327"/>
      <c r="E20" s="327"/>
    </row>
    <row r="21" spans="1:6" s="35" customFormat="1" ht="38.25" customHeight="1">
      <c r="A21" s="33" t="s">
        <v>147</v>
      </c>
      <c r="B21" s="157" t="s">
        <v>148</v>
      </c>
      <c r="C21" s="328"/>
      <c r="D21" s="328"/>
      <c r="E21" s="328"/>
    </row>
    <row r="22" spans="1:6" s="35" customFormat="1" ht="11.25" customHeight="1">
      <c r="A22" s="329" t="s">
        <v>149</v>
      </c>
      <c r="B22" s="330"/>
      <c r="C22" s="159"/>
      <c r="D22" s="159"/>
      <c r="E22" s="33"/>
    </row>
    <row r="23" spans="1:6" s="35" customFormat="1" ht="11.25" customHeight="1">
      <c r="A23" s="331" t="s">
        <v>150</v>
      </c>
      <c r="B23" s="332"/>
      <c r="C23" s="160">
        <v>1</v>
      </c>
      <c r="D23" s="160">
        <v>1</v>
      </c>
      <c r="E23" s="160">
        <v>1</v>
      </c>
    </row>
    <row r="24" spans="1:6" s="35" customFormat="1" ht="11.25" customHeight="1">
      <c r="A24" s="333" t="s">
        <v>151</v>
      </c>
      <c r="B24" s="334"/>
      <c r="C24" s="161">
        <f>'1'!D19</f>
        <v>34940</v>
      </c>
      <c r="D24" s="161">
        <f>'1'!E19</f>
        <v>34940</v>
      </c>
      <c r="E24" s="161">
        <f>'1'!F19</f>
        <v>34940</v>
      </c>
    </row>
    <row r="25" spans="1:6" s="162" customFormat="1" ht="11.25" customHeight="1">
      <c r="A25" s="163"/>
      <c r="B25" s="163"/>
      <c r="C25" s="164"/>
      <c r="D25" s="164"/>
      <c r="E25" s="164"/>
    </row>
    <row r="26" spans="1:6" s="35" customFormat="1" ht="11.25" customHeight="1">
      <c r="A26" s="299" t="s">
        <v>137</v>
      </c>
      <c r="B26" s="301">
        <v>1004</v>
      </c>
      <c r="C26" s="303" t="s">
        <v>152</v>
      </c>
      <c r="D26" s="304"/>
      <c r="E26" s="305"/>
      <c r="F26" s="76"/>
    </row>
    <row r="27" spans="1:6" s="167" customFormat="1" ht="22.5" customHeight="1">
      <c r="A27" s="300"/>
      <c r="B27" s="302"/>
      <c r="C27" s="306"/>
      <c r="D27" s="307"/>
      <c r="E27" s="308"/>
    </row>
    <row r="28" spans="1:6" s="167" customFormat="1" ht="29.25" customHeight="1">
      <c r="A28" s="168" t="s">
        <v>139</v>
      </c>
      <c r="B28" s="169">
        <v>31010</v>
      </c>
      <c r="C28" s="170" t="s">
        <v>8</v>
      </c>
      <c r="D28" s="170" t="s">
        <v>141</v>
      </c>
      <c r="E28" s="170" t="s">
        <v>142</v>
      </c>
    </row>
    <row r="29" spans="1:6" s="167" customFormat="1" ht="19.5" customHeight="1">
      <c r="A29" s="165" t="s">
        <v>143</v>
      </c>
      <c r="B29" s="171" t="s">
        <v>153</v>
      </c>
      <c r="C29" s="309"/>
      <c r="D29" s="312"/>
      <c r="E29" s="312"/>
    </row>
    <row r="30" spans="1:6" s="167" customFormat="1" ht="28.5" customHeight="1">
      <c r="A30" s="165" t="s">
        <v>144</v>
      </c>
      <c r="B30" s="171" t="s">
        <v>154</v>
      </c>
      <c r="C30" s="310"/>
      <c r="D30" s="313"/>
      <c r="E30" s="313"/>
    </row>
    <row r="31" spans="1:6" s="167" customFormat="1" ht="27.75" customHeight="1">
      <c r="A31" s="165" t="s">
        <v>145</v>
      </c>
      <c r="B31" s="171" t="s">
        <v>146</v>
      </c>
      <c r="C31" s="310"/>
      <c r="D31" s="313"/>
      <c r="E31" s="313"/>
    </row>
    <row r="32" spans="1:6" s="167" customFormat="1" ht="27.75" customHeight="1">
      <c r="A32" s="165" t="s">
        <v>155</v>
      </c>
      <c r="B32" s="171" t="s">
        <v>148</v>
      </c>
      <c r="C32" s="325"/>
      <c r="D32" s="326"/>
      <c r="E32" s="326"/>
    </row>
    <row r="33" spans="1:5" s="167" customFormat="1" ht="19.5" customHeight="1">
      <c r="A33" s="315" t="s">
        <v>149</v>
      </c>
      <c r="B33" s="316"/>
      <c r="C33" s="172"/>
      <c r="D33" s="173"/>
      <c r="E33" s="173"/>
    </row>
    <row r="34" spans="1:5" s="167" customFormat="1" ht="19.5" customHeight="1">
      <c r="A34" s="293" t="s">
        <v>156</v>
      </c>
      <c r="B34" s="295"/>
      <c r="C34" s="174">
        <v>-1</v>
      </c>
      <c r="D34" s="174">
        <v>-1</v>
      </c>
      <c r="E34" s="174">
        <v>-1</v>
      </c>
    </row>
    <row r="35" spans="1:5" s="167" customFormat="1" ht="19.5" customHeight="1">
      <c r="A35" s="317" t="s">
        <v>151</v>
      </c>
      <c r="B35" s="318"/>
      <c r="C35" s="175">
        <f>'3'!G39</f>
        <v>-10341.299999999999</v>
      </c>
      <c r="D35" s="175">
        <f>'3'!H39</f>
        <v>-10341.299999999999</v>
      </c>
      <c r="E35" s="175">
        <f>'3'!I39</f>
        <v>-10341.299999999999</v>
      </c>
    </row>
    <row r="36" spans="1:5" s="35" customFormat="1" ht="11.25" customHeight="1">
      <c r="A36" s="156" t="s">
        <v>132</v>
      </c>
      <c r="B36" s="296" t="s">
        <v>133</v>
      </c>
      <c r="C36" s="297"/>
      <c r="D36" s="297"/>
      <c r="E36" s="298"/>
    </row>
    <row r="37" spans="1:5" s="35" customFormat="1" ht="11.25" customHeight="1">
      <c r="A37" s="157" t="s">
        <v>157</v>
      </c>
      <c r="B37" s="319" t="s">
        <v>158</v>
      </c>
      <c r="C37" s="320"/>
      <c r="D37" s="320"/>
      <c r="E37" s="321"/>
    </row>
    <row r="38" spans="1:5" s="35" customFormat="1" ht="11.25" customHeight="1">
      <c r="A38" s="322"/>
      <c r="B38" s="323"/>
      <c r="C38" s="323"/>
      <c r="D38" s="323"/>
      <c r="E38" s="324"/>
    </row>
    <row r="39" spans="1:5" s="35" customFormat="1" ht="11.25" customHeight="1">
      <c r="A39" s="296" t="s">
        <v>136</v>
      </c>
      <c r="B39" s="297"/>
      <c r="C39" s="297"/>
      <c r="D39" s="297"/>
      <c r="E39" s="298"/>
    </row>
    <row r="40" spans="1:5" s="35" customFormat="1" ht="11.25" customHeight="1">
      <c r="A40" s="299" t="s">
        <v>137</v>
      </c>
      <c r="B40" s="301" t="s">
        <v>157</v>
      </c>
      <c r="C40" s="303" t="s">
        <v>108</v>
      </c>
      <c r="D40" s="304"/>
      <c r="E40" s="305"/>
    </row>
    <row r="41" spans="1:5" s="167" customFormat="1" ht="25.5" customHeight="1">
      <c r="A41" s="300"/>
      <c r="B41" s="302"/>
      <c r="C41" s="306"/>
      <c r="D41" s="307"/>
      <c r="E41" s="308"/>
    </row>
    <row r="42" spans="1:5" s="167" customFormat="1" ht="27" customHeight="1">
      <c r="A42" s="168" t="s">
        <v>139</v>
      </c>
      <c r="B42" s="169" t="s">
        <v>159</v>
      </c>
      <c r="C42" s="170" t="s">
        <v>160</v>
      </c>
      <c r="D42" s="170" t="s">
        <v>141</v>
      </c>
      <c r="E42" s="170" t="s">
        <v>142</v>
      </c>
    </row>
    <row r="43" spans="1:5" s="167" customFormat="1" ht="25.5" customHeight="1">
      <c r="A43" s="165" t="s">
        <v>143</v>
      </c>
      <c r="B43" s="171" t="s">
        <v>161</v>
      </c>
      <c r="C43" s="309"/>
      <c r="D43" s="312"/>
      <c r="E43" s="312"/>
    </row>
    <row r="44" spans="1:5" s="167" customFormat="1" ht="38.25" customHeight="1">
      <c r="A44" s="165" t="s">
        <v>144</v>
      </c>
      <c r="B44" s="171" t="s">
        <v>162</v>
      </c>
      <c r="C44" s="310"/>
      <c r="D44" s="313"/>
      <c r="E44" s="313"/>
    </row>
    <row r="45" spans="1:5" s="167" customFormat="1" ht="13.5" customHeight="1">
      <c r="A45" s="165" t="s">
        <v>145</v>
      </c>
      <c r="B45" s="171" t="s">
        <v>163</v>
      </c>
      <c r="C45" s="310"/>
      <c r="D45" s="313"/>
      <c r="E45" s="313"/>
    </row>
    <row r="46" spans="1:5" s="167" customFormat="1" ht="27" customHeight="1">
      <c r="A46" s="165" t="s">
        <v>164</v>
      </c>
      <c r="B46" s="171" t="s">
        <v>165</v>
      </c>
      <c r="C46" s="310"/>
      <c r="D46" s="313"/>
      <c r="E46" s="313"/>
    </row>
    <row r="47" spans="1:5" s="167" customFormat="1" ht="19.5" customHeight="1">
      <c r="A47" s="315" t="s">
        <v>149</v>
      </c>
      <c r="B47" s="316"/>
      <c r="C47" s="311"/>
      <c r="D47" s="314"/>
      <c r="E47" s="314"/>
    </row>
    <row r="48" spans="1:5" s="167" customFormat="1" ht="19.5" hidden="1" customHeight="1">
      <c r="A48" s="293" t="s">
        <v>166</v>
      </c>
      <c r="B48" s="294"/>
      <c r="C48" s="174"/>
      <c r="D48" s="174"/>
      <c r="E48" s="174"/>
    </row>
    <row r="49" spans="1:5" s="167" customFormat="1" ht="19.5" hidden="1" customHeight="1">
      <c r="A49" s="293" t="s">
        <v>167</v>
      </c>
      <c r="B49" s="294"/>
      <c r="C49" s="174"/>
      <c r="D49" s="174"/>
      <c r="E49" s="174"/>
    </row>
    <row r="50" spans="1:5" s="167" customFormat="1" ht="19.5" hidden="1" customHeight="1">
      <c r="A50" s="293" t="s">
        <v>168</v>
      </c>
      <c r="B50" s="294"/>
      <c r="C50" s="174"/>
      <c r="D50" s="174"/>
      <c r="E50" s="174"/>
    </row>
    <row r="51" spans="1:5" s="167" customFormat="1" ht="19.5" hidden="1" customHeight="1">
      <c r="A51" s="293" t="s">
        <v>169</v>
      </c>
      <c r="B51" s="294"/>
      <c r="C51" s="174"/>
      <c r="D51" s="174"/>
      <c r="E51" s="174"/>
    </row>
    <row r="52" spans="1:5" s="167" customFormat="1" ht="19.5" hidden="1" customHeight="1">
      <c r="A52" s="293" t="s">
        <v>170</v>
      </c>
      <c r="B52" s="294"/>
      <c r="C52" s="174"/>
      <c r="D52" s="174"/>
      <c r="E52" s="174"/>
    </row>
    <row r="53" spans="1:5" s="167" customFormat="1" ht="19.5" customHeight="1">
      <c r="A53" s="293" t="s">
        <v>151</v>
      </c>
      <c r="B53" s="295"/>
      <c r="C53" s="176">
        <f>'3'!G56</f>
        <v>-24598.7</v>
      </c>
      <c r="D53" s="176">
        <f>'3'!H56</f>
        <v>-24598.7</v>
      </c>
      <c r="E53" s="176">
        <f>'3'!I56</f>
        <v>-24598.7</v>
      </c>
    </row>
  </sheetData>
  <mergeCells count="46">
    <mergeCell ref="A8:E8"/>
    <mergeCell ref="A1:E1"/>
    <mergeCell ref="A2:E2"/>
    <mergeCell ref="A3:E3"/>
    <mergeCell ref="A4:E4"/>
    <mergeCell ref="A5:E5"/>
    <mergeCell ref="A24:B24"/>
    <mergeCell ref="A9:E9"/>
    <mergeCell ref="B11:E11"/>
    <mergeCell ref="B12:E12"/>
    <mergeCell ref="A13:E13"/>
    <mergeCell ref="A14:E14"/>
    <mergeCell ref="A15:A16"/>
    <mergeCell ref="B15:B16"/>
    <mergeCell ref="C15:E16"/>
    <mergeCell ref="C17:C21"/>
    <mergeCell ref="D17:D21"/>
    <mergeCell ref="E17:E21"/>
    <mergeCell ref="A22:B22"/>
    <mergeCell ref="A23:B23"/>
    <mergeCell ref="A38:E38"/>
    <mergeCell ref="A26:A27"/>
    <mergeCell ref="B26:B27"/>
    <mergeCell ref="C26:E27"/>
    <mergeCell ref="C29:C32"/>
    <mergeCell ref="D29:D32"/>
    <mergeCell ref="E29:E32"/>
    <mergeCell ref="A33:B33"/>
    <mergeCell ref="A34:B34"/>
    <mergeCell ref="A35:B35"/>
    <mergeCell ref="B36:E36"/>
    <mergeCell ref="B37:E37"/>
    <mergeCell ref="A53:B53"/>
    <mergeCell ref="A39:E39"/>
    <mergeCell ref="A40:A41"/>
    <mergeCell ref="B40:B41"/>
    <mergeCell ref="C40:E41"/>
    <mergeCell ref="C43:C47"/>
    <mergeCell ref="D43:D47"/>
    <mergeCell ref="E43:E47"/>
    <mergeCell ref="A47:B47"/>
    <mergeCell ref="A48:B48"/>
    <mergeCell ref="A49:B49"/>
    <mergeCell ref="A50:B50"/>
    <mergeCell ref="A51:B51"/>
    <mergeCell ref="A52:B52"/>
  </mergeCells>
  <pageMargins left="0.70866141732283472" right="0.70866141732283472" top="0.74803149606299213" bottom="0.74803149606299213" header="0.31496062992125984" footer="0.31496062992125984"/>
  <pageSetup orientation="landscape" verticalDpi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workbookViewId="0">
      <selection activeCell="E50" sqref="E50"/>
    </sheetView>
  </sheetViews>
  <sheetFormatPr defaultColWidth="8" defaultRowHeight="11.25" customHeight="1"/>
  <cols>
    <col min="1" max="1" width="28.5703125" customWidth="1"/>
    <col min="2" max="2" width="47.5703125" customWidth="1"/>
    <col min="3" max="3" width="13.28515625" customWidth="1"/>
    <col min="4" max="4" width="14" customWidth="1"/>
    <col min="5" max="5" width="14.85546875" style="68" customWidth="1"/>
  </cols>
  <sheetData>
    <row r="1" spans="1:11" s="39" customFormat="1" ht="17.25" customHeight="1">
      <c r="A1" s="340" t="s">
        <v>127</v>
      </c>
      <c r="B1" s="340"/>
      <c r="C1" s="340"/>
      <c r="D1" s="340"/>
      <c r="E1" s="340"/>
      <c r="F1" s="152"/>
      <c r="H1" s="94"/>
      <c r="I1" s="94"/>
      <c r="J1" s="94"/>
      <c r="K1" s="94"/>
    </row>
    <row r="2" spans="1:11" s="39" customFormat="1" ht="17.25" customHeight="1">
      <c r="A2" s="340" t="s">
        <v>171</v>
      </c>
      <c r="B2" s="340"/>
      <c r="C2" s="340"/>
      <c r="D2" s="340"/>
      <c r="E2" s="340"/>
      <c r="F2" s="151"/>
      <c r="H2" s="94"/>
      <c r="I2" s="94"/>
      <c r="J2" s="94"/>
      <c r="K2" s="94"/>
    </row>
    <row r="3" spans="1:11" s="36" customFormat="1" ht="16.5" customHeight="1">
      <c r="A3" s="340" t="s">
        <v>1</v>
      </c>
      <c r="B3" s="340"/>
      <c r="C3" s="340"/>
      <c r="D3" s="340"/>
      <c r="E3" s="340"/>
      <c r="F3" s="151"/>
      <c r="G3" s="37"/>
      <c r="H3" s="37"/>
      <c r="I3" s="37"/>
    </row>
    <row r="4" spans="1:11" s="36" customFormat="1" ht="16.5" customHeight="1">
      <c r="A4" s="340" t="s">
        <v>2</v>
      </c>
      <c r="B4" s="340"/>
      <c r="C4" s="340"/>
      <c r="D4" s="340"/>
      <c r="E4" s="340"/>
      <c r="F4" s="151"/>
      <c r="G4" s="37"/>
      <c r="H4" s="37"/>
      <c r="I4" s="37"/>
    </row>
    <row r="5" spans="1:11" s="36" customFormat="1" ht="54.75" customHeight="1">
      <c r="A5" s="341" t="s">
        <v>172</v>
      </c>
      <c r="B5" s="341"/>
      <c r="C5" s="341"/>
      <c r="D5" s="341"/>
      <c r="E5" s="341"/>
      <c r="F5" s="153"/>
      <c r="G5" s="38"/>
      <c r="H5" s="38"/>
      <c r="I5" s="38"/>
    </row>
    <row r="8" spans="1:11" ht="11.25" customHeight="1">
      <c r="E8" s="177" t="s">
        <v>173</v>
      </c>
    </row>
    <row r="9" spans="1:11" s="35" customFormat="1" ht="43.5" customHeight="1">
      <c r="A9" s="365" t="s">
        <v>174</v>
      </c>
      <c r="B9" s="365"/>
      <c r="C9" s="365"/>
      <c r="D9" s="365"/>
      <c r="E9" s="365"/>
    </row>
    <row r="10" spans="1:11" s="35" customFormat="1" ht="11.25" customHeight="1">
      <c r="A10" s="362" t="s">
        <v>175</v>
      </c>
      <c r="B10" s="363"/>
      <c r="C10" s="363"/>
      <c r="D10" s="363"/>
      <c r="E10" s="364"/>
    </row>
    <row r="11" spans="1:11" s="35" customFormat="1" ht="11.25" customHeight="1">
      <c r="A11" s="156" t="s">
        <v>132</v>
      </c>
      <c r="B11" s="296" t="s">
        <v>133</v>
      </c>
      <c r="C11" s="297"/>
      <c r="D11" s="297"/>
      <c r="E11" s="298"/>
    </row>
    <row r="12" spans="1:11" s="35" customFormat="1" ht="11.25" customHeight="1">
      <c r="A12" s="157" t="s">
        <v>134</v>
      </c>
      <c r="B12" s="319" t="s">
        <v>135</v>
      </c>
      <c r="C12" s="320"/>
      <c r="D12" s="320"/>
      <c r="E12" s="321"/>
    </row>
    <row r="13" spans="1:11" s="35" customFormat="1" ht="11.25" customHeight="1">
      <c r="A13" s="322"/>
      <c r="B13" s="323"/>
      <c r="C13" s="323"/>
      <c r="D13" s="323"/>
      <c r="E13" s="324"/>
    </row>
    <row r="14" spans="1:11" s="35" customFormat="1" ht="11.25" customHeight="1">
      <c r="A14" s="296" t="s">
        <v>136</v>
      </c>
      <c r="B14" s="297"/>
      <c r="C14" s="297"/>
      <c r="D14" s="297"/>
      <c r="E14" s="298"/>
    </row>
    <row r="15" spans="1:11" s="35" customFormat="1" ht="11.25" customHeight="1">
      <c r="A15" s="322"/>
      <c r="B15" s="323"/>
      <c r="C15" s="323"/>
      <c r="D15" s="323"/>
      <c r="E15" s="324"/>
    </row>
    <row r="16" spans="1:11" s="35" customFormat="1" ht="11.25" customHeight="1">
      <c r="A16" s="156" t="s">
        <v>132</v>
      </c>
      <c r="B16" s="296" t="s">
        <v>133</v>
      </c>
      <c r="C16" s="297"/>
      <c r="D16" s="297"/>
      <c r="E16" s="298"/>
    </row>
    <row r="17" spans="1:6" s="35" customFormat="1" ht="11.25" customHeight="1">
      <c r="A17" s="157" t="s">
        <v>134</v>
      </c>
      <c r="B17" s="319" t="s">
        <v>135</v>
      </c>
      <c r="C17" s="320"/>
      <c r="D17" s="320"/>
      <c r="E17" s="321"/>
    </row>
    <row r="18" spans="1:6" s="35" customFormat="1" ht="11.25" customHeight="1">
      <c r="A18" s="322"/>
      <c r="B18" s="323"/>
      <c r="C18" s="323"/>
      <c r="D18" s="323"/>
      <c r="E18" s="324"/>
    </row>
    <row r="19" spans="1:6" s="35" customFormat="1" ht="11.25" customHeight="1">
      <c r="A19" s="355" t="s">
        <v>136</v>
      </c>
      <c r="B19" s="356"/>
      <c r="C19" s="356"/>
      <c r="D19" s="356"/>
      <c r="E19" s="357"/>
    </row>
    <row r="20" spans="1:6" s="35" customFormat="1" ht="11.25" customHeight="1">
      <c r="A20" s="358" t="s">
        <v>137</v>
      </c>
      <c r="B20" s="360" t="s">
        <v>134</v>
      </c>
      <c r="C20" s="303" t="s">
        <v>138</v>
      </c>
      <c r="D20" s="304"/>
      <c r="E20" s="305"/>
    </row>
    <row r="21" spans="1:6" s="35" customFormat="1" ht="25.5" customHeight="1">
      <c r="A21" s="359"/>
      <c r="B21" s="361"/>
      <c r="C21" s="306"/>
      <c r="D21" s="307"/>
      <c r="E21" s="308"/>
    </row>
    <row r="22" spans="1:6" s="35" customFormat="1" ht="11.25" customHeight="1">
      <c r="A22" s="33" t="s">
        <v>139</v>
      </c>
      <c r="B22" s="178">
        <v>31014</v>
      </c>
      <c r="C22" s="327" t="s">
        <v>140</v>
      </c>
      <c r="D22" s="327" t="s">
        <v>141</v>
      </c>
      <c r="E22" s="327" t="s">
        <v>142</v>
      </c>
    </row>
    <row r="23" spans="1:6" s="35" customFormat="1" ht="25.5" customHeight="1">
      <c r="A23" s="33" t="s">
        <v>143</v>
      </c>
      <c r="B23" s="157" t="str">
        <f>'1'!C20</f>
        <v>Ջրամբարների վերականգնման և վերազինման աշխատանքներ</v>
      </c>
      <c r="C23" s="327"/>
      <c r="D23" s="327"/>
      <c r="E23" s="327"/>
    </row>
    <row r="24" spans="1:6" s="35" customFormat="1" ht="25.5" customHeight="1">
      <c r="A24" s="33" t="s">
        <v>144</v>
      </c>
      <c r="B24" s="157" t="str">
        <f>'1'!C22</f>
        <v>Ջրամբարների վերականգնման և վերազինման համար  նախագծերի և աշխատանքների  ձեռքբերում</v>
      </c>
      <c r="C24" s="327"/>
      <c r="D24" s="327"/>
      <c r="E24" s="327"/>
    </row>
    <row r="25" spans="1:6" s="35" customFormat="1" ht="25.5" customHeight="1">
      <c r="A25" s="33" t="s">
        <v>145</v>
      </c>
      <c r="B25" s="157" t="s">
        <v>146</v>
      </c>
      <c r="C25" s="327"/>
      <c r="D25" s="327"/>
      <c r="E25" s="327"/>
    </row>
    <row r="26" spans="1:6" s="35" customFormat="1" ht="38.25" customHeight="1">
      <c r="A26" s="33" t="s">
        <v>147</v>
      </c>
      <c r="B26" s="171" t="s">
        <v>148</v>
      </c>
      <c r="C26" s="328"/>
      <c r="D26" s="328"/>
      <c r="E26" s="328"/>
    </row>
    <row r="27" spans="1:6" s="35" customFormat="1" ht="11.25" customHeight="1">
      <c r="A27" s="329" t="s">
        <v>149</v>
      </c>
      <c r="B27" s="330"/>
      <c r="C27" s="159"/>
      <c r="D27" s="159"/>
      <c r="E27" s="33"/>
    </row>
    <row r="28" spans="1:6" s="35" customFormat="1" ht="11.25" customHeight="1">
      <c r="A28" s="319" t="s">
        <v>150</v>
      </c>
      <c r="B28" s="321"/>
      <c r="C28" s="179">
        <f>'6-1'!C23</f>
        <v>1</v>
      </c>
      <c r="D28" s="179">
        <f>'6-1'!D23</f>
        <v>1</v>
      </c>
      <c r="E28" s="179">
        <f>'6-1'!E23</f>
        <v>1</v>
      </c>
    </row>
    <row r="29" spans="1:6" s="35" customFormat="1" ht="11.25" customHeight="1">
      <c r="A29" s="333" t="s">
        <v>151</v>
      </c>
      <c r="B29" s="334"/>
      <c r="C29" s="161">
        <f>'6-1'!C24</f>
        <v>34940</v>
      </c>
      <c r="D29" s="161">
        <f>'6-1'!D24</f>
        <v>34940</v>
      </c>
      <c r="E29" s="161">
        <f>'6-1'!E24</f>
        <v>34940</v>
      </c>
    </row>
    <row r="30" spans="1:6" ht="11.25" customHeight="1">
      <c r="E30" s="180"/>
    </row>
    <row r="31" spans="1:6" s="162" customFormat="1" ht="11.25" customHeight="1">
      <c r="A31" s="353"/>
      <c r="B31" s="353"/>
      <c r="C31" s="353"/>
      <c r="D31" s="353"/>
      <c r="E31" s="353"/>
      <c r="F31" s="353"/>
    </row>
    <row r="32" spans="1:6" s="162" customFormat="1" ht="11.25" customHeight="1">
      <c r="A32" s="181"/>
      <c r="B32" s="182"/>
      <c r="C32" s="354"/>
      <c r="D32" s="354"/>
      <c r="E32" s="354"/>
    </row>
    <row r="33" spans="1:5" s="35" customFormat="1" ht="11.25" customHeight="1">
      <c r="A33" s="156" t="s">
        <v>132</v>
      </c>
      <c r="B33" s="296" t="s">
        <v>133</v>
      </c>
      <c r="C33" s="297"/>
      <c r="D33" s="297"/>
      <c r="E33" s="298"/>
    </row>
    <row r="34" spans="1:5" s="35" customFormat="1" ht="11.25" customHeight="1">
      <c r="A34" s="157" t="s">
        <v>157</v>
      </c>
      <c r="B34" s="319" t="s">
        <v>158</v>
      </c>
      <c r="C34" s="320"/>
      <c r="D34" s="320"/>
      <c r="E34" s="321"/>
    </row>
    <row r="35" spans="1:5" s="35" customFormat="1" ht="11.25" customHeight="1">
      <c r="A35" s="322"/>
      <c r="B35" s="323"/>
      <c r="C35" s="323"/>
      <c r="D35" s="323"/>
      <c r="E35" s="324"/>
    </row>
    <row r="36" spans="1:5" s="35" customFormat="1" ht="11.25" customHeight="1">
      <c r="A36" s="355" t="s">
        <v>136</v>
      </c>
      <c r="B36" s="356"/>
      <c r="C36" s="356"/>
      <c r="D36" s="356"/>
      <c r="E36" s="357"/>
    </row>
    <row r="37" spans="1:5" s="35" customFormat="1" ht="11.25" customHeight="1">
      <c r="A37" s="156"/>
      <c r="B37" s="183"/>
      <c r="C37" s="303" t="s">
        <v>108</v>
      </c>
      <c r="D37" s="304"/>
      <c r="E37" s="305"/>
    </row>
    <row r="38" spans="1:5" s="167" customFormat="1" ht="25.5" customHeight="1">
      <c r="A38" s="165" t="s">
        <v>137</v>
      </c>
      <c r="B38" s="166" t="s">
        <v>157</v>
      </c>
      <c r="C38" s="306"/>
      <c r="D38" s="307"/>
      <c r="E38" s="308"/>
    </row>
    <row r="39" spans="1:5" s="167" customFormat="1" ht="27" customHeight="1">
      <c r="A39" s="168" t="s">
        <v>139</v>
      </c>
      <c r="B39" s="169" t="s">
        <v>159</v>
      </c>
      <c r="C39" s="170" t="s">
        <v>160</v>
      </c>
      <c r="D39" s="170" t="s">
        <v>141</v>
      </c>
      <c r="E39" s="170" t="s">
        <v>142</v>
      </c>
    </row>
    <row r="40" spans="1:5" s="167" customFormat="1" ht="25.5" customHeight="1">
      <c r="A40" s="165" t="s">
        <v>143</v>
      </c>
      <c r="B40" s="171" t="s">
        <v>161</v>
      </c>
      <c r="C40" s="166"/>
      <c r="D40" s="173"/>
      <c r="E40" s="173"/>
    </row>
    <row r="41" spans="1:5" s="167" customFormat="1" ht="38.25" customHeight="1">
      <c r="A41" s="165" t="s">
        <v>144</v>
      </c>
      <c r="B41" s="171" t="s">
        <v>162</v>
      </c>
      <c r="C41" s="166"/>
      <c r="D41" s="173"/>
      <c r="E41" s="173"/>
    </row>
    <row r="42" spans="1:5" s="167" customFormat="1" ht="13.5" customHeight="1">
      <c r="A42" s="165" t="s">
        <v>145</v>
      </c>
      <c r="B42" s="171" t="s">
        <v>163</v>
      </c>
      <c r="C42" s="166"/>
      <c r="D42" s="173"/>
      <c r="E42" s="173"/>
    </row>
    <row r="43" spans="1:5" s="167" customFormat="1" ht="27" customHeight="1">
      <c r="A43" s="165" t="s">
        <v>164</v>
      </c>
      <c r="B43" s="171" t="s">
        <v>165</v>
      </c>
      <c r="C43" s="166"/>
      <c r="D43" s="173"/>
      <c r="E43" s="173"/>
    </row>
    <row r="44" spans="1:5" s="167" customFormat="1" ht="19.5" customHeight="1">
      <c r="A44" s="315" t="s">
        <v>149</v>
      </c>
      <c r="B44" s="316"/>
      <c r="C44" s="172"/>
      <c r="D44" s="173"/>
      <c r="E44" s="173"/>
    </row>
    <row r="45" spans="1:5" s="167" customFormat="1" ht="19.5" hidden="1" customHeight="1">
      <c r="A45" s="293" t="s">
        <v>166</v>
      </c>
      <c r="B45" s="294"/>
      <c r="C45" s="174"/>
      <c r="D45" s="174"/>
      <c r="E45" s="174"/>
    </row>
    <row r="46" spans="1:5" s="167" customFormat="1" ht="19.5" hidden="1" customHeight="1">
      <c r="A46" s="293" t="s">
        <v>167</v>
      </c>
      <c r="B46" s="294"/>
      <c r="C46" s="174"/>
      <c r="D46" s="174"/>
      <c r="E46" s="174"/>
    </row>
    <row r="47" spans="1:5" s="167" customFormat="1" ht="19.5" hidden="1" customHeight="1">
      <c r="A47" s="293" t="s">
        <v>168</v>
      </c>
      <c r="B47" s="294"/>
      <c r="C47" s="174"/>
      <c r="D47" s="174"/>
      <c r="E47" s="174"/>
    </row>
    <row r="48" spans="1:5" s="167" customFormat="1" ht="19.5" hidden="1" customHeight="1">
      <c r="A48" s="293" t="s">
        <v>169</v>
      </c>
      <c r="B48" s="294"/>
      <c r="C48" s="174"/>
      <c r="D48" s="174"/>
      <c r="E48" s="174"/>
    </row>
    <row r="49" spans="1:6" s="167" customFormat="1" ht="19.5" hidden="1" customHeight="1">
      <c r="A49" s="293" t="s">
        <v>170</v>
      </c>
      <c r="B49" s="294"/>
      <c r="C49" s="174"/>
      <c r="D49" s="174"/>
      <c r="E49" s="174"/>
    </row>
    <row r="50" spans="1:6" s="167" customFormat="1" ht="19.5" customHeight="1">
      <c r="A50" s="293" t="s">
        <v>151</v>
      </c>
      <c r="B50" s="295"/>
      <c r="C50" s="176">
        <f>'6-1'!C53</f>
        <v>-24598.7</v>
      </c>
      <c r="D50" s="176">
        <f>'6-1'!D53</f>
        <v>-24598.7</v>
      </c>
      <c r="E50" s="176">
        <f>'6-1'!E53</f>
        <v>-24598.7</v>
      </c>
    </row>
    <row r="52" spans="1:6" ht="22.5" customHeight="1">
      <c r="E52" s="184" t="s">
        <v>176</v>
      </c>
    </row>
    <row r="53" spans="1:6" s="35" customFormat="1" ht="20.25" customHeight="1">
      <c r="A53" s="342" t="s">
        <v>177</v>
      </c>
      <c r="B53" s="342"/>
      <c r="C53" s="342"/>
      <c r="D53" s="342"/>
      <c r="E53" s="342"/>
      <c r="F53" s="185"/>
    </row>
    <row r="54" spans="1:6" s="35" customFormat="1" ht="20.25" customHeight="1">
      <c r="A54" s="154"/>
      <c r="B54" s="154"/>
      <c r="C54" s="154"/>
      <c r="D54" s="154"/>
      <c r="E54" s="154"/>
      <c r="F54" s="185"/>
    </row>
    <row r="55" spans="1:6" s="35" customFormat="1" ht="11.25" customHeight="1">
      <c r="A55" s="335" t="s">
        <v>131</v>
      </c>
      <c r="B55" s="335"/>
      <c r="C55" s="335"/>
      <c r="D55" s="335"/>
      <c r="E55" s="335"/>
      <c r="F55" s="335"/>
    </row>
    <row r="56" spans="1:6" s="35" customFormat="1" ht="11.25" customHeight="1">
      <c r="A56" s="349" t="s">
        <v>137</v>
      </c>
      <c r="B56" s="351">
        <v>1004</v>
      </c>
      <c r="C56" s="303" t="s">
        <v>108</v>
      </c>
      <c r="D56" s="304"/>
      <c r="E56" s="305"/>
    </row>
    <row r="57" spans="1:6" s="188" customFormat="1" ht="25.5" customHeight="1">
      <c r="A57" s="350"/>
      <c r="B57" s="352"/>
      <c r="C57" s="306"/>
      <c r="D57" s="307"/>
      <c r="E57" s="308"/>
    </row>
    <row r="58" spans="1:6" s="188" customFormat="1" ht="29.25" customHeight="1">
      <c r="A58" s="189" t="s">
        <v>139</v>
      </c>
      <c r="B58" s="190">
        <v>31010</v>
      </c>
      <c r="C58" s="191" t="s">
        <v>8</v>
      </c>
      <c r="D58" s="191" t="s">
        <v>141</v>
      </c>
      <c r="E58" s="191" t="s">
        <v>142</v>
      </c>
    </row>
    <row r="59" spans="1:6" s="188" customFormat="1" ht="19.5" customHeight="1">
      <c r="A59" s="186" t="s">
        <v>143</v>
      </c>
      <c r="B59" s="192" t="s">
        <v>153</v>
      </c>
      <c r="C59" s="187"/>
      <c r="D59" s="193"/>
      <c r="E59" s="193"/>
    </row>
    <row r="60" spans="1:6" s="188" customFormat="1" ht="28.5" customHeight="1">
      <c r="A60" s="186" t="s">
        <v>144</v>
      </c>
      <c r="B60" s="192" t="s">
        <v>154</v>
      </c>
      <c r="C60" s="187"/>
      <c r="D60" s="193"/>
      <c r="E60" s="193"/>
    </row>
    <row r="61" spans="1:6" s="188" customFormat="1" ht="27.75" customHeight="1">
      <c r="A61" s="186" t="s">
        <v>145</v>
      </c>
      <c r="B61" s="192" t="s">
        <v>146</v>
      </c>
      <c r="C61" s="187"/>
      <c r="D61" s="193"/>
      <c r="E61" s="193"/>
    </row>
    <row r="62" spans="1:6" s="188" customFormat="1" ht="27.75" customHeight="1">
      <c r="A62" s="186" t="s">
        <v>155</v>
      </c>
      <c r="B62" s="192" t="s">
        <v>148</v>
      </c>
      <c r="C62" s="187"/>
      <c r="D62" s="193"/>
      <c r="E62" s="193"/>
    </row>
    <row r="63" spans="1:6" s="188" customFormat="1" ht="19.5" customHeight="1">
      <c r="A63" s="343" t="s">
        <v>149</v>
      </c>
      <c r="B63" s="344"/>
      <c r="C63" s="194"/>
      <c r="D63" s="193"/>
      <c r="E63" s="193"/>
    </row>
    <row r="64" spans="1:6" s="188" customFormat="1" ht="19.5" customHeight="1">
      <c r="A64" s="345" t="s">
        <v>156</v>
      </c>
      <c r="B64" s="346"/>
      <c r="C64" s="195">
        <v>-1</v>
      </c>
      <c r="D64" s="195">
        <v>-1</v>
      </c>
      <c r="E64" s="195">
        <v>-1</v>
      </c>
    </row>
    <row r="65" spans="1:6" s="188" customFormat="1" ht="19.5" customHeight="1">
      <c r="A65" s="347" t="s">
        <v>151</v>
      </c>
      <c r="B65" s="348"/>
      <c r="C65" s="196">
        <f>'6-1'!C35</f>
        <v>-10341.299999999999</v>
      </c>
      <c r="D65" s="196">
        <f>'6-1'!D35</f>
        <v>-10341.299999999999</v>
      </c>
      <c r="E65" s="196">
        <f>'6-1'!E35</f>
        <v>-10341.299999999999</v>
      </c>
    </row>
    <row r="66" spans="1:6" s="35" customFormat="1" ht="11.25" customHeight="1">
      <c r="E66" s="76"/>
      <c r="F66" s="76"/>
    </row>
    <row r="67" spans="1:6" s="35" customFormat="1" ht="11.25" customHeight="1">
      <c r="E67" s="76"/>
      <c r="F67" s="76"/>
    </row>
  </sheetData>
  <mergeCells count="47">
    <mergeCell ref="A15:E15"/>
    <mergeCell ref="A1:E1"/>
    <mergeCell ref="A2:E2"/>
    <mergeCell ref="A3:E3"/>
    <mergeCell ref="A4:E4"/>
    <mergeCell ref="A5:E5"/>
    <mergeCell ref="A9:E9"/>
    <mergeCell ref="A10:E10"/>
    <mergeCell ref="B11:E11"/>
    <mergeCell ref="B12:E12"/>
    <mergeCell ref="A13:E13"/>
    <mergeCell ref="A14:E14"/>
    <mergeCell ref="A29:B29"/>
    <mergeCell ref="B16:E16"/>
    <mergeCell ref="B17:E17"/>
    <mergeCell ref="A18:E18"/>
    <mergeCell ref="A19:E19"/>
    <mergeCell ref="A20:A21"/>
    <mergeCell ref="B20:B21"/>
    <mergeCell ref="C20:E21"/>
    <mergeCell ref="C22:C26"/>
    <mergeCell ref="D22:D26"/>
    <mergeCell ref="E22:E26"/>
    <mergeCell ref="A27:B27"/>
    <mergeCell ref="A28:B28"/>
    <mergeCell ref="A48:B48"/>
    <mergeCell ref="A31:F31"/>
    <mergeCell ref="C32:E32"/>
    <mergeCell ref="B33:E33"/>
    <mergeCell ref="B34:E34"/>
    <mergeCell ref="A35:E35"/>
    <mergeCell ref="A36:E36"/>
    <mergeCell ref="C37:E38"/>
    <mergeCell ref="A44:B44"/>
    <mergeCell ref="A45:B45"/>
    <mergeCell ref="A46:B46"/>
    <mergeCell ref="A47:B47"/>
    <mergeCell ref="A63:B63"/>
    <mergeCell ref="A64:B64"/>
    <mergeCell ref="A65:B65"/>
    <mergeCell ref="A49:B49"/>
    <mergeCell ref="A50:B50"/>
    <mergeCell ref="A53:E53"/>
    <mergeCell ref="A55:F55"/>
    <mergeCell ref="A56:A57"/>
    <mergeCell ref="B56:B57"/>
    <mergeCell ref="C56:E57"/>
  </mergeCells>
  <pageMargins left="0.70866141732283472" right="0.70866141732283472" top="0.74803149606299213" bottom="0.74803149606299213" header="0.31496062992125984" footer="0.31496062992125984"/>
  <pageSetup orientation="landscape" verticalDpi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4"/>
  <sheetViews>
    <sheetView tabSelected="1" zoomScale="73" workbookViewId="0">
      <selection activeCell="A7" sqref="A7"/>
    </sheetView>
  </sheetViews>
  <sheetFormatPr defaultColWidth="8" defaultRowHeight="11.25" customHeight="1"/>
  <cols>
    <col min="1" max="1" width="16.28515625" customWidth="1"/>
    <col min="2" max="2" width="39.28515625" customWidth="1"/>
    <col min="3" max="3" width="15.42578125" customWidth="1"/>
    <col min="4" max="4" width="19.28515625" customWidth="1"/>
    <col min="5" max="5" width="18" customWidth="1"/>
    <col min="6" max="6" width="17.5703125" customWidth="1"/>
    <col min="7" max="7" width="18.5703125" customWidth="1"/>
  </cols>
  <sheetData>
    <row r="2" spans="1:7" ht="17.25" customHeight="1">
      <c r="A2" s="372" t="s">
        <v>178</v>
      </c>
      <c r="B2" s="372"/>
      <c r="C2" s="372"/>
      <c r="D2" s="372"/>
      <c r="E2" s="372"/>
      <c r="F2" s="372"/>
      <c r="G2" s="372"/>
    </row>
    <row r="3" spans="1:7" ht="17.25" customHeight="1">
      <c r="A3" s="372" t="s">
        <v>1</v>
      </c>
      <c r="B3" s="372"/>
      <c r="C3" s="372"/>
      <c r="D3" s="372"/>
      <c r="E3" s="372"/>
      <c r="F3" s="372"/>
      <c r="G3" s="372"/>
    </row>
    <row r="4" spans="1:7" ht="17.25" customHeight="1">
      <c r="A4" s="372" t="s">
        <v>179</v>
      </c>
      <c r="B4" s="372"/>
      <c r="C4" s="372"/>
      <c r="D4" s="372"/>
      <c r="E4" s="372"/>
      <c r="F4" s="372"/>
      <c r="G4" s="372"/>
    </row>
    <row r="5" spans="1:7" ht="17.25" customHeight="1">
      <c r="A5" s="197"/>
      <c r="B5" s="198"/>
      <c r="C5" s="199"/>
      <c r="D5" s="199"/>
      <c r="E5" s="199"/>
      <c r="F5" s="199"/>
      <c r="G5" s="198"/>
    </row>
    <row r="6" spans="1:7" ht="36.75" customHeight="1">
      <c r="A6" s="373" t="s">
        <v>180</v>
      </c>
      <c r="B6" s="373"/>
      <c r="C6" s="373"/>
      <c r="D6" s="373"/>
      <c r="E6" s="373"/>
      <c r="F6" s="373"/>
      <c r="G6" s="373"/>
    </row>
    <row r="7" spans="1:7" ht="15.75" customHeight="1">
      <c r="A7" s="200"/>
      <c r="B7" s="200"/>
      <c r="C7" s="201"/>
      <c r="D7" s="201"/>
      <c r="E7" s="201"/>
      <c r="F7" s="201"/>
      <c r="G7" s="202"/>
    </row>
    <row r="8" spans="1:7" s="200" customFormat="1" ht="70.5" customHeight="1">
      <c r="A8" s="374" t="s">
        <v>181</v>
      </c>
      <c r="B8" s="376" t="s">
        <v>182</v>
      </c>
      <c r="C8" s="378" t="s">
        <v>183</v>
      </c>
      <c r="D8" s="378" t="s">
        <v>184</v>
      </c>
      <c r="E8" s="376" t="s">
        <v>185</v>
      </c>
      <c r="F8" s="380" t="s">
        <v>186</v>
      </c>
      <c r="G8" s="381"/>
    </row>
    <row r="9" spans="1:7" s="200" customFormat="1" ht="47.25" customHeight="1">
      <c r="A9" s="375"/>
      <c r="B9" s="377"/>
      <c r="C9" s="379"/>
      <c r="D9" s="379"/>
      <c r="E9" s="377"/>
      <c r="F9" s="203" t="s">
        <v>187</v>
      </c>
      <c r="G9" s="204" t="s">
        <v>188</v>
      </c>
    </row>
    <row r="10" spans="1:7" s="205" customFormat="1" ht="42" customHeight="1">
      <c r="A10" s="366" t="s">
        <v>189</v>
      </c>
      <c r="B10" s="367"/>
      <c r="C10" s="367"/>
      <c r="D10" s="367"/>
      <c r="E10" s="367"/>
      <c r="F10" s="368"/>
      <c r="G10" s="206">
        <f>G12</f>
        <v>34940</v>
      </c>
    </row>
    <row r="11" spans="1:7" s="205" customFormat="1" ht="56.25" customHeight="1">
      <c r="A11" s="369" t="s">
        <v>190</v>
      </c>
      <c r="B11" s="370"/>
      <c r="C11" s="370"/>
      <c r="D11" s="370"/>
      <c r="E11" s="370"/>
      <c r="F11" s="371"/>
      <c r="G11" s="206"/>
    </row>
    <row r="12" spans="1:7" s="200" customFormat="1" ht="38.25" customHeight="1">
      <c r="A12" s="369" t="s">
        <v>191</v>
      </c>
      <c r="B12" s="370"/>
      <c r="C12" s="370"/>
      <c r="D12" s="370"/>
      <c r="E12" s="370"/>
      <c r="F12" s="371"/>
      <c r="G12" s="207">
        <f>G13</f>
        <v>34940</v>
      </c>
    </row>
    <row r="13" spans="1:7" s="200" customFormat="1" ht="17.25" customHeight="1">
      <c r="A13" s="208"/>
      <c r="B13" s="209" t="s">
        <v>192</v>
      </c>
      <c r="C13" s="210"/>
      <c r="D13" s="210"/>
      <c r="E13" s="211"/>
      <c r="F13" s="212"/>
      <c r="G13" s="213">
        <f>SUM(G14:G14)</f>
        <v>34940</v>
      </c>
    </row>
    <row r="14" spans="1:7" s="214" customFormat="1" ht="33" customHeight="1">
      <c r="A14" s="215" t="s">
        <v>193</v>
      </c>
      <c r="B14" s="143" t="s">
        <v>194</v>
      </c>
      <c r="C14" s="216" t="s">
        <v>195</v>
      </c>
      <c r="D14" s="217" t="s">
        <v>196</v>
      </c>
      <c r="E14" s="218">
        <v>34940000</v>
      </c>
      <c r="F14" s="216">
        <v>1</v>
      </c>
      <c r="G14" s="219">
        <f>E14*F14/1000</f>
        <v>34940</v>
      </c>
    </row>
  </sheetData>
  <mergeCells count="13">
    <mergeCell ref="A10:F10"/>
    <mergeCell ref="A11:F11"/>
    <mergeCell ref="A12:F12"/>
    <mergeCell ref="A2:G2"/>
    <mergeCell ref="A3:G3"/>
    <mergeCell ref="A4:G4"/>
    <mergeCell ref="A6:G6"/>
    <mergeCell ref="A8:A9"/>
    <mergeCell ref="B8:B9"/>
    <mergeCell ref="C8:C9"/>
    <mergeCell ref="D8:D9"/>
    <mergeCell ref="E8:E9"/>
    <mergeCell ref="F8:G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6-1</vt:lpstr>
      <vt:lpstr>6-2</vt:lpstr>
      <vt:lpstr>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note</dc:creator>
  <cp:lastModifiedBy>note</cp:lastModifiedBy>
  <cp:lastPrinted>2019-04-25T12:29:49Z</cp:lastPrinted>
  <dcterms:created xsi:type="dcterms:W3CDTF">2020-05-13T14:19:27Z</dcterms:created>
  <dcterms:modified xsi:type="dcterms:W3CDTF">2020-05-13T14:38:10Z</dcterms:modified>
</cp:coreProperties>
</file>