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120" yWindow="75" windowWidth="19095" windowHeight="8460" activeTab="4"/>
  </bookViews>
  <sheets>
    <sheet name="1" sheetId="32" r:id="rId1"/>
    <sheet name="2" sheetId="33" r:id="rId2"/>
    <sheet name="3" sheetId="31" r:id="rId3"/>
    <sheet name="4" sheetId="27" r:id="rId4"/>
    <sheet name="5" sheetId="37" r:id="rId5"/>
  </sheets>
  <definedNames>
    <definedName name="_xlnm._FilterDatabase" localSheetId="1" hidden="1">'2'!#REF!</definedName>
    <definedName name="_xlnm._FilterDatabase" localSheetId="4" hidden="1">'5'!$G$1:$G$104</definedName>
    <definedName name="AgencyCode" localSheetId="0">#REF!</definedName>
    <definedName name="AgencyCode" localSheetId="4">#REF!</definedName>
    <definedName name="AgencyCode">#REF!</definedName>
    <definedName name="AgencyName" localSheetId="0">#REF!</definedName>
    <definedName name="AgencyName" localSheetId="4">#REF!</definedName>
    <definedName name="AgencyName">#REF!</definedName>
    <definedName name="Functional1" localSheetId="0">#REF!</definedName>
    <definedName name="Functional1" localSheetId="4">#REF!</definedName>
    <definedName name="Functional1">#REF!</definedName>
    <definedName name="havelvac" localSheetId="4">#REF!</definedName>
    <definedName name="havelvac">#REF!</definedName>
    <definedName name="PANature" localSheetId="0">#REF!</definedName>
    <definedName name="PANature" localSheetId="4">#REF!</definedName>
    <definedName name="PANature">#REF!</definedName>
    <definedName name="PAType" localSheetId="0">#REF!</definedName>
    <definedName name="PAType" localSheetId="4">#REF!</definedName>
    <definedName name="PAType">#REF!</definedName>
    <definedName name="Performance2" localSheetId="0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4">#REF!</definedName>
    <definedName name="PerformanceType">#REF!</definedName>
    <definedName name="_xlnm.Print_Area" localSheetId="0">'1'!$A$1:$E$80</definedName>
    <definedName name="_xlnm.Print_Area" localSheetId="1">'2'!$A$1:$H$106</definedName>
    <definedName name="_xlnm.Print_Area" localSheetId="2">'3'!$A$1:$D$94</definedName>
    <definedName name="_xlnm.Print_Area" localSheetId="3">'4'!$A$1:$E$88</definedName>
    <definedName name="_xlnm.Print_Area" localSheetId="4">'5'!$A$1:$G$104</definedName>
    <definedName name="sheet1">#REF!</definedName>
    <definedName name="գնումներ">#REF!</definedName>
    <definedName name="հավ5">#REF!</definedName>
  </definedNames>
  <calcPr calcId="125725"/>
</workbook>
</file>

<file path=xl/calcChain.xml><?xml version="1.0" encoding="utf-8"?>
<calcChain xmlns="http://schemas.openxmlformats.org/spreadsheetml/2006/main">
  <c r="D85" i="27"/>
  <c r="C85"/>
  <c r="D77"/>
  <c r="C77"/>
  <c r="D62"/>
  <c r="C62"/>
  <c r="D49"/>
  <c r="C49"/>
  <c r="D39"/>
  <c r="C39"/>
  <c r="D28"/>
  <c r="C28"/>
  <c r="D18"/>
  <c r="C18"/>
  <c r="G100" i="37"/>
  <c r="G99"/>
  <c r="G98"/>
  <c r="G97"/>
  <c r="G96"/>
  <c r="G95"/>
  <c r="G94"/>
  <c r="G93"/>
  <c r="G86" s="1"/>
  <c r="G85" s="1"/>
  <c r="G81"/>
  <c r="G73"/>
  <c r="G72" s="1"/>
  <c r="G71" s="1"/>
  <c r="G62"/>
  <c r="G61"/>
  <c r="G60"/>
  <c r="G59"/>
  <c r="G58"/>
  <c r="G57"/>
  <c r="G11" s="1"/>
  <c r="G10" s="1"/>
  <c r="G8"/>
  <c r="G53" i="33" l="1"/>
  <c r="G52" s="1"/>
  <c r="G51" s="1"/>
  <c r="G50" s="1"/>
  <c r="G48" s="1"/>
  <c r="G57"/>
  <c r="G28"/>
  <c r="G40"/>
  <c r="G24"/>
  <c r="G23" s="1"/>
  <c r="G26"/>
  <c r="G55"/>
  <c r="H76" l="1"/>
  <c r="H75" s="1"/>
  <c r="H74" s="1"/>
  <c r="H73" s="1"/>
  <c r="H71" s="1"/>
  <c r="H69" s="1"/>
  <c r="D66" i="31" l="1"/>
  <c r="E51" i="32"/>
  <c r="H67" i="33"/>
  <c r="H66" s="1"/>
  <c r="H65" s="1"/>
  <c r="H64" s="1"/>
  <c r="H62" s="1"/>
  <c r="H60" s="1"/>
  <c r="H53"/>
  <c r="H55"/>
  <c r="H57"/>
  <c r="D53" i="31" l="1"/>
  <c r="E46" i="32"/>
  <c r="H52" i="33"/>
  <c r="H51" s="1"/>
  <c r="H50" s="1"/>
  <c r="H48" s="1"/>
  <c r="H46" s="1"/>
  <c r="H40"/>
  <c r="H26"/>
  <c r="H28"/>
  <c r="H44" l="1"/>
  <c r="D43" i="31"/>
  <c r="E39" i="32"/>
  <c r="E32" s="1"/>
  <c r="G76" i="33"/>
  <c r="G75" s="1"/>
  <c r="G74" s="1"/>
  <c r="G73" s="1"/>
  <c r="G71" s="1"/>
  <c r="G69" s="1"/>
  <c r="G67"/>
  <c r="G66" s="1"/>
  <c r="G65" s="1"/>
  <c r="G64" s="1"/>
  <c r="G62" s="1"/>
  <c r="G60" s="1"/>
  <c r="C53" i="31" l="1"/>
  <c r="D46" i="32"/>
  <c r="C66" i="31"/>
  <c r="D51" i="32"/>
  <c r="G46" i="33"/>
  <c r="G44" l="1"/>
  <c r="C43" i="31"/>
  <c r="D39" i="32"/>
  <c r="D32" s="1"/>
  <c r="G39" i="33"/>
  <c r="G38" s="1"/>
  <c r="G37" s="1"/>
  <c r="G35" s="1"/>
  <c r="H39"/>
  <c r="H38" s="1"/>
  <c r="H37" s="1"/>
  <c r="H35" s="1"/>
  <c r="H33" s="1"/>
  <c r="D32" i="31" s="1"/>
  <c r="H24" i="33"/>
  <c r="H23" s="1"/>
  <c r="K24" s="1"/>
  <c r="E13" i="32"/>
  <c r="G33" i="33" l="1"/>
  <c r="G22"/>
  <c r="G21" s="1"/>
  <c r="G19" s="1"/>
  <c r="G17" s="1"/>
  <c r="H22"/>
  <c r="H21" s="1"/>
  <c r="H19" s="1"/>
  <c r="H17" s="1"/>
  <c r="D22" i="31" s="1"/>
  <c r="C22" l="1"/>
  <c r="D20" i="32"/>
  <c r="D13" s="1"/>
  <c r="C32" i="31"/>
  <c r="D26" i="32"/>
  <c r="H95" i="33"/>
  <c r="H94" s="1"/>
  <c r="H93" s="1"/>
  <c r="H92" s="1"/>
  <c r="H90" s="1"/>
  <c r="H88" s="1"/>
  <c r="G95"/>
  <c r="G94" s="1"/>
  <c r="G93" s="1"/>
  <c r="G92" s="1"/>
  <c r="G90" s="1"/>
  <c r="G88" s="1"/>
  <c r="H15"/>
  <c r="H13" s="1"/>
  <c r="H11" s="1"/>
  <c r="H9" s="1"/>
  <c r="G15"/>
  <c r="G13" s="1"/>
  <c r="G11" s="1"/>
  <c r="G9" s="1"/>
  <c r="D12" i="32"/>
  <c r="D11" s="1"/>
  <c r="E12"/>
  <c r="E11" s="1"/>
  <c r="D83" i="31" l="1"/>
  <c r="E65" i="32"/>
  <c r="C83" i="31"/>
  <c r="D65" i="32"/>
  <c r="G103" i="33"/>
  <c r="G102" s="1"/>
  <c r="G101" s="1"/>
  <c r="G100" s="1"/>
  <c r="G98" s="1"/>
  <c r="G96" s="1"/>
  <c r="H103"/>
  <c r="H102" s="1"/>
  <c r="H101" s="1"/>
  <c r="H100" s="1"/>
  <c r="H98" s="1"/>
  <c r="H96" s="1"/>
  <c r="D91" i="31" l="1"/>
  <c r="E71" i="32"/>
  <c r="C91" i="31"/>
  <c r="D71" i="32"/>
  <c r="D58" s="1"/>
  <c r="E58"/>
  <c r="H86" i="33"/>
  <c r="H84" s="1"/>
  <c r="H82" s="1"/>
  <c r="H80" s="1"/>
  <c r="H78" s="1"/>
  <c r="G86"/>
  <c r="G84" s="1"/>
  <c r="G82" s="1"/>
  <c r="G80" s="1"/>
  <c r="G78" s="1"/>
</calcChain>
</file>

<file path=xl/sharedStrings.xml><?xml version="1.0" encoding="utf-8"?>
<sst xmlns="http://schemas.openxmlformats.org/spreadsheetml/2006/main" count="844" uniqueCount="307">
  <si>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</si>
  <si>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</si>
  <si>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</si>
  <si>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</si>
  <si>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</si>
  <si>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</si>
  <si>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</si>
  <si>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</si>
  <si>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</si>
  <si>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</si>
  <si>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Փրկարարական ծառայություններ</t>
  </si>
  <si>
    <t xml:space="preserve">ՀՀ  արտակարգ իրավիճակների նախարարություն </t>
  </si>
  <si>
    <t>ՄԱՍ 1 ՊԵՏԱԿԱՆ ՄԱՐՄՆԻ ԳԾՈՎ ԱՐԴՅՈՒՆՔԱՅԻՆ (ԿԱՏԱՐՈՂԱԿԱՆ) ՑՈՒՑԱՆԻՇՆԵՐԸ</t>
  </si>
  <si>
    <t>______________ ի    ___Ն որոշման</t>
  </si>
  <si>
    <t>Կոդը</t>
  </si>
  <si>
    <t>Անվանումը</t>
  </si>
  <si>
    <t>Չափման միավորը</t>
  </si>
  <si>
    <t>Միավորի գինը</t>
  </si>
  <si>
    <t>Քանակը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</si>
  <si>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</si>
  <si>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</si>
  <si>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</si>
  <si>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</si>
  <si>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</si>
  <si>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</si>
  <si>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</si>
  <si>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այդ թվում</t>
  </si>
  <si>
    <t xml:space="preserve"> ՀՀ արտակարգ իրավիճակների նախարարություն</t>
  </si>
  <si>
    <t xml:space="preserve"> Փրկարարական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</si>
  <si>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</si>
  <si>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</si>
  <si>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</si>
  <si>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</si>
  <si>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01</t>
  </si>
  <si>
    <t>Գնման առարկայի</t>
  </si>
  <si>
    <t xml:space="preserve">Գնման ձև </t>
  </si>
  <si>
    <t xml:space="preserve">ՄԱՍ 2. ՊԵՏԱԿԱՆ ՄԱՐՄՆԻ ԳԾՈՎ ԱՐԴՅՈՒՆՔԱՅԻՆ (ԿԱՏԱՐՈՂԱԿԱՆ) ՑՈՒՑԱՆԻՇՆԵՐԸ     </t>
  </si>
  <si>
    <t>Միջոցառումն իրականացնողի անվանումը`</t>
  </si>
  <si>
    <t>Øß³ÏíáÕ ÝáñÙ³ïÇí Çñ³í³Ï³Ý ³Ïï»ñÇ Ý³Ë³·Í»ñÇ ù³Ý³Ï, Ñ³ï</t>
  </si>
  <si>
    <t>Ð³Ù³Ï³ñ·íáÕ, Çñ³Ï³Ý³óíáÕ ¨ í»ñ³ÑëÏÙ³Ý »ÝÃ³ñÏíáÕ ÙÇçáó³éáõÙÝ»ñÇ ù³Ý³Ï, Ñ³ï</t>
  </si>
  <si>
    <t>հազ. դրամներով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</si>
  <si>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</si>
  <si>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</si>
  <si>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</si>
  <si>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</si>
  <si>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Միջոցառման նկարագրությունը՝</t>
  </si>
  <si>
    <t xml:space="preserve"> Արտակարգ իրավիճակների արդյունավետ արձագանք</t>
  </si>
  <si>
    <t xml:space="preserve">ՀՀ արտակարգ իրավիճակների նախարարություն </t>
  </si>
  <si>
    <t xml:space="preserve"> Արտակարգ իրավիճակների հնարավոր դեպքերի կանխում՝ դրանց ժամանակին արձագանքում՝ հետևանքների նվազեցում և բնակչության պաշտպանություն
</t>
  </si>
  <si>
    <t>___________  ___-ի N _______ -Ն    որոշման</t>
  </si>
  <si>
    <t xml:space="preserve"> 03</t>
  </si>
  <si>
    <t xml:space="preserve"> ՀԱՍԱՐԱԿԱԿԱՆ ԿԱՐԳ,  ԱՆՎՏԱՆԳՈՒԹՅՈՒՆ ԵՎ ԴԱՏԱԿԱՆ ԳՈՐԾՈՒՆԵՈՒԹՅՈՒՆ</t>
  </si>
  <si>
    <t xml:space="preserve"> 02</t>
  </si>
  <si>
    <t xml:space="preserve"> Փրկարար  ծառայություն</t>
  </si>
  <si>
    <t xml:space="preserve"> Փրկարար ծառայություն</t>
  </si>
  <si>
    <t>Ցուցանիշների փոփոխությունը (ավելացումները նշված են դրական նշանով)</t>
  </si>
  <si>
    <t>ՀԱՅԱՍՏԱՆԻ ՀԱՆՐԱՊԵՏՈՒԹՅԱՆ ՎԱՐՉԱՊԵՏԻ ԱՇԽԱՏԱԿԱԶՄԻ</t>
  </si>
  <si>
    <t xml:space="preserve"> ՂԵԿԱՎԱՐ                               Է.  ԱՂԱՋԱՆՅԱՆ</t>
  </si>
  <si>
    <t xml:space="preserve">Փրկարարական ծառայություններ
</t>
  </si>
  <si>
    <t>Հրդեհաշիջման, հակահրդեհային քարոզչության, բնական և տեխնածին աղետների ժամանակ բնակչության և կառույցների պաշտպանություն</t>
  </si>
  <si>
    <t xml:space="preserve"> ԸՆԹԱՑԻԿ ԾԱԽՍԵՐ</t>
  </si>
  <si>
    <t xml:space="preserve"> Նյութեր (Ապրանքներ)</t>
  </si>
  <si>
    <t xml:space="preserve"> ՄԱՍI. ԱՊՐԱՆՔՆԵՐ</t>
  </si>
  <si>
    <t>հատ</t>
  </si>
  <si>
    <t>մետր</t>
  </si>
  <si>
    <t>Բաժին N 03</t>
  </si>
  <si>
    <t>Խումբ N 02</t>
  </si>
  <si>
    <t>Դաս N 01</t>
  </si>
  <si>
    <t>1090 11001</t>
  </si>
  <si>
    <t xml:space="preserve"> 11001</t>
  </si>
  <si>
    <t xml:space="preserve"> Տարի </t>
  </si>
  <si>
    <t>ԳՀ</t>
  </si>
  <si>
    <t xml:space="preserve"> ԸՆԴԱՄԵՆԸ</t>
  </si>
  <si>
    <t>Ցուցանիշների փոփոխությունները (Ավելացումները նշված են դրական նշանով,իսկ նվազեցումները՝ փակագծերում)</t>
  </si>
  <si>
    <t xml:space="preserve"> ՀՀ կառավարություն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</si>
  <si>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</si>
  <si>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</si>
  <si>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Ծրագրի միջոցառումներ</t>
  </si>
  <si>
    <t xml:space="preserve"> Միջոցառման անվանումը`</t>
  </si>
  <si>
    <t>ՀՀ կառավարության պահուստային ֆոնդ</t>
  </si>
  <si>
    <t xml:space="preserve"> Միջոցառման նկարագրությունը`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</si>
  <si>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</si>
  <si>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</si>
  <si>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</si>
  <si>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Հավելված 1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</si>
  <si>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</si>
  <si>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</si>
  <si>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</si>
  <si>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</si>
  <si>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</si>
  <si>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ԱՅԼ  ԾԱԽՍԵՐ</t>
  </si>
  <si>
    <t xml:space="preserve"> Պահուստային միջոցներ</t>
  </si>
  <si>
    <t>Հավելված N3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</si>
  <si>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</si>
  <si>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</si>
  <si>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</si>
  <si>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ՀՀ կառավարության պահուստային ֆոնդ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</si>
  <si>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</si>
  <si>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</si>
  <si>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</si>
  <si>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</si>
  <si>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</si>
  <si>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</si>
  <si>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</si>
  <si>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</si>
  <si>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</si>
  <si>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</t>
  </si>
  <si>
    <t xml:space="preserve"> ՀՀ կառավարություն </t>
  </si>
  <si>
    <t xml:space="preserve"> Արդյունքի չափորոշիչներ </t>
  </si>
  <si>
    <t xml:space="preserve"> Միջոցառման վրա կատարվող ծախսը (հազար դրամ) </t>
  </si>
  <si>
    <t>Հավելված  N 5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</si>
  <si>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N5  ՀԱՎԵԼՎԱԾԻ  N1  ԱՂՅՈՒՍԱԿՈՒՄ ԿԱՏԱՐՎՈՂ ՓՈՓՈԽՈՒԹՅՈՒՆՆԵՐԸ ԵՎ ԼՐԱՑՈՒՄՆԵՐԸ</t>
  </si>
  <si>
    <t xml:space="preserve">ՀՀ կառավարության 2020 թվականի </t>
  </si>
  <si>
    <t xml:space="preserve"> Ինն ամիս </t>
  </si>
  <si>
    <t xml:space="preserve">ՀԱՅԱՍՏԱՆԻ ՀԱՆՐԱՊԵՏՈՒԹՅԱՆ ԿԱՌԱՎԱՐՈՒԹՅԱՆ 2019 ԹՎԱԿԱՆԻ ԴԵԿՏԵՄԲԵՐԻ 26-Ի N 1919-Ն ՈՐՈՇՄԱՆ N 3 ԵՎ N 4 ՀԱՎԵԼՎԱԾՆԵՐՈՒՄ ԿԱՏԱՐՎՈՂ ՓՈՓՈԽՈՒԹՅՈՒՆՆԵՐԸ </t>
  </si>
  <si>
    <t>ՀԱՅԱՍՏԱՆԻ ՀԱՆՐԱՊԵՏՈՒԹՅԱՆ ԿԱՌԱՎԱՐՈՒԹՅԱՆ 2019ԹՎԱԿԱՆԻ ԴԵԿՏԵՄԲԵՐԻ 26-Ի ԹԻՎ 1919-Ն ՈՐՈՇՄԱՆ N9 ՀԱՎԵԼՎԱԾԻ  9.19 ԵՎ 9.47 ԱՂՅՈՒՍԱԿՆԵՐՈՒՄ ԿԱՏԱՐՎՈՂ ՓՈՓՈԽՈՒԹՅՈՒՆՆԵՐԸ ԵՎ ԼՐԱՑՈՒՄՆԵՐԸ</t>
  </si>
  <si>
    <t>ՀԱՅԱՍՏԱՆԻ ՀԱՆՐԱՊԵՏՈՒԹՅԱՆ ԿԱՌԱՎԱՐՈՒԹՅԱՆ 2019 ԹՎԱԿԱՆԻ ԴԵԿՏԵՄԲԵՐԻ 26-Ի N 1919-Ն ՈՐՈՇՄԱՆ N 10 ՀԱՎԵԼՎԱԾՈՒՄ ԿԱՏԱՐՎՈՂ ՓՈՓՈԽՈՒԹՅՈՒՆՆԵՐԸ</t>
  </si>
  <si>
    <t xml:space="preserve"> ԾԱՌԱՅՈՒԹՅՈՒՆՆԵՐԻ  ԵՎ   ԱՊՐԱՆՔՆԵՐԻ  ՁԵՌՔԲԵՐՈՒՄ</t>
  </si>
  <si>
    <t xml:space="preserve">  -Գրասենյակային նյութեր և հագուստ</t>
  </si>
  <si>
    <t xml:space="preserve">  -Հատուկ նպատակային այլ նյութեր</t>
  </si>
  <si>
    <t xml:space="preserve"> Շարունակական ծախսեր</t>
  </si>
  <si>
    <t>Ցուցանիշների փոփոխությունը (նվազեցումները նշված են փակագծերում)</t>
  </si>
  <si>
    <t>Գումարը (հազար դրամով) Ցուցանիշների փոփոխությունը (ավելացումները նշված են դրական նշանով, իսկ վազեցումները նշված են փակագծերում)</t>
  </si>
  <si>
    <t>լիտր</t>
  </si>
  <si>
    <t>30192100/505</t>
  </si>
  <si>
    <t>39263520/505</t>
  </si>
  <si>
    <t>դրամ</t>
  </si>
  <si>
    <t>35111140/503</t>
  </si>
  <si>
    <t xml:space="preserve">ՀՀ կառավարության  2020 թվականի </t>
  </si>
  <si>
    <t>Հավելված N 4
ՀՀ կառավարության 2020 թվականի
 __________-ի ____-ի N _____-Ն որոշման</t>
  </si>
  <si>
    <t xml:space="preserve"> Պահուստային ֆոնդի կառավարման արդյունավետության և թափանցիկության ապահովում</t>
  </si>
  <si>
    <t>Ծառայությունների մատուցում</t>
  </si>
  <si>
    <t>30234640/504</t>
  </si>
  <si>
    <t>ֆլեշ հիշողություն, 16GB</t>
  </si>
  <si>
    <t>տուփ</t>
  </si>
  <si>
    <t xml:space="preserve"> Արտակարգ իրավիճակների բնագավառի պետական քաղաքականության մշակում, ծրագրերի համակարգում և մոնիտորինգ</t>
  </si>
  <si>
    <t xml:space="preserve"> Արտակարգ իրավիճակների բնագավառում քաղաքականության մշակում, խորհրդատվական ծառայությունների տրամադրում և մոնիտորինգի իրականացում</t>
  </si>
  <si>
    <t xml:space="preserve"> Արտակարգ իրավիճակների բնագավառում պետական արդյունավետ քաղաքականության մշակման և իրականացման ապահովում</t>
  </si>
  <si>
    <t xml:space="preserve"> Արտակարգ իրավիճակների  քաղաքականության իրագործմանն ուղղված ծրագրերի ազդեցության և արդյունավետության բարելավում</t>
  </si>
  <si>
    <t xml:space="preserve"> Արտակարգ իրավիճակների նախարարության տեխնիկական հագեցվածության բարելավում</t>
  </si>
  <si>
    <t xml:space="preserve"> 1112</t>
  </si>
  <si>
    <t xml:space="preserve"> - Կապի ծառայություններ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</si>
  <si>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</si>
  <si>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</si>
  <si>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</si>
  <si>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</si>
  <si>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Պայմանագրային այլ ծառայությունների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</si>
  <si>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</si>
  <si>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</si>
  <si>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- Տրանսպորտային նյութեր</t>
  </si>
  <si>
    <t xml:space="preserve"> - Կենցաղային և հանրային սննդի նյութեր</t>
  </si>
  <si>
    <t xml:space="preserve">  -Առողջապահական և լաբորատոր նյութեր</t>
  </si>
  <si>
    <t xml:space="preserve"> -Տեղեկատվական ծառայություններ</t>
  </si>
  <si>
    <t xml:space="preserve"> ՄԱՍIII. ԾԱՌԱՅՈՒԹՅՈՒՆՆԵՐ</t>
  </si>
  <si>
    <t>79821200/30</t>
  </si>
  <si>
    <t>այլ պոլիգրաֆիական արտադրանքի տպագրման ծառայություն</t>
  </si>
  <si>
    <t>79821200/567</t>
  </si>
  <si>
    <t>79821200/580</t>
  </si>
  <si>
    <t>79821200/590</t>
  </si>
  <si>
    <t>79821200/570</t>
  </si>
  <si>
    <t>45461100/2</t>
  </si>
  <si>
    <t>շենքերի, շինությունների ընթացիկ նորոգման աշխատանքներ</t>
  </si>
  <si>
    <t>30193200/504</t>
  </si>
  <si>
    <t>փաստաթղթերի համար նախատեսված, սեղանի վրա դրվող դարակաշարեր</t>
  </si>
  <si>
    <t>30237411/504</t>
  </si>
  <si>
    <t>մկնիկ, համակարգչային, լարով</t>
  </si>
  <si>
    <t>18221300/501</t>
  </si>
  <si>
    <t>գլխարկով բաճկոններ</t>
  </si>
  <si>
    <t>39263530/505</t>
  </si>
  <si>
    <t>սեղմակ, մեծ</t>
  </si>
  <si>
    <t>սեղմակ, միջին</t>
  </si>
  <si>
    <t>30197622/506</t>
  </si>
  <si>
    <t>թուղթ, A4 ֆորմատի</t>
  </si>
  <si>
    <t>կիլոգրամ</t>
  </si>
  <si>
    <t>30197231/505</t>
  </si>
  <si>
    <t>թղթապանակ, պոլիմերային թաղանթ, ֆայլ</t>
  </si>
  <si>
    <t>39241210/503</t>
  </si>
  <si>
    <t>մկրատ, գրասենյակային</t>
  </si>
  <si>
    <t>09134200/4</t>
  </si>
  <si>
    <t>դիզելային վառելիք, ամառային</t>
  </si>
  <si>
    <t>09132200/4</t>
  </si>
  <si>
    <t>բենզին, ռեգուլյար</t>
  </si>
  <si>
    <t>09211100/514</t>
  </si>
  <si>
    <t>շարժիչի յուղեր</t>
  </si>
  <si>
    <t>09211100/515</t>
  </si>
  <si>
    <t>09211100/517</t>
  </si>
  <si>
    <t>24951310/503</t>
  </si>
  <si>
    <t>հակասառիչ հեղուկ` A դասի կոնցենտրանտ,  A-40 դասի` 40 C աստիճան սառման ջերմաստիճանով,A-65 դասի` 65 C սառման ջերմաստիճանով</t>
  </si>
  <si>
    <t>09211100/513</t>
  </si>
  <si>
    <t>09211100/516</t>
  </si>
  <si>
    <t>09132200/505</t>
  </si>
  <si>
    <t>09134200/7</t>
  </si>
  <si>
    <t>09211600/506</t>
  </si>
  <si>
    <t>հիդրավլիկ համակարգերում ― այլ նպատակներով օգտագործվող յուղեր</t>
  </si>
  <si>
    <t>09132200/8</t>
  </si>
  <si>
    <t>31442100/519</t>
  </si>
  <si>
    <t>կուտակիչ մարտկոցներ</t>
  </si>
  <si>
    <t>31442100/518</t>
  </si>
  <si>
    <t>39831245/505</t>
  </si>
  <si>
    <t>օճառ, հեղուկ</t>
  </si>
  <si>
    <t>33761000/505</t>
  </si>
  <si>
    <t>զուգարանի թուղթ, ռուլոնով</t>
  </si>
  <si>
    <t>39831247/505</t>
  </si>
  <si>
    <t>ախտահանող հեղուկ` սանհանգույցի համար (խտանյութ)</t>
  </si>
  <si>
    <t>կրակմարիչների փրփուր</t>
  </si>
  <si>
    <t>35111100/2</t>
  </si>
  <si>
    <t>հակահրդեհային սարքեր</t>
  </si>
  <si>
    <t>44163300/511</t>
  </si>
  <si>
    <t>ռետինափողրակներ</t>
  </si>
  <si>
    <t>18511180/5</t>
  </si>
  <si>
    <t>մեդալներ, կրծքանշաններ</t>
  </si>
  <si>
    <t>18511180/6</t>
  </si>
  <si>
    <t>18511180/9</t>
  </si>
  <si>
    <t>18511180/10</t>
  </si>
  <si>
    <t>18511180/3</t>
  </si>
  <si>
    <t>39714200/2</t>
  </si>
  <si>
    <t>օդորակիչ</t>
  </si>
  <si>
    <t>30237490/2</t>
  </si>
  <si>
    <t>30239110/2</t>
  </si>
  <si>
    <t>30232130/1</t>
  </si>
  <si>
    <t>39138310/2</t>
  </si>
  <si>
    <t>39141260/1</t>
  </si>
  <si>
    <t>39121100/1</t>
  </si>
  <si>
    <t>44421300/1</t>
  </si>
  <si>
    <t>18231600/9</t>
  </si>
  <si>
    <t>ճտքավոր կոշիկներ</t>
  </si>
  <si>
    <t>18811210/3</t>
  </si>
  <si>
    <t>30192910/1</t>
  </si>
  <si>
    <t>ուիղղիչ երիզներ կամ ժապավեններ</t>
  </si>
  <si>
    <t>44521160/1</t>
  </si>
  <si>
    <t>շղթաներ</t>
  </si>
  <si>
    <t>33141500/1</t>
  </si>
  <si>
    <t>բժշկական նյութեր (COVID19)</t>
  </si>
  <si>
    <t>ՄԱ</t>
  </si>
  <si>
    <t>79821200/565</t>
  </si>
  <si>
    <t>79821200/579</t>
  </si>
  <si>
    <t>ռետին հասարակ</t>
  </si>
  <si>
    <t>30197112/504</t>
  </si>
  <si>
    <t>կարիչի մետաղալարե կապեր, միջին</t>
  </si>
  <si>
    <t>30192780/503</t>
  </si>
  <si>
    <t>էջաբաժանիչ</t>
  </si>
  <si>
    <t>39292150/501</t>
  </si>
  <si>
    <t>գծագրական գործիքներ</t>
  </si>
  <si>
    <t>30192160/505</t>
  </si>
  <si>
    <t>շտրիխներ</t>
  </si>
  <si>
    <t>30192133/504</t>
  </si>
  <si>
    <t>սրիչներ</t>
  </si>
  <si>
    <t>30199430/505</t>
  </si>
  <si>
    <t>թուղթ նշումների, տրցակներով</t>
  </si>
  <si>
    <t>30234400/503</t>
  </si>
  <si>
    <t>դատարկ սկավառակ, առանց տուփի, DVD</t>
  </si>
  <si>
    <t>34351200/550</t>
  </si>
  <si>
    <t>ավտոմեքենաների անիվներ</t>
  </si>
  <si>
    <t>18421130/508</t>
  </si>
  <si>
    <t>ձեռնոցներ</t>
  </si>
  <si>
    <t>զույգ</t>
  </si>
  <si>
    <t>18511180/4</t>
  </si>
  <si>
    <t xml:space="preserve"> Արտակարգ իրավիճակների բնագավառի  պետական քաղաքականության մշակում՝ ծրագրերի համակագում և մոնիտորինգ</t>
  </si>
  <si>
    <t>1112 11001</t>
  </si>
  <si>
    <t>Արտակարգ իրավիճակների բնագավառում քաղաքականության մշակում՝ խորհրդատվական ծառայությունների տրամադրում և մոնիտորինգի իրականացում</t>
  </si>
  <si>
    <t>1112 31001</t>
  </si>
  <si>
    <t>Արտակարգ իրավիճակների նախարարության տեխնիկական հագեցվածության բարելավում</t>
  </si>
  <si>
    <t>30197231/1</t>
  </si>
  <si>
    <t>30197622/1</t>
  </si>
  <si>
    <t>30141200/1</t>
  </si>
  <si>
    <t>հաշվասարք, գրասենյակային</t>
  </si>
  <si>
    <t>09132100/3</t>
  </si>
  <si>
    <t>բենզին, պրեմիում</t>
  </si>
  <si>
    <t>09132200/6</t>
  </si>
  <si>
    <t>09132200/507</t>
  </si>
  <si>
    <t>09132200/5</t>
  </si>
  <si>
    <t>64211100/501</t>
  </si>
  <si>
    <t>հանրային հեռախոսային ծառայություններ</t>
  </si>
  <si>
    <t>64211340/501</t>
  </si>
  <si>
    <t>էլեկտրոնային տեղեկատվական ծառայություններ</t>
  </si>
  <si>
    <t>39138310/501</t>
  </si>
  <si>
    <t>բազկաթոռ, շարժական</t>
  </si>
  <si>
    <t>30211220/504</t>
  </si>
  <si>
    <t>սեղանի համակարգիչներ</t>
  </si>
  <si>
    <t>39111220/501</t>
  </si>
  <si>
    <t>բազկաթոռ` ղեկավարի</t>
  </si>
  <si>
    <t>30237490/501</t>
  </si>
  <si>
    <t>համակարգչային մոնիտոր</t>
  </si>
  <si>
    <t>39714200/503</t>
  </si>
  <si>
    <t>30239110/502</t>
  </si>
  <si>
    <t>տպիչ սարք, բազմաֆունկցիոնալ, A4, 18 էջ/րոպե արագության</t>
  </si>
  <si>
    <t>45461100/1</t>
  </si>
  <si>
    <t xml:space="preserve"> Արտակարգ իրավիճակների բնագավառի պետական քաղաքականության մշակում՝ ծրագրերի համակարգում և մոնիտորինգ</t>
  </si>
  <si>
    <t xml:space="preserve"> Արտակարգ իրավիճակների բնագավառում քաղաքականության մշակում՝ խորհրդատվական ծառայությունների տրամադրում և մոնիտորինգի իրականացում </t>
  </si>
  <si>
    <t xml:space="preserve">Միջոցառումն իրականացնողի անվանումը </t>
  </si>
  <si>
    <t xml:space="preserve"> ՀՀ արտակարգ իրավիճակների նախարարություն </t>
  </si>
  <si>
    <t>Քանակական</t>
  </si>
  <si>
    <t>Համակարգչային սարքավորումների քանակ, հատ</t>
  </si>
  <si>
    <t>Ժամկետային</t>
  </si>
  <si>
    <t>Սարքավորումների ծառայության կանխատեսվող միջին ժամկետ, տարի</t>
  </si>
  <si>
    <t>գրասենյակային գույքի  քանակ, հատ</t>
  </si>
  <si>
    <t xml:space="preserve"> ՄԱՍ 1. ՊԵՏԱԿԱՆ ՄԱՐՄՆԻ ԳԾՈՎ ԱՐԴՅՈՒՆՔԱՅԻՆ (ԿԱՏԱՐՈՂԱԿԱՆ) ՑՈՒՑԱՆԻՇՆԵՐԸ </t>
  </si>
  <si>
    <t>Հավելված 2</t>
  </si>
  <si>
    <t>Արտակարգ իրավիճակների նախարարության աշխատակազմի աշխատանքային պայմանների բարելավման համար վարչական սարքավորումների ձեռքբերում</t>
  </si>
  <si>
    <t>Պետական մարմինների կողմից  ոչ ֆինանասական ակտիվների հետ գործառնություններ</t>
  </si>
  <si>
    <t>սվիտերներ</t>
  </si>
  <si>
    <t>գունավոր տպիչներ</t>
  </si>
  <si>
    <t>զգեստապահարաններ</t>
  </si>
  <si>
    <t>գրասեղաններ</t>
  </si>
  <si>
    <t>չհրկիզվող պահարաններ</t>
  </si>
  <si>
    <t>Ակտիվն օգտագործող կազմակերպության անվանումը`</t>
  </si>
  <si>
    <t>ՀԱՅԱՍՏԱՆԻ ՀԱՆՐԱՊԵՏՈՒԹՅԱՆ ԿԱՌԱՎԱՐՈՒԹՅԱՆ 2019ԹՎԱԿԱՆԻ ԴԵԿՏԵՄԲԵՐԻ 26-Ի ԹԻՎ 1919-Ն ՈՐՈՇՄԱՆ N9.1 ՀԱՎԵԼՎԱԾԻ  9.1.19 ԵՎ 9.1.58 ԱՂՅՈՒՍԱԿՆԵՐՈՒՄ ԿԱՏԱՐՎՈՂ ՓՈՓՈԽՈՒԹՅՈՒՆՆԵՐԸ</t>
  </si>
</sst>
</file>

<file path=xl/styles.xml><?xml version="1.0" encoding="utf-8"?>
<styleSheet xmlns="http://schemas.openxmlformats.org/spreadsheetml/2006/main">
  <numFmts count="9">
    <numFmt numFmtId="43" formatCode="_-* #,##0.00\ _₽_-;\-* #,##0.00\ _₽_-;_-* &quot;-&quot;??\ _₽_-;_-@_-"/>
    <numFmt numFmtId="164" formatCode="0.0"/>
    <numFmt numFmtId="165" formatCode="_(* #,##0.00_);_(* \(#,##0.00\);_(* &quot;-&quot;??_);_(@_)"/>
    <numFmt numFmtId="166" formatCode="_ * #,##0_)\ &quot;$&quot;_ ;_ * \(#,##0\)\ &quot;$&quot;_ ;_ * &quot;-&quot;_)\ &quot;$&quot;_ ;_ @_ "/>
    <numFmt numFmtId="167" formatCode="_-* #,##0.00_р_._-;\-* #,##0.00_р_._-;_-* &quot;-&quot;??_р_._-;_-@_-"/>
    <numFmt numFmtId="168" formatCode="##,##0.0;\(##,##0.0\);\-"/>
    <numFmt numFmtId="169" formatCode="#,##0.0"/>
    <numFmt numFmtId="170" formatCode="#,##0.0_);\(#,##0.0\)"/>
    <numFmt numFmtId="171" formatCode="_-* #,##0.00\ _֏_-;\-* #,##0.00\ _֏_-;_-* &quot;-&quot;??\ _֏_-;_-@_-"/>
  </numFmts>
  <fonts count="5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sz val="12"/>
      <color rgb="FF000000"/>
      <name val="GHEA Grapalat"/>
      <family val="3"/>
    </font>
    <font>
      <sz val="12"/>
      <color theme="1"/>
      <name val="Calibri"/>
      <family val="2"/>
      <scheme val="minor"/>
    </font>
    <font>
      <b/>
      <i/>
      <sz val="12"/>
      <name val="GHEA Grapalat"/>
      <family val="3"/>
    </font>
    <font>
      <sz val="10"/>
      <name val="GHEA Grapalat"/>
      <family val="3"/>
    </font>
    <font>
      <b/>
      <i/>
      <sz val="12"/>
      <color theme="1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2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11"/>
      <color indexed="8"/>
      <name val="GHEA Grapalat"/>
      <family val="3"/>
    </font>
    <font>
      <sz val="10"/>
      <color indexed="8"/>
      <name val="GHEA Grapalat"/>
      <family val="3"/>
    </font>
    <font>
      <i/>
      <sz val="11"/>
      <name val="GHEA Grapalat"/>
      <family val="2"/>
    </font>
    <font>
      <i/>
      <sz val="12"/>
      <name val="GHEA Grapalat"/>
      <family val="2"/>
    </font>
    <font>
      <sz val="12"/>
      <color rgb="FF333333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5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7" fillId="0" borderId="0"/>
    <xf numFmtId="0" fontId="6" fillId="0" borderId="0"/>
    <xf numFmtId="43" fontId="7" fillId="0" borderId="0" applyFont="0" applyFill="0" applyBorder="0" applyAlignment="0" applyProtection="0"/>
    <xf numFmtId="0" fontId="8" fillId="0" borderId="0"/>
    <xf numFmtId="0" fontId="9" fillId="0" borderId="0"/>
    <xf numFmtId="0" fontId="7" fillId="0" borderId="0"/>
    <xf numFmtId="0" fontId="5" fillId="0" borderId="0"/>
    <xf numFmtId="0" fontId="2" fillId="0" borderId="0"/>
    <xf numFmtId="0" fontId="10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2" fillId="0" borderId="0"/>
    <xf numFmtId="0" fontId="9" fillId="0" borderId="0"/>
    <xf numFmtId="0" fontId="2" fillId="0" borderId="0"/>
    <xf numFmtId="0" fontId="13" fillId="0" borderId="0"/>
    <xf numFmtId="9" fontId="9" fillId="0" borderId="0" applyFont="0" applyFill="0" applyBorder="0" applyAlignment="0" applyProtection="0"/>
    <xf numFmtId="0" fontId="14" fillId="0" borderId="0"/>
    <xf numFmtId="0" fontId="9" fillId="0" borderId="0"/>
    <xf numFmtId="0" fontId="10" fillId="0" borderId="0"/>
    <xf numFmtId="0" fontId="14" fillId="0" borderId="0"/>
    <xf numFmtId="167" fontId="9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6" fillId="0" borderId="0">
      <alignment horizontal="left" vertical="top" wrapText="1"/>
    </xf>
    <xf numFmtId="168" fontId="16" fillId="0" borderId="0" applyFill="0" applyBorder="0" applyProtection="0">
      <alignment horizontal="right" vertical="top"/>
    </xf>
    <xf numFmtId="0" fontId="9" fillId="0" borderId="0"/>
    <xf numFmtId="0" fontId="13" fillId="0" borderId="0">
      <alignment horizontal="left" vertical="top" wrapText="1"/>
    </xf>
    <xf numFmtId="0" fontId="1" fillId="0" borderId="0"/>
    <xf numFmtId="0" fontId="16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33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4" fillId="4" borderId="0" applyNumberFormat="0" applyBorder="0" applyAlignment="0" applyProtection="0"/>
    <xf numFmtId="0" fontId="25" fillId="7" borderId="13" applyNumberFormat="0" applyAlignment="0" applyProtection="0"/>
    <xf numFmtId="0" fontId="26" fillId="8" borderId="16" applyNumberFormat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1" fillId="0" borderId="12" applyNumberFormat="0" applyFill="0" applyAlignment="0" applyProtection="0"/>
    <xf numFmtId="0" fontId="31" fillId="0" borderId="0" applyNumberFormat="0" applyFill="0" applyBorder="0" applyAlignment="0" applyProtection="0"/>
    <xf numFmtId="0" fontId="32" fillId="6" borderId="13" applyNumberFormat="0" applyAlignment="0" applyProtection="0"/>
    <xf numFmtId="0" fontId="33" fillId="0" borderId="15" applyNumberFormat="0" applyFill="0" applyAlignment="0" applyProtection="0"/>
    <xf numFmtId="0" fontId="34" fillId="5" borderId="0" applyNumberFormat="0" applyBorder="0" applyAlignment="0" applyProtection="0"/>
    <xf numFmtId="0" fontId="6" fillId="9" borderId="17" applyNumberFormat="0" applyFont="0" applyAlignment="0" applyProtection="0"/>
    <xf numFmtId="0" fontId="35" fillId="7" borderId="14" applyNumberFormat="0" applyAlignment="0" applyProtection="0"/>
    <xf numFmtId="0" fontId="36" fillId="0" borderId="0" applyNumberFormat="0" applyFill="0" applyBorder="0" applyAlignment="0" applyProtection="0"/>
    <xf numFmtId="0" fontId="37" fillId="0" borderId="18" applyNumberFormat="0" applyFill="0" applyAlignment="0" applyProtection="0"/>
    <xf numFmtId="0" fontId="38" fillId="0" borderId="0" applyNumberForma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168" fontId="46" fillId="0" borderId="0" applyFill="0" applyBorder="0" applyProtection="0">
      <alignment horizontal="right" vertical="top"/>
    </xf>
    <xf numFmtId="168" fontId="47" fillId="0" borderId="0" applyFill="0" applyBorder="0" applyProtection="0">
      <alignment horizontal="right" vertical="top"/>
    </xf>
    <xf numFmtId="0" fontId="9" fillId="0" borderId="0"/>
    <xf numFmtId="171" fontId="7" fillId="0" borderId="0" applyFont="0" applyFill="0" applyBorder="0" applyAlignment="0" applyProtection="0"/>
    <xf numFmtId="0" fontId="6" fillId="0" borderId="0"/>
  </cellStyleXfs>
  <cellXfs count="366">
    <xf numFmtId="0" fontId="0" fillId="0" borderId="0" xfId="0"/>
    <xf numFmtId="0" fontId="15" fillId="2" borderId="0" xfId="4" applyFont="1" applyFill="1"/>
    <xf numFmtId="0" fontId="17" fillId="2" borderId="0" xfId="4" applyFont="1" applyFill="1"/>
    <xf numFmtId="0" fontId="17" fillId="2" borderId="0" xfId="0" applyFont="1" applyFill="1"/>
    <xf numFmtId="0" fontId="20" fillId="2" borderId="0" xfId="34" applyFont="1" applyFill="1"/>
    <xf numFmtId="0" fontId="20" fillId="2" borderId="8" xfId="34" applyFont="1" applyFill="1" applyBorder="1" applyAlignment="1">
      <alignment horizontal="left" vertical="top"/>
    </xf>
    <xf numFmtId="0" fontId="20" fillId="2" borderId="4" xfId="34" applyFont="1" applyFill="1" applyBorder="1" applyAlignment="1">
      <alignment horizontal="left" vertical="top" wrapText="1"/>
    </xf>
    <xf numFmtId="0" fontId="20" fillId="0" borderId="19" xfId="0" applyFont="1" applyBorder="1" applyAlignment="1">
      <alignment horizontal="left" vertical="top" wrapText="1"/>
    </xf>
    <xf numFmtId="0" fontId="20" fillId="0" borderId="0" xfId="9" applyFont="1"/>
    <xf numFmtId="0" fontId="20" fillId="0" borderId="0" xfId="9" applyFont="1" applyBorder="1"/>
    <xf numFmtId="0" fontId="19" fillId="0" borderId="0" xfId="9" applyFont="1" applyFill="1" applyAlignment="1">
      <alignment horizontal="center" wrapText="1"/>
    </xf>
    <xf numFmtId="0" fontId="21" fillId="0" borderId="0" xfId="30" applyFont="1">
      <alignment horizontal="left" vertical="top" wrapText="1"/>
    </xf>
    <xf numFmtId="0" fontId="21" fillId="2" borderId="19" xfId="30" applyFont="1" applyFill="1" applyBorder="1" applyAlignment="1">
      <alignment horizontal="center" vertical="top" wrapText="1"/>
    </xf>
    <xf numFmtId="0" fontId="21" fillId="0" borderId="19" xfId="30" applyFont="1" applyBorder="1" applyAlignment="1">
      <alignment horizontal="center" vertical="center" wrapText="1"/>
    </xf>
    <xf numFmtId="0" fontId="21" fillId="2" borderId="0" xfId="30" applyFont="1" applyFill="1">
      <alignment horizontal="left" vertical="top" wrapText="1"/>
    </xf>
    <xf numFmtId="0" fontId="39" fillId="2" borderId="19" xfId="30" applyFont="1" applyFill="1" applyBorder="1" applyAlignment="1">
      <alignment horizontal="left" vertical="top" wrapText="1"/>
    </xf>
    <xf numFmtId="168" fontId="15" fillId="2" borderId="19" xfId="30" applyNumberFormat="1" applyFont="1" applyFill="1" applyBorder="1" applyAlignment="1">
      <alignment horizontal="right" vertical="top" wrapText="1"/>
    </xf>
    <xf numFmtId="0" fontId="42" fillId="0" borderId="0" xfId="9" applyFont="1" applyAlignment="1">
      <alignment horizontal="left" vertical="top" wrapText="1"/>
    </xf>
    <xf numFmtId="0" fontId="17" fillId="2" borderId="19" xfId="30" applyFont="1" applyFill="1" applyBorder="1" applyAlignment="1">
      <alignment horizontal="left" vertical="top" wrapText="1"/>
    </xf>
    <xf numFmtId="0" fontId="42" fillId="2" borderId="0" xfId="9" applyFont="1" applyFill="1" applyAlignment="1">
      <alignment horizontal="left" vertical="top" wrapText="1"/>
    </xf>
    <xf numFmtId="0" fontId="21" fillId="2" borderId="19" xfId="30" applyFont="1" applyFill="1" applyBorder="1">
      <alignment horizontal="left" vertical="top" wrapText="1"/>
    </xf>
    <xf numFmtId="0" fontId="21" fillId="2" borderId="19" xfId="30" applyFont="1" applyFill="1" applyBorder="1" applyAlignment="1">
      <alignment horizontal="left" vertical="top" wrapText="1"/>
    </xf>
    <xf numFmtId="0" fontId="42" fillId="0" borderId="19" xfId="9" applyFont="1" applyBorder="1" applyAlignment="1">
      <alignment horizontal="left" vertical="top" wrapText="1"/>
    </xf>
    <xf numFmtId="0" fontId="21" fillId="0" borderId="19" xfId="30" applyFont="1" applyBorder="1" applyAlignment="1">
      <alignment horizontal="left" vertical="top" wrapText="1"/>
    </xf>
    <xf numFmtId="0" fontId="42" fillId="2" borderId="19" xfId="9" applyFont="1" applyFill="1" applyBorder="1" applyAlignment="1">
      <alignment horizontal="left" vertical="top" wrapText="1"/>
    </xf>
    <xf numFmtId="0" fontId="43" fillId="0" borderId="19" xfId="30" applyFont="1" applyBorder="1" applyAlignment="1">
      <alignment horizontal="left" vertical="top" wrapText="1"/>
    </xf>
    <xf numFmtId="0" fontId="21" fillId="2" borderId="19" xfId="30" applyFont="1" applyFill="1" applyBorder="1" applyAlignment="1">
      <alignment horizontal="left" vertical="center" wrapText="1"/>
    </xf>
    <xf numFmtId="0" fontId="21" fillId="0" borderId="0" xfId="30" applyFont="1" applyAlignment="1">
      <alignment horizontal="left" vertical="top" wrapText="1"/>
    </xf>
    <xf numFmtId="0" fontId="19" fillId="2" borderId="19" xfId="9" applyFont="1" applyFill="1" applyBorder="1" applyAlignment="1">
      <alignment horizontal="left" vertical="top" wrapText="1"/>
    </xf>
    <xf numFmtId="168" fontId="17" fillId="0" borderId="19" xfId="30" applyNumberFormat="1" applyFont="1" applyBorder="1" applyAlignment="1">
      <alignment horizontal="right" vertical="top" wrapText="1"/>
    </xf>
    <xf numFmtId="0" fontId="15" fillId="0" borderId="19" xfId="30" applyFont="1" applyBorder="1" applyAlignment="1">
      <alignment horizontal="left" vertical="top" wrapText="1"/>
    </xf>
    <xf numFmtId="0" fontId="20" fillId="2" borderId="0" xfId="5" applyFont="1" applyFill="1"/>
    <xf numFmtId="0" fontId="19" fillId="2" borderId="0" xfId="5" applyFont="1" applyFill="1" applyAlignment="1"/>
    <xf numFmtId="0" fontId="22" fillId="2" borderId="19" xfId="0" applyFont="1" applyFill="1" applyBorder="1" applyAlignment="1">
      <alignment wrapText="1"/>
    </xf>
    <xf numFmtId="0" fontId="20" fillId="2" borderId="0" xfId="0" applyFont="1" applyFill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21" fillId="0" borderId="0" xfId="30" applyFont="1" applyBorder="1">
      <alignment horizontal="left" vertical="top" wrapText="1"/>
    </xf>
    <xf numFmtId="0" fontId="21" fillId="0" borderId="0" xfId="30" applyFont="1" applyBorder="1" applyAlignment="1">
      <alignment horizontal="left" vertical="top" wrapText="1"/>
    </xf>
    <xf numFmtId="164" fontId="20" fillId="2" borderId="0" xfId="5" applyNumberFormat="1" applyFont="1" applyFill="1"/>
    <xf numFmtId="0" fontId="18" fillId="2" borderId="19" xfId="0" applyFont="1" applyFill="1" applyBorder="1" applyAlignment="1">
      <alignment vertical="top" wrapText="1"/>
    </xf>
    <xf numFmtId="0" fontId="18" fillId="2" borderId="2" xfId="0" applyFont="1" applyFill="1" applyBorder="1" applyAlignment="1">
      <alignment vertical="top" wrapText="1"/>
    </xf>
    <xf numFmtId="0" fontId="18" fillId="2" borderId="1" xfId="0" applyFont="1" applyFill="1" applyBorder="1" applyAlignment="1">
      <alignment vertical="top" wrapText="1"/>
    </xf>
    <xf numFmtId="0" fontId="20" fillId="2" borderId="19" xfId="9" applyFont="1" applyFill="1" applyBorder="1" applyAlignment="1">
      <alignment horizontal="left" vertical="top" wrapText="1"/>
    </xf>
    <xf numFmtId="0" fontId="22" fillId="2" borderId="19" xfId="9" applyFont="1" applyFill="1" applyBorder="1" applyAlignment="1">
      <alignment horizontal="left" vertical="top" wrapText="1"/>
    </xf>
    <xf numFmtId="0" fontId="20" fillId="2" borderId="20" xfId="34" applyFont="1" applyFill="1" applyBorder="1" applyAlignment="1">
      <alignment vertical="top"/>
    </xf>
    <xf numFmtId="0" fontId="20" fillId="2" borderId="21" xfId="34" applyFont="1" applyFill="1" applyBorder="1" applyAlignment="1">
      <alignment vertical="top"/>
    </xf>
    <xf numFmtId="0" fontId="17" fillId="0" borderId="19" xfId="30" applyFont="1" applyBorder="1" applyAlignment="1">
      <alignment horizontal="left" vertical="top" wrapText="1"/>
    </xf>
    <xf numFmtId="168" fontId="17" fillId="2" borderId="19" xfId="30" applyNumberFormat="1" applyFont="1" applyFill="1" applyBorder="1" applyAlignment="1">
      <alignment horizontal="right" vertical="top" wrapText="1"/>
    </xf>
    <xf numFmtId="0" fontId="15" fillId="2" borderId="19" xfId="34" applyFont="1" applyFill="1" applyBorder="1" applyAlignment="1">
      <alignment vertical="top"/>
    </xf>
    <xf numFmtId="0" fontId="18" fillId="2" borderId="19" xfId="34" applyFont="1" applyFill="1" applyBorder="1" applyAlignment="1">
      <alignment vertical="top"/>
    </xf>
    <xf numFmtId="0" fontId="15" fillId="2" borderId="24" xfId="34" applyFont="1" applyFill="1" applyBorder="1" applyAlignment="1">
      <alignment vertical="top"/>
    </xf>
    <xf numFmtId="0" fontId="15" fillId="2" borderId="20" xfId="34" applyFont="1" applyFill="1" applyBorder="1" applyAlignment="1">
      <alignment vertical="center"/>
    </xf>
    <xf numFmtId="0" fontId="15" fillId="2" borderId="20" xfId="34" applyFont="1" applyFill="1" applyBorder="1" applyAlignment="1">
      <alignment horizontal="left" vertical="top"/>
    </xf>
    <xf numFmtId="0" fontId="45" fillId="2" borderId="4" xfId="34" applyFont="1" applyFill="1" applyBorder="1" applyAlignment="1">
      <alignment horizontal="center" vertical="center"/>
    </xf>
    <xf numFmtId="0" fontId="17" fillId="0" borderId="19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168" fontId="17" fillId="2" borderId="0" xfId="30" applyNumberFormat="1" applyFont="1" applyFill="1" applyBorder="1" applyAlignment="1">
      <alignment horizontal="right" vertical="center" wrapText="1"/>
    </xf>
    <xf numFmtId="0" fontId="20" fillId="2" borderId="4" xfId="34" applyFont="1" applyFill="1" applyBorder="1" applyAlignment="1">
      <alignment horizontal="left" vertical="top"/>
    </xf>
    <xf numFmtId="0" fontId="17" fillId="0" borderId="19" xfId="3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168" fontId="18" fillId="0" borderId="19" xfId="31" applyNumberFormat="1" applyFont="1" applyBorder="1" applyAlignment="1">
      <alignment horizontal="right" vertical="top"/>
    </xf>
    <xf numFmtId="0" fontId="15" fillId="0" borderId="22" xfId="0" applyFont="1" applyBorder="1" applyAlignment="1">
      <alignment horizontal="left" vertical="top" wrapText="1"/>
    </xf>
    <xf numFmtId="0" fontId="17" fillId="0" borderId="22" xfId="0" applyFont="1" applyBorder="1" applyAlignment="1">
      <alignment horizontal="left" vertical="top" wrapText="1"/>
    </xf>
    <xf numFmtId="0" fontId="17" fillId="0" borderId="31" xfId="0" applyFont="1" applyBorder="1" applyAlignment="1">
      <alignment horizontal="left" vertical="top" wrapText="1"/>
    </xf>
    <xf numFmtId="0" fontId="15" fillId="0" borderId="31" xfId="0" applyFont="1" applyBorder="1" applyAlignment="1">
      <alignment horizontal="left" vertical="top" wrapText="1"/>
    </xf>
    <xf numFmtId="0" fontId="17" fillId="0" borderId="26" xfId="0" applyFont="1" applyBorder="1" applyAlignment="1">
      <alignment horizontal="left" vertical="top" wrapText="1"/>
    </xf>
    <xf numFmtId="0" fontId="17" fillId="0" borderId="19" xfId="0" applyFont="1" applyBorder="1"/>
    <xf numFmtId="0" fontId="15" fillId="0" borderId="19" xfId="0" applyFont="1" applyBorder="1" applyAlignment="1">
      <alignment horizontal="left" vertical="top" wrapText="1"/>
    </xf>
    <xf numFmtId="0" fontId="17" fillId="0" borderId="0" xfId="0" applyFont="1"/>
    <xf numFmtId="0" fontId="20" fillId="2" borderId="0" xfId="34" applyFont="1" applyFill="1" applyAlignment="1">
      <alignment horizontal="center"/>
    </xf>
    <xf numFmtId="0" fontId="15" fillId="2" borderId="0" xfId="4" applyFont="1" applyFill="1" applyAlignment="1"/>
    <xf numFmtId="0" fontId="17" fillId="0" borderId="19" xfId="0" applyFont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49" fillId="0" borderId="19" xfId="0" applyFont="1" applyBorder="1" applyAlignment="1">
      <alignment horizontal="center" vertical="top" wrapText="1"/>
    </xf>
    <xf numFmtId="0" fontId="49" fillId="0" borderId="19" xfId="0" applyFont="1" applyBorder="1" applyAlignment="1">
      <alignment vertical="top" wrapText="1"/>
    </xf>
    <xf numFmtId="168" fontId="15" fillId="2" borderId="20" xfId="30" applyNumberFormat="1" applyFont="1" applyFill="1" applyBorder="1" applyAlignment="1">
      <alignment horizontal="right" vertical="top" wrapText="1"/>
    </xf>
    <xf numFmtId="168" fontId="39" fillId="2" borderId="20" xfId="30" applyNumberFormat="1" applyFont="1" applyFill="1" applyBorder="1" applyAlignment="1">
      <alignment horizontal="right" vertical="top" wrapText="1"/>
    </xf>
    <xf numFmtId="168" fontId="15" fillId="0" borderId="20" xfId="30" applyNumberFormat="1" applyFont="1" applyBorder="1" applyAlignment="1">
      <alignment horizontal="right" vertical="top" wrapText="1"/>
    </xf>
    <xf numFmtId="0" fontId="17" fillId="0" borderId="20" xfId="30" applyFont="1" applyBorder="1" applyAlignment="1">
      <alignment horizontal="right" vertical="top" wrapText="1"/>
    </xf>
    <xf numFmtId="168" fontId="18" fillId="0" borderId="20" xfId="30" applyNumberFormat="1" applyFont="1" applyBorder="1" applyAlignment="1">
      <alignment horizontal="right" vertical="top" wrapText="1"/>
    </xf>
    <xf numFmtId="168" fontId="17" fillId="0" borderId="20" xfId="30" applyNumberFormat="1" applyFont="1" applyBorder="1" applyAlignment="1">
      <alignment horizontal="right" vertical="top" wrapText="1"/>
    </xf>
    <xf numFmtId="168" fontId="43" fillId="0" borderId="34" xfId="80" applyNumberFormat="1" applyFont="1" applyBorder="1" applyAlignment="1">
      <alignment horizontal="right" vertical="top"/>
    </xf>
    <xf numFmtId="0" fontId="18" fillId="0" borderId="35" xfId="0" applyFont="1" applyBorder="1" applyAlignment="1">
      <alignment horizontal="left" vertical="top" wrapText="1"/>
    </xf>
    <xf numFmtId="168" fontId="43" fillId="0" borderId="35" xfId="80" applyNumberFormat="1" applyFont="1" applyBorder="1" applyAlignment="1">
      <alignment horizontal="right" vertical="top"/>
    </xf>
    <xf numFmtId="168" fontId="43" fillId="0" borderId="20" xfId="3" applyNumberFormat="1" applyFont="1" applyBorder="1" applyAlignment="1">
      <alignment horizontal="right" vertical="top" wrapText="1"/>
    </xf>
    <xf numFmtId="0" fontId="18" fillId="0" borderId="20" xfId="3" applyFont="1" applyBorder="1" applyAlignment="1">
      <alignment horizontal="left" vertical="top" wrapText="1"/>
    </xf>
    <xf numFmtId="168" fontId="18" fillId="0" borderId="20" xfId="31" applyNumberFormat="1" applyFont="1" applyBorder="1" applyAlignment="1">
      <alignment horizontal="right" vertical="top"/>
    </xf>
    <xf numFmtId="0" fontId="18" fillId="0" borderId="20" xfId="0" applyFont="1" applyBorder="1" applyAlignment="1">
      <alignment horizontal="left" vertical="top" wrapText="1"/>
    </xf>
    <xf numFmtId="168" fontId="43" fillId="0" borderId="20" xfId="31" applyNumberFormat="1" applyFont="1" applyBorder="1" applyAlignment="1">
      <alignment horizontal="right" vertical="top"/>
    </xf>
    <xf numFmtId="168" fontId="18" fillId="0" borderId="20" xfId="81" applyNumberFormat="1" applyFont="1" applyBorder="1" applyAlignment="1">
      <alignment horizontal="right" vertical="top"/>
    </xf>
    <xf numFmtId="49" fontId="17" fillId="2" borderId="19" xfId="0" applyNumberFormat="1" applyFont="1" applyFill="1" applyBorder="1" applyAlignment="1">
      <alignment vertical="center" wrapText="1"/>
    </xf>
    <xf numFmtId="49" fontId="20" fillId="2" borderId="19" xfId="9" applyNumberFormat="1" applyFont="1" applyFill="1" applyBorder="1" applyAlignment="1">
      <alignment horizontal="left" vertical="top" wrapText="1"/>
    </xf>
    <xf numFmtId="169" fontId="20" fillId="2" borderId="20" xfId="34" applyNumberFormat="1" applyFont="1" applyFill="1" applyBorder="1" applyAlignment="1">
      <alignment horizontal="right" vertical="center"/>
    </xf>
    <xf numFmtId="0" fontId="20" fillId="2" borderId="19" xfId="34" applyFont="1" applyFill="1" applyBorder="1"/>
    <xf numFmtId="0" fontId="45" fillId="2" borderId="4" xfId="34" applyFont="1" applyFill="1" applyBorder="1" applyAlignment="1">
      <alignment horizontal="left" vertical="center"/>
    </xf>
    <xf numFmtId="0" fontId="45" fillId="2" borderId="8" xfId="34" applyFont="1" applyFill="1" applyBorder="1" applyAlignment="1">
      <alignment horizontal="left" vertical="center"/>
    </xf>
    <xf numFmtId="168" fontId="39" fillId="2" borderId="19" xfId="30" applyNumberFormat="1" applyFont="1" applyFill="1" applyBorder="1" applyAlignment="1">
      <alignment horizontal="right" vertical="top" wrapText="1"/>
    </xf>
    <xf numFmtId="168" fontId="15" fillId="0" borderId="19" xfId="30" applyNumberFormat="1" applyFont="1" applyBorder="1" applyAlignment="1">
      <alignment horizontal="right" vertical="top" wrapText="1"/>
    </xf>
    <xf numFmtId="168" fontId="18" fillId="0" borderId="19" xfId="30" applyNumberFormat="1" applyFont="1" applyBorder="1" applyAlignment="1">
      <alignment horizontal="right" vertical="top" wrapText="1"/>
    </xf>
    <xf numFmtId="168" fontId="43" fillId="0" borderId="19" xfId="80" applyNumberFormat="1" applyFont="1" applyBorder="1" applyAlignment="1">
      <alignment horizontal="right" vertical="top"/>
    </xf>
    <xf numFmtId="168" fontId="43" fillId="0" borderId="19" xfId="3" applyNumberFormat="1" applyFont="1" applyBorder="1" applyAlignment="1">
      <alignment horizontal="right" vertical="top" wrapText="1"/>
    </xf>
    <xf numFmtId="0" fontId="18" fillId="0" borderId="19" xfId="3" applyFont="1" applyBorder="1" applyAlignment="1">
      <alignment horizontal="left" vertical="top" wrapText="1"/>
    </xf>
    <xf numFmtId="168" fontId="43" fillId="0" borderId="20" xfId="30" applyNumberFormat="1" applyFont="1" applyBorder="1" applyAlignment="1">
      <alignment horizontal="right" vertical="top" wrapText="1"/>
    </xf>
    <xf numFmtId="0" fontId="20" fillId="2" borderId="0" xfId="84" applyFont="1" applyFill="1"/>
    <xf numFmtId="0" fontId="20" fillId="2" borderId="32" xfId="84" applyFont="1" applyFill="1" applyBorder="1"/>
    <xf numFmtId="0" fontId="20" fillId="2" borderId="37" xfId="84" applyFont="1" applyFill="1" applyBorder="1" applyAlignment="1">
      <alignment horizontal="left"/>
    </xf>
    <xf numFmtId="0" fontId="20" fillId="2" borderId="38" xfId="84" applyFont="1" applyFill="1" applyBorder="1" applyAlignment="1">
      <alignment horizontal="left"/>
    </xf>
    <xf numFmtId="168" fontId="17" fillId="2" borderId="32" xfId="30" applyNumberFormat="1" applyFont="1" applyFill="1" applyBorder="1" applyAlignment="1">
      <alignment horizontal="right" vertical="top" wrapText="1"/>
    </xf>
    <xf numFmtId="49" fontId="20" fillId="2" borderId="19" xfId="84" applyNumberFormat="1" applyFont="1" applyFill="1" applyBorder="1" applyAlignment="1">
      <alignment horizontal="center" vertical="center"/>
    </xf>
    <xf numFmtId="0" fontId="20" fillId="2" borderId="19" xfId="84" applyFont="1" applyFill="1" applyBorder="1" applyAlignment="1">
      <alignment horizontal="center" vertical="center"/>
    </xf>
    <xf numFmtId="164" fontId="20" fillId="2" borderId="0" xfId="84" applyNumberFormat="1" applyFont="1" applyFill="1"/>
    <xf numFmtId="168" fontId="20" fillId="2" borderId="19" xfId="84" applyNumberFormat="1" applyFont="1" applyFill="1" applyBorder="1" applyAlignment="1">
      <alignment horizontal="right" vertical="center"/>
    </xf>
    <xf numFmtId="168" fontId="20" fillId="2" borderId="19" xfId="84" applyNumberFormat="1" applyFont="1" applyFill="1" applyBorder="1" applyAlignment="1">
      <alignment vertical="center"/>
    </xf>
    <xf numFmtId="0" fontId="20" fillId="2" borderId="0" xfId="84" applyFont="1" applyFill="1" applyBorder="1" applyAlignment="1">
      <alignment horizontal="center" vertical="center"/>
    </xf>
    <xf numFmtId="0" fontId="41" fillId="2" borderId="0" xfId="84" applyFont="1" applyFill="1" applyBorder="1" applyAlignment="1">
      <alignment vertical="center" wrapText="1"/>
    </xf>
    <xf numFmtId="0" fontId="41" fillId="2" borderId="0" xfId="84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left" vertical="top" wrapText="1"/>
    </xf>
    <xf numFmtId="0" fontId="20" fillId="2" borderId="19" xfId="0" applyFont="1" applyFill="1" applyBorder="1" applyAlignment="1">
      <alignment horizontal="left" vertical="top" wrapText="1"/>
    </xf>
    <xf numFmtId="168" fontId="0" fillId="2" borderId="0" xfId="0" applyNumberFormat="1" applyFill="1" applyAlignment="1">
      <alignment horizontal="left" vertical="top" wrapText="1"/>
    </xf>
    <xf numFmtId="0" fontId="18" fillId="2" borderId="21" xfId="0" applyFont="1" applyFill="1" applyBorder="1" applyAlignment="1">
      <alignment horizontal="left" vertical="top" wrapText="1"/>
    </xf>
    <xf numFmtId="168" fontId="17" fillId="2" borderId="19" xfId="31" applyNumberFormat="1" applyFont="1" applyFill="1" applyBorder="1" applyAlignment="1">
      <alignment horizontal="right" vertical="top"/>
    </xf>
    <xf numFmtId="0" fontId="18" fillId="2" borderId="19" xfId="0" applyFont="1" applyFill="1" applyBorder="1" applyAlignment="1">
      <alignment horizontal="left" vertical="top" wrapText="1"/>
    </xf>
    <xf numFmtId="168" fontId="17" fillId="2" borderId="20" xfId="31" applyNumberFormat="1" applyFont="1" applyFill="1" applyBorder="1" applyAlignment="1">
      <alignment horizontal="right" vertical="top"/>
    </xf>
    <xf numFmtId="0" fontId="20" fillId="2" borderId="20" xfId="0" applyFont="1" applyFill="1" applyBorder="1" applyAlignment="1">
      <alignment horizontal="left" vertical="top" wrapText="1"/>
    </xf>
    <xf numFmtId="0" fontId="20" fillId="2" borderId="19" xfId="0" applyFont="1" applyFill="1" applyBorder="1" applyAlignment="1">
      <alignment vertical="center" wrapText="1"/>
    </xf>
    <xf numFmtId="164" fontId="20" fillId="2" borderId="19" xfId="0" applyNumberFormat="1" applyFont="1" applyFill="1" applyBorder="1" applyAlignment="1">
      <alignment vertical="center" wrapText="1"/>
    </xf>
    <xf numFmtId="0" fontId="15" fillId="2" borderId="19" xfId="30" applyFont="1" applyFill="1" applyBorder="1" applyAlignment="1">
      <alignment horizontal="left" vertical="top" wrapText="1"/>
    </xf>
    <xf numFmtId="0" fontId="19" fillId="2" borderId="19" xfId="0" applyFont="1" applyFill="1" applyBorder="1" applyAlignment="1">
      <alignment horizontal="left" vertical="top" wrapText="1"/>
    </xf>
    <xf numFmtId="168" fontId="15" fillId="2" borderId="19" xfId="30" applyNumberFormat="1" applyFont="1" applyFill="1" applyBorder="1" applyAlignment="1">
      <alignment horizontal="right" vertical="center" wrapText="1"/>
    </xf>
    <xf numFmtId="0" fontId="20" fillId="2" borderId="0" xfId="9" applyFont="1" applyFill="1" applyAlignment="1">
      <alignment horizontal="left" vertical="top" wrapText="1"/>
    </xf>
    <xf numFmtId="0" fontId="43" fillId="2" borderId="19" xfId="30" applyFont="1" applyFill="1" applyBorder="1" applyAlignment="1">
      <alignment horizontal="left" vertical="top" wrapText="1"/>
    </xf>
    <xf numFmtId="0" fontId="22" fillId="2" borderId="19" xfId="0" applyFont="1" applyFill="1" applyBorder="1" applyAlignment="1">
      <alignment horizontal="left" vertical="top" wrapText="1"/>
    </xf>
    <xf numFmtId="168" fontId="20" fillId="2" borderId="0" xfId="9" applyNumberFormat="1" applyFont="1" applyFill="1" applyAlignment="1">
      <alignment horizontal="left" vertical="top" wrapText="1"/>
    </xf>
    <xf numFmtId="0" fontId="20" fillId="2" borderId="19" xfId="9" applyFont="1" applyFill="1" applyBorder="1" applyAlignment="1">
      <alignment vertical="top" wrapText="1"/>
    </xf>
    <xf numFmtId="168" fontId="15" fillId="2" borderId="19" xfId="31" applyNumberFormat="1" applyFont="1" applyFill="1" applyBorder="1" applyAlignment="1">
      <alignment horizontal="center" vertical="top"/>
    </xf>
    <xf numFmtId="168" fontId="21" fillId="2" borderId="19" xfId="31" applyNumberFormat="1" applyFont="1" applyFill="1" applyBorder="1" applyAlignment="1">
      <alignment horizontal="center" vertical="top"/>
    </xf>
    <xf numFmtId="168" fontId="42" fillId="0" borderId="0" xfId="9" applyNumberFormat="1" applyFont="1" applyAlignment="1">
      <alignment horizontal="left" vertical="top" wrapText="1"/>
    </xf>
    <xf numFmtId="168" fontId="20" fillId="2" borderId="19" xfId="9" applyNumberFormat="1" applyFont="1" applyFill="1" applyBorder="1" applyAlignment="1">
      <alignment vertical="top" wrapText="1"/>
    </xf>
    <xf numFmtId="168" fontId="21" fillId="2" borderId="19" xfId="30" applyNumberFormat="1" applyFont="1" applyFill="1" applyBorder="1" applyAlignment="1">
      <alignment horizontal="right" vertical="top" wrapText="1"/>
    </xf>
    <xf numFmtId="0" fontId="15" fillId="2" borderId="19" xfId="30" applyFont="1" applyFill="1" applyBorder="1">
      <alignment horizontal="left" vertical="top" wrapText="1"/>
    </xf>
    <xf numFmtId="0" fontId="45" fillId="2" borderId="19" xfId="9" applyFont="1" applyFill="1" applyBorder="1" applyAlignment="1">
      <alignment horizontal="left" vertical="top" wrapText="1"/>
    </xf>
    <xf numFmtId="168" fontId="19" fillId="2" borderId="19" xfId="9" applyNumberFormat="1" applyFont="1" applyFill="1" applyBorder="1" applyAlignment="1">
      <alignment vertical="top" wrapText="1"/>
    </xf>
    <xf numFmtId="168" fontId="43" fillId="0" borderId="19" xfId="31" applyNumberFormat="1" applyFont="1" applyBorder="1" applyAlignment="1">
      <alignment horizontal="right" vertical="top"/>
    </xf>
    <xf numFmtId="168" fontId="18" fillId="0" borderId="19" xfId="81" applyNumberFormat="1" applyFont="1" applyBorder="1" applyAlignment="1">
      <alignment horizontal="right" vertical="top"/>
    </xf>
    <xf numFmtId="164" fontId="21" fillId="2" borderId="19" xfId="30" applyNumberFormat="1" applyFont="1" applyFill="1" applyBorder="1" applyAlignment="1">
      <alignment horizontal="right" vertical="top" wrapText="1"/>
    </xf>
    <xf numFmtId="168" fontId="15" fillId="2" borderId="19" xfId="31" applyNumberFormat="1" applyFont="1" applyFill="1" applyBorder="1" applyAlignment="1">
      <alignment horizontal="right" vertical="top"/>
    </xf>
    <xf numFmtId="168" fontId="21" fillId="2" borderId="19" xfId="31" applyNumberFormat="1" applyFont="1" applyFill="1" applyBorder="1" applyAlignment="1">
      <alignment horizontal="right" vertical="top"/>
    </xf>
    <xf numFmtId="0" fontId="20" fillId="2" borderId="19" xfId="84" applyFont="1" applyFill="1" applyBorder="1"/>
    <xf numFmtId="164" fontId="20" fillId="2" borderId="19" xfId="84" applyNumberFormat="1" applyFont="1" applyFill="1" applyBorder="1"/>
    <xf numFmtId="0" fontId="20" fillId="2" borderId="19" xfId="84" applyFont="1" applyFill="1" applyBorder="1" applyAlignment="1">
      <alignment horizontal="left"/>
    </xf>
    <xf numFmtId="2" fontId="20" fillId="2" borderId="0" xfId="84" applyNumberFormat="1" applyFont="1" applyFill="1"/>
    <xf numFmtId="0" fontId="20" fillId="2" borderId="20" xfId="0" applyFont="1" applyFill="1" applyBorder="1" applyAlignment="1">
      <alignment vertical="top" wrapText="1"/>
    </xf>
    <xf numFmtId="0" fontId="20" fillId="2" borderId="19" xfId="0" applyFont="1" applyFill="1" applyBorder="1" applyAlignment="1">
      <alignment vertical="top" wrapText="1"/>
    </xf>
    <xf numFmtId="168" fontId="42" fillId="0" borderId="19" xfId="9" applyNumberFormat="1" applyFont="1" applyBorder="1" applyAlignment="1">
      <alignment horizontal="left" vertical="top" wrapText="1"/>
    </xf>
    <xf numFmtId="169" fontId="42" fillId="0" borderId="0" xfId="9" applyNumberFormat="1" applyFont="1" applyAlignment="1">
      <alignment horizontal="left" vertical="top" wrapText="1"/>
    </xf>
    <xf numFmtId="168" fontId="19" fillId="2" borderId="19" xfId="9" applyNumberFormat="1" applyFont="1" applyFill="1" applyBorder="1" applyAlignment="1">
      <alignment horizontal="center" wrapText="1"/>
    </xf>
    <xf numFmtId="0" fontId="19" fillId="2" borderId="19" xfId="0" applyFont="1" applyFill="1" applyBorder="1" applyAlignment="1">
      <alignment vertical="top" wrapText="1"/>
    </xf>
    <xf numFmtId="0" fontId="20" fillId="2" borderId="21" xfId="0" applyFont="1" applyFill="1" applyBorder="1" applyAlignment="1">
      <alignment vertical="top" wrapText="1"/>
    </xf>
    <xf numFmtId="0" fontId="22" fillId="2" borderId="19" xfId="0" applyFont="1" applyFill="1" applyBorder="1" applyAlignment="1">
      <alignment horizontal="left" vertical="center"/>
    </xf>
    <xf numFmtId="0" fontId="20" fillId="2" borderId="19" xfId="0" applyFont="1" applyFill="1" applyBorder="1" applyAlignment="1">
      <alignment horizontal="left" vertical="top"/>
    </xf>
    <xf numFmtId="0" fontId="20" fillId="2" borderId="32" xfId="34" applyFont="1" applyFill="1" applyBorder="1" applyAlignment="1">
      <alignment horizontal="left" vertical="top"/>
    </xf>
    <xf numFmtId="0" fontId="20" fillId="2" borderId="19" xfId="34" applyFont="1" applyFill="1" applyBorder="1" applyAlignment="1">
      <alignment horizontal="left" vertical="top"/>
    </xf>
    <xf numFmtId="0" fontId="20" fillId="2" borderId="19" xfId="34" applyFont="1" applyFill="1" applyBorder="1" applyAlignment="1">
      <alignment horizontal="left" vertical="top" wrapText="1"/>
    </xf>
    <xf numFmtId="0" fontId="20" fillId="2" borderId="19" xfId="34" applyFont="1" applyFill="1" applyBorder="1" applyAlignment="1">
      <alignment horizontal="center" vertical="center"/>
    </xf>
    <xf numFmtId="169" fontId="20" fillId="2" borderId="19" xfId="34" applyNumberFormat="1" applyFont="1" applyFill="1" applyBorder="1" applyAlignment="1">
      <alignment horizontal="center" vertical="center"/>
    </xf>
    <xf numFmtId="164" fontId="20" fillId="2" borderId="0" xfId="34" applyNumberFormat="1" applyFont="1" applyFill="1"/>
    <xf numFmtId="169" fontId="20" fillId="2" borderId="0" xfId="34" applyNumberFormat="1" applyFont="1" applyFill="1" applyBorder="1" applyAlignment="1">
      <alignment horizontal="center" vertical="center"/>
    </xf>
    <xf numFmtId="0" fontId="45" fillId="2" borderId="19" xfId="0" applyFont="1" applyFill="1" applyBorder="1" applyAlignment="1">
      <alignment horizontal="left" vertical="top" wrapText="1"/>
    </xf>
    <xf numFmtId="0" fontId="45" fillId="2" borderId="19" xfId="0" applyFont="1" applyFill="1" applyBorder="1" applyAlignment="1">
      <alignment horizontal="left" vertical="center" wrapText="1"/>
    </xf>
    <xf numFmtId="0" fontId="19" fillId="2" borderId="32" xfId="34" applyFont="1" applyFill="1" applyBorder="1" applyAlignment="1">
      <alignment horizontal="left" vertical="center"/>
    </xf>
    <xf numFmtId="0" fontId="18" fillId="2" borderId="19" xfId="0" applyFont="1" applyFill="1" applyBorder="1" applyAlignment="1">
      <alignment horizontal="center" wrapText="1"/>
    </xf>
    <xf numFmtId="0" fontId="17" fillId="2" borderId="19" xfId="0" applyFont="1" applyFill="1" applyBorder="1" applyAlignment="1"/>
    <xf numFmtId="170" fontId="17" fillId="2" borderId="19" xfId="84" applyNumberFormat="1" applyFont="1" applyFill="1" applyBorder="1" applyAlignment="1">
      <alignment horizontal="left" vertical="center" wrapText="1"/>
    </xf>
    <xf numFmtId="49" fontId="43" fillId="2" borderId="19" xfId="84" applyNumberFormat="1" applyFont="1" applyFill="1" applyBorder="1" applyAlignment="1">
      <alignment horizontal="left" vertical="center" wrapText="1"/>
    </xf>
    <xf numFmtId="0" fontId="20" fillId="0" borderId="0" xfId="0" applyFont="1" applyAlignment="1">
      <alignment horizontal="right"/>
    </xf>
    <xf numFmtId="168" fontId="22" fillId="2" borderId="19" xfId="9" applyNumberFormat="1" applyFont="1" applyFill="1" applyBorder="1" applyAlignment="1">
      <alignment vertical="top" wrapText="1"/>
    </xf>
    <xf numFmtId="168" fontId="18" fillId="2" borderId="19" xfId="30" applyNumberFormat="1" applyFont="1" applyFill="1" applyBorder="1" applyAlignment="1">
      <alignment horizontal="right" vertical="top" wrapText="1"/>
    </xf>
    <xf numFmtId="169" fontId="20" fillId="2" borderId="19" xfId="34" applyNumberFormat="1" applyFont="1" applyFill="1" applyBorder="1" applyAlignment="1">
      <alignment horizontal="right" vertical="center"/>
    </xf>
    <xf numFmtId="0" fontId="20" fillId="2" borderId="19" xfId="84" applyFont="1" applyFill="1" applyBorder="1" applyAlignment="1">
      <alignment horizontal="center"/>
    </xf>
    <xf numFmtId="2" fontId="20" fillId="2" borderId="21" xfId="84" applyNumberFormat="1" applyFont="1" applyFill="1" applyBorder="1"/>
    <xf numFmtId="2" fontId="20" fillId="2" borderId="19" xfId="84" applyNumberFormat="1" applyFont="1" applyFill="1" applyBorder="1"/>
    <xf numFmtId="0" fontId="20" fillId="2" borderId="33" xfId="84" applyFont="1" applyFill="1" applyBorder="1" applyAlignment="1">
      <alignment horizontal="left"/>
    </xf>
    <xf numFmtId="0" fontId="20" fillId="2" borderId="21" xfId="84" applyFont="1" applyFill="1" applyBorder="1" applyAlignment="1">
      <alignment horizontal="left"/>
    </xf>
    <xf numFmtId="0" fontId="20" fillId="2" borderId="19" xfId="84" applyFont="1" applyFill="1" applyBorder="1" applyAlignment="1"/>
    <xf numFmtId="0" fontId="20" fillId="2" borderId="19" xfId="84" applyFont="1" applyFill="1" applyBorder="1" applyAlignment="1">
      <alignment vertical="center"/>
    </xf>
    <xf numFmtId="0" fontId="20" fillId="2" borderId="20" xfId="0" applyFont="1" applyFill="1" applyBorder="1" applyAlignment="1">
      <alignment horizontal="center" vertical="top" wrapText="1"/>
    </xf>
    <xf numFmtId="0" fontId="20" fillId="2" borderId="0" xfId="34" applyFont="1" applyFill="1" applyBorder="1" applyAlignment="1">
      <alignment horizontal="left" vertical="top"/>
    </xf>
    <xf numFmtId="0" fontId="15" fillId="2" borderId="0" xfId="4" applyFont="1" applyFill="1" applyAlignment="1">
      <alignment horizontal="center"/>
    </xf>
    <xf numFmtId="0" fontId="18" fillId="2" borderId="32" xfId="0" applyFont="1" applyFill="1" applyBorder="1" applyAlignment="1">
      <alignment horizontal="center" vertical="top" wrapText="1"/>
    </xf>
    <xf numFmtId="0" fontId="15" fillId="2" borderId="0" xfId="4" applyFont="1" applyFill="1" applyAlignment="1">
      <alignment horizontal="center" wrapText="1"/>
    </xf>
    <xf numFmtId="0" fontId="20" fillId="2" borderId="19" xfId="84" applyFont="1" applyFill="1" applyBorder="1" applyAlignment="1">
      <alignment wrapText="1"/>
    </xf>
    <xf numFmtId="0" fontId="20" fillId="2" borderId="32" xfId="84" applyFont="1" applyFill="1" applyBorder="1" applyAlignment="1">
      <alignment horizontal="center"/>
    </xf>
    <xf numFmtId="0" fontId="20" fillId="2" borderId="32" xfId="84" applyFont="1" applyFill="1" applyBorder="1" applyAlignment="1">
      <alignment wrapText="1"/>
    </xf>
    <xf numFmtId="2" fontId="20" fillId="2" borderId="32" xfId="84" applyNumberFormat="1" applyFont="1" applyFill="1" applyBorder="1"/>
    <xf numFmtId="0" fontId="54" fillId="2" borderId="19" xfId="84" applyFont="1" applyFill="1" applyBorder="1" applyAlignment="1">
      <alignment horizontal="center" vertical="top" wrapText="1"/>
    </xf>
    <xf numFmtId="0" fontId="54" fillId="2" borderId="19" xfId="84" applyFont="1" applyFill="1" applyBorder="1" applyAlignment="1">
      <alignment horizontal="left" vertical="top" wrapText="1"/>
    </xf>
    <xf numFmtId="2" fontId="20" fillId="2" borderId="19" xfId="84" applyNumberFormat="1" applyFont="1" applyFill="1" applyBorder="1" applyAlignment="1">
      <alignment horizontal="right"/>
    </xf>
    <xf numFmtId="2" fontId="20" fillId="2" borderId="19" xfId="84" applyNumberFormat="1" applyFont="1" applyFill="1" applyBorder="1" applyAlignment="1">
      <alignment horizontal="center"/>
    </xf>
    <xf numFmtId="0" fontId="54" fillId="2" borderId="32" xfId="84" applyFont="1" applyFill="1" applyBorder="1" applyAlignment="1">
      <alignment horizontal="center" vertical="top" wrapText="1"/>
    </xf>
    <xf numFmtId="0" fontId="54" fillId="2" borderId="32" xfId="84" applyFont="1" applyFill="1" applyBorder="1" applyAlignment="1">
      <alignment wrapText="1"/>
    </xf>
    <xf numFmtId="0" fontId="54" fillId="2" borderId="32" xfId="84" applyFont="1" applyFill="1" applyBorder="1" applyAlignment="1">
      <alignment horizontal="left" vertical="top" wrapText="1"/>
    </xf>
    <xf numFmtId="0" fontId="54" fillId="2" borderId="20" xfId="84" applyFont="1" applyFill="1" applyBorder="1" applyAlignment="1">
      <alignment horizontal="center" vertical="center" wrapText="1"/>
    </xf>
    <xf numFmtId="0" fontId="54" fillId="2" borderId="19" xfId="84" applyFont="1" applyFill="1" applyBorder="1" applyAlignment="1">
      <alignment horizontal="center" vertical="center" wrapText="1"/>
    </xf>
    <xf numFmtId="2" fontId="20" fillId="2" borderId="38" xfId="84" applyNumberFormat="1" applyFont="1" applyFill="1" applyBorder="1" applyAlignment="1">
      <alignment horizontal="center" vertical="center" wrapText="1"/>
    </xf>
    <xf numFmtId="0" fontId="54" fillId="2" borderId="19" xfId="84" applyFont="1" applyFill="1" applyBorder="1" applyAlignment="1">
      <alignment horizontal="left" wrapText="1"/>
    </xf>
    <xf numFmtId="0" fontId="20" fillId="2" borderId="0" xfId="0" applyFont="1" applyFill="1"/>
    <xf numFmtId="0" fontId="20" fillId="2" borderId="0" xfId="0" applyFont="1" applyFill="1" applyAlignment="1">
      <alignment horizontal="right"/>
    </xf>
    <xf numFmtId="0" fontId="20" fillId="2" borderId="0" xfId="9" applyFont="1" applyFill="1"/>
    <xf numFmtId="0" fontId="20" fillId="2" borderId="0" xfId="9" applyFont="1" applyFill="1" applyAlignment="1">
      <alignment horizontal="right"/>
    </xf>
    <xf numFmtId="0" fontId="20" fillId="2" borderId="0" xfId="9" applyFont="1" applyFill="1" applyBorder="1"/>
    <xf numFmtId="0" fontId="40" fillId="2" borderId="0" xfId="0" applyFont="1" applyFill="1" applyAlignment="1">
      <alignment horizontal="left" vertical="top" wrapText="1"/>
    </xf>
    <xf numFmtId="168" fontId="40" fillId="2" borderId="0" xfId="0" applyNumberFormat="1" applyFont="1" applyFill="1" applyAlignment="1">
      <alignment horizontal="left" vertical="top" wrapText="1"/>
    </xf>
    <xf numFmtId="0" fontId="20" fillId="2" borderId="4" xfId="0" applyFont="1" applyFill="1" applyBorder="1" applyAlignment="1">
      <alignment vertical="top" wrapText="1"/>
    </xf>
    <xf numFmtId="0" fontId="20" fillId="2" borderId="4" xfId="0" applyFont="1" applyFill="1" applyBorder="1" applyAlignment="1">
      <alignment horizontal="center" vertical="center" wrapText="1"/>
    </xf>
    <xf numFmtId="0" fontId="49" fillId="2" borderId="19" xfId="0" applyFont="1" applyFill="1" applyBorder="1" applyAlignment="1">
      <alignment horizontal="center" vertical="top" wrapText="1"/>
    </xf>
    <xf numFmtId="0" fontId="49" fillId="2" borderId="19" xfId="0" applyFont="1" applyFill="1" applyBorder="1" applyAlignment="1">
      <alignment vertical="top" wrapText="1"/>
    </xf>
    <xf numFmtId="0" fontId="20" fillId="2" borderId="19" xfId="0" applyFont="1" applyFill="1" applyBorder="1" applyAlignment="1">
      <alignment horizontal="center" vertical="top" wrapText="1"/>
    </xf>
    <xf numFmtId="0" fontId="17" fillId="2" borderId="19" xfId="0" applyFont="1" applyFill="1" applyBorder="1" applyAlignment="1">
      <alignment horizontal="center" vertical="center" wrapText="1"/>
    </xf>
    <xf numFmtId="168" fontId="17" fillId="2" borderId="19" xfId="31" applyNumberFormat="1" applyFont="1" applyFill="1" applyBorder="1" applyAlignment="1">
      <alignment horizontal="center" vertical="top"/>
    </xf>
    <xf numFmtId="0" fontId="20" fillId="2" borderId="4" xfId="0" applyFont="1" applyFill="1" applyBorder="1"/>
    <xf numFmtId="0" fontId="19" fillId="2" borderId="20" xfId="0" applyFont="1" applyFill="1" applyBorder="1" applyAlignment="1"/>
    <xf numFmtId="0" fontId="19" fillId="2" borderId="6" xfId="0" applyFont="1" applyFill="1" applyBorder="1" applyAlignment="1"/>
    <xf numFmtId="168" fontId="17" fillId="2" borderId="19" xfId="30" applyNumberFormat="1" applyFont="1" applyFill="1" applyBorder="1" applyAlignment="1">
      <alignment horizontal="center" vertical="center" wrapText="1"/>
    </xf>
    <xf numFmtId="0" fontId="20" fillId="2" borderId="21" xfId="0" applyFont="1" applyFill="1" applyBorder="1" applyAlignment="1">
      <alignment horizontal="left" vertical="top" wrapText="1"/>
    </xf>
    <xf numFmtId="0" fontId="20" fillId="2" borderId="19" xfId="0" applyFont="1" applyFill="1" applyBorder="1"/>
    <xf numFmtId="164" fontId="20" fillId="2" borderId="0" xfId="0" applyNumberFormat="1" applyFont="1" applyFill="1"/>
    <xf numFmtId="0" fontId="20" fillId="2" borderId="0" xfId="0" applyFont="1" applyFill="1" applyAlignment="1">
      <alignment horizontal="left" vertical="top" wrapText="1"/>
    </xf>
    <xf numFmtId="0" fontId="22" fillId="2" borderId="4" xfId="0" applyFont="1" applyFill="1" applyBorder="1" applyAlignment="1">
      <alignment horizontal="left" vertical="top" wrapText="1"/>
    </xf>
    <xf numFmtId="0" fontId="20" fillId="2" borderId="0" xfId="0" applyFont="1" applyFill="1" applyBorder="1" applyAlignment="1">
      <alignment horizontal="center" vertical="top" wrapText="1"/>
    </xf>
    <xf numFmtId="0" fontId="20" fillId="2" borderId="28" xfId="0" applyFont="1" applyFill="1" applyBorder="1" applyAlignment="1">
      <alignment horizontal="center" vertical="top" wrapText="1"/>
    </xf>
    <xf numFmtId="168" fontId="18" fillId="2" borderId="19" xfId="30" applyNumberFormat="1" applyFont="1" applyFill="1" applyBorder="1" applyAlignment="1">
      <alignment vertical="top" wrapText="1"/>
    </xf>
    <xf numFmtId="168" fontId="20" fillId="2" borderId="19" xfId="0" applyNumberFormat="1" applyFont="1" applyFill="1" applyBorder="1"/>
    <xf numFmtId="168" fontId="17" fillId="2" borderId="20" xfId="30" applyNumberFormat="1" applyFont="1" applyFill="1" applyBorder="1" applyAlignment="1">
      <alignment horizontal="right" vertical="center" wrapText="1"/>
    </xf>
    <xf numFmtId="168" fontId="17" fillId="2" borderId="19" xfId="30" applyNumberFormat="1" applyFont="1" applyFill="1" applyBorder="1" applyAlignment="1">
      <alignment horizontal="right" vertical="center" wrapText="1"/>
    </xf>
    <xf numFmtId="0" fontId="20" fillId="2" borderId="20" xfId="0" applyFont="1" applyFill="1" applyBorder="1"/>
    <xf numFmtId="168" fontId="20" fillId="2" borderId="0" xfId="0" applyNumberFormat="1" applyFont="1" applyFill="1"/>
    <xf numFmtId="0" fontId="19" fillId="2" borderId="19" xfId="0" applyFont="1" applyFill="1" applyBorder="1"/>
    <xf numFmtId="164" fontId="19" fillId="2" borderId="0" xfId="0" applyNumberFormat="1" applyFont="1" applyFill="1"/>
    <xf numFmtId="0" fontId="17" fillId="2" borderId="19" xfId="3" applyFont="1" applyFill="1" applyBorder="1" applyAlignment="1">
      <alignment horizontal="left" vertical="top" wrapText="1"/>
    </xf>
    <xf numFmtId="0" fontId="15" fillId="2" borderId="19" xfId="3" applyFont="1" applyFill="1" applyBorder="1" applyAlignment="1">
      <alignment horizontal="left" vertical="top" wrapText="1"/>
    </xf>
    <xf numFmtId="0" fontId="17" fillId="2" borderId="0" xfId="0" applyFont="1" applyFill="1" applyAlignment="1">
      <alignment horizontal="left" vertical="top" wrapText="1"/>
    </xf>
    <xf numFmtId="0" fontId="17" fillId="2" borderId="19" xfId="0" applyFont="1" applyFill="1" applyBorder="1" applyAlignment="1">
      <alignment horizontal="left" vertical="top" wrapText="1"/>
    </xf>
    <xf numFmtId="168" fontId="18" fillId="2" borderId="19" xfId="31" applyNumberFormat="1" applyFont="1" applyFill="1" applyBorder="1" applyAlignment="1">
      <alignment vertical="top"/>
    </xf>
    <xf numFmtId="0" fontId="17" fillId="2" borderId="1" xfId="0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0" fontId="44" fillId="2" borderId="19" xfId="0" applyFont="1" applyFill="1" applyBorder="1" applyAlignment="1">
      <alignment horizontal="left" vertical="top" wrapText="1"/>
    </xf>
    <xf numFmtId="0" fontId="44" fillId="2" borderId="0" xfId="0" applyFont="1" applyFill="1" applyAlignment="1">
      <alignment horizontal="left" vertical="top" wrapText="1"/>
    </xf>
    <xf numFmtId="0" fontId="19" fillId="2" borderId="0" xfId="0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 vertical="top"/>
    </xf>
    <xf numFmtId="0" fontId="0" fillId="2" borderId="0" xfId="0" applyFont="1" applyFill="1" applyAlignment="1">
      <alignment horizontal="left" vertical="top" wrapText="1"/>
    </xf>
    <xf numFmtId="0" fontId="51" fillId="2" borderId="19" xfId="1" applyFont="1" applyFill="1" applyBorder="1" applyAlignment="1">
      <alignment horizontal="center" vertical="top" wrapText="1"/>
    </xf>
    <xf numFmtId="0" fontId="52" fillId="2" borderId="19" xfId="0" applyFont="1" applyFill="1" applyBorder="1" applyAlignment="1">
      <alignment horizontal="left" vertical="top" wrapText="1"/>
    </xf>
    <xf numFmtId="168" fontId="17" fillId="2" borderId="20" xfId="30" applyNumberFormat="1" applyFont="1" applyFill="1" applyBorder="1" applyAlignment="1">
      <alignment horizontal="right" vertical="top" wrapText="1"/>
    </xf>
    <xf numFmtId="0" fontId="15" fillId="2" borderId="0" xfId="0" applyFont="1" applyFill="1" applyBorder="1" applyAlignment="1">
      <alignment vertical="top" wrapText="1"/>
    </xf>
    <xf numFmtId="0" fontId="20" fillId="2" borderId="19" xfId="0" applyFont="1" applyFill="1" applyBorder="1" applyAlignment="1">
      <alignment horizontal="left" vertical="center" wrapText="1"/>
    </xf>
    <xf numFmtId="0" fontId="49" fillId="2" borderId="0" xfId="0" applyFont="1" applyFill="1"/>
    <xf numFmtId="0" fontId="53" fillId="2" borderId="0" xfId="0" applyFont="1" applyFill="1" applyAlignment="1">
      <alignment horizontal="left" vertical="center" wrapText="1"/>
    </xf>
    <xf numFmtId="0" fontId="20" fillId="2" borderId="19" xfId="0" applyFont="1" applyFill="1" applyBorder="1" applyAlignment="1">
      <alignment wrapText="1"/>
    </xf>
    <xf numFmtId="0" fontId="15" fillId="2" borderId="19" xfId="0" applyFont="1" applyFill="1" applyBorder="1" applyAlignment="1">
      <alignment horizontal="center" vertical="top" wrapText="1"/>
    </xf>
    <xf numFmtId="0" fontId="17" fillId="2" borderId="20" xfId="0" applyFont="1" applyFill="1" applyBorder="1" applyAlignment="1">
      <alignment horizontal="left" vertical="top" wrapText="1"/>
    </xf>
    <xf numFmtId="0" fontId="15" fillId="2" borderId="19" xfId="0" applyFont="1" applyFill="1" applyBorder="1" applyAlignment="1">
      <alignment horizontal="left" vertical="center" wrapText="1"/>
    </xf>
    <xf numFmtId="0" fontId="15" fillId="2" borderId="19" xfId="0" applyFont="1" applyFill="1" applyBorder="1" applyAlignment="1">
      <alignment horizontal="left" vertical="top" wrapText="1"/>
    </xf>
    <xf numFmtId="168" fontId="18" fillId="2" borderId="19" xfId="31" applyNumberFormat="1" applyFont="1" applyFill="1" applyBorder="1" applyAlignment="1">
      <alignment horizontal="right" vertical="top"/>
    </xf>
    <xf numFmtId="168" fontId="43" fillId="0" borderId="19" xfId="30" applyNumberFormat="1" applyFont="1" applyBorder="1" applyAlignment="1">
      <alignment horizontal="right" vertical="top" wrapText="1"/>
    </xf>
    <xf numFmtId="0" fontId="19" fillId="2" borderId="32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/>
    </xf>
    <xf numFmtId="0" fontId="20" fillId="2" borderId="32" xfId="0" applyFont="1" applyFill="1" applyBorder="1" applyAlignment="1">
      <alignment horizontal="center" vertical="top"/>
    </xf>
    <xf numFmtId="0" fontId="20" fillId="2" borderId="1" xfId="0" applyFont="1" applyFill="1" applyBorder="1" applyAlignment="1">
      <alignment horizontal="center" vertical="top"/>
    </xf>
    <xf numFmtId="0" fontId="20" fillId="2" borderId="2" xfId="0" applyFont="1" applyFill="1" applyBorder="1" applyAlignment="1">
      <alignment horizontal="center" vertical="top"/>
    </xf>
    <xf numFmtId="0" fontId="19" fillId="2" borderId="0" xfId="5" applyFont="1" applyFill="1" applyAlignment="1">
      <alignment horizontal="left"/>
    </xf>
    <xf numFmtId="0" fontId="19" fillId="2" borderId="8" xfId="0" applyFont="1" applyFill="1" applyBorder="1" applyAlignment="1">
      <alignment horizontal="center"/>
    </xf>
    <xf numFmtId="0" fontId="20" fillId="2" borderId="8" xfId="0" applyFont="1" applyFill="1" applyBorder="1" applyAlignment="1">
      <alignment horizontal="center" vertical="top"/>
    </xf>
    <xf numFmtId="0" fontId="17" fillId="2" borderId="19" xfId="0" applyFont="1" applyFill="1" applyBorder="1" applyAlignment="1">
      <alignment horizontal="center" vertical="top" wrapText="1"/>
    </xf>
    <xf numFmtId="0" fontId="17" fillId="2" borderId="25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vertical="top" wrapText="1"/>
    </xf>
    <xf numFmtId="0" fontId="19" fillId="2" borderId="19" xfId="0" applyFont="1" applyFill="1" applyBorder="1" applyAlignment="1">
      <alignment horizontal="center" vertical="top" wrapText="1"/>
    </xf>
    <xf numFmtId="0" fontId="20" fillId="2" borderId="27" xfId="0" applyFont="1" applyFill="1" applyBorder="1" applyAlignment="1">
      <alignment horizontal="center" vertical="top" wrapText="1"/>
    </xf>
    <xf numFmtId="0" fontId="20" fillId="2" borderId="28" xfId="0" applyFont="1" applyFill="1" applyBorder="1" applyAlignment="1">
      <alignment horizontal="center" vertical="top" wrapText="1"/>
    </xf>
    <xf numFmtId="0" fontId="20" fillId="2" borderId="23" xfId="0" applyFont="1" applyFill="1" applyBorder="1" applyAlignment="1">
      <alignment horizontal="center" vertical="top" wrapText="1"/>
    </xf>
    <xf numFmtId="0" fontId="20" fillId="2" borderId="20" xfId="0" applyFont="1" applyFill="1" applyBorder="1" applyAlignment="1">
      <alignment horizontal="center" vertical="top" wrapText="1"/>
    </xf>
    <xf numFmtId="0" fontId="20" fillId="2" borderId="33" xfId="0" applyFont="1" applyFill="1" applyBorder="1" applyAlignment="1">
      <alignment horizontal="center" vertical="top" wrapText="1"/>
    </xf>
    <xf numFmtId="0" fontId="48" fillId="2" borderId="32" xfId="0" applyFont="1" applyFill="1" applyBorder="1" applyAlignment="1">
      <alignment horizontal="center" vertical="top" wrapText="1"/>
    </xf>
    <xf numFmtId="0" fontId="48" fillId="2" borderId="1" xfId="0" applyFont="1" applyFill="1" applyBorder="1" applyAlignment="1">
      <alignment horizontal="center" vertical="top" wrapText="1"/>
    </xf>
    <xf numFmtId="0" fontId="48" fillId="2" borderId="2" xfId="0" applyFont="1" applyFill="1" applyBorder="1" applyAlignment="1">
      <alignment horizontal="center" vertical="top" wrapText="1"/>
    </xf>
    <xf numFmtId="0" fontId="19" fillId="2" borderId="0" xfId="5" applyFont="1" applyFill="1" applyAlignment="1">
      <alignment horizontal="center" wrapText="1"/>
    </xf>
    <xf numFmtId="0" fontId="20" fillId="2" borderId="4" xfId="0" applyFont="1" applyFill="1" applyBorder="1" applyAlignment="1">
      <alignment horizontal="center" vertical="top" wrapText="1"/>
    </xf>
    <xf numFmtId="0" fontId="19" fillId="2" borderId="29" xfId="0" applyFont="1" applyFill="1" applyBorder="1" applyAlignment="1">
      <alignment horizontal="center" vertical="top" wrapText="1"/>
    </xf>
    <xf numFmtId="0" fontId="19" fillId="2" borderId="0" xfId="0" applyFont="1" applyFill="1" applyBorder="1" applyAlignment="1">
      <alignment horizontal="center" vertical="top" wrapText="1"/>
    </xf>
    <xf numFmtId="0" fontId="19" fillId="2" borderId="3" xfId="0" applyFont="1" applyFill="1" applyBorder="1" applyAlignment="1">
      <alignment horizontal="center" vertical="top" wrapText="1"/>
    </xf>
    <xf numFmtId="0" fontId="17" fillId="2" borderId="20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20" fillId="0" borderId="0" xfId="9" applyFont="1" applyFill="1" applyAlignment="1">
      <alignment horizontal="right"/>
    </xf>
    <xf numFmtId="0" fontId="21" fillId="2" borderId="20" xfId="30" applyFont="1" applyFill="1" applyBorder="1" applyAlignment="1">
      <alignment horizontal="center" vertical="top" wrapText="1"/>
    </xf>
    <xf numFmtId="0" fontId="21" fillId="2" borderId="6" xfId="30" applyFont="1" applyFill="1" applyBorder="1" applyAlignment="1">
      <alignment horizontal="center" vertical="top" wrapText="1"/>
    </xf>
    <xf numFmtId="0" fontId="21" fillId="2" borderId="21" xfId="30" applyFont="1" applyFill="1" applyBorder="1" applyAlignment="1">
      <alignment horizontal="center" vertical="top" wrapText="1"/>
    </xf>
    <xf numFmtId="0" fontId="21" fillId="0" borderId="20" xfId="30" applyFont="1" applyBorder="1" applyAlignment="1">
      <alignment horizontal="center" vertical="center" wrapText="1"/>
    </xf>
    <xf numFmtId="0" fontId="21" fillId="0" borderId="21" xfId="30" applyFont="1" applyBorder="1" applyAlignment="1">
      <alignment horizontal="center" vertical="center" wrapText="1"/>
    </xf>
    <xf numFmtId="0" fontId="17" fillId="0" borderId="30" xfId="30" applyFont="1" applyBorder="1" applyAlignment="1">
      <alignment horizontal="center" vertical="center" wrapText="1"/>
    </xf>
    <xf numFmtId="0" fontId="17" fillId="0" borderId="2" xfId="30" applyFont="1" applyBorder="1" applyAlignment="1">
      <alignment horizontal="center" vertical="center" wrapText="1"/>
    </xf>
    <xf numFmtId="169" fontId="50" fillId="0" borderId="0" xfId="0" applyNumberFormat="1" applyFont="1" applyFill="1" applyAlignment="1">
      <alignment horizontal="center" wrapText="1"/>
    </xf>
    <xf numFmtId="0" fontId="15" fillId="2" borderId="19" xfId="0" applyFont="1" applyFill="1" applyBorder="1" applyAlignment="1">
      <alignment horizontal="left" vertical="top" wrapText="1"/>
    </xf>
    <xf numFmtId="0" fontId="17" fillId="2" borderId="19" xfId="0" applyFont="1" applyFill="1" applyBorder="1" applyAlignment="1">
      <alignment horizontal="left" vertical="top" wrapText="1"/>
    </xf>
    <xf numFmtId="0" fontId="17" fillId="2" borderId="32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20" fillId="2" borderId="0" xfId="0" applyFont="1" applyFill="1" applyAlignment="1">
      <alignment horizontal="right"/>
    </xf>
    <xf numFmtId="0" fontId="20" fillId="2" borderId="0" xfId="9" applyFont="1" applyFill="1" applyAlignment="1">
      <alignment horizontal="right"/>
    </xf>
    <xf numFmtId="0" fontId="15" fillId="2" borderId="0" xfId="34" applyFont="1" applyFill="1" applyBorder="1" applyAlignment="1">
      <alignment horizontal="left" vertical="top"/>
    </xf>
    <xf numFmtId="0" fontId="20" fillId="2" borderId="0" xfId="34" applyFont="1" applyFill="1" applyBorder="1" applyAlignment="1">
      <alignment horizontal="left" vertical="top"/>
    </xf>
    <xf numFmtId="0" fontId="15" fillId="2" borderId="0" xfId="4" applyFont="1" applyFill="1" applyAlignment="1">
      <alignment horizontal="center"/>
    </xf>
    <xf numFmtId="0" fontId="20" fillId="2" borderId="5" xfId="34" applyFont="1" applyFill="1" applyBorder="1" applyAlignment="1">
      <alignment horizontal="left" vertical="top"/>
    </xf>
    <xf numFmtId="0" fontId="20" fillId="2" borderId="7" xfId="34" applyFont="1" applyFill="1" applyBorder="1" applyAlignment="1">
      <alignment horizontal="left" vertical="top"/>
    </xf>
    <xf numFmtId="0" fontId="15" fillId="2" borderId="0" xfId="0" applyFont="1" applyFill="1" applyAlignment="1">
      <alignment horizontal="center" vertical="top"/>
    </xf>
    <xf numFmtId="0" fontId="15" fillId="2" borderId="0" xfId="0" applyFont="1" applyFill="1" applyAlignment="1">
      <alignment horizontal="left" vertical="top" wrapText="1"/>
    </xf>
    <xf numFmtId="0" fontId="19" fillId="2" borderId="0" xfId="0" applyFont="1" applyFill="1" applyAlignment="1">
      <alignment horizontal="center" wrapText="1"/>
    </xf>
    <xf numFmtId="0" fontId="17" fillId="2" borderId="20" xfId="34" applyFont="1" applyFill="1" applyBorder="1" applyAlignment="1">
      <alignment horizontal="center" vertical="top"/>
    </xf>
    <xf numFmtId="0" fontId="17" fillId="2" borderId="21" xfId="34" applyFont="1" applyFill="1" applyBorder="1" applyAlignment="1">
      <alignment horizontal="center" vertical="top"/>
    </xf>
    <xf numFmtId="0" fontId="20" fillId="2" borderId="20" xfId="34" applyFont="1" applyFill="1" applyBorder="1" applyAlignment="1">
      <alignment horizontal="left" vertical="top"/>
    </xf>
    <xf numFmtId="0" fontId="20" fillId="2" borderId="21" xfId="34" applyFont="1" applyFill="1" applyBorder="1" applyAlignment="1">
      <alignment horizontal="left" vertical="top"/>
    </xf>
    <xf numFmtId="0" fontId="18" fillId="2" borderId="32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7" fillId="2" borderId="19" xfId="0" applyFont="1" applyFill="1" applyBorder="1" applyAlignment="1">
      <alignment horizontal="center" vertical="center" wrapText="1"/>
    </xf>
    <xf numFmtId="0" fontId="20" fillId="2" borderId="32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center" vertical="top" wrapText="1"/>
    </xf>
    <xf numFmtId="0" fontId="20" fillId="2" borderId="2" xfId="0" applyFont="1" applyFill="1" applyBorder="1" applyAlignment="1">
      <alignment horizontal="center" vertical="top" wrapText="1"/>
    </xf>
    <xf numFmtId="0" fontId="20" fillId="2" borderId="32" xfId="0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20" fillId="2" borderId="2" xfId="0" applyFont="1" applyFill="1" applyBorder="1" applyAlignment="1">
      <alignment horizontal="center"/>
    </xf>
    <xf numFmtId="0" fontId="17" fillId="2" borderId="32" xfId="34" applyFont="1" applyFill="1" applyBorder="1" applyAlignment="1">
      <alignment horizontal="center" vertical="center"/>
    </xf>
    <xf numFmtId="0" fontId="17" fillId="2" borderId="1" xfId="34" applyFont="1" applyFill="1" applyBorder="1" applyAlignment="1">
      <alignment horizontal="center" vertical="center"/>
    </xf>
    <xf numFmtId="0" fontId="17" fillId="2" borderId="2" xfId="34" applyFont="1" applyFill="1" applyBorder="1" applyAlignment="1">
      <alignment horizontal="center" vertical="center"/>
    </xf>
    <xf numFmtId="0" fontId="20" fillId="2" borderId="32" xfId="34" applyFont="1" applyFill="1" applyBorder="1" applyAlignment="1">
      <alignment horizontal="center"/>
    </xf>
    <xf numFmtId="0" fontId="20" fillId="2" borderId="1" xfId="34" applyFont="1" applyFill="1" applyBorder="1" applyAlignment="1">
      <alignment horizontal="center"/>
    </xf>
    <xf numFmtId="0" fontId="20" fillId="2" borderId="2" xfId="34" applyFont="1" applyFill="1" applyBorder="1" applyAlignment="1">
      <alignment horizontal="center"/>
    </xf>
    <xf numFmtId="0" fontId="51" fillId="2" borderId="32" xfId="1" applyFont="1" applyFill="1" applyBorder="1" applyAlignment="1">
      <alignment horizontal="center" vertical="top" wrapText="1"/>
    </xf>
    <xf numFmtId="0" fontId="51" fillId="2" borderId="1" xfId="1" applyFont="1" applyFill="1" applyBorder="1" applyAlignment="1">
      <alignment horizontal="center" vertical="top" wrapText="1"/>
    </xf>
    <xf numFmtId="0" fontId="51" fillId="2" borderId="2" xfId="1" applyFont="1" applyFill="1" applyBorder="1" applyAlignment="1">
      <alignment horizontal="center" vertical="top" wrapText="1"/>
    </xf>
    <xf numFmtId="0" fontId="0" fillId="2" borderId="1" xfId="0" applyFill="1" applyBorder="1"/>
    <xf numFmtId="0" fontId="0" fillId="2" borderId="2" xfId="0" applyFill="1" applyBorder="1"/>
    <xf numFmtId="0" fontId="20" fillId="2" borderId="0" xfId="34" applyFont="1" applyFill="1" applyAlignment="1">
      <alignment horizontal="right" vertical="center" wrapText="1"/>
    </xf>
    <xf numFmtId="0" fontId="15" fillId="2" borderId="0" xfId="4" applyFont="1" applyFill="1" applyAlignment="1">
      <alignment horizontal="center" wrapText="1"/>
    </xf>
    <xf numFmtId="0" fontId="20" fillId="2" borderId="0" xfId="84" applyFont="1" applyFill="1" applyAlignment="1">
      <alignment horizontal="right"/>
    </xf>
    <xf numFmtId="0" fontId="20" fillId="2" borderId="0" xfId="84" applyFont="1" applyFill="1" applyAlignment="1">
      <alignment horizontal="center" vertical="center" wrapText="1"/>
    </xf>
    <xf numFmtId="0" fontId="20" fillId="2" borderId="20" xfId="84" applyFont="1" applyFill="1" applyBorder="1" applyAlignment="1">
      <alignment horizontal="center"/>
    </xf>
    <xf numFmtId="0" fontId="20" fillId="2" borderId="33" xfId="84" applyFont="1" applyFill="1" applyBorder="1" applyAlignment="1">
      <alignment horizontal="center"/>
    </xf>
    <xf numFmtId="0" fontId="20" fillId="2" borderId="32" xfId="84" applyFont="1" applyFill="1" applyBorder="1" applyAlignment="1">
      <alignment horizontal="center" vertical="center" wrapText="1"/>
    </xf>
    <xf numFmtId="0" fontId="20" fillId="2" borderId="1" xfId="84" applyFont="1" applyFill="1" applyBorder="1" applyAlignment="1">
      <alignment horizontal="center" vertical="center" wrapText="1"/>
    </xf>
    <xf numFmtId="0" fontId="20" fillId="2" borderId="2" xfId="84" applyFont="1" applyFill="1" applyBorder="1" applyAlignment="1">
      <alignment horizontal="center" vertical="center" wrapText="1"/>
    </xf>
    <xf numFmtId="0" fontId="20" fillId="2" borderId="36" xfId="84" applyFont="1" applyFill="1" applyBorder="1" applyAlignment="1">
      <alignment horizontal="center" vertical="center" wrapText="1"/>
    </xf>
    <xf numFmtId="0" fontId="20" fillId="2" borderId="9" xfId="84" applyFont="1" applyFill="1" applyBorder="1" applyAlignment="1">
      <alignment horizontal="center" vertical="center" wrapText="1"/>
    </xf>
    <xf numFmtId="0" fontId="20" fillId="2" borderId="19" xfId="84" applyFont="1" applyFill="1" applyBorder="1" applyAlignment="1">
      <alignment horizontal="center" vertical="center" wrapText="1"/>
    </xf>
    <xf numFmtId="49" fontId="45" fillId="2" borderId="20" xfId="84" applyNumberFormat="1" applyFont="1" applyFill="1" applyBorder="1" applyAlignment="1">
      <alignment horizontal="left" vertical="center" wrapText="1"/>
    </xf>
    <xf numFmtId="49" fontId="45" fillId="2" borderId="33" xfId="84" applyNumberFormat="1" applyFont="1" applyFill="1" applyBorder="1" applyAlignment="1">
      <alignment horizontal="left" vertical="center" wrapText="1"/>
    </xf>
    <xf numFmtId="49" fontId="45" fillId="2" borderId="21" xfId="84" applyNumberFormat="1" applyFont="1" applyFill="1" applyBorder="1" applyAlignment="1">
      <alignment horizontal="left" vertical="center" wrapText="1"/>
    </xf>
    <xf numFmtId="0" fontId="19" fillId="2" borderId="20" xfId="84" applyFont="1" applyFill="1" applyBorder="1" applyAlignment="1">
      <alignment horizontal="left" vertical="center"/>
    </xf>
    <xf numFmtId="0" fontId="19" fillId="2" borderId="33" xfId="84" applyFont="1" applyFill="1" applyBorder="1" applyAlignment="1">
      <alignment horizontal="left" vertical="center"/>
    </xf>
    <xf numFmtId="0" fontId="19" fillId="2" borderId="21" xfId="84" applyFont="1" applyFill="1" applyBorder="1" applyAlignment="1">
      <alignment horizontal="left" vertical="center"/>
    </xf>
    <xf numFmtId="170" fontId="15" fillId="2" borderId="20" xfId="84" applyNumberFormat="1" applyFont="1" applyFill="1" applyBorder="1" applyAlignment="1">
      <alignment horizontal="center" vertical="center" wrapText="1"/>
    </xf>
    <xf numFmtId="170" fontId="15" fillId="2" borderId="33" xfId="84" applyNumberFormat="1" applyFont="1" applyFill="1" applyBorder="1" applyAlignment="1">
      <alignment horizontal="center" vertical="center" wrapText="1"/>
    </xf>
    <xf numFmtId="170" fontId="15" fillId="2" borderId="21" xfId="84" applyNumberFormat="1" applyFont="1" applyFill="1" applyBorder="1" applyAlignment="1">
      <alignment horizontal="center" vertical="center" wrapText="1"/>
    </xf>
    <xf numFmtId="0" fontId="17" fillId="2" borderId="19" xfId="84" applyFont="1" applyFill="1" applyBorder="1" applyAlignment="1">
      <alignment horizontal="center"/>
    </xf>
  </cellXfs>
  <cellStyles count="85">
    <cellStyle name="_artabyuje" xfId="12"/>
    <cellStyle name="20% - Accent1 2" xfId="36"/>
    <cellStyle name="20% - Accent2 2" xfId="37"/>
    <cellStyle name="20% - Accent3 2" xfId="38"/>
    <cellStyle name="20% - Accent4 2" xfId="39"/>
    <cellStyle name="20% - Accent5 2" xfId="40"/>
    <cellStyle name="20% - Accent6 2" xfId="41"/>
    <cellStyle name="40% - Accent1 2" xfId="42"/>
    <cellStyle name="40% - Accent2 2" xfId="43"/>
    <cellStyle name="40% - Accent3 2" xfId="44"/>
    <cellStyle name="40% - Accent4 2" xfId="45"/>
    <cellStyle name="40% - Accent5 2" xfId="46"/>
    <cellStyle name="40% - Accent6 2" xfId="47"/>
    <cellStyle name="60% - Accent1 2" xfId="48"/>
    <cellStyle name="60% - Accent2 2" xfId="49"/>
    <cellStyle name="60% - Accent3 2" xfId="50"/>
    <cellStyle name="60% - Accent4 2" xfId="51"/>
    <cellStyle name="60% - Accent5 2" xfId="52"/>
    <cellStyle name="60% - Accent6 2" xfId="53"/>
    <cellStyle name="Accent1 2" xfId="54"/>
    <cellStyle name="Accent2 2" xfId="55"/>
    <cellStyle name="Accent3 2" xfId="56"/>
    <cellStyle name="Accent4 2" xfId="57"/>
    <cellStyle name="Accent5 2" xfId="58"/>
    <cellStyle name="Accent6 2" xfId="59"/>
    <cellStyle name="Bad 2" xfId="60"/>
    <cellStyle name="Calculation 2" xfId="61"/>
    <cellStyle name="Check Cell 2" xfId="62"/>
    <cellStyle name="Comma 2" xfId="13"/>
    <cellStyle name="Comma 2 2" xfId="14"/>
    <cellStyle name="Comma 3" xfId="15"/>
    <cellStyle name="Comma 4" xfId="16"/>
    <cellStyle name="Comma 5" xfId="17"/>
    <cellStyle name="Comma 6" xfId="6"/>
    <cellStyle name="Comma 6 2" xfId="78"/>
    <cellStyle name="Comma 7" xfId="18"/>
    <cellStyle name="Comma 8" xfId="79"/>
    <cellStyle name="Comma 9" xfId="83"/>
    <cellStyle name="Explanatory Text 2" xfId="63"/>
    <cellStyle name="Good 2" xfId="64"/>
    <cellStyle name="Heading 1 2" xfId="65"/>
    <cellStyle name="Heading 2 2" xfId="66"/>
    <cellStyle name="Heading 3 2" xfId="67"/>
    <cellStyle name="Heading 4 2" xfId="68"/>
    <cellStyle name="Input 2" xfId="69"/>
    <cellStyle name="Linked Cell 2" xfId="70"/>
    <cellStyle name="Neutral 2" xfId="71"/>
    <cellStyle name="Normal" xfId="0" builtinId="0"/>
    <cellStyle name="Normal 10" xfId="33"/>
    <cellStyle name="Normal 11" xfId="19"/>
    <cellStyle name="Normal 12" xfId="34"/>
    <cellStyle name="Normal 2" xfId="1"/>
    <cellStyle name="Normal 2 2" xfId="20"/>
    <cellStyle name="Normal 2 2 2" xfId="10"/>
    <cellStyle name="Normal 2 3" xfId="8"/>
    <cellStyle name="Normal 2 4" xfId="84"/>
    <cellStyle name="Normal 3" xfId="3"/>
    <cellStyle name="Normal 3 2" xfId="7"/>
    <cellStyle name="Normal 4" xfId="5"/>
    <cellStyle name="Normal 4 2" xfId="32"/>
    <cellStyle name="Normal 4 3" xfId="35"/>
    <cellStyle name="Normal 5" xfId="11"/>
    <cellStyle name="Normal 5 2" xfId="9"/>
    <cellStyle name="Normal 5 3" xfId="77"/>
    <cellStyle name="Normal 5 4" xfId="82"/>
    <cellStyle name="Normal 6" xfId="21"/>
    <cellStyle name="Normal 7" xfId="22"/>
    <cellStyle name="Normal 8" xfId="30"/>
    <cellStyle name="Normal 9" xfId="4"/>
    <cellStyle name="Note 2" xfId="72"/>
    <cellStyle name="Output 2" xfId="73"/>
    <cellStyle name="Percent 2" xfId="2"/>
    <cellStyle name="Percent 2 2" xfId="23"/>
    <cellStyle name="SN_241" xfId="31"/>
    <cellStyle name="SN_b" xfId="80"/>
    <cellStyle name="SN_it" xfId="81"/>
    <cellStyle name="Style 1" xfId="24"/>
    <cellStyle name="Title 2" xfId="74"/>
    <cellStyle name="Total 2" xfId="75"/>
    <cellStyle name="Warning Text 2" xfId="76"/>
    <cellStyle name="Обычный 2" xfId="25"/>
    <cellStyle name="Обычный 3" xfId="26"/>
    <cellStyle name="Стиль 1" xfId="27"/>
    <cellStyle name="Финансовый 2" xfId="28"/>
    <cellStyle name="Финансовый 3" xfId="29"/>
  </cellStyles>
  <dxfs count="0"/>
  <tableStyles count="0" defaultTableStyle="TableStyleMedium2" defaultPivotStyle="PivotStyleLight16"/>
  <colors>
    <mruColors>
      <color rgb="FFA7F9F7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M92"/>
  <sheetViews>
    <sheetView topLeftCell="A14" zoomScaleNormal="100" zoomScaleSheetLayoutView="85" workbookViewId="0">
      <selection activeCell="J49" sqref="J49"/>
    </sheetView>
  </sheetViews>
  <sheetFormatPr defaultColWidth="9.140625" defaultRowHeight="17.25"/>
  <cols>
    <col min="1" max="1" width="10.42578125" style="205" customWidth="1"/>
    <col min="2" max="2" width="23" style="205" customWidth="1"/>
    <col min="3" max="3" width="68.5703125" style="205" customWidth="1"/>
    <col min="4" max="4" width="18.7109375" style="205" customWidth="1"/>
    <col min="5" max="5" width="19.28515625" style="205" customWidth="1"/>
    <col min="6" max="7" width="9.140625" style="205"/>
    <col min="8" max="8" width="9.7109375" style="205" customWidth="1"/>
    <col min="9" max="16384" width="9.140625" style="205"/>
  </cols>
  <sheetData>
    <row r="1" spans="1:39">
      <c r="E1" s="206" t="s">
        <v>84</v>
      </c>
    </row>
    <row r="2" spans="1:39" s="207" customFormat="1">
      <c r="E2" s="208" t="s">
        <v>112</v>
      </c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</row>
    <row r="3" spans="1:39" s="207" customFormat="1" ht="15.75" customHeight="1">
      <c r="E3" s="208" t="s">
        <v>49</v>
      </c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</row>
    <row r="6" spans="1:39" ht="67.5" customHeight="1">
      <c r="A6" s="287" t="s">
        <v>111</v>
      </c>
      <c r="B6" s="287"/>
      <c r="C6" s="287"/>
      <c r="D6" s="287"/>
      <c r="E6" s="287"/>
    </row>
    <row r="8" spans="1:39">
      <c r="E8" s="206" t="s">
        <v>40</v>
      </c>
    </row>
    <row r="9" spans="1:39" s="210" customFormat="1" ht="112.5" customHeight="1">
      <c r="A9" s="288" t="s">
        <v>20</v>
      </c>
      <c r="B9" s="288"/>
      <c r="C9" s="288" t="s">
        <v>41</v>
      </c>
      <c r="D9" s="292" t="s">
        <v>73</v>
      </c>
      <c r="E9" s="293"/>
      <c r="G9" s="211"/>
    </row>
    <row r="10" spans="1:39" s="210" customFormat="1" ht="33.75" customHeight="1">
      <c r="A10" s="212" t="s">
        <v>24</v>
      </c>
      <c r="B10" s="213" t="s">
        <v>25</v>
      </c>
      <c r="C10" s="288"/>
      <c r="D10" s="214" t="s">
        <v>113</v>
      </c>
      <c r="E10" s="215" t="s">
        <v>70</v>
      </c>
    </row>
    <row r="11" spans="1:39" s="210" customFormat="1" ht="33.75" customHeight="1">
      <c r="A11" s="216"/>
      <c r="B11" s="185"/>
      <c r="C11" s="217" t="s">
        <v>72</v>
      </c>
      <c r="D11" s="218">
        <f>+D12+D57</f>
        <v>0</v>
      </c>
      <c r="E11" s="218">
        <f>+E12+E57</f>
        <v>0</v>
      </c>
    </row>
    <row r="12" spans="1:39" ht="24.75" customHeight="1">
      <c r="A12" s="219"/>
      <c r="B12" s="220" t="s">
        <v>47</v>
      </c>
      <c r="C12" s="221"/>
      <c r="D12" s="218">
        <f t="shared" ref="D12:E12" si="0">+D13</f>
        <v>0</v>
      </c>
      <c r="E12" s="218">
        <f t="shared" si="0"/>
        <v>0</v>
      </c>
    </row>
    <row r="13" spans="1:39">
      <c r="A13" s="289">
        <v>1090</v>
      </c>
      <c r="B13" s="279"/>
      <c r="C13" s="119" t="s">
        <v>42</v>
      </c>
      <c r="D13" s="222">
        <f t="shared" ref="D13:E13" si="1">+D20+D26</f>
        <v>0</v>
      </c>
      <c r="E13" s="222">
        <f t="shared" si="1"/>
        <v>0</v>
      </c>
    </row>
    <row r="14" spans="1:39" ht="15" customHeight="1">
      <c r="A14" s="290"/>
      <c r="B14" s="280"/>
      <c r="C14" s="223" t="s">
        <v>28</v>
      </c>
      <c r="D14" s="224"/>
      <c r="E14" s="224"/>
    </row>
    <row r="15" spans="1:39">
      <c r="A15" s="290"/>
      <c r="B15" s="280"/>
      <c r="C15" s="119" t="s">
        <v>43</v>
      </c>
      <c r="D15" s="224"/>
      <c r="E15" s="224"/>
      <c r="H15" s="225"/>
    </row>
    <row r="16" spans="1:39">
      <c r="A16" s="290"/>
      <c r="B16" s="280"/>
      <c r="C16" s="226" t="s">
        <v>46</v>
      </c>
      <c r="D16" s="224"/>
      <c r="E16" s="224"/>
    </row>
    <row r="17" spans="1:5" ht="21" customHeight="1">
      <c r="A17" s="290"/>
      <c r="B17" s="280"/>
      <c r="C17" s="227" t="s">
        <v>44</v>
      </c>
      <c r="D17" s="224"/>
      <c r="E17" s="224"/>
    </row>
    <row r="18" spans="1:5" ht="51" customHeight="1">
      <c r="A18" s="291"/>
      <c r="B18" s="281"/>
      <c r="C18" s="117" t="s">
        <v>48</v>
      </c>
      <c r="D18" s="224"/>
      <c r="E18" s="224"/>
    </row>
    <row r="19" spans="1:5" ht="21" customHeight="1">
      <c r="A19" s="228"/>
      <c r="B19" s="229"/>
      <c r="C19" s="151" t="s">
        <v>77</v>
      </c>
      <c r="D19" s="152"/>
      <c r="E19" s="152"/>
    </row>
    <row r="20" spans="1:5">
      <c r="A20" s="271"/>
      <c r="B20" s="272">
        <v>11001</v>
      </c>
      <c r="C20" s="33" t="s">
        <v>5</v>
      </c>
      <c r="D20" s="230">
        <f>+'2'!G17</f>
        <v>-17510</v>
      </c>
      <c r="E20" s="230">
        <v>-29500</v>
      </c>
    </row>
    <row r="21" spans="1:5" ht="22.5" customHeight="1">
      <c r="A21" s="265"/>
      <c r="B21" s="268"/>
      <c r="C21" s="39" t="s">
        <v>58</v>
      </c>
      <c r="D21" s="224"/>
      <c r="E21" s="224"/>
    </row>
    <row r="22" spans="1:5" ht="14.25" customHeight="1">
      <c r="A22" s="265"/>
      <c r="B22" s="268"/>
      <c r="C22" s="33" t="s">
        <v>45</v>
      </c>
      <c r="D22" s="224"/>
      <c r="E22" s="224"/>
    </row>
    <row r="23" spans="1:5" ht="52.5" customHeight="1">
      <c r="A23" s="265"/>
      <c r="B23" s="268"/>
      <c r="C23" s="40" t="s">
        <v>59</v>
      </c>
      <c r="D23" s="231"/>
      <c r="E23" s="231"/>
    </row>
    <row r="24" spans="1:5">
      <c r="A24" s="265"/>
      <c r="B24" s="268"/>
      <c r="C24" s="33" t="s">
        <v>7</v>
      </c>
      <c r="D24" s="224"/>
      <c r="E24" s="224"/>
    </row>
    <row r="25" spans="1:5" ht="22.5" customHeight="1">
      <c r="A25" s="266"/>
      <c r="B25" s="269"/>
      <c r="C25" s="41" t="s">
        <v>131</v>
      </c>
      <c r="D25" s="224"/>
      <c r="E25" s="224"/>
    </row>
    <row r="26" spans="1:5">
      <c r="A26" s="271"/>
      <c r="B26" s="272">
        <v>11001</v>
      </c>
      <c r="C26" s="33" t="s">
        <v>5</v>
      </c>
      <c r="D26" s="230">
        <f>+'2'!G33</f>
        <v>17510</v>
      </c>
      <c r="E26" s="230">
        <v>29500</v>
      </c>
    </row>
    <row r="27" spans="1:5" ht="22.5" customHeight="1">
      <c r="A27" s="265"/>
      <c r="B27" s="268"/>
      <c r="C27" s="39" t="s">
        <v>58</v>
      </c>
      <c r="D27" s="224"/>
      <c r="E27" s="224"/>
    </row>
    <row r="28" spans="1:5" ht="14.25" customHeight="1">
      <c r="A28" s="265"/>
      <c r="B28" s="268"/>
      <c r="C28" s="33" t="s">
        <v>45</v>
      </c>
      <c r="D28" s="224"/>
      <c r="E28" s="224"/>
    </row>
    <row r="29" spans="1:5" ht="52.5" customHeight="1">
      <c r="A29" s="265"/>
      <c r="B29" s="268"/>
      <c r="C29" s="40" t="s">
        <v>59</v>
      </c>
      <c r="D29" s="231"/>
      <c r="E29" s="231"/>
    </row>
    <row r="30" spans="1:5">
      <c r="A30" s="265"/>
      <c r="B30" s="268"/>
      <c r="C30" s="33" t="s">
        <v>7</v>
      </c>
      <c r="D30" s="224"/>
      <c r="E30" s="224"/>
    </row>
    <row r="31" spans="1:5" ht="22.5" customHeight="1">
      <c r="A31" s="266"/>
      <c r="B31" s="269"/>
      <c r="C31" s="41" t="s">
        <v>131</v>
      </c>
      <c r="D31" s="224"/>
      <c r="E31" s="224"/>
    </row>
    <row r="32" spans="1:5">
      <c r="A32" s="278">
        <v>1112</v>
      </c>
      <c r="B32" s="279"/>
      <c r="C32" s="119" t="s">
        <v>42</v>
      </c>
      <c r="D32" s="232">
        <f>+D39+D46+D51</f>
        <v>0</v>
      </c>
      <c r="E32" s="233">
        <f>+E39+E46+E51</f>
        <v>0</v>
      </c>
    </row>
    <row r="33" spans="1:10" ht="54" customHeight="1">
      <c r="A33" s="278"/>
      <c r="B33" s="280"/>
      <c r="C33" s="117" t="s">
        <v>135</v>
      </c>
      <c r="D33" s="234"/>
      <c r="E33" s="224"/>
    </row>
    <row r="34" spans="1:10">
      <c r="A34" s="278"/>
      <c r="B34" s="280"/>
      <c r="C34" s="119" t="s">
        <v>43</v>
      </c>
      <c r="D34" s="234"/>
      <c r="E34" s="224"/>
    </row>
    <row r="35" spans="1:10" ht="60" customHeight="1">
      <c r="A35" s="278"/>
      <c r="B35" s="280"/>
      <c r="C35" s="117" t="s">
        <v>137</v>
      </c>
      <c r="D35" s="234"/>
      <c r="E35" s="224"/>
    </row>
    <row r="36" spans="1:10" ht="21" customHeight="1">
      <c r="A36" s="278"/>
      <c r="B36" s="280"/>
      <c r="C36" s="131" t="s">
        <v>44</v>
      </c>
      <c r="D36" s="234"/>
      <c r="E36" s="224"/>
    </row>
    <row r="37" spans="1:10" ht="51" customHeight="1">
      <c r="A37" s="278"/>
      <c r="B37" s="281"/>
      <c r="C37" s="117" t="s">
        <v>138</v>
      </c>
      <c r="D37" s="234"/>
      <c r="E37" s="224"/>
      <c r="H37" s="235"/>
    </row>
    <row r="38" spans="1:10" s="72" customFormat="1" ht="21.75" customHeight="1">
      <c r="A38" s="282" t="s">
        <v>77</v>
      </c>
      <c r="B38" s="283"/>
      <c r="C38" s="283"/>
      <c r="D38" s="283"/>
      <c r="E38" s="116"/>
      <c r="J38" s="118"/>
    </row>
    <row r="39" spans="1:10" s="72" customFormat="1" ht="19.5" customHeight="1">
      <c r="A39" s="284"/>
      <c r="B39" s="267">
        <v>11001</v>
      </c>
      <c r="C39" s="119" t="s">
        <v>78</v>
      </c>
      <c r="D39" s="122">
        <f>+'2'!G46</f>
        <v>-2549.5</v>
      </c>
      <c r="E39" s="120">
        <f>+'2'!H46</f>
        <v>-5039.2</v>
      </c>
    </row>
    <row r="40" spans="1:10" s="72" customFormat="1" ht="77.25" customHeight="1">
      <c r="A40" s="285"/>
      <c r="B40" s="268"/>
      <c r="C40" s="117" t="s">
        <v>136</v>
      </c>
      <c r="D40" s="123"/>
      <c r="E40" s="116"/>
    </row>
    <row r="41" spans="1:10" s="72" customFormat="1">
      <c r="A41" s="285"/>
      <c r="B41" s="268"/>
      <c r="C41" s="121" t="s">
        <v>80</v>
      </c>
      <c r="D41" s="123"/>
      <c r="E41" s="116"/>
    </row>
    <row r="42" spans="1:10" s="72" customFormat="1" ht="65.25" customHeight="1">
      <c r="A42" s="285"/>
      <c r="B42" s="268"/>
      <c r="C42" s="117" t="s">
        <v>136</v>
      </c>
      <c r="D42" s="123"/>
      <c r="E42" s="116"/>
    </row>
    <row r="43" spans="1:10" s="72" customFormat="1">
      <c r="A43" s="285"/>
      <c r="B43" s="268"/>
      <c r="C43" s="121" t="s">
        <v>82</v>
      </c>
      <c r="D43" s="123"/>
      <c r="E43" s="116"/>
    </row>
    <row r="44" spans="1:10" s="72" customFormat="1">
      <c r="A44" s="286"/>
      <c r="B44" s="269"/>
      <c r="C44" s="117" t="s">
        <v>83</v>
      </c>
      <c r="D44" s="123"/>
      <c r="E44" s="116"/>
    </row>
    <row r="45" spans="1:10" ht="22.5" customHeight="1">
      <c r="A45" s="264"/>
      <c r="B45" s="267">
        <v>31001</v>
      </c>
      <c r="C45" s="33" t="s">
        <v>5</v>
      </c>
      <c r="D45" s="236"/>
      <c r="E45" s="224"/>
      <c r="G45" s="225"/>
      <c r="J45" s="237"/>
    </row>
    <row r="46" spans="1:10" ht="39" customHeight="1">
      <c r="A46" s="265"/>
      <c r="B46" s="268"/>
      <c r="C46" s="43" t="s">
        <v>139</v>
      </c>
      <c r="D46" s="122">
        <f>+'2'!G60</f>
        <v>-449.4</v>
      </c>
      <c r="E46" s="120">
        <f>+'2'!H60</f>
        <v>-898.8</v>
      </c>
      <c r="G46" s="225"/>
    </row>
    <row r="47" spans="1:10" ht="24" customHeight="1">
      <c r="A47" s="265"/>
      <c r="B47" s="268"/>
      <c r="C47" s="33" t="s">
        <v>45</v>
      </c>
      <c r="D47" s="125"/>
      <c r="E47" s="224"/>
    </row>
    <row r="48" spans="1:10" ht="58.5" customHeight="1">
      <c r="A48" s="265"/>
      <c r="B48" s="268"/>
      <c r="C48" s="124" t="s">
        <v>298</v>
      </c>
      <c r="D48" s="125"/>
      <c r="E48" s="224"/>
      <c r="F48" s="225"/>
      <c r="G48" s="225"/>
    </row>
    <row r="49" spans="1:10">
      <c r="A49" s="265"/>
      <c r="B49" s="268"/>
      <c r="C49" s="33" t="s">
        <v>7</v>
      </c>
      <c r="D49" s="125"/>
      <c r="E49" s="224"/>
    </row>
    <row r="50" spans="1:10" ht="34.5">
      <c r="A50" s="266"/>
      <c r="B50" s="269"/>
      <c r="C50" s="124" t="s">
        <v>299</v>
      </c>
      <c r="D50" s="125"/>
      <c r="E50" s="224"/>
    </row>
    <row r="51" spans="1:10" ht="22.5" customHeight="1">
      <c r="A51" s="264"/>
      <c r="B51" s="267">
        <v>31001</v>
      </c>
      <c r="C51" s="33" t="s">
        <v>5</v>
      </c>
      <c r="D51" s="122">
        <f>+'2'!G69</f>
        <v>2998.9</v>
      </c>
      <c r="E51" s="120">
        <f>+'2'!H69</f>
        <v>5938</v>
      </c>
      <c r="G51" s="225"/>
      <c r="J51" s="237"/>
    </row>
    <row r="52" spans="1:10" ht="39" customHeight="1">
      <c r="A52" s="265"/>
      <c r="B52" s="268"/>
      <c r="C52" s="43" t="s">
        <v>139</v>
      </c>
      <c r="D52" s="125"/>
      <c r="E52" s="224"/>
      <c r="G52" s="225"/>
    </row>
    <row r="53" spans="1:10" ht="24" customHeight="1">
      <c r="A53" s="265"/>
      <c r="B53" s="268"/>
      <c r="C53" s="33" t="s">
        <v>45</v>
      </c>
      <c r="D53" s="125"/>
      <c r="E53" s="224"/>
    </row>
    <row r="54" spans="1:10" ht="56.25" customHeight="1">
      <c r="A54" s="265"/>
      <c r="B54" s="268"/>
      <c r="C54" s="124" t="s">
        <v>298</v>
      </c>
      <c r="D54" s="125"/>
      <c r="E54" s="224"/>
      <c r="F54" s="225"/>
      <c r="G54" s="225"/>
    </row>
    <row r="55" spans="1:10">
      <c r="A55" s="265"/>
      <c r="B55" s="268"/>
      <c r="C55" s="33" t="s">
        <v>7</v>
      </c>
      <c r="D55" s="125"/>
      <c r="E55" s="224"/>
    </row>
    <row r="56" spans="1:10" ht="34.5">
      <c r="A56" s="266"/>
      <c r="B56" s="269"/>
      <c r="C56" s="124" t="s">
        <v>299</v>
      </c>
      <c r="D56" s="125"/>
      <c r="E56" s="224"/>
    </row>
    <row r="57" spans="1:10" s="240" customFormat="1" ht="26.25" customHeight="1">
      <c r="A57" s="238"/>
      <c r="B57" s="238"/>
      <c r="C57" s="239" t="s">
        <v>74</v>
      </c>
      <c r="D57" s="218">
        <v>0</v>
      </c>
      <c r="E57" s="218">
        <v>0</v>
      </c>
    </row>
    <row r="58" spans="1:10" s="240" customFormat="1" ht="18" customHeight="1">
      <c r="A58" s="274">
        <v>1139</v>
      </c>
      <c r="B58" s="274"/>
      <c r="C58" s="121" t="s">
        <v>42</v>
      </c>
      <c r="D58" s="218">
        <f t="shared" ref="D58:E58" si="2">D65+D71</f>
        <v>0</v>
      </c>
      <c r="E58" s="218">
        <f t="shared" si="2"/>
        <v>0</v>
      </c>
    </row>
    <row r="59" spans="1:10" s="240" customFormat="1" ht="18" customHeight="1">
      <c r="A59" s="275"/>
      <c r="B59" s="275"/>
      <c r="C59" s="241" t="s">
        <v>75</v>
      </c>
      <c r="D59" s="241"/>
      <c r="E59" s="241"/>
    </row>
    <row r="60" spans="1:10" s="240" customFormat="1" ht="15.75" customHeight="1">
      <c r="A60" s="275"/>
      <c r="B60" s="275"/>
      <c r="C60" s="121" t="s">
        <v>43</v>
      </c>
      <c r="D60" s="241"/>
      <c r="E60" s="241"/>
    </row>
    <row r="61" spans="1:10" s="240" customFormat="1" ht="60" customHeight="1">
      <c r="A61" s="275"/>
      <c r="B61" s="275"/>
      <c r="C61" s="241" t="s">
        <v>76</v>
      </c>
      <c r="D61" s="241"/>
      <c r="E61" s="241"/>
      <c r="G61" s="241"/>
    </row>
    <row r="62" spans="1:10" s="240" customFormat="1" ht="17.25" customHeight="1">
      <c r="A62" s="275"/>
      <c r="B62" s="275"/>
      <c r="C62" s="121" t="s">
        <v>44</v>
      </c>
      <c r="D62" s="241"/>
      <c r="E62" s="241"/>
    </row>
    <row r="63" spans="1:10" s="240" customFormat="1" ht="38.25" customHeight="1">
      <c r="A63" s="276"/>
      <c r="B63" s="276"/>
      <c r="C63" s="241" t="s">
        <v>130</v>
      </c>
      <c r="D63" s="241"/>
      <c r="E63" s="241"/>
    </row>
    <row r="64" spans="1:10" s="240" customFormat="1">
      <c r="A64" s="273" t="s">
        <v>77</v>
      </c>
      <c r="B64" s="273"/>
      <c r="C64" s="273"/>
      <c r="D64" s="241"/>
      <c r="E64" s="241"/>
    </row>
    <row r="65" spans="1:5" s="240" customFormat="1" ht="22.5" customHeight="1">
      <c r="A65" s="277"/>
      <c r="B65" s="277" t="s">
        <v>69</v>
      </c>
      <c r="C65" s="121" t="s">
        <v>78</v>
      </c>
      <c r="D65" s="242">
        <f>+'2'!G88</f>
        <v>20508.900000000001</v>
      </c>
      <c r="E65" s="242">
        <f>+'2'!H88</f>
        <v>35438</v>
      </c>
    </row>
    <row r="66" spans="1:5" s="240" customFormat="1" ht="41.25" customHeight="1">
      <c r="A66" s="275"/>
      <c r="B66" s="275"/>
      <c r="C66" s="241" t="s">
        <v>79</v>
      </c>
      <c r="D66" s="241"/>
      <c r="E66" s="242"/>
    </row>
    <row r="67" spans="1:5" s="240" customFormat="1" ht="23.25" customHeight="1">
      <c r="A67" s="275"/>
      <c r="B67" s="275"/>
      <c r="C67" s="121" t="s">
        <v>80</v>
      </c>
      <c r="D67" s="241"/>
      <c r="E67" s="242"/>
    </row>
    <row r="68" spans="1:5" s="240" customFormat="1" ht="77.25" customHeight="1">
      <c r="A68" s="275"/>
      <c r="B68" s="275"/>
      <c r="C68" s="241" t="s">
        <v>81</v>
      </c>
      <c r="D68" s="241"/>
      <c r="E68" s="242"/>
    </row>
    <row r="69" spans="1:5" s="240" customFormat="1">
      <c r="A69" s="275"/>
      <c r="B69" s="275"/>
      <c r="C69" s="121" t="s">
        <v>82</v>
      </c>
      <c r="D69" s="241"/>
      <c r="E69" s="242"/>
    </row>
    <row r="70" spans="1:5" s="240" customFormat="1" ht="23.25" customHeight="1">
      <c r="A70" s="275"/>
      <c r="B70" s="276"/>
      <c r="C70" s="241" t="s">
        <v>83</v>
      </c>
      <c r="D70" s="241"/>
      <c r="E70" s="242"/>
    </row>
    <row r="71" spans="1:5" s="240" customFormat="1">
      <c r="A71" s="243"/>
      <c r="B71" s="277">
        <v>11001</v>
      </c>
      <c r="C71" s="121" t="s">
        <v>78</v>
      </c>
      <c r="D71" s="242">
        <f>+'2'!G96</f>
        <v>-20508.900000000001</v>
      </c>
      <c r="E71" s="242">
        <f>+'2'!H96</f>
        <v>-35438</v>
      </c>
    </row>
    <row r="72" spans="1:5" s="240" customFormat="1" ht="18.75" customHeight="1">
      <c r="A72" s="243"/>
      <c r="B72" s="275"/>
      <c r="C72" s="241" t="s">
        <v>79</v>
      </c>
      <c r="D72" s="241"/>
      <c r="E72" s="241"/>
    </row>
    <row r="73" spans="1:5" s="240" customFormat="1" ht="17.25" customHeight="1">
      <c r="A73" s="243"/>
      <c r="B73" s="275"/>
      <c r="C73" s="121" t="s">
        <v>80</v>
      </c>
      <c r="D73" s="241"/>
      <c r="E73" s="241"/>
    </row>
    <row r="74" spans="1:5" s="240" customFormat="1" ht="74.25" customHeight="1">
      <c r="A74" s="243"/>
      <c r="B74" s="275"/>
      <c r="C74" s="241" t="s">
        <v>81</v>
      </c>
      <c r="D74" s="241"/>
      <c r="E74" s="241"/>
    </row>
    <row r="75" spans="1:5" s="240" customFormat="1" ht="24" customHeight="1">
      <c r="A75" s="243"/>
      <c r="B75" s="275"/>
      <c r="C75" s="121" t="s">
        <v>82</v>
      </c>
      <c r="D75" s="241"/>
      <c r="E75" s="241"/>
    </row>
    <row r="76" spans="1:5" s="246" customFormat="1" ht="23.25" customHeight="1">
      <c r="A76" s="244"/>
      <c r="B76" s="276"/>
      <c r="C76" s="241" t="s">
        <v>83</v>
      </c>
      <c r="D76" s="245"/>
      <c r="E76" s="245"/>
    </row>
    <row r="77" spans="1:5" ht="39" customHeight="1">
      <c r="A77" s="247"/>
      <c r="B77" s="248"/>
      <c r="C77" s="34"/>
    </row>
    <row r="78" spans="1:5">
      <c r="A78" s="247"/>
      <c r="B78" s="248"/>
      <c r="C78" s="34"/>
    </row>
    <row r="79" spans="1:5" s="31" customFormat="1">
      <c r="A79" s="270" t="s">
        <v>56</v>
      </c>
      <c r="B79" s="270"/>
      <c r="C79" s="270"/>
      <c r="D79" s="270"/>
      <c r="E79" s="270"/>
    </row>
    <row r="80" spans="1:5" s="31" customFormat="1">
      <c r="A80" s="32" t="s">
        <v>57</v>
      </c>
      <c r="B80" s="32"/>
      <c r="C80" s="32"/>
    </row>
    <row r="92" spans="4:7" s="72" customFormat="1" ht="15">
      <c r="D92" s="249"/>
      <c r="E92" s="249"/>
      <c r="F92" s="249"/>
      <c r="G92" s="249"/>
    </row>
  </sheetData>
  <mergeCells count="26">
    <mergeCell ref="A45:A50"/>
    <mergeCell ref="B45:B50"/>
    <mergeCell ref="B39:B44"/>
    <mergeCell ref="A39:A44"/>
    <mergeCell ref="A6:E6"/>
    <mergeCell ref="A9:B9"/>
    <mergeCell ref="C9:C10"/>
    <mergeCell ref="B13:B18"/>
    <mergeCell ref="A13:A18"/>
    <mergeCell ref="D9:E9"/>
    <mergeCell ref="A51:A56"/>
    <mergeCell ref="B51:B56"/>
    <mergeCell ref="A79:E79"/>
    <mergeCell ref="A20:A25"/>
    <mergeCell ref="B20:B25"/>
    <mergeCell ref="A26:A31"/>
    <mergeCell ref="B26:B31"/>
    <mergeCell ref="A64:C64"/>
    <mergeCell ref="B58:B63"/>
    <mergeCell ref="B65:B70"/>
    <mergeCell ref="A65:A70"/>
    <mergeCell ref="B71:B76"/>
    <mergeCell ref="A58:A63"/>
    <mergeCell ref="A32:A37"/>
    <mergeCell ref="B32:B37"/>
    <mergeCell ref="A38:D38"/>
  </mergeCells>
  <pageMargins left="0" right="0" top="0" bottom="0" header="0.31496062992125984" footer="0.31496062992125984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AG109"/>
  <sheetViews>
    <sheetView topLeftCell="A79" zoomScaleNormal="100" workbookViewId="0">
      <selection activeCell="J23" sqref="J23"/>
    </sheetView>
  </sheetViews>
  <sheetFormatPr defaultRowHeight="17.25"/>
  <cols>
    <col min="1" max="3" width="9.140625" style="11"/>
    <col min="4" max="4" width="10" style="11" customWidth="1"/>
    <col min="5" max="5" width="15.28515625" style="11" customWidth="1"/>
    <col min="6" max="6" width="76.140625" style="27" customWidth="1"/>
    <col min="7" max="7" width="13.7109375" style="11" customWidth="1"/>
    <col min="8" max="8" width="20.140625" style="11" customWidth="1"/>
    <col min="9" max="16384" width="9.140625" style="11"/>
  </cols>
  <sheetData>
    <row r="1" spans="1:33" s="8" customFormat="1" ht="24" customHeight="1">
      <c r="F1" s="174" t="s">
        <v>297</v>
      </c>
    </row>
    <row r="2" spans="1:33" s="8" customFormat="1">
      <c r="D2" s="296" t="s">
        <v>112</v>
      </c>
      <c r="E2" s="296"/>
      <c r="F2" s="296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spans="1:33" s="8" customFormat="1" ht="15.75" customHeight="1">
      <c r="D3" s="296" t="s">
        <v>49</v>
      </c>
      <c r="E3" s="296"/>
      <c r="F3" s="296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</row>
    <row r="4" spans="1:33" s="8" customFormat="1" ht="15.75" customHeight="1"/>
    <row r="5" spans="1:33" s="8" customFormat="1" ht="51" customHeight="1">
      <c r="A5" s="304" t="s">
        <v>114</v>
      </c>
      <c r="B5" s="304"/>
      <c r="C5" s="304"/>
      <c r="D5" s="304"/>
      <c r="E5" s="304"/>
      <c r="F5" s="304"/>
    </row>
    <row r="6" spans="1:33" s="8" customFormat="1" ht="20.25" customHeight="1">
      <c r="E6" s="10"/>
      <c r="F6" s="10"/>
    </row>
    <row r="7" spans="1:33" ht="109.5" customHeight="1">
      <c r="A7" s="297" t="s">
        <v>19</v>
      </c>
      <c r="B7" s="298"/>
      <c r="C7" s="299"/>
      <c r="D7" s="300" t="s">
        <v>20</v>
      </c>
      <c r="E7" s="301"/>
      <c r="F7" s="302" t="s">
        <v>85</v>
      </c>
      <c r="G7" s="294" t="s">
        <v>73</v>
      </c>
      <c r="H7" s="295"/>
    </row>
    <row r="8" spans="1:33" ht="42" customHeight="1">
      <c r="A8" s="12" t="s">
        <v>21</v>
      </c>
      <c r="B8" s="12" t="s">
        <v>22</v>
      </c>
      <c r="C8" s="12" t="s">
        <v>23</v>
      </c>
      <c r="D8" s="13" t="s">
        <v>24</v>
      </c>
      <c r="E8" s="13" t="s">
        <v>25</v>
      </c>
      <c r="F8" s="303"/>
      <c r="G8" s="73" t="s">
        <v>113</v>
      </c>
      <c r="H8" s="74" t="s">
        <v>70</v>
      </c>
    </row>
    <row r="9" spans="1:33" s="17" customFormat="1" ht="34.5">
      <c r="A9" s="15" t="s">
        <v>50</v>
      </c>
      <c r="B9" s="15"/>
      <c r="C9" s="15"/>
      <c r="D9" s="15"/>
      <c r="E9" s="15"/>
      <c r="F9" s="15" t="s">
        <v>51</v>
      </c>
      <c r="G9" s="75">
        <f t="shared" ref="G9:H9" si="0">+G11</f>
        <v>0</v>
      </c>
      <c r="H9" s="16">
        <f t="shared" si="0"/>
        <v>0</v>
      </c>
    </row>
    <row r="10" spans="1:33" s="17" customFormat="1">
      <c r="A10" s="15"/>
      <c r="B10" s="15"/>
      <c r="C10" s="15"/>
      <c r="D10" s="15"/>
      <c r="E10" s="15"/>
      <c r="F10" s="18" t="s">
        <v>29</v>
      </c>
      <c r="G10" s="22"/>
      <c r="H10" s="22"/>
    </row>
    <row r="11" spans="1:33" s="19" customFormat="1">
      <c r="A11" s="15"/>
      <c r="B11" s="15" t="s">
        <v>52</v>
      </c>
      <c r="C11" s="15"/>
      <c r="D11" s="15"/>
      <c r="E11" s="15"/>
      <c r="F11" s="15" t="s">
        <v>53</v>
      </c>
      <c r="G11" s="76">
        <f t="shared" ref="G11:H11" si="1">+G13</f>
        <v>0</v>
      </c>
      <c r="H11" s="96">
        <f t="shared" si="1"/>
        <v>0</v>
      </c>
    </row>
    <row r="12" spans="1:33" s="19" customFormat="1">
      <c r="A12" s="15"/>
      <c r="B12" s="15"/>
      <c r="C12" s="15"/>
      <c r="D12" s="15"/>
      <c r="E12" s="15"/>
      <c r="F12" s="18" t="s">
        <v>29</v>
      </c>
      <c r="G12" s="24"/>
      <c r="H12" s="24"/>
    </row>
    <row r="13" spans="1:33" s="19" customFormat="1">
      <c r="A13" s="15"/>
      <c r="B13" s="15"/>
      <c r="C13" s="15" t="s">
        <v>33</v>
      </c>
      <c r="D13" s="15"/>
      <c r="E13" s="15"/>
      <c r="F13" s="15" t="s">
        <v>54</v>
      </c>
      <c r="G13" s="76">
        <f t="shared" ref="G13:H13" si="2">+G15</f>
        <v>0</v>
      </c>
      <c r="H13" s="96">
        <f t="shared" si="2"/>
        <v>0</v>
      </c>
    </row>
    <row r="14" spans="1:33" s="14" customFormat="1">
      <c r="A14" s="20"/>
      <c r="B14" s="20"/>
      <c r="C14" s="20"/>
      <c r="D14" s="20"/>
      <c r="E14" s="20"/>
      <c r="F14" s="21" t="s">
        <v>26</v>
      </c>
      <c r="G14" s="20"/>
      <c r="H14" s="20"/>
    </row>
    <row r="15" spans="1:33" s="17" customFormat="1" ht="25.5" customHeight="1">
      <c r="A15" s="22"/>
      <c r="B15" s="22"/>
      <c r="C15" s="22"/>
      <c r="D15" s="30">
        <v>1090</v>
      </c>
      <c r="E15" s="23"/>
      <c r="F15" s="28" t="s">
        <v>28</v>
      </c>
      <c r="G15" s="77">
        <f>+G33+G17</f>
        <v>0</v>
      </c>
      <c r="H15" s="97">
        <f>+H33+H17</f>
        <v>0</v>
      </c>
    </row>
    <row r="16" spans="1:33" s="17" customFormat="1" ht="18.75" customHeight="1">
      <c r="A16" s="22"/>
      <c r="B16" s="22"/>
      <c r="C16" s="22"/>
      <c r="D16" s="30"/>
      <c r="E16" s="23"/>
      <c r="F16" s="23" t="s">
        <v>29</v>
      </c>
      <c r="G16" s="22"/>
      <c r="H16" s="22"/>
    </row>
    <row r="17" spans="1:11" s="17" customFormat="1" ht="22.5" customHeight="1">
      <c r="A17" s="22"/>
      <c r="B17" s="22"/>
      <c r="C17" s="22"/>
      <c r="D17" s="23"/>
      <c r="E17" s="46">
        <v>11001</v>
      </c>
      <c r="F17" s="39" t="s">
        <v>58</v>
      </c>
      <c r="G17" s="102">
        <f t="shared" ref="G17:H17" si="3">+G19</f>
        <v>-17510</v>
      </c>
      <c r="H17" s="263">
        <f t="shared" si="3"/>
        <v>-29500</v>
      </c>
    </row>
    <row r="18" spans="1:11" s="17" customFormat="1" ht="18" customHeight="1">
      <c r="A18" s="22"/>
      <c r="B18" s="22"/>
      <c r="C18" s="22"/>
      <c r="D18" s="23"/>
      <c r="E18" s="23"/>
      <c r="F18" s="23" t="s">
        <v>30</v>
      </c>
      <c r="G18" s="78"/>
      <c r="H18" s="29"/>
    </row>
    <row r="19" spans="1:11" s="17" customFormat="1" ht="18" customHeight="1">
      <c r="A19" s="22"/>
      <c r="B19" s="22"/>
      <c r="C19" s="22"/>
      <c r="D19" s="24"/>
      <c r="E19" s="24"/>
      <c r="F19" s="25" t="s">
        <v>27</v>
      </c>
      <c r="G19" s="79">
        <f t="shared" ref="G19:H19" si="4">+G21</f>
        <v>-17510</v>
      </c>
      <c r="H19" s="98">
        <f t="shared" si="4"/>
        <v>-29500</v>
      </c>
    </row>
    <row r="20" spans="1:11" s="17" customFormat="1" ht="42.75" customHeight="1">
      <c r="A20" s="22"/>
      <c r="B20" s="22"/>
      <c r="C20" s="22"/>
      <c r="D20" s="24"/>
      <c r="E20" s="24"/>
      <c r="F20" s="23" t="s">
        <v>31</v>
      </c>
      <c r="G20" s="22"/>
      <c r="H20" s="153"/>
    </row>
    <row r="21" spans="1:11" s="17" customFormat="1" ht="19.5" customHeight="1">
      <c r="A21" s="22"/>
      <c r="B21" s="22"/>
      <c r="C21" s="22"/>
      <c r="D21" s="24"/>
      <c r="E21" s="24"/>
      <c r="F21" s="26" t="s">
        <v>32</v>
      </c>
      <c r="G21" s="80">
        <f t="shared" ref="G21:H21" si="5">+G22</f>
        <v>-17510</v>
      </c>
      <c r="H21" s="29">
        <f t="shared" si="5"/>
        <v>-29500</v>
      </c>
    </row>
    <row r="22" spans="1:11" s="17" customFormat="1" ht="19.5" customHeight="1">
      <c r="A22" s="22"/>
      <c r="B22" s="22"/>
      <c r="C22" s="22"/>
      <c r="D22" s="24"/>
      <c r="E22" s="24"/>
      <c r="F22" s="42" t="s">
        <v>60</v>
      </c>
      <c r="G22" s="80">
        <f t="shared" ref="G22:H22" si="6">+G23</f>
        <v>-17510</v>
      </c>
      <c r="H22" s="29">
        <f t="shared" si="6"/>
        <v>-29500</v>
      </c>
    </row>
    <row r="23" spans="1:11" s="17" customFormat="1" ht="19.5" customHeight="1">
      <c r="A23" s="22"/>
      <c r="B23" s="22"/>
      <c r="C23" s="22"/>
      <c r="D23" s="24"/>
      <c r="E23" s="24"/>
      <c r="F23" s="7" t="s">
        <v>117</v>
      </c>
      <c r="G23" s="29">
        <f>+G24+G26+G28</f>
        <v>-17510</v>
      </c>
      <c r="H23" s="29">
        <f>+H24+H26+H28</f>
        <v>-29500</v>
      </c>
    </row>
    <row r="24" spans="1:11" s="17" customFormat="1" ht="19.5" customHeight="1">
      <c r="A24" s="22"/>
      <c r="B24" s="22"/>
      <c r="C24" s="22"/>
      <c r="D24" s="24"/>
      <c r="E24" s="24"/>
      <c r="F24" s="43" t="s">
        <v>146</v>
      </c>
      <c r="G24" s="98">
        <f t="shared" ref="G24:H24" si="7">+G25</f>
        <v>-137.5</v>
      </c>
      <c r="H24" s="98">
        <f t="shared" si="7"/>
        <v>-275</v>
      </c>
      <c r="K24" s="136">
        <f>+H23+29500</f>
        <v>0</v>
      </c>
    </row>
    <row r="25" spans="1:11" s="17" customFormat="1" ht="19.5" customHeight="1">
      <c r="A25" s="22"/>
      <c r="B25" s="22"/>
      <c r="C25" s="22"/>
      <c r="D25" s="24"/>
      <c r="E25" s="24"/>
      <c r="F25" s="91" t="s">
        <v>152</v>
      </c>
      <c r="G25" s="80">
        <v>-137.5</v>
      </c>
      <c r="H25" s="29">
        <v>-275</v>
      </c>
    </row>
    <row r="26" spans="1:11" s="17" customFormat="1" ht="19.5" customHeight="1">
      <c r="A26" s="22"/>
      <c r="B26" s="22"/>
      <c r="C26" s="22"/>
      <c r="D26" s="24"/>
      <c r="E26" s="24"/>
      <c r="F26" s="43" t="s">
        <v>147</v>
      </c>
      <c r="G26" s="29">
        <f t="shared" ref="G26" si="8">+G27</f>
        <v>-75</v>
      </c>
      <c r="H26" s="29">
        <f>+H27</f>
        <v>-151.69999999999999</v>
      </c>
    </row>
    <row r="27" spans="1:11" s="17" customFormat="1" ht="19.5" customHeight="1">
      <c r="A27" s="22"/>
      <c r="B27" s="22"/>
      <c r="C27" s="22"/>
      <c r="D27" s="24"/>
      <c r="E27" s="24"/>
      <c r="F27" s="91" t="s">
        <v>148</v>
      </c>
      <c r="G27" s="80">
        <v>-75</v>
      </c>
      <c r="H27" s="29">
        <v>-151.69999999999999</v>
      </c>
    </row>
    <row r="28" spans="1:11" s="17" customFormat="1" ht="19.5" customHeight="1">
      <c r="A28" s="22"/>
      <c r="B28" s="22"/>
      <c r="C28" s="22"/>
      <c r="D28" s="24"/>
      <c r="E28" s="24"/>
      <c r="F28" s="43" t="s">
        <v>61</v>
      </c>
      <c r="G28" s="98">
        <f>+G29+G30+G31+G32</f>
        <v>-17297.5</v>
      </c>
      <c r="H28" s="98">
        <f>+H29+H30+H31+H32</f>
        <v>-29073.3</v>
      </c>
    </row>
    <row r="29" spans="1:11" s="17" customFormat="1" ht="19.5" customHeight="1">
      <c r="A29" s="22"/>
      <c r="B29" s="22"/>
      <c r="C29" s="22"/>
      <c r="D29" s="24"/>
      <c r="E29" s="24"/>
      <c r="F29" s="91" t="s">
        <v>118</v>
      </c>
      <c r="G29" s="79">
        <v>-198</v>
      </c>
      <c r="H29" s="29">
        <v>-399</v>
      </c>
    </row>
    <row r="30" spans="1:11" s="17" customFormat="1" ht="19.5" customHeight="1">
      <c r="A30" s="22"/>
      <c r="B30" s="22"/>
      <c r="C30" s="22"/>
      <c r="D30" s="24"/>
      <c r="E30" s="24"/>
      <c r="F30" s="91" t="s">
        <v>149</v>
      </c>
      <c r="G30" s="79">
        <v>-16349.5</v>
      </c>
      <c r="H30" s="29">
        <v>-27173.8</v>
      </c>
      <c r="I30" s="154"/>
    </row>
    <row r="31" spans="1:11" s="17" customFormat="1" ht="19.5" customHeight="1">
      <c r="A31" s="22"/>
      <c r="B31" s="22"/>
      <c r="C31" s="22"/>
      <c r="D31" s="24"/>
      <c r="E31" s="24"/>
      <c r="F31" s="91" t="s">
        <v>150</v>
      </c>
      <c r="G31" s="47">
        <v>-122</v>
      </c>
      <c r="H31" s="47">
        <v>-244</v>
      </c>
    </row>
    <row r="32" spans="1:11" s="17" customFormat="1" ht="19.5" customHeight="1">
      <c r="A32" s="22"/>
      <c r="B32" s="22"/>
      <c r="C32" s="22"/>
      <c r="D32" s="24"/>
      <c r="E32" s="24"/>
      <c r="F32" s="91" t="s">
        <v>119</v>
      </c>
      <c r="G32" s="47">
        <v>-628</v>
      </c>
      <c r="H32" s="47">
        <v>-1256.5</v>
      </c>
    </row>
    <row r="33" spans="1:8" s="17" customFormat="1" ht="22.5" customHeight="1">
      <c r="A33" s="22"/>
      <c r="B33" s="22"/>
      <c r="C33" s="22"/>
      <c r="D33" s="23"/>
      <c r="E33" s="46">
        <v>11001</v>
      </c>
      <c r="F33" s="39" t="s">
        <v>58</v>
      </c>
      <c r="G33" s="97">
        <f t="shared" ref="G33:H33" si="9">+G35</f>
        <v>17510</v>
      </c>
      <c r="H33" s="97">
        <f t="shared" si="9"/>
        <v>29500</v>
      </c>
    </row>
    <row r="34" spans="1:8" s="17" customFormat="1" ht="18" customHeight="1">
      <c r="A34" s="22"/>
      <c r="B34" s="22"/>
      <c r="C34" s="22"/>
      <c r="D34" s="23"/>
      <c r="E34" s="23"/>
      <c r="F34" s="23" t="s">
        <v>30</v>
      </c>
      <c r="G34" s="22"/>
      <c r="H34" s="153"/>
    </row>
    <row r="35" spans="1:8" s="17" customFormat="1" ht="18" customHeight="1">
      <c r="A35" s="22"/>
      <c r="B35" s="22"/>
      <c r="C35" s="22"/>
      <c r="D35" s="24"/>
      <c r="E35" s="24"/>
      <c r="F35" s="25" t="s">
        <v>27</v>
      </c>
      <c r="G35" s="79">
        <f t="shared" ref="G35:H35" si="10">+G37</f>
        <v>17510</v>
      </c>
      <c r="H35" s="98">
        <f t="shared" si="10"/>
        <v>29500</v>
      </c>
    </row>
    <row r="36" spans="1:8" s="17" customFormat="1" ht="42.75" customHeight="1">
      <c r="A36" s="22"/>
      <c r="B36" s="22"/>
      <c r="C36" s="22"/>
      <c r="D36" s="24"/>
      <c r="E36" s="24"/>
      <c r="F36" s="23" t="s">
        <v>31</v>
      </c>
      <c r="G36" s="22"/>
      <c r="H36" s="153"/>
    </row>
    <row r="37" spans="1:8" s="17" customFormat="1" ht="19.5" customHeight="1">
      <c r="A37" s="22"/>
      <c r="B37" s="22"/>
      <c r="C37" s="22"/>
      <c r="D37" s="24"/>
      <c r="E37" s="24"/>
      <c r="F37" s="26" t="s">
        <v>32</v>
      </c>
      <c r="G37" s="80">
        <f t="shared" ref="G37:H39" si="11">+G38</f>
        <v>17510</v>
      </c>
      <c r="H37" s="29">
        <f t="shared" si="11"/>
        <v>29500</v>
      </c>
    </row>
    <row r="38" spans="1:8" s="17" customFormat="1" ht="19.5" customHeight="1">
      <c r="A38" s="22"/>
      <c r="B38" s="22"/>
      <c r="C38" s="22"/>
      <c r="D38" s="24"/>
      <c r="E38" s="24"/>
      <c r="F38" s="42" t="s">
        <v>60</v>
      </c>
      <c r="G38" s="80">
        <f t="shared" si="11"/>
        <v>17510</v>
      </c>
      <c r="H38" s="29">
        <f t="shared" si="11"/>
        <v>29500</v>
      </c>
    </row>
    <row r="39" spans="1:8" s="17" customFormat="1" ht="19.5" customHeight="1">
      <c r="A39" s="22"/>
      <c r="B39" s="22"/>
      <c r="C39" s="22"/>
      <c r="D39" s="24"/>
      <c r="E39" s="24"/>
      <c r="F39" s="7" t="s">
        <v>117</v>
      </c>
      <c r="G39" s="80">
        <f t="shared" si="11"/>
        <v>17510</v>
      </c>
      <c r="H39" s="29">
        <f t="shared" si="11"/>
        <v>29500</v>
      </c>
    </row>
    <row r="40" spans="1:8" s="17" customFormat="1" ht="19.5" customHeight="1">
      <c r="A40" s="22"/>
      <c r="B40" s="22"/>
      <c r="C40" s="22"/>
      <c r="D40" s="24"/>
      <c r="E40" s="24"/>
      <c r="F40" s="43" t="s">
        <v>61</v>
      </c>
      <c r="G40" s="29">
        <f>+G41+G42+G43</f>
        <v>17510</v>
      </c>
      <c r="H40" s="29">
        <f>+H41+H42+H43</f>
        <v>29500</v>
      </c>
    </row>
    <row r="41" spans="1:8" s="17" customFormat="1" ht="19.5" customHeight="1">
      <c r="A41" s="22"/>
      <c r="B41" s="22"/>
      <c r="C41" s="22"/>
      <c r="D41" s="24"/>
      <c r="E41" s="24"/>
      <c r="F41" s="91" t="s">
        <v>118</v>
      </c>
      <c r="G41" s="47">
        <v>11990</v>
      </c>
      <c r="H41" s="47">
        <v>23980</v>
      </c>
    </row>
    <row r="42" spans="1:8" s="17" customFormat="1" ht="19.5" customHeight="1">
      <c r="A42" s="22"/>
      <c r="B42" s="22"/>
      <c r="C42" s="22"/>
      <c r="D42" s="24"/>
      <c r="E42" s="24"/>
      <c r="F42" s="91" t="s">
        <v>151</v>
      </c>
      <c r="G42" s="47">
        <v>5000</v>
      </c>
      <c r="H42" s="47">
        <v>5000</v>
      </c>
    </row>
    <row r="43" spans="1:8" s="17" customFormat="1" ht="19.5" customHeight="1">
      <c r="A43" s="22"/>
      <c r="B43" s="22"/>
      <c r="C43" s="22"/>
      <c r="D43" s="24"/>
      <c r="E43" s="24"/>
      <c r="F43" s="90" t="s">
        <v>119</v>
      </c>
      <c r="G43" s="79">
        <v>520</v>
      </c>
      <c r="H43" s="98">
        <v>520</v>
      </c>
    </row>
    <row r="44" spans="1:8" s="129" customFormat="1" ht="55.5" customHeight="1">
      <c r="A44" s="42"/>
      <c r="B44" s="42"/>
      <c r="C44" s="42"/>
      <c r="D44" s="126" t="s">
        <v>140</v>
      </c>
      <c r="E44" s="116"/>
      <c r="F44" s="127" t="s">
        <v>135</v>
      </c>
      <c r="G44" s="155">
        <f>+G46+G60+G69</f>
        <v>0</v>
      </c>
      <c r="H44" s="155">
        <f>+H46+H60+H69</f>
        <v>0</v>
      </c>
    </row>
    <row r="45" spans="1:8" s="129" customFormat="1" ht="19.5" customHeight="1">
      <c r="A45" s="42"/>
      <c r="B45" s="42"/>
      <c r="C45" s="42"/>
      <c r="D45" s="116"/>
      <c r="E45" s="116"/>
      <c r="F45" s="18" t="s">
        <v>29</v>
      </c>
      <c r="G45" s="47"/>
      <c r="H45" s="133"/>
    </row>
    <row r="46" spans="1:8" s="129" customFormat="1" ht="63.75" customHeight="1">
      <c r="A46" s="42"/>
      <c r="B46" s="42"/>
      <c r="C46" s="42"/>
      <c r="D46" s="116"/>
      <c r="E46" s="117" t="s">
        <v>69</v>
      </c>
      <c r="F46" s="127" t="s">
        <v>136</v>
      </c>
      <c r="G46" s="16">
        <f>+G48</f>
        <v>-2549.5</v>
      </c>
      <c r="H46" s="141">
        <f>+H48</f>
        <v>-5039.2</v>
      </c>
    </row>
    <row r="47" spans="1:8" s="129" customFormat="1" ht="19.5" customHeight="1">
      <c r="A47" s="42"/>
      <c r="B47" s="42"/>
      <c r="C47" s="42"/>
      <c r="D47" s="116"/>
      <c r="E47" s="116"/>
      <c r="F47" s="117" t="s">
        <v>30</v>
      </c>
      <c r="G47" s="47"/>
      <c r="H47" s="133"/>
    </row>
    <row r="48" spans="1:8" s="129" customFormat="1" ht="18.75" customHeight="1">
      <c r="A48" s="42"/>
      <c r="B48" s="42"/>
      <c r="C48" s="42"/>
      <c r="D48" s="116"/>
      <c r="E48" s="116"/>
      <c r="F48" s="130" t="s">
        <v>27</v>
      </c>
      <c r="G48" s="175">
        <f>+G50</f>
        <v>-2549.5</v>
      </c>
      <c r="H48" s="175">
        <f>+H50</f>
        <v>-5039.2</v>
      </c>
    </row>
    <row r="49" spans="1:9" s="129" customFormat="1" ht="21" customHeight="1">
      <c r="A49" s="42"/>
      <c r="B49" s="42"/>
      <c r="C49" s="42"/>
      <c r="D49" s="42"/>
      <c r="E49" s="42"/>
      <c r="F49" s="117" t="s">
        <v>31</v>
      </c>
      <c r="G49" s="137"/>
      <c r="H49" s="137"/>
    </row>
    <row r="50" spans="1:9" s="129" customFormat="1" ht="18" customHeight="1">
      <c r="A50" s="42"/>
      <c r="B50" s="42"/>
      <c r="C50" s="42"/>
      <c r="D50" s="42"/>
      <c r="E50" s="42"/>
      <c r="F50" s="117" t="s">
        <v>32</v>
      </c>
      <c r="G50" s="137">
        <f>+G51</f>
        <v>-2549.5</v>
      </c>
      <c r="H50" s="137">
        <f>+H51</f>
        <v>-5039.2</v>
      </c>
    </row>
    <row r="51" spans="1:9" s="129" customFormat="1" ht="27.75" customHeight="1">
      <c r="A51" s="42"/>
      <c r="B51" s="42"/>
      <c r="C51" s="42"/>
      <c r="D51" s="42"/>
      <c r="E51" s="42"/>
      <c r="F51" s="117" t="s">
        <v>60</v>
      </c>
      <c r="G51" s="137">
        <f>+G52</f>
        <v>-2549.5</v>
      </c>
      <c r="H51" s="137">
        <f>+H52</f>
        <v>-5039.2</v>
      </c>
    </row>
    <row r="52" spans="1:9" s="129" customFormat="1" ht="27.75" customHeight="1">
      <c r="A52" s="42"/>
      <c r="B52" s="42"/>
      <c r="C52" s="42"/>
      <c r="D52" s="42"/>
      <c r="E52" s="42"/>
      <c r="F52" s="7" t="s">
        <v>117</v>
      </c>
      <c r="G52" s="137">
        <f>+G53+G55+G57</f>
        <v>-2549.5</v>
      </c>
      <c r="H52" s="137">
        <f>+H53+H55+H57</f>
        <v>-5039.2</v>
      </c>
    </row>
    <row r="53" spans="1:9" s="129" customFormat="1" ht="20.25" customHeight="1">
      <c r="A53" s="42"/>
      <c r="B53" s="42"/>
      <c r="C53" s="42"/>
      <c r="D53" s="42"/>
      <c r="E53" s="42"/>
      <c r="F53" s="131" t="s">
        <v>120</v>
      </c>
      <c r="G53" s="137">
        <f>+G54</f>
        <v>-1018.9</v>
      </c>
      <c r="H53" s="137">
        <f>+H54</f>
        <v>-2037.8</v>
      </c>
    </row>
    <row r="54" spans="1:9" s="129" customFormat="1" ht="23.25" customHeight="1">
      <c r="A54" s="42"/>
      <c r="B54" s="42"/>
      <c r="C54" s="42"/>
      <c r="D54" s="42"/>
      <c r="E54" s="42"/>
      <c r="F54" s="21" t="s">
        <v>141</v>
      </c>
      <c r="G54" s="47">
        <v>-1018.9</v>
      </c>
      <c r="H54" s="47">
        <v>-2037.8</v>
      </c>
      <c r="I54" s="132"/>
    </row>
    <row r="55" spans="1:9" s="129" customFormat="1" ht="23.25" customHeight="1">
      <c r="A55" s="42"/>
      <c r="B55" s="42"/>
      <c r="C55" s="42"/>
      <c r="D55" s="42"/>
      <c r="E55" s="42"/>
      <c r="F55" s="43" t="s">
        <v>147</v>
      </c>
      <c r="G55" s="47">
        <f>+G56</f>
        <v>-75</v>
      </c>
      <c r="H55" s="47">
        <f>+H56</f>
        <v>-150.19999999999999</v>
      </c>
      <c r="I55" s="132"/>
    </row>
    <row r="56" spans="1:9" s="129" customFormat="1" ht="23.25" customHeight="1">
      <c r="A56" s="42"/>
      <c r="B56" s="42"/>
      <c r="C56" s="42"/>
      <c r="D56" s="42"/>
      <c r="E56" s="42"/>
      <c r="F56" s="91" t="s">
        <v>148</v>
      </c>
      <c r="G56" s="47">
        <v>-75</v>
      </c>
      <c r="H56" s="47">
        <v>-150.19999999999999</v>
      </c>
      <c r="I56" s="132"/>
    </row>
    <row r="57" spans="1:9" s="129" customFormat="1" ht="18.75" customHeight="1">
      <c r="A57" s="42"/>
      <c r="B57" s="42"/>
      <c r="C57" s="42"/>
      <c r="D57" s="42"/>
      <c r="E57" s="42"/>
      <c r="F57" s="43" t="s">
        <v>61</v>
      </c>
      <c r="G57" s="47">
        <f>+G58+G59</f>
        <v>-1455.6</v>
      </c>
      <c r="H57" s="47">
        <f>+H58+H59</f>
        <v>-2851.2</v>
      </c>
    </row>
    <row r="58" spans="1:9" s="129" customFormat="1" ht="27.75" customHeight="1">
      <c r="A58" s="42"/>
      <c r="B58" s="42"/>
      <c r="C58" s="42"/>
      <c r="D58" s="42"/>
      <c r="E58" s="42"/>
      <c r="F58" s="91" t="s">
        <v>118</v>
      </c>
      <c r="G58" s="47">
        <v>-261</v>
      </c>
      <c r="H58" s="47">
        <v>-462</v>
      </c>
    </row>
    <row r="59" spans="1:9" s="129" customFormat="1" ht="27.75" customHeight="1">
      <c r="A59" s="42"/>
      <c r="B59" s="42"/>
      <c r="C59" s="42"/>
      <c r="D59" s="42"/>
      <c r="E59" s="42"/>
      <c r="F59" s="91" t="s">
        <v>149</v>
      </c>
      <c r="G59" s="47">
        <v>-1194.5999999999999</v>
      </c>
      <c r="H59" s="47">
        <v>-2389.1999999999998</v>
      </c>
    </row>
    <row r="60" spans="1:9" s="14" customFormat="1" ht="35.25" customHeight="1">
      <c r="A60" s="20"/>
      <c r="B60" s="20"/>
      <c r="C60" s="20"/>
      <c r="D60" s="20"/>
      <c r="E60" s="139">
        <v>31001</v>
      </c>
      <c r="F60" s="140" t="s">
        <v>139</v>
      </c>
      <c r="G60" s="134">
        <f>+G62</f>
        <v>-449.4</v>
      </c>
      <c r="H60" s="16">
        <f>+H62</f>
        <v>-898.8</v>
      </c>
    </row>
    <row r="61" spans="1:9" s="14" customFormat="1" ht="21.75" customHeight="1">
      <c r="A61" s="20"/>
      <c r="B61" s="20"/>
      <c r="C61" s="20"/>
      <c r="D61" s="20"/>
      <c r="E61" s="20"/>
      <c r="F61" s="42" t="s">
        <v>30</v>
      </c>
      <c r="G61" s="135"/>
      <c r="H61" s="20"/>
    </row>
    <row r="62" spans="1:9" s="14" customFormat="1" ht="24" customHeight="1">
      <c r="A62" s="20"/>
      <c r="B62" s="20"/>
      <c r="C62" s="20"/>
      <c r="D62" s="20"/>
      <c r="E62" s="20"/>
      <c r="F62" s="28" t="s">
        <v>27</v>
      </c>
      <c r="G62" s="176">
        <f>+G64</f>
        <v>-449.4</v>
      </c>
      <c r="H62" s="176">
        <f>+H64</f>
        <v>-898.8</v>
      </c>
    </row>
    <row r="63" spans="1:9" s="14" customFormat="1" ht="35.25" customHeight="1">
      <c r="A63" s="20"/>
      <c r="B63" s="20"/>
      <c r="C63" s="20"/>
      <c r="D63" s="20"/>
      <c r="E63" s="20"/>
      <c r="F63" s="42" t="s">
        <v>31</v>
      </c>
      <c r="G63" s="47"/>
      <c r="H63" s="20"/>
    </row>
    <row r="64" spans="1:9" s="14" customFormat="1" ht="24.75" customHeight="1">
      <c r="A64" s="20"/>
      <c r="B64" s="20"/>
      <c r="C64" s="20"/>
      <c r="D64" s="20"/>
      <c r="E64" s="20"/>
      <c r="F64" s="42" t="s">
        <v>32</v>
      </c>
      <c r="G64" s="47">
        <f t="shared" ref="G64:G67" si="12">+G65</f>
        <v>-449.4</v>
      </c>
      <c r="H64" s="138">
        <f>+H65</f>
        <v>-898.8</v>
      </c>
    </row>
    <row r="65" spans="1:8" s="14" customFormat="1" ht="21.75" customHeight="1">
      <c r="A65" s="20"/>
      <c r="B65" s="20"/>
      <c r="C65" s="20"/>
      <c r="D65" s="20"/>
      <c r="E65" s="20"/>
      <c r="F65" s="42" t="s">
        <v>142</v>
      </c>
      <c r="G65" s="47">
        <f t="shared" si="12"/>
        <v>-449.4</v>
      </c>
      <c r="H65" s="138">
        <f>+H66</f>
        <v>-898.8</v>
      </c>
    </row>
    <row r="66" spans="1:8" s="14" customFormat="1" ht="21" customHeight="1">
      <c r="A66" s="20"/>
      <c r="B66" s="20"/>
      <c r="C66" s="20"/>
      <c r="D66" s="20"/>
      <c r="E66" s="20"/>
      <c r="F66" s="42" t="s">
        <v>143</v>
      </c>
      <c r="G66" s="47">
        <f t="shared" si="12"/>
        <v>-449.4</v>
      </c>
      <c r="H66" s="138">
        <f>+H67</f>
        <v>-898.8</v>
      </c>
    </row>
    <row r="67" spans="1:8" s="14" customFormat="1" ht="17.25" customHeight="1">
      <c r="A67" s="20"/>
      <c r="B67" s="20"/>
      <c r="C67" s="20"/>
      <c r="D67" s="20"/>
      <c r="E67" s="20"/>
      <c r="F67" s="42" t="s">
        <v>144</v>
      </c>
      <c r="G67" s="47">
        <f t="shared" si="12"/>
        <v>-449.4</v>
      </c>
      <c r="H67" s="47">
        <f>+H68</f>
        <v>-898.8</v>
      </c>
    </row>
    <row r="68" spans="1:8" s="14" customFormat="1" ht="24.75" customHeight="1">
      <c r="A68" s="20"/>
      <c r="B68" s="20"/>
      <c r="C68" s="20"/>
      <c r="D68" s="20"/>
      <c r="E68" s="20"/>
      <c r="F68" s="42" t="s">
        <v>145</v>
      </c>
      <c r="G68" s="47">
        <v>-449.4</v>
      </c>
      <c r="H68" s="47">
        <v>-898.8</v>
      </c>
    </row>
    <row r="69" spans="1:8" s="14" customFormat="1" ht="35.25" customHeight="1">
      <c r="A69" s="20"/>
      <c r="B69" s="20"/>
      <c r="C69" s="20"/>
      <c r="D69" s="20"/>
      <c r="E69" s="139">
        <v>31001</v>
      </c>
      <c r="F69" s="140" t="s">
        <v>139</v>
      </c>
      <c r="G69" s="145">
        <f>+G71</f>
        <v>2998.9</v>
      </c>
      <c r="H69" s="145">
        <f>+H71</f>
        <v>5938</v>
      </c>
    </row>
    <row r="70" spans="1:8" s="14" customFormat="1" ht="21.75" customHeight="1">
      <c r="A70" s="20"/>
      <c r="B70" s="20"/>
      <c r="C70" s="20"/>
      <c r="D70" s="20"/>
      <c r="E70" s="20"/>
      <c r="F70" s="42" t="s">
        <v>30</v>
      </c>
      <c r="G70" s="146"/>
      <c r="H70" s="146"/>
    </row>
    <row r="71" spans="1:8" s="14" customFormat="1" ht="24" customHeight="1">
      <c r="A71" s="20"/>
      <c r="B71" s="20"/>
      <c r="C71" s="20"/>
      <c r="D71" s="20"/>
      <c r="E71" s="20"/>
      <c r="F71" s="42" t="s">
        <v>27</v>
      </c>
      <c r="G71" s="146">
        <f>+G73</f>
        <v>2998.9</v>
      </c>
      <c r="H71" s="146">
        <f>+H73</f>
        <v>5938</v>
      </c>
    </row>
    <row r="72" spans="1:8" s="14" customFormat="1" ht="35.25" customHeight="1">
      <c r="A72" s="20"/>
      <c r="B72" s="20"/>
      <c r="C72" s="20"/>
      <c r="D72" s="20"/>
      <c r="E72" s="20"/>
      <c r="F72" s="42" t="s">
        <v>31</v>
      </c>
      <c r="G72" s="146"/>
      <c r="H72" s="146"/>
    </row>
    <row r="73" spans="1:8" s="14" customFormat="1" ht="24.75" customHeight="1">
      <c r="A73" s="20"/>
      <c r="B73" s="20"/>
      <c r="C73" s="20"/>
      <c r="D73" s="20"/>
      <c r="E73" s="20"/>
      <c r="F73" s="42" t="s">
        <v>32</v>
      </c>
      <c r="G73" s="145">
        <f t="shared" ref="G73:H76" si="13">+G74</f>
        <v>2998.9</v>
      </c>
      <c r="H73" s="145">
        <f t="shared" si="13"/>
        <v>5938</v>
      </c>
    </row>
    <row r="74" spans="1:8" s="14" customFormat="1" ht="21.75" customHeight="1">
      <c r="A74" s="20"/>
      <c r="B74" s="20"/>
      <c r="C74" s="20"/>
      <c r="D74" s="20"/>
      <c r="E74" s="20"/>
      <c r="F74" s="42" t="s">
        <v>142</v>
      </c>
      <c r="G74" s="120">
        <f t="shared" si="13"/>
        <v>2998.9</v>
      </c>
      <c r="H74" s="120">
        <f t="shared" si="13"/>
        <v>5938</v>
      </c>
    </row>
    <row r="75" spans="1:8" s="14" customFormat="1" ht="21" customHeight="1">
      <c r="A75" s="20"/>
      <c r="B75" s="20"/>
      <c r="C75" s="20"/>
      <c r="D75" s="20"/>
      <c r="E75" s="20"/>
      <c r="F75" s="42" t="s">
        <v>143</v>
      </c>
      <c r="G75" s="120">
        <f t="shared" si="13"/>
        <v>2998.9</v>
      </c>
      <c r="H75" s="120">
        <f t="shared" si="13"/>
        <v>5938</v>
      </c>
    </row>
    <row r="76" spans="1:8" s="14" customFormat="1" ht="17.25" customHeight="1">
      <c r="A76" s="20"/>
      <c r="B76" s="20"/>
      <c r="C76" s="20"/>
      <c r="D76" s="20"/>
      <c r="E76" s="20"/>
      <c r="F76" s="42" t="s">
        <v>144</v>
      </c>
      <c r="G76" s="146">
        <f t="shared" si="13"/>
        <v>2998.9</v>
      </c>
      <c r="H76" s="146">
        <f t="shared" si="13"/>
        <v>5938</v>
      </c>
    </row>
    <row r="77" spans="1:8" s="14" customFormat="1" ht="24.75" customHeight="1">
      <c r="A77" s="20"/>
      <c r="B77" s="20"/>
      <c r="C77" s="20"/>
      <c r="D77" s="20"/>
      <c r="E77" s="20"/>
      <c r="F77" s="42" t="s">
        <v>145</v>
      </c>
      <c r="G77" s="146">
        <v>2998.9</v>
      </c>
      <c r="H77" s="144">
        <v>5938</v>
      </c>
    </row>
    <row r="78" spans="1:8" s="55" customFormat="1" ht="34.5">
      <c r="A78" s="61" t="s">
        <v>86</v>
      </c>
      <c r="B78" s="62"/>
      <c r="C78" s="62"/>
      <c r="D78" s="62"/>
      <c r="E78" s="62"/>
      <c r="F78" s="61" t="s">
        <v>87</v>
      </c>
      <c r="G78" s="81">
        <f t="shared" ref="G78:H78" si="14">G80</f>
        <v>0</v>
      </c>
      <c r="H78" s="99">
        <f t="shared" si="14"/>
        <v>0</v>
      </c>
    </row>
    <row r="79" spans="1:8" s="55" customFormat="1" ht="15.75" customHeight="1">
      <c r="A79" s="63"/>
      <c r="B79" s="63"/>
      <c r="C79" s="63"/>
      <c r="D79" s="63"/>
      <c r="E79" s="63"/>
      <c r="F79" s="63" t="s">
        <v>29</v>
      </c>
      <c r="G79" s="82"/>
      <c r="H79" s="59"/>
    </row>
    <row r="80" spans="1:8" s="55" customFormat="1" ht="33.75" customHeight="1">
      <c r="A80" s="63"/>
      <c r="B80" s="64" t="s">
        <v>33</v>
      </c>
      <c r="C80" s="63"/>
      <c r="D80" s="63"/>
      <c r="E80" s="63"/>
      <c r="F80" s="64" t="s">
        <v>88</v>
      </c>
      <c r="G80" s="83">
        <f t="shared" ref="G80:H80" si="15">G82</f>
        <v>0</v>
      </c>
      <c r="H80" s="99">
        <f t="shared" si="15"/>
        <v>0</v>
      </c>
    </row>
    <row r="81" spans="1:8" s="55" customFormat="1">
      <c r="A81" s="63"/>
      <c r="B81" s="63"/>
      <c r="C81" s="63"/>
      <c r="D81" s="63"/>
      <c r="E81" s="63"/>
      <c r="F81" s="63" t="s">
        <v>29</v>
      </c>
      <c r="G81" s="82"/>
      <c r="H81" s="59"/>
    </row>
    <row r="82" spans="1:8" s="55" customFormat="1">
      <c r="A82" s="63"/>
      <c r="B82" s="63"/>
      <c r="C82" s="64" t="s">
        <v>33</v>
      </c>
      <c r="D82" s="63"/>
      <c r="E82" s="63"/>
      <c r="F82" s="64" t="s">
        <v>75</v>
      </c>
      <c r="G82" s="83">
        <f t="shared" ref="G82:H82" si="16">G84</f>
        <v>0</v>
      </c>
      <c r="H82" s="99">
        <f t="shared" si="16"/>
        <v>0</v>
      </c>
    </row>
    <row r="83" spans="1:8" s="55" customFormat="1">
      <c r="A83" s="65"/>
      <c r="B83" s="65"/>
      <c r="C83" s="65"/>
      <c r="D83" s="63"/>
      <c r="E83" s="63"/>
      <c r="F83" s="63" t="s">
        <v>29</v>
      </c>
      <c r="G83" s="82"/>
      <c r="H83" s="59"/>
    </row>
    <row r="84" spans="1:8" s="68" customFormat="1">
      <c r="A84" s="66"/>
      <c r="B84" s="66"/>
      <c r="C84" s="66"/>
      <c r="D84" s="58"/>
      <c r="E84" s="58"/>
      <c r="F84" s="67" t="s">
        <v>74</v>
      </c>
      <c r="G84" s="84">
        <f t="shared" ref="G84:H84" si="17">G86</f>
        <v>0</v>
      </c>
      <c r="H84" s="100">
        <f t="shared" si="17"/>
        <v>0</v>
      </c>
    </row>
    <row r="85" spans="1:8" s="68" customFormat="1">
      <c r="A85" s="66"/>
      <c r="B85" s="66"/>
      <c r="C85" s="66"/>
      <c r="D85" s="58"/>
      <c r="E85" s="58"/>
      <c r="F85" s="54" t="s">
        <v>29</v>
      </c>
      <c r="G85" s="85"/>
      <c r="H85" s="101"/>
    </row>
    <row r="86" spans="1:8" s="55" customFormat="1">
      <c r="A86" s="54"/>
      <c r="B86" s="54"/>
      <c r="C86" s="54"/>
      <c r="D86" s="54" t="s">
        <v>89</v>
      </c>
      <c r="E86" s="54"/>
      <c r="F86" s="54" t="s">
        <v>75</v>
      </c>
      <c r="G86" s="86">
        <f>G96+G88</f>
        <v>0</v>
      </c>
      <c r="H86" s="60">
        <f>H96+H88</f>
        <v>0</v>
      </c>
    </row>
    <row r="87" spans="1:8" s="55" customFormat="1">
      <c r="A87" s="54"/>
      <c r="B87" s="54"/>
      <c r="C87" s="54"/>
      <c r="D87" s="54"/>
      <c r="E87" s="54"/>
      <c r="F87" s="54" t="s">
        <v>29</v>
      </c>
      <c r="G87" s="71"/>
      <c r="H87" s="71"/>
    </row>
    <row r="88" spans="1:8" s="55" customFormat="1">
      <c r="A88" s="54"/>
      <c r="B88" s="54"/>
      <c r="C88" s="54"/>
      <c r="D88" s="54"/>
      <c r="E88" s="54" t="s">
        <v>69</v>
      </c>
      <c r="F88" s="54" t="s">
        <v>75</v>
      </c>
      <c r="G88" s="88">
        <f t="shared" ref="G88:H88" si="18">G90</f>
        <v>20508.900000000001</v>
      </c>
      <c r="H88" s="142">
        <f t="shared" si="18"/>
        <v>35438</v>
      </c>
    </row>
    <row r="89" spans="1:8" s="55" customFormat="1">
      <c r="A89" s="54"/>
      <c r="B89" s="54"/>
      <c r="C89" s="54"/>
      <c r="D89" s="54"/>
      <c r="E89" s="54"/>
      <c r="F89" s="54" t="s">
        <v>30</v>
      </c>
      <c r="G89" s="87"/>
      <c r="H89" s="59"/>
    </row>
    <row r="90" spans="1:8" s="55" customFormat="1">
      <c r="A90" s="54"/>
      <c r="B90" s="54"/>
      <c r="C90" s="54"/>
      <c r="D90" s="54"/>
      <c r="E90" s="54"/>
      <c r="F90" s="59" t="s">
        <v>74</v>
      </c>
      <c r="G90" s="89">
        <f t="shared" ref="G90:H90" si="19">G92</f>
        <v>20508.900000000001</v>
      </c>
      <c r="H90" s="143">
        <f t="shared" si="19"/>
        <v>35438</v>
      </c>
    </row>
    <row r="91" spans="1:8" s="55" customFormat="1" ht="36" customHeight="1">
      <c r="A91" s="54"/>
      <c r="B91" s="54"/>
      <c r="C91" s="54"/>
      <c r="D91" s="54"/>
      <c r="E91" s="54"/>
      <c r="F91" s="54" t="s">
        <v>31</v>
      </c>
      <c r="G91" s="87"/>
      <c r="H91" s="59"/>
    </row>
    <row r="92" spans="1:8" s="55" customFormat="1">
      <c r="A92" s="54"/>
      <c r="B92" s="54"/>
      <c r="C92" s="54"/>
      <c r="D92" s="54"/>
      <c r="E92" s="54"/>
      <c r="F92" s="54" t="s">
        <v>32</v>
      </c>
      <c r="G92" s="86">
        <f t="shared" ref="G92:H94" si="20">G93</f>
        <v>20508.900000000001</v>
      </c>
      <c r="H92" s="60">
        <f t="shared" si="20"/>
        <v>35438</v>
      </c>
    </row>
    <row r="93" spans="1:8" s="55" customFormat="1">
      <c r="A93" s="54"/>
      <c r="B93" s="54"/>
      <c r="C93" s="54"/>
      <c r="D93" s="54"/>
      <c r="E93" s="54"/>
      <c r="F93" s="54" t="s">
        <v>60</v>
      </c>
      <c r="G93" s="86">
        <f t="shared" si="20"/>
        <v>20508.900000000001</v>
      </c>
      <c r="H93" s="60">
        <f t="shared" si="20"/>
        <v>35438</v>
      </c>
    </row>
    <row r="94" spans="1:8" s="55" customFormat="1">
      <c r="A94" s="54"/>
      <c r="B94" s="54"/>
      <c r="C94" s="54"/>
      <c r="D94" s="54"/>
      <c r="E94" s="54"/>
      <c r="F94" s="54" t="s">
        <v>90</v>
      </c>
      <c r="G94" s="86">
        <f t="shared" si="20"/>
        <v>20508.900000000001</v>
      </c>
      <c r="H94" s="60">
        <f t="shared" si="20"/>
        <v>35438</v>
      </c>
    </row>
    <row r="95" spans="1:8" s="55" customFormat="1">
      <c r="A95" s="54"/>
      <c r="B95" s="54"/>
      <c r="C95" s="54"/>
      <c r="D95" s="54"/>
      <c r="E95" s="54"/>
      <c r="F95" s="54" t="s">
        <v>91</v>
      </c>
      <c r="G95" s="60">
        <f>+-(G17+G46+G60)</f>
        <v>20508.900000000001</v>
      </c>
      <c r="H95" s="60">
        <f>+-(H17+H46+H60)</f>
        <v>35438</v>
      </c>
    </row>
    <row r="96" spans="1:8" s="55" customFormat="1">
      <c r="A96" s="54"/>
      <c r="B96" s="54"/>
      <c r="C96" s="54"/>
      <c r="D96" s="54"/>
      <c r="E96" s="54" t="s">
        <v>69</v>
      </c>
      <c r="F96" s="54" t="s">
        <v>75</v>
      </c>
      <c r="G96" s="88">
        <f t="shared" ref="G96:H96" si="21">G98</f>
        <v>-20508.900000000001</v>
      </c>
      <c r="H96" s="142">
        <f t="shared" si="21"/>
        <v>-35438</v>
      </c>
    </row>
    <row r="97" spans="1:8" s="55" customFormat="1">
      <c r="A97" s="54"/>
      <c r="B97" s="54"/>
      <c r="C97" s="54"/>
      <c r="D97" s="54"/>
      <c r="E97" s="54"/>
      <c r="F97" s="54" t="s">
        <v>30</v>
      </c>
      <c r="G97" s="87"/>
      <c r="H97" s="59"/>
    </row>
    <row r="98" spans="1:8" s="55" customFormat="1">
      <c r="A98" s="54"/>
      <c r="B98" s="54"/>
      <c r="C98" s="54"/>
      <c r="D98" s="54"/>
      <c r="E98" s="54"/>
      <c r="F98" s="59" t="s">
        <v>74</v>
      </c>
      <c r="G98" s="89">
        <f t="shared" ref="G98:H98" si="22">G100</f>
        <v>-20508.900000000001</v>
      </c>
      <c r="H98" s="143">
        <f t="shared" si="22"/>
        <v>-35438</v>
      </c>
    </row>
    <row r="99" spans="1:8" s="55" customFormat="1" ht="41.25" customHeight="1">
      <c r="A99" s="54"/>
      <c r="B99" s="54"/>
      <c r="C99" s="54"/>
      <c r="D99" s="54"/>
      <c r="E99" s="54"/>
      <c r="F99" s="54" t="s">
        <v>31</v>
      </c>
      <c r="G99" s="87"/>
      <c r="H99" s="59"/>
    </row>
    <row r="100" spans="1:8" s="55" customFormat="1">
      <c r="A100" s="54"/>
      <c r="B100" s="54"/>
      <c r="C100" s="54"/>
      <c r="D100" s="54"/>
      <c r="E100" s="54"/>
      <c r="F100" s="54" t="s">
        <v>32</v>
      </c>
      <c r="G100" s="86">
        <f t="shared" ref="G100:H102" si="23">G101</f>
        <v>-20508.900000000001</v>
      </c>
      <c r="H100" s="60">
        <f t="shared" si="23"/>
        <v>-35438</v>
      </c>
    </row>
    <row r="101" spans="1:8" s="55" customFormat="1">
      <c r="A101" s="54"/>
      <c r="B101" s="54"/>
      <c r="C101" s="54"/>
      <c r="D101" s="54"/>
      <c r="E101" s="54"/>
      <c r="F101" s="54" t="s">
        <v>60</v>
      </c>
      <c r="G101" s="86">
        <f t="shared" si="23"/>
        <v>-20508.900000000001</v>
      </c>
      <c r="H101" s="60">
        <f t="shared" si="23"/>
        <v>-35438</v>
      </c>
    </row>
    <row r="102" spans="1:8" s="55" customFormat="1">
      <c r="A102" s="54"/>
      <c r="B102" s="54"/>
      <c r="C102" s="54"/>
      <c r="D102" s="54"/>
      <c r="E102" s="54"/>
      <c r="F102" s="54" t="s">
        <v>90</v>
      </c>
      <c r="G102" s="86">
        <f t="shared" si="23"/>
        <v>-20508.900000000001</v>
      </c>
      <c r="H102" s="60">
        <f t="shared" si="23"/>
        <v>-35438</v>
      </c>
    </row>
    <row r="103" spans="1:8" s="55" customFormat="1">
      <c r="A103" s="54"/>
      <c r="B103" s="54"/>
      <c r="C103" s="54"/>
      <c r="D103" s="54"/>
      <c r="E103" s="54"/>
      <c r="F103" s="54" t="s">
        <v>91</v>
      </c>
      <c r="G103" s="79">
        <f>-G88</f>
        <v>-20508.900000000001</v>
      </c>
      <c r="H103" s="79">
        <f>-H88</f>
        <v>-35438</v>
      </c>
    </row>
    <row r="104" spans="1:8">
      <c r="A104" s="36"/>
      <c r="B104" s="36"/>
      <c r="C104" s="36"/>
      <c r="D104" s="36"/>
      <c r="E104" s="36"/>
      <c r="F104" s="37"/>
    </row>
    <row r="105" spans="1:8" s="31" customFormat="1">
      <c r="A105" s="270" t="s">
        <v>56</v>
      </c>
      <c r="B105" s="270"/>
      <c r="C105" s="270"/>
      <c r="D105" s="270"/>
      <c r="E105" s="270"/>
      <c r="F105" s="270"/>
    </row>
    <row r="106" spans="1:8" s="31" customFormat="1">
      <c r="A106" s="32" t="s">
        <v>57</v>
      </c>
      <c r="B106" s="32"/>
      <c r="C106" s="32"/>
      <c r="D106" s="32"/>
      <c r="E106" s="32"/>
    </row>
    <row r="108" spans="1:8">
      <c r="F108" s="35"/>
    </row>
    <row r="109" spans="1:8">
      <c r="F109" s="35"/>
    </row>
  </sheetData>
  <mergeCells count="8">
    <mergeCell ref="G7:H7"/>
    <mergeCell ref="D2:F2"/>
    <mergeCell ref="D3:F3"/>
    <mergeCell ref="A105:F105"/>
    <mergeCell ref="A7:C7"/>
    <mergeCell ref="D7:E7"/>
    <mergeCell ref="F7:F8"/>
    <mergeCell ref="A5:F5"/>
  </mergeCells>
  <pageMargins left="0.43307086614173229" right="0.15748031496062992" top="0.39370078740157483" bottom="0.39370078740157483" header="0.27559055118110237" footer="0.15748031496062992"/>
  <pageSetup scale="44" orientation="portrait" horizontalDpi="4294967294" verticalDpi="4294967294" r:id="rId1"/>
  <headerFooter>
    <oddFooter>&amp;C&amp;P</oddFooter>
  </headerFooter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6"/>
  <dimension ref="A1:AG94"/>
  <sheetViews>
    <sheetView showGridLines="0" zoomScaleNormal="100" workbookViewId="0">
      <selection activeCell="G54" sqref="G54"/>
    </sheetView>
  </sheetViews>
  <sheetFormatPr defaultRowHeight="17.25"/>
  <cols>
    <col min="1" max="1" width="31.7109375" style="4" customWidth="1"/>
    <col min="2" max="2" width="59.28515625" style="4" customWidth="1"/>
    <col min="3" max="3" width="13" style="4" customWidth="1"/>
    <col min="4" max="4" width="15.5703125" style="4" customWidth="1"/>
    <col min="5" max="5" width="9.140625" style="4"/>
    <col min="6" max="6" width="9.85546875" style="4" bestFit="1" customWidth="1"/>
    <col min="7" max="244" width="9.140625" style="4"/>
    <col min="245" max="245" width="31.7109375" style="4" customWidth="1"/>
    <col min="246" max="246" width="50.140625" style="4" bestFit="1" customWidth="1"/>
    <col min="247" max="247" width="19.42578125" style="4" bestFit="1" customWidth="1"/>
    <col min="248" max="249" width="16" style="4" bestFit="1" customWidth="1"/>
    <col min="250" max="500" width="9.140625" style="4"/>
    <col min="501" max="501" width="31.7109375" style="4" customWidth="1"/>
    <col min="502" max="502" width="50.140625" style="4" bestFit="1" customWidth="1"/>
    <col min="503" max="503" width="19.42578125" style="4" bestFit="1" customWidth="1"/>
    <col min="504" max="505" width="16" style="4" bestFit="1" customWidth="1"/>
    <col min="506" max="756" width="9.140625" style="4"/>
    <col min="757" max="757" width="31.7109375" style="4" customWidth="1"/>
    <col min="758" max="758" width="50.140625" style="4" bestFit="1" customWidth="1"/>
    <col min="759" max="759" width="19.42578125" style="4" bestFit="1" customWidth="1"/>
    <col min="760" max="761" width="16" style="4" bestFit="1" customWidth="1"/>
    <col min="762" max="1012" width="9.140625" style="4"/>
    <col min="1013" max="1013" width="31.7109375" style="4" customWidth="1"/>
    <col min="1014" max="1014" width="50.140625" style="4" bestFit="1" customWidth="1"/>
    <col min="1015" max="1015" width="19.42578125" style="4" bestFit="1" customWidth="1"/>
    <col min="1016" max="1017" width="16" style="4" bestFit="1" customWidth="1"/>
    <col min="1018" max="1268" width="9.140625" style="4"/>
    <col min="1269" max="1269" width="31.7109375" style="4" customWidth="1"/>
    <col min="1270" max="1270" width="50.140625" style="4" bestFit="1" customWidth="1"/>
    <col min="1271" max="1271" width="19.42578125" style="4" bestFit="1" customWidth="1"/>
    <col min="1272" max="1273" width="16" style="4" bestFit="1" customWidth="1"/>
    <col min="1274" max="1524" width="9.140625" style="4"/>
    <col min="1525" max="1525" width="31.7109375" style="4" customWidth="1"/>
    <col min="1526" max="1526" width="50.140625" style="4" bestFit="1" customWidth="1"/>
    <col min="1527" max="1527" width="19.42578125" style="4" bestFit="1" customWidth="1"/>
    <col min="1528" max="1529" width="16" style="4" bestFit="1" customWidth="1"/>
    <col min="1530" max="1780" width="9.140625" style="4"/>
    <col min="1781" max="1781" width="31.7109375" style="4" customWidth="1"/>
    <col min="1782" max="1782" width="50.140625" style="4" bestFit="1" customWidth="1"/>
    <col min="1783" max="1783" width="19.42578125" style="4" bestFit="1" customWidth="1"/>
    <col min="1784" max="1785" width="16" style="4" bestFit="1" customWidth="1"/>
    <col min="1786" max="2036" width="9.140625" style="4"/>
    <col min="2037" max="2037" width="31.7109375" style="4" customWidth="1"/>
    <col min="2038" max="2038" width="50.140625" style="4" bestFit="1" customWidth="1"/>
    <col min="2039" max="2039" width="19.42578125" style="4" bestFit="1" customWidth="1"/>
    <col min="2040" max="2041" width="16" style="4" bestFit="1" customWidth="1"/>
    <col min="2042" max="2292" width="9.140625" style="4"/>
    <col min="2293" max="2293" width="31.7109375" style="4" customWidth="1"/>
    <col min="2294" max="2294" width="50.140625" style="4" bestFit="1" customWidth="1"/>
    <col min="2295" max="2295" width="19.42578125" style="4" bestFit="1" customWidth="1"/>
    <col min="2296" max="2297" width="16" style="4" bestFit="1" customWidth="1"/>
    <col min="2298" max="2548" width="9.140625" style="4"/>
    <col min="2549" max="2549" width="31.7109375" style="4" customWidth="1"/>
    <col min="2550" max="2550" width="50.140625" style="4" bestFit="1" customWidth="1"/>
    <col min="2551" max="2551" width="19.42578125" style="4" bestFit="1" customWidth="1"/>
    <col min="2552" max="2553" width="16" style="4" bestFit="1" customWidth="1"/>
    <col min="2554" max="2804" width="9.140625" style="4"/>
    <col min="2805" max="2805" width="31.7109375" style="4" customWidth="1"/>
    <col min="2806" max="2806" width="50.140625" style="4" bestFit="1" customWidth="1"/>
    <col min="2807" max="2807" width="19.42578125" style="4" bestFit="1" customWidth="1"/>
    <col min="2808" max="2809" width="16" style="4" bestFit="1" customWidth="1"/>
    <col min="2810" max="3060" width="9.140625" style="4"/>
    <col min="3061" max="3061" width="31.7109375" style="4" customWidth="1"/>
    <col min="3062" max="3062" width="50.140625" style="4" bestFit="1" customWidth="1"/>
    <col min="3063" max="3063" width="19.42578125" style="4" bestFit="1" customWidth="1"/>
    <col min="3064" max="3065" width="16" style="4" bestFit="1" customWidth="1"/>
    <col min="3066" max="3316" width="9.140625" style="4"/>
    <col min="3317" max="3317" width="31.7109375" style="4" customWidth="1"/>
    <col min="3318" max="3318" width="50.140625" style="4" bestFit="1" customWidth="1"/>
    <col min="3319" max="3319" width="19.42578125" style="4" bestFit="1" customWidth="1"/>
    <col min="3320" max="3321" width="16" style="4" bestFit="1" customWidth="1"/>
    <col min="3322" max="3572" width="9.140625" style="4"/>
    <col min="3573" max="3573" width="31.7109375" style="4" customWidth="1"/>
    <col min="3574" max="3574" width="50.140625" style="4" bestFit="1" customWidth="1"/>
    <col min="3575" max="3575" width="19.42578125" style="4" bestFit="1" customWidth="1"/>
    <col min="3576" max="3577" width="16" style="4" bestFit="1" customWidth="1"/>
    <col min="3578" max="3828" width="9.140625" style="4"/>
    <col min="3829" max="3829" width="31.7109375" style="4" customWidth="1"/>
    <col min="3830" max="3830" width="50.140625" style="4" bestFit="1" customWidth="1"/>
    <col min="3831" max="3831" width="19.42578125" style="4" bestFit="1" customWidth="1"/>
    <col min="3832" max="3833" width="16" style="4" bestFit="1" customWidth="1"/>
    <col min="3834" max="4084" width="9.140625" style="4"/>
    <col min="4085" max="4085" width="31.7109375" style="4" customWidth="1"/>
    <col min="4086" max="4086" width="50.140625" style="4" bestFit="1" customWidth="1"/>
    <col min="4087" max="4087" width="19.42578125" style="4" bestFit="1" customWidth="1"/>
    <col min="4088" max="4089" width="16" style="4" bestFit="1" customWidth="1"/>
    <col min="4090" max="4340" width="9.140625" style="4"/>
    <col min="4341" max="4341" width="31.7109375" style="4" customWidth="1"/>
    <col min="4342" max="4342" width="50.140625" style="4" bestFit="1" customWidth="1"/>
    <col min="4343" max="4343" width="19.42578125" style="4" bestFit="1" customWidth="1"/>
    <col min="4344" max="4345" width="16" style="4" bestFit="1" customWidth="1"/>
    <col min="4346" max="4596" width="9.140625" style="4"/>
    <col min="4597" max="4597" width="31.7109375" style="4" customWidth="1"/>
    <col min="4598" max="4598" width="50.140625" style="4" bestFit="1" customWidth="1"/>
    <col min="4599" max="4599" width="19.42578125" style="4" bestFit="1" customWidth="1"/>
    <col min="4600" max="4601" width="16" style="4" bestFit="1" customWidth="1"/>
    <col min="4602" max="4852" width="9.140625" style="4"/>
    <col min="4853" max="4853" width="31.7109375" style="4" customWidth="1"/>
    <col min="4854" max="4854" width="50.140625" style="4" bestFit="1" customWidth="1"/>
    <col min="4855" max="4855" width="19.42578125" style="4" bestFit="1" customWidth="1"/>
    <col min="4856" max="4857" width="16" style="4" bestFit="1" customWidth="1"/>
    <col min="4858" max="5108" width="9.140625" style="4"/>
    <col min="5109" max="5109" width="31.7109375" style="4" customWidth="1"/>
    <col min="5110" max="5110" width="50.140625" style="4" bestFit="1" customWidth="1"/>
    <col min="5111" max="5111" width="19.42578125" style="4" bestFit="1" customWidth="1"/>
    <col min="5112" max="5113" width="16" style="4" bestFit="1" customWidth="1"/>
    <col min="5114" max="5364" width="9.140625" style="4"/>
    <col min="5365" max="5365" width="31.7109375" style="4" customWidth="1"/>
    <col min="5366" max="5366" width="50.140625" style="4" bestFit="1" customWidth="1"/>
    <col min="5367" max="5367" width="19.42578125" style="4" bestFit="1" customWidth="1"/>
    <col min="5368" max="5369" width="16" style="4" bestFit="1" customWidth="1"/>
    <col min="5370" max="5620" width="9.140625" style="4"/>
    <col min="5621" max="5621" width="31.7109375" style="4" customWidth="1"/>
    <col min="5622" max="5622" width="50.140625" style="4" bestFit="1" customWidth="1"/>
    <col min="5623" max="5623" width="19.42578125" style="4" bestFit="1" customWidth="1"/>
    <col min="5624" max="5625" width="16" style="4" bestFit="1" customWidth="1"/>
    <col min="5626" max="5876" width="9.140625" style="4"/>
    <col min="5877" max="5877" width="31.7109375" style="4" customWidth="1"/>
    <col min="5878" max="5878" width="50.140625" style="4" bestFit="1" customWidth="1"/>
    <col min="5879" max="5879" width="19.42578125" style="4" bestFit="1" customWidth="1"/>
    <col min="5880" max="5881" width="16" style="4" bestFit="1" customWidth="1"/>
    <col min="5882" max="6132" width="9.140625" style="4"/>
    <col min="6133" max="6133" width="31.7109375" style="4" customWidth="1"/>
    <col min="6134" max="6134" width="50.140625" style="4" bestFit="1" customWidth="1"/>
    <col min="6135" max="6135" width="19.42578125" style="4" bestFit="1" customWidth="1"/>
    <col min="6136" max="6137" width="16" style="4" bestFit="1" customWidth="1"/>
    <col min="6138" max="6388" width="9.140625" style="4"/>
    <col min="6389" max="6389" width="31.7109375" style="4" customWidth="1"/>
    <col min="6390" max="6390" width="50.140625" style="4" bestFit="1" customWidth="1"/>
    <col min="6391" max="6391" width="19.42578125" style="4" bestFit="1" customWidth="1"/>
    <col min="6392" max="6393" width="16" style="4" bestFit="1" customWidth="1"/>
    <col min="6394" max="6644" width="9.140625" style="4"/>
    <col min="6645" max="6645" width="31.7109375" style="4" customWidth="1"/>
    <col min="6646" max="6646" width="50.140625" style="4" bestFit="1" customWidth="1"/>
    <col min="6647" max="6647" width="19.42578125" style="4" bestFit="1" customWidth="1"/>
    <col min="6648" max="6649" width="16" style="4" bestFit="1" customWidth="1"/>
    <col min="6650" max="6900" width="9.140625" style="4"/>
    <col min="6901" max="6901" width="31.7109375" style="4" customWidth="1"/>
    <col min="6902" max="6902" width="50.140625" style="4" bestFit="1" customWidth="1"/>
    <col min="6903" max="6903" width="19.42578125" style="4" bestFit="1" customWidth="1"/>
    <col min="6904" max="6905" width="16" style="4" bestFit="1" customWidth="1"/>
    <col min="6906" max="7156" width="9.140625" style="4"/>
    <col min="7157" max="7157" width="31.7109375" style="4" customWidth="1"/>
    <col min="7158" max="7158" width="50.140625" style="4" bestFit="1" customWidth="1"/>
    <col min="7159" max="7159" width="19.42578125" style="4" bestFit="1" customWidth="1"/>
    <col min="7160" max="7161" width="16" style="4" bestFit="1" customWidth="1"/>
    <col min="7162" max="7412" width="9.140625" style="4"/>
    <col min="7413" max="7413" width="31.7109375" style="4" customWidth="1"/>
    <col min="7414" max="7414" width="50.140625" style="4" bestFit="1" customWidth="1"/>
    <col min="7415" max="7415" width="19.42578125" style="4" bestFit="1" customWidth="1"/>
    <col min="7416" max="7417" width="16" style="4" bestFit="1" customWidth="1"/>
    <col min="7418" max="7668" width="9.140625" style="4"/>
    <col min="7669" max="7669" width="31.7109375" style="4" customWidth="1"/>
    <col min="7670" max="7670" width="50.140625" style="4" bestFit="1" customWidth="1"/>
    <col min="7671" max="7671" width="19.42578125" style="4" bestFit="1" customWidth="1"/>
    <col min="7672" max="7673" width="16" style="4" bestFit="1" customWidth="1"/>
    <col min="7674" max="7924" width="9.140625" style="4"/>
    <col min="7925" max="7925" width="31.7109375" style="4" customWidth="1"/>
    <col min="7926" max="7926" width="50.140625" style="4" bestFit="1" customWidth="1"/>
    <col min="7927" max="7927" width="19.42578125" style="4" bestFit="1" customWidth="1"/>
    <col min="7928" max="7929" width="16" style="4" bestFit="1" customWidth="1"/>
    <col min="7930" max="8180" width="9.140625" style="4"/>
    <col min="8181" max="8181" width="31.7109375" style="4" customWidth="1"/>
    <col min="8182" max="8182" width="50.140625" style="4" bestFit="1" customWidth="1"/>
    <col min="8183" max="8183" width="19.42578125" style="4" bestFit="1" customWidth="1"/>
    <col min="8184" max="8185" width="16" style="4" bestFit="1" customWidth="1"/>
    <col min="8186" max="8436" width="9.140625" style="4"/>
    <col min="8437" max="8437" width="31.7109375" style="4" customWidth="1"/>
    <col min="8438" max="8438" width="50.140625" style="4" bestFit="1" customWidth="1"/>
    <col min="8439" max="8439" width="19.42578125" style="4" bestFit="1" customWidth="1"/>
    <col min="8440" max="8441" width="16" style="4" bestFit="1" customWidth="1"/>
    <col min="8442" max="8692" width="9.140625" style="4"/>
    <col min="8693" max="8693" width="31.7109375" style="4" customWidth="1"/>
    <col min="8694" max="8694" width="50.140625" style="4" bestFit="1" customWidth="1"/>
    <col min="8695" max="8695" width="19.42578125" style="4" bestFit="1" customWidth="1"/>
    <col min="8696" max="8697" width="16" style="4" bestFit="1" customWidth="1"/>
    <col min="8698" max="8948" width="9.140625" style="4"/>
    <col min="8949" max="8949" width="31.7109375" style="4" customWidth="1"/>
    <col min="8950" max="8950" width="50.140625" style="4" bestFit="1" customWidth="1"/>
    <col min="8951" max="8951" width="19.42578125" style="4" bestFit="1" customWidth="1"/>
    <col min="8952" max="8953" width="16" style="4" bestFit="1" customWidth="1"/>
    <col min="8954" max="9204" width="9.140625" style="4"/>
    <col min="9205" max="9205" width="31.7109375" style="4" customWidth="1"/>
    <col min="9206" max="9206" width="50.140625" style="4" bestFit="1" customWidth="1"/>
    <col min="9207" max="9207" width="19.42578125" style="4" bestFit="1" customWidth="1"/>
    <col min="9208" max="9209" width="16" style="4" bestFit="1" customWidth="1"/>
    <col min="9210" max="9460" width="9.140625" style="4"/>
    <col min="9461" max="9461" width="31.7109375" style="4" customWidth="1"/>
    <col min="9462" max="9462" width="50.140625" style="4" bestFit="1" customWidth="1"/>
    <col min="9463" max="9463" width="19.42578125" style="4" bestFit="1" customWidth="1"/>
    <col min="9464" max="9465" width="16" style="4" bestFit="1" customWidth="1"/>
    <col min="9466" max="9716" width="9.140625" style="4"/>
    <col min="9717" max="9717" width="31.7109375" style="4" customWidth="1"/>
    <col min="9718" max="9718" width="50.140625" style="4" bestFit="1" customWidth="1"/>
    <col min="9719" max="9719" width="19.42578125" style="4" bestFit="1" customWidth="1"/>
    <col min="9720" max="9721" width="16" style="4" bestFit="1" customWidth="1"/>
    <col min="9722" max="9972" width="9.140625" style="4"/>
    <col min="9973" max="9973" width="31.7109375" style="4" customWidth="1"/>
    <col min="9974" max="9974" width="50.140625" style="4" bestFit="1" customWidth="1"/>
    <col min="9975" max="9975" width="19.42578125" style="4" bestFit="1" customWidth="1"/>
    <col min="9976" max="9977" width="16" style="4" bestFit="1" customWidth="1"/>
    <col min="9978" max="10228" width="9.140625" style="4"/>
    <col min="10229" max="10229" width="31.7109375" style="4" customWidth="1"/>
    <col min="10230" max="10230" width="50.140625" style="4" bestFit="1" customWidth="1"/>
    <col min="10231" max="10231" width="19.42578125" style="4" bestFit="1" customWidth="1"/>
    <col min="10232" max="10233" width="16" style="4" bestFit="1" customWidth="1"/>
    <col min="10234" max="10484" width="9.140625" style="4"/>
    <col min="10485" max="10485" width="31.7109375" style="4" customWidth="1"/>
    <col min="10486" max="10486" width="50.140625" style="4" bestFit="1" customWidth="1"/>
    <col min="10487" max="10487" width="19.42578125" style="4" bestFit="1" customWidth="1"/>
    <col min="10488" max="10489" width="16" style="4" bestFit="1" customWidth="1"/>
    <col min="10490" max="10740" width="9.140625" style="4"/>
    <col min="10741" max="10741" width="31.7109375" style="4" customWidth="1"/>
    <col min="10742" max="10742" width="50.140625" style="4" bestFit="1" customWidth="1"/>
    <col min="10743" max="10743" width="19.42578125" style="4" bestFit="1" customWidth="1"/>
    <col min="10744" max="10745" width="16" style="4" bestFit="1" customWidth="1"/>
    <col min="10746" max="10996" width="9.140625" style="4"/>
    <col min="10997" max="10997" width="31.7109375" style="4" customWidth="1"/>
    <col min="10998" max="10998" width="50.140625" style="4" bestFit="1" customWidth="1"/>
    <col min="10999" max="10999" width="19.42578125" style="4" bestFit="1" customWidth="1"/>
    <col min="11000" max="11001" width="16" style="4" bestFit="1" customWidth="1"/>
    <col min="11002" max="11252" width="9.140625" style="4"/>
    <col min="11253" max="11253" width="31.7109375" style="4" customWidth="1"/>
    <col min="11254" max="11254" width="50.140625" style="4" bestFit="1" customWidth="1"/>
    <col min="11255" max="11255" width="19.42578125" style="4" bestFit="1" customWidth="1"/>
    <col min="11256" max="11257" width="16" style="4" bestFit="1" customWidth="1"/>
    <col min="11258" max="11508" width="9.140625" style="4"/>
    <col min="11509" max="11509" width="31.7109375" style="4" customWidth="1"/>
    <col min="11510" max="11510" width="50.140625" style="4" bestFit="1" customWidth="1"/>
    <col min="11511" max="11511" width="19.42578125" style="4" bestFit="1" customWidth="1"/>
    <col min="11512" max="11513" width="16" style="4" bestFit="1" customWidth="1"/>
    <col min="11514" max="11764" width="9.140625" style="4"/>
    <col min="11765" max="11765" width="31.7109375" style="4" customWidth="1"/>
    <col min="11766" max="11766" width="50.140625" style="4" bestFit="1" customWidth="1"/>
    <col min="11767" max="11767" width="19.42578125" style="4" bestFit="1" customWidth="1"/>
    <col min="11768" max="11769" width="16" style="4" bestFit="1" customWidth="1"/>
    <col min="11770" max="12020" width="9.140625" style="4"/>
    <col min="12021" max="12021" width="31.7109375" style="4" customWidth="1"/>
    <col min="12022" max="12022" width="50.140625" style="4" bestFit="1" customWidth="1"/>
    <col min="12023" max="12023" width="19.42578125" style="4" bestFit="1" customWidth="1"/>
    <col min="12024" max="12025" width="16" style="4" bestFit="1" customWidth="1"/>
    <col min="12026" max="12276" width="9.140625" style="4"/>
    <col min="12277" max="12277" width="31.7109375" style="4" customWidth="1"/>
    <col min="12278" max="12278" width="50.140625" style="4" bestFit="1" customWidth="1"/>
    <col min="12279" max="12279" width="19.42578125" style="4" bestFit="1" customWidth="1"/>
    <col min="12280" max="12281" width="16" style="4" bestFit="1" customWidth="1"/>
    <col min="12282" max="12532" width="9.140625" style="4"/>
    <col min="12533" max="12533" width="31.7109375" style="4" customWidth="1"/>
    <col min="12534" max="12534" width="50.140625" style="4" bestFit="1" customWidth="1"/>
    <col min="12535" max="12535" width="19.42578125" style="4" bestFit="1" customWidth="1"/>
    <col min="12536" max="12537" width="16" style="4" bestFit="1" customWidth="1"/>
    <col min="12538" max="12788" width="9.140625" style="4"/>
    <col min="12789" max="12789" width="31.7109375" style="4" customWidth="1"/>
    <col min="12790" max="12790" width="50.140625" style="4" bestFit="1" customWidth="1"/>
    <col min="12791" max="12791" width="19.42578125" style="4" bestFit="1" customWidth="1"/>
    <col min="12792" max="12793" width="16" style="4" bestFit="1" customWidth="1"/>
    <col min="12794" max="13044" width="9.140625" style="4"/>
    <col min="13045" max="13045" width="31.7109375" style="4" customWidth="1"/>
    <col min="13046" max="13046" width="50.140625" style="4" bestFit="1" customWidth="1"/>
    <col min="13047" max="13047" width="19.42578125" style="4" bestFit="1" customWidth="1"/>
    <col min="13048" max="13049" width="16" style="4" bestFit="1" customWidth="1"/>
    <col min="13050" max="13300" width="9.140625" style="4"/>
    <col min="13301" max="13301" width="31.7109375" style="4" customWidth="1"/>
    <col min="13302" max="13302" width="50.140625" style="4" bestFit="1" customWidth="1"/>
    <col min="13303" max="13303" width="19.42578125" style="4" bestFit="1" customWidth="1"/>
    <col min="13304" max="13305" width="16" style="4" bestFit="1" customWidth="1"/>
    <col min="13306" max="13556" width="9.140625" style="4"/>
    <col min="13557" max="13557" width="31.7109375" style="4" customWidth="1"/>
    <col min="13558" max="13558" width="50.140625" style="4" bestFit="1" customWidth="1"/>
    <col min="13559" max="13559" width="19.42578125" style="4" bestFit="1" customWidth="1"/>
    <col min="13560" max="13561" width="16" style="4" bestFit="1" customWidth="1"/>
    <col min="13562" max="13812" width="9.140625" style="4"/>
    <col min="13813" max="13813" width="31.7109375" style="4" customWidth="1"/>
    <col min="13814" max="13814" width="50.140625" style="4" bestFit="1" customWidth="1"/>
    <col min="13815" max="13815" width="19.42578125" style="4" bestFit="1" customWidth="1"/>
    <col min="13816" max="13817" width="16" style="4" bestFit="1" customWidth="1"/>
    <col min="13818" max="14068" width="9.140625" style="4"/>
    <col min="14069" max="14069" width="31.7109375" style="4" customWidth="1"/>
    <col min="14070" max="14070" width="50.140625" style="4" bestFit="1" customWidth="1"/>
    <col min="14071" max="14071" width="19.42578125" style="4" bestFit="1" customWidth="1"/>
    <col min="14072" max="14073" width="16" style="4" bestFit="1" customWidth="1"/>
    <col min="14074" max="14324" width="9.140625" style="4"/>
    <col min="14325" max="14325" width="31.7109375" style="4" customWidth="1"/>
    <col min="14326" max="14326" width="50.140625" style="4" bestFit="1" customWidth="1"/>
    <col min="14327" max="14327" width="19.42578125" style="4" bestFit="1" customWidth="1"/>
    <col min="14328" max="14329" width="16" style="4" bestFit="1" customWidth="1"/>
    <col min="14330" max="14580" width="9.140625" style="4"/>
    <col min="14581" max="14581" width="31.7109375" style="4" customWidth="1"/>
    <col min="14582" max="14582" width="50.140625" style="4" bestFit="1" customWidth="1"/>
    <col min="14583" max="14583" width="19.42578125" style="4" bestFit="1" customWidth="1"/>
    <col min="14584" max="14585" width="16" style="4" bestFit="1" customWidth="1"/>
    <col min="14586" max="14836" width="9.140625" style="4"/>
    <col min="14837" max="14837" width="31.7109375" style="4" customWidth="1"/>
    <col min="14838" max="14838" width="50.140625" style="4" bestFit="1" customWidth="1"/>
    <col min="14839" max="14839" width="19.42578125" style="4" bestFit="1" customWidth="1"/>
    <col min="14840" max="14841" width="16" style="4" bestFit="1" customWidth="1"/>
    <col min="14842" max="15092" width="9.140625" style="4"/>
    <col min="15093" max="15093" width="31.7109375" style="4" customWidth="1"/>
    <col min="15094" max="15094" width="50.140625" style="4" bestFit="1" customWidth="1"/>
    <col min="15095" max="15095" width="19.42578125" style="4" bestFit="1" customWidth="1"/>
    <col min="15096" max="15097" width="16" style="4" bestFit="1" customWidth="1"/>
    <col min="15098" max="15348" width="9.140625" style="4"/>
    <col min="15349" max="15349" width="31.7109375" style="4" customWidth="1"/>
    <col min="15350" max="15350" width="50.140625" style="4" bestFit="1" customWidth="1"/>
    <col min="15351" max="15351" width="19.42578125" style="4" bestFit="1" customWidth="1"/>
    <col min="15352" max="15353" width="16" style="4" bestFit="1" customWidth="1"/>
    <col min="15354" max="15604" width="9.140625" style="4"/>
    <col min="15605" max="15605" width="31.7109375" style="4" customWidth="1"/>
    <col min="15606" max="15606" width="50.140625" style="4" bestFit="1" customWidth="1"/>
    <col min="15607" max="15607" width="19.42578125" style="4" bestFit="1" customWidth="1"/>
    <col min="15608" max="15609" width="16" style="4" bestFit="1" customWidth="1"/>
    <col min="15610" max="15860" width="9.140625" style="4"/>
    <col min="15861" max="15861" width="31.7109375" style="4" customWidth="1"/>
    <col min="15862" max="15862" width="50.140625" style="4" bestFit="1" customWidth="1"/>
    <col min="15863" max="15863" width="19.42578125" style="4" bestFit="1" customWidth="1"/>
    <col min="15864" max="15865" width="16" style="4" bestFit="1" customWidth="1"/>
    <col min="15866" max="16116" width="9.140625" style="4"/>
    <col min="16117" max="16117" width="31.7109375" style="4" customWidth="1"/>
    <col min="16118" max="16118" width="50.140625" style="4" bestFit="1" customWidth="1"/>
    <col min="16119" max="16119" width="19.42578125" style="4" bestFit="1" customWidth="1"/>
    <col min="16120" max="16121" width="16" style="4" bestFit="1" customWidth="1"/>
    <col min="16122" max="16384" width="9.140625" style="4"/>
  </cols>
  <sheetData>
    <row r="1" spans="1:33" s="205" customFormat="1">
      <c r="C1" s="310" t="s">
        <v>92</v>
      </c>
      <c r="D1" s="310"/>
    </row>
    <row r="2" spans="1:33" s="207" customFormat="1">
      <c r="D2" s="208" t="s">
        <v>112</v>
      </c>
      <c r="I2" s="205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</row>
    <row r="3" spans="1:33" s="207" customFormat="1" ht="15.75" customHeight="1">
      <c r="C3" s="311" t="s">
        <v>49</v>
      </c>
      <c r="D3" s="311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9"/>
    </row>
    <row r="4" spans="1:33" ht="20.25" customHeight="1">
      <c r="I4" s="207"/>
    </row>
    <row r="5" spans="1:33" s="3" customFormat="1" ht="54.75" customHeight="1">
      <c r="A5" s="319" t="s">
        <v>115</v>
      </c>
      <c r="B5" s="319"/>
      <c r="C5" s="319"/>
      <c r="D5" s="319"/>
    </row>
    <row r="6" spans="1:33" s="3" customFormat="1" ht="18.75" customHeight="1">
      <c r="A6" s="189"/>
      <c r="B6" s="189"/>
    </row>
    <row r="7" spans="1:33" s="3" customFormat="1">
      <c r="A7" s="314" t="s">
        <v>11</v>
      </c>
      <c r="B7" s="314"/>
    </row>
    <row r="9" spans="1:33" ht="20.25" customHeight="1">
      <c r="A9" s="312" t="s">
        <v>36</v>
      </c>
      <c r="B9" s="313"/>
    </row>
    <row r="10" spans="1:33" ht="21.75" customHeight="1">
      <c r="A10" s="52" t="s">
        <v>0</v>
      </c>
      <c r="B10" s="48" t="s">
        <v>1</v>
      </c>
    </row>
    <row r="11" spans="1:33" ht="24" customHeight="1">
      <c r="A11" s="53">
        <v>1090</v>
      </c>
      <c r="B11" s="49" t="s">
        <v>10</v>
      </c>
    </row>
    <row r="12" spans="1:33" ht="34.5" customHeight="1">
      <c r="A12" s="51" t="s">
        <v>2</v>
      </c>
      <c r="B12" s="50"/>
    </row>
    <row r="13" spans="1:33" ht="72.75" customHeight="1">
      <c r="A13" s="57" t="s">
        <v>3</v>
      </c>
      <c r="B13" s="94">
        <v>1090</v>
      </c>
      <c r="C13" s="326" t="s">
        <v>121</v>
      </c>
      <c r="D13" s="326"/>
    </row>
    <row r="14" spans="1:33" ht="33.75" customHeight="1">
      <c r="A14" s="5" t="s">
        <v>4</v>
      </c>
      <c r="B14" s="95">
        <v>11001</v>
      </c>
      <c r="C14" s="250" t="s">
        <v>113</v>
      </c>
      <c r="D14" s="250" t="s">
        <v>70</v>
      </c>
    </row>
    <row r="15" spans="1:33" ht="26.25" customHeight="1">
      <c r="A15" s="57" t="s">
        <v>5</v>
      </c>
      <c r="B15" s="39" t="s">
        <v>58</v>
      </c>
      <c r="C15" s="336"/>
      <c r="D15" s="336"/>
      <c r="F15" s="69"/>
    </row>
    <row r="16" spans="1:33" ht="59.25" customHeight="1">
      <c r="A16" s="57" t="s">
        <v>6</v>
      </c>
      <c r="B16" s="40" t="s">
        <v>59</v>
      </c>
      <c r="C16" s="337"/>
      <c r="D16" s="337"/>
    </row>
    <row r="17" spans="1:6">
      <c r="A17" s="57" t="s">
        <v>7</v>
      </c>
      <c r="B17" s="41" t="s">
        <v>131</v>
      </c>
      <c r="C17" s="337"/>
      <c r="D17" s="337"/>
    </row>
    <row r="18" spans="1:6" ht="33" customHeight="1">
      <c r="A18" s="6" t="s">
        <v>37</v>
      </c>
      <c r="B18" s="251" t="s">
        <v>290</v>
      </c>
      <c r="C18" s="337"/>
      <c r="D18" s="337"/>
    </row>
    <row r="19" spans="1:6" ht="23.25" customHeight="1">
      <c r="A19" s="320" t="s">
        <v>8</v>
      </c>
      <c r="B19" s="321"/>
      <c r="C19" s="338"/>
      <c r="D19" s="338"/>
    </row>
    <row r="20" spans="1:6" ht="17.25" hidden="1" customHeight="1">
      <c r="A20" s="44" t="s">
        <v>38</v>
      </c>
      <c r="B20" s="45"/>
      <c r="C20" s="93"/>
      <c r="D20" s="93"/>
    </row>
    <row r="21" spans="1:6" ht="17.25" hidden="1" customHeight="1">
      <c r="A21" s="44" t="s">
        <v>39</v>
      </c>
      <c r="B21" s="45"/>
      <c r="C21" s="93"/>
      <c r="D21" s="93"/>
    </row>
    <row r="22" spans="1:6" ht="33" customHeight="1">
      <c r="A22" s="315" t="s">
        <v>9</v>
      </c>
      <c r="B22" s="316"/>
      <c r="C22" s="252">
        <f>+'2'!G17</f>
        <v>-17510</v>
      </c>
      <c r="D22" s="47">
        <f>+'2'!H17</f>
        <v>-29500</v>
      </c>
    </row>
    <row r="23" spans="1:6" ht="73.5" customHeight="1">
      <c r="A23" s="57" t="s">
        <v>3</v>
      </c>
      <c r="B23" s="94">
        <v>1090</v>
      </c>
      <c r="C23" s="326" t="s">
        <v>55</v>
      </c>
      <c r="D23" s="326"/>
    </row>
    <row r="24" spans="1:6" ht="30" customHeight="1">
      <c r="A24" s="5" t="s">
        <v>4</v>
      </c>
      <c r="B24" s="95">
        <v>11001</v>
      </c>
      <c r="C24" s="250" t="s">
        <v>113</v>
      </c>
      <c r="D24" s="250" t="s">
        <v>70</v>
      </c>
    </row>
    <row r="25" spans="1:6" ht="21" customHeight="1">
      <c r="A25" s="57" t="s">
        <v>5</v>
      </c>
      <c r="B25" s="39" t="s">
        <v>58</v>
      </c>
      <c r="C25" s="336"/>
      <c r="D25" s="336"/>
      <c r="F25" s="69"/>
    </row>
    <row r="26" spans="1:6" ht="57.75" customHeight="1">
      <c r="A26" s="57" t="s">
        <v>6</v>
      </c>
      <c r="B26" s="40" t="s">
        <v>59</v>
      </c>
      <c r="C26" s="342"/>
      <c r="D26" s="342"/>
    </row>
    <row r="27" spans="1:6">
      <c r="A27" s="57" t="s">
        <v>7</v>
      </c>
      <c r="B27" s="41" t="s">
        <v>131</v>
      </c>
      <c r="C27" s="342"/>
      <c r="D27" s="342"/>
    </row>
    <row r="28" spans="1:6" ht="33" customHeight="1">
      <c r="A28" s="6" t="s">
        <v>37</v>
      </c>
      <c r="B28" s="251" t="s">
        <v>290</v>
      </c>
      <c r="C28" s="342"/>
      <c r="D28" s="342"/>
    </row>
    <row r="29" spans="1:6" ht="15.75" customHeight="1">
      <c r="A29" s="320" t="s">
        <v>8</v>
      </c>
      <c r="B29" s="321"/>
      <c r="C29" s="343"/>
      <c r="D29" s="343"/>
    </row>
    <row r="30" spans="1:6" ht="17.25" hidden="1" customHeight="1">
      <c r="A30" s="44" t="s">
        <v>38</v>
      </c>
      <c r="B30" s="45"/>
      <c r="C30" s="93"/>
      <c r="D30" s="93"/>
    </row>
    <row r="31" spans="1:6" ht="17.25" hidden="1" customHeight="1">
      <c r="A31" s="44" t="s">
        <v>39</v>
      </c>
      <c r="B31" s="45"/>
      <c r="C31" s="93"/>
      <c r="D31" s="93"/>
    </row>
    <row r="32" spans="1:6" ht="33" customHeight="1">
      <c r="A32" s="315" t="s">
        <v>9</v>
      </c>
      <c r="B32" s="316"/>
      <c r="C32" s="92">
        <f>+'2'!G33</f>
        <v>17510</v>
      </c>
      <c r="D32" s="177">
        <f>+'2'!H33</f>
        <v>29500</v>
      </c>
    </row>
    <row r="33" spans="1:4" s="205" customFormat="1" ht="24" customHeight="1">
      <c r="A33" s="156" t="s">
        <v>0</v>
      </c>
      <c r="B33" s="156" t="s">
        <v>1</v>
      </c>
    </row>
    <row r="34" spans="1:4" s="205" customFormat="1" ht="52.5" customHeight="1">
      <c r="A34" s="131">
        <v>1112</v>
      </c>
      <c r="B34" s="251" t="s">
        <v>287</v>
      </c>
    </row>
    <row r="35" spans="1:4" s="205" customFormat="1">
      <c r="A35" s="253" t="s">
        <v>2</v>
      </c>
    </row>
    <row r="36" spans="1:4" s="205" customFormat="1" ht="96.75" customHeight="1">
      <c r="A36" s="152" t="s">
        <v>3</v>
      </c>
      <c r="B36" s="167">
        <v>1112</v>
      </c>
      <c r="C36" s="292" t="s">
        <v>121</v>
      </c>
      <c r="D36" s="293"/>
    </row>
    <row r="37" spans="1:4" s="205" customFormat="1">
      <c r="A37" s="124" t="s">
        <v>4</v>
      </c>
      <c r="B37" s="168">
        <v>11001</v>
      </c>
      <c r="C37" s="250" t="s">
        <v>113</v>
      </c>
      <c r="D37" s="250" t="s">
        <v>70</v>
      </c>
    </row>
    <row r="38" spans="1:4" s="205" customFormat="1" ht="47.25" customHeight="1">
      <c r="A38" s="124" t="s">
        <v>5</v>
      </c>
      <c r="B38" s="251" t="s">
        <v>288</v>
      </c>
      <c r="C38" s="327"/>
      <c r="D38" s="330"/>
    </row>
    <row r="39" spans="1:4" s="205" customFormat="1" ht="66">
      <c r="A39" s="124" t="s">
        <v>6</v>
      </c>
      <c r="B39" s="251" t="s">
        <v>288</v>
      </c>
      <c r="C39" s="328"/>
      <c r="D39" s="331"/>
    </row>
    <row r="40" spans="1:4" s="205" customFormat="1" ht="21" customHeight="1">
      <c r="A40" s="124" t="s">
        <v>7</v>
      </c>
      <c r="B40" s="41" t="s">
        <v>131</v>
      </c>
      <c r="C40" s="328"/>
      <c r="D40" s="331"/>
    </row>
    <row r="41" spans="1:4" s="205" customFormat="1" ht="20.25" customHeight="1">
      <c r="A41" s="254" t="s">
        <v>289</v>
      </c>
      <c r="B41" s="251" t="s">
        <v>290</v>
      </c>
      <c r="C41" s="328"/>
      <c r="D41" s="331"/>
    </row>
    <row r="42" spans="1:4" s="205" customFormat="1" ht="21.75" customHeight="1">
      <c r="A42" s="151"/>
      <c r="B42" s="157" t="s">
        <v>8</v>
      </c>
      <c r="C42" s="329"/>
      <c r="D42" s="332"/>
    </row>
    <row r="43" spans="1:4" s="255" customFormat="1" ht="23.25" customHeight="1">
      <c r="A43" s="158" t="s">
        <v>9</v>
      </c>
      <c r="B43" s="159"/>
      <c r="C43" s="137">
        <f>+'2'!G46</f>
        <v>-2549.5</v>
      </c>
      <c r="D43" s="137">
        <f>+'2'!H46</f>
        <v>-5039.2</v>
      </c>
    </row>
    <row r="44" spans="1:4" s="205" customFormat="1" ht="96.75" customHeight="1">
      <c r="A44" s="152" t="s">
        <v>3</v>
      </c>
      <c r="B44" s="167">
        <v>1112</v>
      </c>
      <c r="C44" s="292" t="s">
        <v>121</v>
      </c>
      <c r="D44" s="293"/>
    </row>
    <row r="45" spans="1:4" ht="35.25" customHeight="1">
      <c r="A45" s="160" t="s">
        <v>4</v>
      </c>
      <c r="B45" s="169">
        <v>31001</v>
      </c>
      <c r="C45" s="339"/>
      <c r="D45" s="339"/>
    </row>
    <row r="46" spans="1:4" ht="36.75" customHeight="1">
      <c r="A46" s="161" t="s">
        <v>5</v>
      </c>
      <c r="B46" s="43" t="s">
        <v>139</v>
      </c>
      <c r="C46" s="340"/>
      <c r="D46" s="340"/>
    </row>
    <row r="47" spans="1:4" ht="81" customHeight="1">
      <c r="A47" s="161" t="s">
        <v>6</v>
      </c>
      <c r="B47" s="124" t="s">
        <v>298</v>
      </c>
      <c r="C47" s="340"/>
      <c r="D47" s="340"/>
    </row>
    <row r="48" spans="1:4" ht="44.25" customHeight="1">
      <c r="A48" s="161" t="s">
        <v>7</v>
      </c>
      <c r="B48" s="124" t="s">
        <v>299</v>
      </c>
      <c r="C48" s="340"/>
      <c r="D48" s="340"/>
    </row>
    <row r="49" spans="1:7" ht="60.75" customHeight="1">
      <c r="A49" s="162" t="s">
        <v>305</v>
      </c>
      <c r="B49" s="256" t="s">
        <v>290</v>
      </c>
      <c r="C49" s="340"/>
      <c r="D49" s="340"/>
    </row>
    <row r="50" spans="1:7" ht="15.75" customHeight="1">
      <c r="A50" s="320" t="s">
        <v>8</v>
      </c>
      <c r="B50" s="321"/>
      <c r="C50" s="341"/>
      <c r="D50" s="341"/>
    </row>
    <row r="51" spans="1:7" hidden="1">
      <c r="A51" s="322" t="s">
        <v>38</v>
      </c>
      <c r="B51" s="323"/>
      <c r="C51" s="163"/>
      <c r="D51" s="93"/>
    </row>
    <row r="52" spans="1:7" hidden="1">
      <c r="A52" s="322" t="s">
        <v>39</v>
      </c>
      <c r="B52" s="323"/>
      <c r="C52" s="163"/>
      <c r="D52" s="93"/>
    </row>
    <row r="53" spans="1:7" ht="29.25" customHeight="1">
      <c r="A53" s="322" t="s">
        <v>9</v>
      </c>
      <c r="B53" s="323"/>
      <c r="C53" s="137">
        <f>+'2'!G60</f>
        <v>-449.4</v>
      </c>
      <c r="D53" s="137">
        <f>+'2'!H60</f>
        <v>-898.8</v>
      </c>
      <c r="G53" s="165"/>
    </row>
    <row r="54" spans="1:7" ht="79.5" customHeight="1">
      <c r="A54" s="152" t="s">
        <v>3</v>
      </c>
      <c r="B54" s="167">
        <v>1112</v>
      </c>
      <c r="C54" s="292" t="s">
        <v>55</v>
      </c>
      <c r="D54" s="293"/>
      <c r="G54" s="165"/>
    </row>
    <row r="55" spans="1:7" ht="35.25" customHeight="1">
      <c r="A55" s="160" t="s">
        <v>4</v>
      </c>
      <c r="B55" s="169">
        <v>31001</v>
      </c>
      <c r="C55" s="250" t="s">
        <v>113</v>
      </c>
      <c r="D55" s="250" t="s">
        <v>70</v>
      </c>
    </row>
    <row r="56" spans="1:7" ht="36.75" customHeight="1">
      <c r="A56" s="161" t="s">
        <v>5</v>
      </c>
      <c r="B56" s="43" t="s">
        <v>139</v>
      </c>
      <c r="C56" s="333"/>
      <c r="D56" s="336"/>
    </row>
    <row r="57" spans="1:7" ht="69" customHeight="1">
      <c r="A57" s="161" t="s">
        <v>6</v>
      </c>
      <c r="B57" s="124" t="s">
        <v>298</v>
      </c>
      <c r="C57" s="334"/>
      <c r="D57" s="337"/>
    </row>
    <row r="58" spans="1:7" ht="46.5" customHeight="1">
      <c r="A58" s="161" t="s">
        <v>7</v>
      </c>
      <c r="B58" s="124" t="s">
        <v>299</v>
      </c>
      <c r="C58" s="334"/>
      <c r="D58" s="337"/>
    </row>
    <row r="59" spans="1:7" ht="76.5" customHeight="1">
      <c r="A59" s="162" t="s">
        <v>305</v>
      </c>
      <c r="B59" s="256" t="s">
        <v>290</v>
      </c>
      <c r="C59" s="334"/>
      <c r="D59" s="337"/>
    </row>
    <row r="60" spans="1:7" ht="15.75" customHeight="1">
      <c r="A60" s="320" t="s">
        <v>8</v>
      </c>
      <c r="B60" s="321"/>
      <c r="C60" s="335"/>
      <c r="D60" s="338"/>
    </row>
    <row r="61" spans="1:7" hidden="1">
      <c r="A61" s="322" t="s">
        <v>38</v>
      </c>
      <c r="B61" s="323"/>
      <c r="C61" s="163"/>
      <c r="D61" s="93"/>
    </row>
    <row r="62" spans="1:7" hidden="1">
      <c r="A62" s="322" t="s">
        <v>39</v>
      </c>
      <c r="B62" s="323"/>
      <c r="C62" s="163"/>
      <c r="D62" s="93"/>
    </row>
    <row r="63" spans="1:7">
      <c r="A63" s="324" t="s">
        <v>291</v>
      </c>
      <c r="B63" s="257" t="s">
        <v>292</v>
      </c>
      <c r="C63" s="163">
        <v>18</v>
      </c>
      <c r="D63" s="93">
        <v>18</v>
      </c>
    </row>
    <row r="64" spans="1:7" ht="19.5" customHeight="1">
      <c r="A64" s="325"/>
      <c r="B64" s="257" t="s">
        <v>295</v>
      </c>
      <c r="C64" s="163">
        <v>8</v>
      </c>
      <c r="D64" s="93">
        <v>51</v>
      </c>
    </row>
    <row r="65" spans="1:7" s="3" customFormat="1" ht="40.5" customHeight="1">
      <c r="A65" s="188" t="s">
        <v>293</v>
      </c>
      <c r="B65" s="257" t="s">
        <v>294</v>
      </c>
      <c r="C65" s="170">
        <v>5</v>
      </c>
      <c r="D65" s="171">
        <v>5</v>
      </c>
    </row>
    <row r="66" spans="1:7">
      <c r="A66" s="322" t="s">
        <v>9</v>
      </c>
      <c r="B66" s="323"/>
      <c r="C66" s="164">
        <f>+'2'!G69</f>
        <v>2998.9</v>
      </c>
      <c r="D66" s="164">
        <f>+'2'!H69</f>
        <v>5938</v>
      </c>
      <c r="G66" s="165"/>
    </row>
    <row r="67" spans="1:7">
      <c r="A67" s="186"/>
      <c r="B67" s="186"/>
      <c r="C67" s="166"/>
      <c r="G67" s="165"/>
    </row>
    <row r="68" spans="1:7" ht="21.75" customHeight="1">
      <c r="A68" s="186"/>
      <c r="B68" s="186"/>
    </row>
    <row r="69" spans="1:7" s="240" customFormat="1" ht="20.25" customHeight="1">
      <c r="A69" s="317" t="s">
        <v>74</v>
      </c>
      <c r="B69" s="317"/>
    </row>
    <row r="70" spans="1:7" s="240" customFormat="1">
      <c r="A70" s="318" t="s">
        <v>93</v>
      </c>
      <c r="B70" s="318"/>
    </row>
    <row r="71" spans="1:7" s="3" customFormat="1" ht="18" customHeight="1"/>
    <row r="72" spans="1:7" s="3" customFormat="1" ht="31.5" customHeight="1">
      <c r="A72" s="239" t="s">
        <v>94</v>
      </c>
      <c r="B72" s="239" t="s">
        <v>95</v>
      </c>
    </row>
    <row r="73" spans="1:7" s="3" customFormat="1" ht="20.25" customHeight="1">
      <c r="A73" s="258">
        <v>1139</v>
      </c>
      <c r="B73" s="259" t="s">
        <v>96</v>
      </c>
    </row>
    <row r="74" spans="1:7" s="3" customFormat="1">
      <c r="A74" s="241"/>
      <c r="B74" s="241"/>
    </row>
    <row r="75" spans="1:7" s="3" customFormat="1">
      <c r="A75" s="305" t="s">
        <v>97</v>
      </c>
      <c r="B75" s="305"/>
    </row>
    <row r="76" spans="1:7" s="3" customFormat="1" ht="75.75" customHeight="1">
      <c r="A76" s="241" t="s">
        <v>98</v>
      </c>
      <c r="B76" s="260">
        <v>1139</v>
      </c>
      <c r="C76" s="292" t="s">
        <v>55</v>
      </c>
      <c r="D76" s="293"/>
    </row>
    <row r="77" spans="1:7" s="3" customFormat="1">
      <c r="A77" s="241" t="s">
        <v>99</v>
      </c>
      <c r="B77" s="261" t="s">
        <v>100</v>
      </c>
      <c r="C77" s="250" t="s">
        <v>113</v>
      </c>
      <c r="D77" s="250" t="s">
        <v>70</v>
      </c>
    </row>
    <row r="78" spans="1:7" s="3" customFormat="1" ht="27" customHeight="1">
      <c r="A78" s="241" t="s">
        <v>101</v>
      </c>
      <c r="B78" s="241" t="s">
        <v>96</v>
      </c>
      <c r="C78" s="307"/>
      <c r="D78" s="307"/>
    </row>
    <row r="79" spans="1:7" s="3" customFormat="1" ht="86.25">
      <c r="A79" s="241" t="s">
        <v>102</v>
      </c>
      <c r="B79" s="241" t="s">
        <v>103</v>
      </c>
      <c r="C79" s="308"/>
      <c r="D79" s="308"/>
    </row>
    <row r="80" spans="1:7" s="3" customFormat="1" ht="22.5" customHeight="1">
      <c r="A80" s="241" t="s">
        <v>104</v>
      </c>
      <c r="B80" s="241" t="s">
        <v>105</v>
      </c>
      <c r="C80" s="308"/>
      <c r="D80" s="308"/>
    </row>
    <row r="81" spans="1:6" s="3" customFormat="1" ht="33.75" customHeight="1">
      <c r="A81" s="241" t="s">
        <v>106</v>
      </c>
      <c r="B81" s="241" t="s">
        <v>107</v>
      </c>
      <c r="C81" s="308"/>
      <c r="D81" s="308"/>
    </row>
    <row r="82" spans="1:6" s="3" customFormat="1" ht="17.25" customHeight="1">
      <c r="A82" s="273" t="s">
        <v>108</v>
      </c>
      <c r="B82" s="273"/>
      <c r="C82" s="309"/>
      <c r="D82" s="309"/>
    </row>
    <row r="83" spans="1:6" s="3" customFormat="1" ht="18.75" customHeight="1">
      <c r="A83" s="306" t="s">
        <v>109</v>
      </c>
      <c r="B83" s="306"/>
      <c r="C83" s="262">
        <f>+'2'!G88</f>
        <v>20508.900000000001</v>
      </c>
      <c r="D83" s="262">
        <f>+'2'!H88</f>
        <v>35438</v>
      </c>
    </row>
    <row r="84" spans="1:6" s="3" customFormat="1" ht="80.25" customHeight="1">
      <c r="A84" s="241" t="s">
        <v>98</v>
      </c>
      <c r="B84" s="261">
        <v>1139</v>
      </c>
      <c r="C84" s="292" t="s">
        <v>121</v>
      </c>
      <c r="D84" s="293"/>
    </row>
    <row r="85" spans="1:6" s="3" customFormat="1" ht="52.5" customHeight="1">
      <c r="A85" s="241" t="s">
        <v>99</v>
      </c>
      <c r="B85" s="261" t="s">
        <v>100</v>
      </c>
      <c r="C85" s="250" t="s">
        <v>113</v>
      </c>
      <c r="D85" s="250" t="s">
        <v>70</v>
      </c>
    </row>
    <row r="86" spans="1:6" s="3" customFormat="1" ht="27" customHeight="1">
      <c r="A86" s="241" t="s">
        <v>101</v>
      </c>
      <c r="B86" s="241" t="s">
        <v>96</v>
      </c>
      <c r="C86" s="307"/>
      <c r="D86" s="307"/>
    </row>
    <row r="87" spans="1:6" s="3" customFormat="1" ht="86.25">
      <c r="A87" s="241" t="s">
        <v>102</v>
      </c>
      <c r="B87" s="241" t="s">
        <v>103</v>
      </c>
      <c r="C87" s="308"/>
      <c r="D87" s="308"/>
    </row>
    <row r="88" spans="1:6" s="3" customFormat="1" ht="22.5" customHeight="1">
      <c r="A88" s="241" t="s">
        <v>104</v>
      </c>
      <c r="B88" s="241" t="s">
        <v>105</v>
      </c>
      <c r="C88" s="308"/>
      <c r="D88" s="308"/>
    </row>
    <row r="89" spans="1:6" s="3" customFormat="1" ht="33.75" customHeight="1">
      <c r="A89" s="241" t="s">
        <v>106</v>
      </c>
      <c r="B89" s="241" t="s">
        <v>107</v>
      </c>
      <c r="C89" s="308"/>
      <c r="D89" s="308"/>
    </row>
    <row r="90" spans="1:6" s="3" customFormat="1" ht="17.25" customHeight="1">
      <c r="A90" s="273" t="s">
        <v>108</v>
      </c>
      <c r="B90" s="273"/>
      <c r="C90" s="309"/>
      <c r="D90" s="309"/>
    </row>
    <row r="91" spans="1:6" s="3" customFormat="1" ht="18.75" customHeight="1">
      <c r="A91" s="306" t="s">
        <v>109</v>
      </c>
      <c r="B91" s="306"/>
      <c r="C91" s="262">
        <f>+'2'!G96</f>
        <v>-20508.900000000001</v>
      </c>
      <c r="D91" s="262">
        <f>+'2'!H96</f>
        <v>-35438</v>
      </c>
    </row>
    <row r="93" spans="1:6" s="31" customFormat="1">
      <c r="A93" s="270" t="s">
        <v>56</v>
      </c>
      <c r="B93" s="270"/>
      <c r="D93" s="38"/>
      <c r="F93" s="38"/>
    </row>
    <row r="94" spans="1:6" s="31" customFormat="1">
      <c r="A94" s="32" t="s">
        <v>57</v>
      </c>
      <c r="B94" s="32"/>
    </row>
  </sheetData>
  <mergeCells count="47">
    <mergeCell ref="C13:D13"/>
    <mergeCell ref="C23:D23"/>
    <mergeCell ref="C36:D36"/>
    <mergeCell ref="C54:D54"/>
    <mergeCell ref="C76:D76"/>
    <mergeCell ref="C44:D44"/>
    <mergeCell ref="C38:C42"/>
    <mergeCell ref="D38:D42"/>
    <mergeCell ref="C56:C60"/>
    <mergeCell ref="D56:D60"/>
    <mergeCell ref="C45:C50"/>
    <mergeCell ref="D45:D50"/>
    <mergeCell ref="C15:C19"/>
    <mergeCell ref="D15:D19"/>
    <mergeCell ref="C25:C29"/>
    <mergeCell ref="D25:D29"/>
    <mergeCell ref="A51:B51"/>
    <mergeCell ref="A52:B52"/>
    <mergeCell ref="A66:B66"/>
    <mergeCell ref="A53:B53"/>
    <mergeCell ref="A60:B60"/>
    <mergeCell ref="A61:B61"/>
    <mergeCell ref="A62:B62"/>
    <mergeCell ref="A63:A64"/>
    <mergeCell ref="C1:D1"/>
    <mergeCell ref="C3:D3"/>
    <mergeCell ref="A91:B91"/>
    <mergeCell ref="A90:B90"/>
    <mergeCell ref="A9:B9"/>
    <mergeCell ref="A7:B7"/>
    <mergeCell ref="A22:B22"/>
    <mergeCell ref="A69:B69"/>
    <mergeCell ref="A70:B70"/>
    <mergeCell ref="A32:B32"/>
    <mergeCell ref="A5:D5"/>
    <mergeCell ref="A19:B19"/>
    <mergeCell ref="A29:B29"/>
    <mergeCell ref="A50:B50"/>
    <mergeCell ref="D78:D82"/>
    <mergeCell ref="D86:D90"/>
    <mergeCell ref="A93:B93"/>
    <mergeCell ref="A75:B75"/>
    <mergeCell ref="A82:B82"/>
    <mergeCell ref="A83:B83"/>
    <mergeCell ref="C78:C82"/>
    <mergeCell ref="C86:C90"/>
    <mergeCell ref="C84:D84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70" orientation="portrait" r:id="rId1"/>
  <rowBreaks count="1" manualBreakCount="1">
    <brk id="94" max="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7"/>
  <dimension ref="A1:G88"/>
  <sheetViews>
    <sheetView zoomScaleNormal="100" workbookViewId="0">
      <selection activeCell="K9" sqref="K9"/>
    </sheetView>
  </sheetViews>
  <sheetFormatPr defaultRowHeight="17.25"/>
  <cols>
    <col min="1" max="1" width="39.85546875" style="3" customWidth="1"/>
    <col min="2" max="2" width="64.5703125" style="3" customWidth="1"/>
    <col min="3" max="3" width="14.42578125" style="3" customWidth="1"/>
    <col min="4" max="4" width="15.140625" style="3" customWidth="1"/>
    <col min="5" max="5" width="13.28515625" style="3" customWidth="1"/>
    <col min="6" max="16384" width="9.140625" style="3"/>
  </cols>
  <sheetData>
    <row r="1" spans="1:6" s="4" customFormat="1" ht="57" customHeight="1">
      <c r="B1" s="344" t="s">
        <v>129</v>
      </c>
      <c r="C1" s="344"/>
      <c r="D1" s="344"/>
    </row>
    <row r="2" spans="1:6" ht="43.5" customHeight="1">
      <c r="A2" s="345" t="s">
        <v>306</v>
      </c>
      <c r="B2" s="345"/>
      <c r="C2" s="345"/>
      <c r="D2" s="345"/>
      <c r="E2" s="345"/>
      <c r="F2" s="345"/>
    </row>
    <row r="3" spans="1:6">
      <c r="A3" s="314" t="s">
        <v>11</v>
      </c>
      <c r="B3" s="314"/>
      <c r="C3" s="314"/>
      <c r="D3" s="314"/>
      <c r="E3" s="314"/>
      <c r="F3" s="314"/>
    </row>
    <row r="4" spans="1:6" ht="7.5" customHeight="1">
      <c r="A4" s="70"/>
      <c r="B4" s="70"/>
      <c r="C4" s="187"/>
      <c r="D4" s="187"/>
      <c r="E4" s="187"/>
      <c r="F4" s="187"/>
    </row>
    <row r="5" spans="1:6">
      <c r="A5" s="1" t="s">
        <v>12</v>
      </c>
      <c r="B5" s="2"/>
      <c r="C5" s="2"/>
      <c r="D5" s="2"/>
      <c r="E5" s="2"/>
      <c r="F5" s="2"/>
    </row>
    <row r="6" spans="1:6" s="4" customFormat="1" ht="21.75" customHeight="1">
      <c r="A6" s="52" t="s">
        <v>0</v>
      </c>
      <c r="B6" s="48" t="s">
        <v>1</v>
      </c>
    </row>
    <row r="7" spans="1:6" s="4" customFormat="1" ht="24" customHeight="1">
      <c r="A7" s="53">
        <v>1090</v>
      </c>
      <c r="B7" s="49" t="s">
        <v>10</v>
      </c>
    </row>
    <row r="8" spans="1:6" s="4" customFormat="1" ht="34.5" customHeight="1">
      <c r="A8" s="51" t="s">
        <v>2</v>
      </c>
      <c r="B8" s="50"/>
    </row>
    <row r="9" spans="1:6" s="4" customFormat="1" ht="72.75" customHeight="1">
      <c r="A9" s="57" t="s">
        <v>3</v>
      </c>
      <c r="B9" s="94">
        <v>1090</v>
      </c>
      <c r="C9" s="326" t="s">
        <v>121</v>
      </c>
      <c r="D9" s="326"/>
    </row>
    <row r="10" spans="1:6" s="4" customFormat="1" ht="33.75" customHeight="1">
      <c r="A10" s="5" t="s">
        <v>4</v>
      </c>
      <c r="B10" s="95">
        <v>11001</v>
      </c>
      <c r="C10" s="250" t="s">
        <v>113</v>
      </c>
      <c r="D10" s="250" t="s">
        <v>70</v>
      </c>
    </row>
    <row r="11" spans="1:6" s="4" customFormat="1" ht="26.25" customHeight="1">
      <c r="A11" s="57" t="s">
        <v>5</v>
      </c>
      <c r="B11" s="39" t="s">
        <v>58</v>
      </c>
      <c r="C11" s="336"/>
      <c r="D11" s="336"/>
      <c r="F11" s="69"/>
    </row>
    <row r="12" spans="1:6" s="4" customFormat="1" ht="59.25" customHeight="1">
      <c r="A12" s="57" t="s">
        <v>6</v>
      </c>
      <c r="B12" s="40" t="s">
        <v>59</v>
      </c>
      <c r="C12" s="337"/>
      <c r="D12" s="337"/>
    </row>
    <row r="13" spans="1:6" s="4" customFormat="1">
      <c r="A13" s="57" t="s">
        <v>7</v>
      </c>
      <c r="B13" s="41" t="s">
        <v>131</v>
      </c>
      <c r="C13" s="337"/>
      <c r="D13" s="337"/>
    </row>
    <row r="14" spans="1:6" s="4" customFormat="1" ht="33" customHeight="1">
      <c r="A14" s="6" t="s">
        <v>37</v>
      </c>
      <c r="B14" s="251" t="s">
        <v>290</v>
      </c>
      <c r="C14" s="337"/>
      <c r="D14" s="337"/>
    </row>
    <row r="15" spans="1:6" s="4" customFormat="1" ht="23.25" customHeight="1">
      <c r="A15" s="320" t="s">
        <v>8</v>
      </c>
      <c r="B15" s="321"/>
      <c r="C15" s="338"/>
      <c r="D15" s="338"/>
    </row>
    <row r="16" spans="1:6" s="4" customFormat="1" ht="17.25" hidden="1" customHeight="1">
      <c r="A16" s="44" t="s">
        <v>38</v>
      </c>
      <c r="B16" s="45"/>
      <c r="C16" s="93"/>
      <c r="D16" s="93"/>
    </row>
    <row r="17" spans="1:6" s="4" customFormat="1" ht="17.25" hidden="1" customHeight="1">
      <c r="A17" s="44" t="s">
        <v>39</v>
      </c>
      <c r="B17" s="45"/>
      <c r="C17" s="93"/>
      <c r="D17" s="93"/>
    </row>
    <row r="18" spans="1:6" s="4" customFormat="1" ht="33" customHeight="1">
      <c r="A18" s="315" t="s">
        <v>9</v>
      </c>
      <c r="B18" s="316"/>
      <c r="C18" s="252">
        <f>+'3'!C22</f>
        <v>-17510</v>
      </c>
      <c r="D18" s="47">
        <f>+'3'!D22</f>
        <v>-29500</v>
      </c>
    </row>
    <row r="19" spans="1:6" s="4" customFormat="1" ht="73.5" customHeight="1">
      <c r="A19" s="57" t="s">
        <v>3</v>
      </c>
      <c r="B19" s="94">
        <v>1090</v>
      </c>
      <c r="C19" s="326" t="s">
        <v>55</v>
      </c>
      <c r="D19" s="326"/>
    </row>
    <row r="20" spans="1:6" s="4" customFormat="1" ht="30" customHeight="1">
      <c r="A20" s="5" t="s">
        <v>4</v>
      </c>
      <c r="B20" s="95">
        <v>11001</v>
      </c>
      <c r="C20" s="250" t="s">
        <v>113</v>
      </c>
      <c r="D20" s="250" t="s">
        <v>70</v>
      </c>
    </row>
    <row r="21" spans="1:6" s="4" customFormat="1" ht="21" customHeight="1">
      <c r="A21" s="57" t="s">
        <v>5</v>
      </c>
      <c r="B21" s="39" t="s">
        <v>58</v>
      </c>
      <c r="C21" s="336"/>
      <c r="D21" s="336"/>
      <c r="F21" s="69"/>
    </row>
    <row r="22" spans="1:6" s="4" customFormat="1" ht="57.75" customHeight="1">
      <c r="A22" s="57" t="s">
        <v>6</v>
      </c>
      <c r="B22" s="40" t="s">
        <v>59</v>
      </c>
      <c r="C22" s="342"/>
      <c r="D22" s="342"/>
    </row>
    <row r="23" spans="1:6" s="4" customFormat="1">
      <c r="A23" s="57" t="s">
        <v>7</v>
      </c>
      <c r="B23" s="41" t="s">
        <v>131</v>
      </c>
      <c r="C23" s="342"/>
      <c r="D23" s="342"/>
    </row>
    <row r="24" spans="1:6" s="4" customFormat="1" ht="33" customHeight="1">
      <c r="A24" s="6" t="s">
        <v>37</v>
      </c>
      <c r="B24" s="251" t="s">
        <v>290</v>
      </c>
      <c r="C24" s="342"/>
      <c r="D24" s="342"/>
    </row>
    <row r="25" spans="1:6" s="4" customFormat="1" ht="15.75" customHeight="1">
      <c r="A25" s="320" t="s">
        <v>8</v>
      </c>
      <c r="B25" s="321"/>
      <c r="C25" s="343"/>
      <c r="D25" s="343"/>
    </row>
    <row r="26" spans="1:6" s="4" customFormat="1" ht="17.25" hidden="1" customHeight="1">
      <c r="A26" s="44" t="s">
        <v>38</v>
      </c>
      <c r="B26" s="45"/>
      <c r="C26" s="93"/>
      <c r="D26" s="93"/>
    </row>
    <row r="27" spans="1:6" s="4" customFormat="1" ht="17.25" hidden="1" customHeight="1">
      <c r="A27" s="44" t="s">
        <v>39</v>
      </c>
      <c r="B27" s="45"/>
      <c r="C27" s="93"/>
      <c r="D27" s="93"/>
    </row>
    <row r="28" spans="1:6" s="4" customFormat="1" ht="33" customHeight="1">
      <c r="A28" s="315" t="s">
        <v>9</v>
      </c>
      <c r="B28" s="316"/>
      <c r="C28" s="92">
        <f>+'3'!C32</f>
        <v>17510</v>
      </c>
      <c r="D28" s="177">
        <f>+'3'!D32</f>
        <v>29500</v>
      </c>
    </row>
    <row r="29" spans="1:6" s="205" customFormat="1" ht="24" customHeight="1">
      <c r="A29" s="156" t="s">
        <v>0</v>
      </c>
      <c r="B29" s="156" t="s">
        <v>1</v>
      </c>
    </row>
    <row r="30" spans="1:6" s="205" customFormat="1" ht="52.5" customHeight="1">
      <c r="A30" s="131">
        <v>1112</v>
      </c>
      <c r="B30" s="251" t="s">
        <v>287</v>
      </c>
    </row>
    <row r="31" spans="1:6" s="205" customFormat="1">
      <c r="A31" s="253" t="s">
        <v>2</v>
      </c>
    </row>
    <row r="32" spans="1:6" s="205" customFormat="1" ht="96.75" customHeight="1">
      <c r="A32" s="152" t="s">
        <v>3</v>
      </c>
      <c r="B32" s="167">
        <v>1112</v>
      </c>
      <c r="C32" s="292" t="s">
        <v>121</v>
      </c>
      <c r="D32" s="293"/>
    </row>
    <row r="33" spans="1:4" s="205" customFormat="1">
      <c r="A33" s="124" t="s">
        <v>4</v>
      </c>
      <c r="B33" s="168">
        <v>11001</v>
      </c>
      <c r="C33" s="250" t="s">
        <v>113</v>
      </c>
      <c r="D33" s="250" t="s">
        <v>70</v>
      </c>
    </row>
    <row r="34" spans="1:4" s="205" customFormat="1" ht="47.25" customHeight="1">
      <c r="A34" s="124" t="s">
        <v>5</v>
      </c>
      <c r="B34" s="251" t="s">
        <v>288</v>
      </c>
      <c r="C34" s="327"/>
      <c r="D34" s="330"/>
    </row>
    <row r="35" spans="1:4" s="205" customFormat="1" ht="66">
      <c r="A35" s="124" t="s">
        <v>6</v>
      </c>
      <c r="B35" s="251" t="s">
        <v>288</v>
      </c>
      <c r="C35" s="328"/>
      <c r="D35" s="331"/>
    </row>
    <row r="36" spans="1:4" s="205" customFormat="1" ht="21" customHeight="1">
      <c r="A36" s="124" t="s">
        <v>7</v>
      </c>
      <c r="B36" s="41" t="s">
        <v>131</v>
      </c>
      <c r="C36" s="328"/>
      <c r="D36" s="331"/>
    </row>
    <row r="37" spans="1:4" s="205" customFormat="1" ht="20.25" customHeight="1">
      <c r="A37" s="254" t="s">
        <v>289</v>
      </c>
      <c r="B37" s="251" t="s">
        <v>290</v>
      </c>
      <c r="C37" s="328"/>
      <c r="D37" s="331"/>
    </row>
    <row r="38" spans="1:4" s="205" customFormat="1" ht="21.75" customHeight="1">
      <c r="A38" s="151"/>
      <c r="B38" s="157" t="s">
        <v>8</v>
      </c>
      <c r="C38" s="329"/>
      <c r="D38" s="332"/>
    </row>
    <row r="39" spans="1:4" s="255" customFormat="1" ht="23.25" customHeight="1">
      <c r="A39" s="158" t="s">
        <v>9</v>
      </c>
      <c r="B39" s="159"/>
      <c r="C39" s="137">
        <f>+'3'!C43</f>
        <v>-2549.5</v>
      </c>
      <c r="D39" s="137">
        <f>+'3'!D43</f>
        <v>-5039.2</v>
      </c>
    </row>
    <row r="40" spans="1:4" s="205" customFormat="1" ht="96.75" customHeight="1">
      <c r="A40" s="152" t="s">
        <v>3</v>
      </c>
      <c r="B40" s="167">
        <v>1112</v>
      </c>
      <c r="C40" s="292" t="s">
        <v>121</v>
      </c>
      <c r="D40" s="293"/>
    </row>
    <row r="41" spans="1:4" s="4" customFormat="1" ht="35.25" customHeight="1">
      <c r="A41" s="160" t="s">
        <v>4</v>
      </c>
      <c r="B41" s="169">
        <v>31001</v>
      </c>
      <c r="C41" s="339"/>
      <c r="D41" s="339"/>
    </row>
    <row r="42" spans="1:4" s="4" customFormat="1" ht="36.75" customHeight="1">
      <c r="A42" s="161" t="s">
        <v>5</v>
      </c>
      <c r="B42" s="43" t="s">
        <v>139</v>
      </c>
      <c r="C42" s="340"/>
      <c r="D42" s="340"/>
    </row>
    <row r="43" spans="1:4" s="4" customFormat="1" ht="81" customHeight="1">
      <c r="A43" s="161" t="s">
        <v>6</v>
      </c>
      <c r="B43" s="124" t="s">
        <v>298</v>
      </c>
      <c r="C43" s="340"/>
      <c r="D43" s="340"/>
    </row>
    <row r="44" spans="1:4" s="4" customFormat="1" ht="44.25" customHeight="1">
      <c r="A44" s="161" t="s">
        <v>7</v>
      </c>
      <c r="B44" s="124" t="s">
        <v>299</v>
      </c>
      <c r="C44" s="340"/>
      <c r="D44" s="340"/>
    </row>
    <row r="45" spans="1:4" s="4" customFormat="1" ht="40.5" customHeight="1">
      <c r="A45" s="162" t="s">
        <v>305</v>
      </c>
      <c r="B45" s="256" t="s">
        <v>290</v>
      </c>
      <c r="C45" s="340"/>
      <c r="D45" s="340"/>
    </row>
    <row r="46" spans="1:4" s="4" customFormat="1" ht="15.75" customHeight="1">
      <c r="A46" s="320" t="s">
        <v>8</v>
      </c>
      <c r="B46" s="321"/>
      <c r="C46" s="341"/>
      <c r="D46" s="341"/>
    </row>
    <row r="47" spans="1:4" s="4" customFormat="1" hidden="1">
      <c r="A47" s="322" t="s">
        <v>38</v>
      </c>
      <c r="B47" s="323"/>
      <c r="C47" s="163"/>
      <c r="D47" s="93"/>
    </row>
    <row r="48" spans="1:4" s="4" customFormat="1" hidden="1">
      <c r="A48" s="322" t="s">
        <v>39</v>
      </c>
      <c r="B48" s="323"/>
      <c r="C48" s="163"/>
      <c r="D48" s="93"/>
    </row>
    <row r="49" spans="1:7" s="4" customFormat="1" ht="29.25" customHeight="1">
      <c r="A49" s="322" t="s">
        <v>9</v>
      </c>
      <c r="B49" s="323"/>
      <c r="C49" s="137">
        <f>+'3'!C53</f>
        <v>-449.4</v>
      </c>
      <c r="D49" s="137">
        <f>+'3'!D53</f>
        <v>-898.8</v>
      </c>
      <c r="G49" s="165"/>
    </row>
    <row r="50" spans="1:7" s="4" customFormat="1" ht="79.5" customHeight="1">
      <c r="A50" s="152" t="s">
        <v>3</v>
      </c>
      <c r="B50" s="167">
        <v>1112</v>
      </c>
      <c r="C50" s="292" t="s">
        <v>55</v>
      </c>
      <c r="D50" s="293"/>
      <c r="G50" s="165"/>
    </row>
    <row r="51" spans="1:7" s="4" customFormat="1" ht="35.25" customHeight="1">
      <c r="A51" s="160" t="s">
        <v>4</v>
      </c>
      <c r="B51" s="169">
        <v>31001</v>
      </c>
      <c r="C51" s="250" t="s">
        <v>113</v>
      </c>
      <c r="D51" s="250" t="s">
        <v>70</v>
      </c>
    </row>
    <row r="52" spans="1:7" s="4" customFormat="1" ht="36.75" customHeight="1">
      <c r="A52" s="161" t="s">
        <v>5</v>
      </c>
      <c r="B52" s="43" t="s">
        <v>139</v>
      </c>
      <c r="C52" s="333"/>
      <c r="D52" s="336"/>
    </row>
    <row r="53" spans="1:7" s="4" customFormat="1" ht="69" customHeight="1">
      <c r="A53" s="161" t="s">
        <v>6</v>
      </c>
      <c r="B53" s="124" t="s">
        <v>298</v>
      </c>
      <c r="C53" s="334"/>
      <c r="D53" s="337"/>
    </row>
    <row r="54" spans="1:7" s="4" customFormat="1" ht="46.5" customHeight="1">
      <c r="A54" s="161" t="s">
        <v>7</v>
      </c>
      <c r="B54" s="124" t="s">
        <v>299</v>
      </c>
      <c r="C54" s="334"/>
      <c r="D54" s="337"/>
    </row>
    <row r="55" spans="1:7" s="4" customFormat="1" ht="40.5" customHeight="1">
      <c r="A55" s="162" t="s">
        <v>305</v>
      </c>
      <c r="B55" s="256" t="s">
        <v>290</v>
      </c>
      <c r="C55" s="334"/>
      <c r="D55" s="337"/>
    </row>
    <row r="56" spans="1:7" s="4" customFormat="1" ht="15.75" customHeight="1">
      <c r="A56" s="320" t="s">
        <v>8</v>
      </c>
      <c r="B56" s="321"/>
      <c r="C56" s="335"/>
      <c r="D56" s="338"/>
    </row>
    <row r="57" spans="1:7" s="4" customFormat="1" hidden="1">
      <c r="A57" s="322" t="s">
        <v>38</v>
      </c>
      <c r="B57" s="323"/>
      <c r="C57" s="163"/>
      <c r="D57" s="93"/>
    </row>
    <row r="58" spans="1:7" s="4" customFormat="1" hidden="1">
      <c r="A58" s="322" t="s">
        <v>39</v>
      </c>
      <c r="B58" s="323"/>
      <c r="C58" s="163"/>
      <c r="D58" s="93"/>
    </row>
    <row r="59" spans="1:7" s="4" customFormat="1">
      <c r="A59" s="324" t="s">
        <v>291</v>
      </c>
      <c r="B59" s="257" t="s">
        <v>292</v>
      </c>
      <c r="C59" s="163">
        <v>18</v>
      </c>
      <c r="D59" s="93">
        <v>18</v>
      </c>
    </row>
    <row r="60" spans="1:7" s="4" customFormat="1" ht="19.5" customHeight="1">
      <c r="A60" s="325"/>
      <c r="B60" s="257" t="s">
        <v>295</v>
      </c>
      <c r="C60" s="163">
        <v>8</v>
      </c>
      <c r="D60" s="93">
        <v>51</v>
      </c>
    </row>
    <row r="61" spans="1:7" ht="40.5" customHeight="1">
      <c r="A61" s="188" t="s">
        <v>293</v>
      </c>
      <c r="B61" s="257" t="s">
        <v>294</v>
      </c>
      <c r="C61" s="170">
        <v>5</v>
      </c>
      <c r="D61" s="171">
        <v>5</v>
      </c>
    </row>
    <row r="62" spans="1:7" s="4" customFormat="1">
      <c r="A62" s="322" t="s">
        <v>9</v>
      </c>
      <c r="B62" s="323"/>
      <c r="C62" s="137">
        <f>+'3'!C66</f>
        <v>2998.9</v>
      </c>
      <c r="D62" s="137">
        <f>+'3'!D66</f>
        <v>5938</v>
      </c>
      <c r="G62" s="165"/>
    </row>
    <row r="63" spans="1:7" s="4" customFormat="1" ht="21.75" customHeight="1">
      <c r="A63" s="186"/>
      <c r="B63" s="186"/>
    </row>
    <row r="64" spans="1:7" s="240" customFormat="1" ht="20.25" customHeight="1">
      <c r="A64" s="317" t="s">
        <v>74</v>
      </c>
      <c r="B64" s="317"/>
    </row>
    <row r="65" spans="1:4" s="240" customFormat="1">
      <c r="A65" s="318" t="s">
        <v>296</v>
      </c>
      <c r="B65" s="318"/>
    </row>
    <row r="66" spans="1:4" ht="31.5" customHeight="1">
      <c r="A66" s="239" t="s">
        <v>94</v>
      </c>
      <c r="B66" s="239" t="s">
        <v>95</v>
      </c>
    </row>
    <row r="67" spans="1:4" ht="20.25" customHeight="1">
      <c r="A67" s="258">
        <v>1139</v>
      </c>
      <c r="B67" s="259" t="s">
        <v>96</v>
      </c>
    </row>
    <row r="68" spans="1:4">
      <c r="A68" s="241"/>
      <c r="B68" s="241"/>
    </row>
    <row r="69" spans="1:4">
      <c r="A69" s="305" t="s">
        <v>97</v>
      </c>
      <c r="B69" s="305"/>
    </row>
    <row r="70" spans="1:4" ht="75.75" customHeight="1">
      <c r="A70" s="241" t="s">
        <v>98</v>
      </c>
      <c r="B70" s="260">
        <v>1139</v>
      </c>
      <c r="C70" s="292" t="s">
        <v>55</v>
      </c>
      <c r="D70" s="293"/>
    </row>
    <row r="71" spans="1:4">
      <c r="A71" s="241" t="s">
        <v>99</v>
      </c>
      <c r="B71" s="261" t="s">
        <v>100</v>
      </c>
      <c r="C71" s="250" t="s">
        <v>113</v>
      </c>
      <c r="D71" s="250" t="s">
        <v>70</v>
      </c>
    </row>
    <row r="72" spans="1:4" ht="27" customHeight="1">
      <c r="A72" s="241" t="s">
        <v>101</v>
      </c>
      <c r="B72" s="241" t="s">
        <v>96</v>
      </c>
      <c r="C72" s="307"/>
      <c r="D72" s="307"/>
    </row>
    <row r="73" spans="1:4" ht="69">
      <c r="A73" s="241" t="s">
        <v>102</v>
      </c>
      <c r="B73" s="241" t="s">
        <v>103</v>
      </c>
      <c r="C73" s="308"/>
      <c r="D73" s="308"/>
    </row>
    <row r="74" spans="1:4" ht="22.5" customHeight="1">
      <c r="A74" s="241" t="s">
        <v>104</v>
      </c>
      <c r="B74" s="241" t="s">
        <v>105</v>
      </c>
      <c r="C74" s="308"/>
      <c r="D74" s="308"/>
    </row>
    <row r="75" spans="1:4" ht="33.75" customHeight="1">
      <c r="A75" s="241" t="s">
        <v>106</v>
      </c>
      <c r="B75" s="241" t="s">
        <v>107</v>
      </c>
      <c r="C75" s="308"/>
      <c r="D75" s="308"/>
    </row>
    <row r="76" spans="1:4" ht="17.25" customHeight="1">
      <c r="A76" s="273" t="s">
        <v>108</v>
      </c>
      <c r="B76" s="273"/>
      <c r="C76" s="309"/>
      <c r="D76" s="309"/>
    </row>
    <row r="77" spans="1:4" ht="18.75" customHeight="1">
      <c r="A77" s="306" t="s">
        <v>109</v>
      </c>
      <c r="B77" s="306"/>
      <c r="C77" s="262">
        <f>+'3'!C83</f>
        <v>20508.900000000001</v>
      </c>
      <c r="D77" s="262">
        <f>+'3'!D83</f>
        <v>35438</v>
      </c>
    </row>
    <row r="78" spans="1:4" ht="80.25" customHeight="1">
      <c r="A78" s="241" t="s">
        <v>98</v>
      </c>
      <c r="B78" s="261">
        <v>1139</v>
      </c>
      <c r="C78" s="292" t="s">
        <v>121</v>
      </c>
      <c r="D78" s="293"/>
    </row>
    <row r="79" spans="1:4" ht="52.5" customHeight="1">
      <c r="A79" s="241" t="s">
        <v>99</v>
      </c>
      <c r="B79" s="261" t="s">
        <v>100</v>
      </c>
      <c r="C79" s="250" t="s">
        <v>113</v>
      </c>
      <c r="D79" s="250" t="s">
        <v>70</v>
      </c>
    </row>
    <row r="80" spans="1:4" ht="27" customHeight="1">
      <c r="A80" s="241" t="s">
        <v>101</v>
      </c>
      <c r="B80" s="241" t="s">
        <v>96</v>
      </c>
      <c r="C80" s="307"/>
      <c r="D80" s="307"/>
    </row>
    <row r="81" spans="1:7" ht="69">
      <c r="A81" s="241" t="s">
        <v>102</v>
      </c>
      <c r="B81" s="241" t="s">
        <v>103</v>
      </c>
      <c r="C81" s="308"/>
      <c r="D81" s="308"/>
    </row>
    <row r="82" spans="1:7" ht="22.5" customHeight="1">
      <c r="A82" s="241" t="s">
        <v>104</v>
      </c>
      <c r="B82" s="241" t="s">
        <v>105</v>
      </c>
      <c r="C82" s="308"/>
      <c r="D82" s="308"/>
    </row>
    <row r="83" spans="1:7" ht="33.75" customHeight="1">
      <c r="A83" s="241" t="s">
        <v>106</v>
      </c>
      <c r="B83" s="241" t="s">
        <v>107</v>
      </c>
      <c r="C83" s="308"/>
      <c r="D83" s="308"/>
    </row>
    <row r="84" spans="1:7" ht="17.25" customHeight="1">
      <c r="A84" s="273" t="s">
        <v>108</v>
      </c>
      <c r="B84" s="273"/>
      <c r="C84" s="309"/>
      <c r="D84" s="309"/>
    </row>
    <row r="85" spans="1:7" ht="18.75" customHeight="1">
      <c r="A85" s="306" t="s">
        <v>109</v>
      </c>
      <c r="B85" s="306"/>
      <c r="C85" s="262">
        <f>+'3'!C91</f>
        <v>-20508.900000000001</v>
      </c>
      <c r="D85" s="262">
        <f>+'3'!D91</f>
        <v>-35438</v>
      </c>
    </row>
    <row r="86" spans="1:7" s="31" customFormat="1">
      <c r="A86" s="270"/>
      <c r="B86" s="270"/>
      <c r="C86" s="270"/>
      <c r="D86" s="270"/>
      <c r="E86" s="270"/>
      <c r="F86" s="270"/>
    </row>
    <row r="87" spans="1:7" s="31" customFormat="1">
      <c r="A87" s="270" t="s">
        <v>56</v>
      </c>
      <c r="B87" s="270"/>
      <c r="E87" s="38"/>
      <c r="G87" s="38"/>
    </row>
    <row r="88" spans="1:7" s="31" customFormat="1">
      <c r="A88" s="32" t="s">
        <v>57</v>
      </c>
      <c r="B88" s="32"/>
    </row>
  </sheetData>
  <mergeCells count="47">
    <mergeCell ref="C70:D70"/>
    <mergeCell ref="C72:C76"/>
    <mergeCell ref="D72:D76"/>
    <mergeCell ref="A76:B76"/>
    <mergeCell ref="A57:B57"/>
    <mergeCell ref="A58:B58"/>
    <mergeCell ref="A59:A60"/>
    <mergeCell ref="A62:B62"/>
    <mergeCell ref="A69:B69"/>
    <mergeCell ref="A49:B49"/>
    <mergeCell ref="C50:D50"/>
    <mergeCell ref="C52:C56"/>
    <mergeCell ref="D52:D56"/>
    <mergeCell ref="A56:B56"/>
    <mergeCell ref="C41:C46"/>
    <mergeCell ref="D41:D46"/>
    <mergeCell ref="A46:B46"/>
    <mergeCell ref="A47:B47"/>
    <mergeCell ref="A48:B48"/>
    <mergeCell ref="A28:B28"/>
    <mergeCell ref="C32:D32"/>
    <mergeCell ref="C34:C38"/>
    <mergeCell ref="D34:D38"/>
    <mergeCell ref="C40:D40"/>
    <mergeCell ref="D11:D15"/>
    <mergeCell ref="A15:B15"/>
    <mergeCell ref="A18:B18"/>
    <mergeCell ref="C19:D19"/>
    <mergeCell ref="C21:C25"/>
    <mergeCell ref="D21:D25"/>
    <mergeCell ref="A25:B25"/>
    <mergeCell ref="A87:B87"/>
    <mergeCell ref="A86:F86"/>
    <mergeCell ref="B1:D1"/>
    <mergeCell ref="C3:F3"/>
    <mergeCell ref="A3:B3"/>
    <mergeCell ref="A2:F2"/>
    <mergeCell ref="A84:B84"/>
    <mergeCell ref="C78:D78"/>
    <mergeCell ref="C80:C84"/>
    <mergeCell ref="D80:D84"/>
    <mergeCell ref="A64:B64"/>
    <mergeCell ref="A85:B85"/>
    <mergeCell ref="A65:B65"/>
    <mergeCell ref="A77:B77"/>
    <mergeCell ref="C9:D9"/>
    <mergeCell ref="C11:C15"/>
  </mergeCells>
  <pageMargins left="0.19685039370078741" right="0.19685039370078741" top="0.19685039370078741" bottom="0.19685039370078741" header="0.19685039370078741" footer="0.19685039370078741"/>
  <pageSetup paperSize="9" scale="46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04"/>
  <sheetViews>
    <sheetView tabSelected="1" topLeftCell="A86" zoomScaleNormal="100" workbookViewId="0">
      <selection activeCell="I11" sqref="I11"/>
    </sheetView>
  </sheetViews>
  <sheetFormatPr defaultColWidth="9.140625" defaultRowHeight="17.25"/>
  <cols>
    <col min="1" max="1" width="19.85546875" style="103" customWidth="1"/>
    <col min="2" max="2" width="41.85546875" style="103" customWidth="1"/>
    <col min="3" max="3" width="14.5703125" style="103" customWidth="1"/>
    <col min="4" max="4" width="12.140625" style="103" customWidth="1"/>
    <col min="5" max="6" width="15.7109375" style="103" customWidth="1"/>
    <col min="7" max="7" width="23.7109375" style="103" customWidth="1"/>
    <col min="8" max="8" width="9.140625" style="103"/>
    <col min="9" max="9" width="10.140625" style="103" bestFit="1" customWidth="1"/>
    <col min="10" max="16384" width="9.140625" style="103"/>
  </cols>
  <sheetData>
    <row r="1" spans="1:7">
      <c r="F1" s="346" t="s">
        <v>110</v>
      </c>
      <c r="G1" s="346"/>
    </row>
    <row r="2" spans="1:7">
      <c r="E2" s="346" t="s">
        <v>128</v>
      </c>
      <c r="F2" s="346"/>
      <c r="G2" s="346"/>
    </row>
    <row r="3" spans="1:7">
      <c r="E3" s="346" t="s">
        <v>13</v>
      </c>
      <c r="F3" s="346"/>
      <c r="G3" s="346"/>
    </row>
    <row r="4" spans="1:7" ht="61.5" customHeight="1">
      <c r="A4" s="347" t="s">
        <v>116</v>
      </c>
      <c r="B4" s="347"/>
      <c r="C4" s="347"/>
      <c r="D4" s="347"/>
      <c r="E4" s="347"/>
      <c r="F4" s="347"/>
      <c r="G4" s="347"/>
    </row>
    <row r="5" spans="1:7">
      <c r="A5" s="348" t="s">
        <v>34</v>
      </c>
      <c r="B5" s="349"/>
      <c r="C5" s="349"/>
      <c r="D5" s="349"/>
      <c r="E5" s="349"/>
      <c r="F5" s="349"/>
      <c r="G5" s="350" t="s">
        <v>122</v>
      </c>
    </row>
    <row r="6" spans="1:7" ht="16.5" customHeight="1">
      <c r="A6" s="353" t="s">
        <v>14</v>
      </c>
      <c r="B6" s="355" t="s">
        <v>15</v>
      </c>
      <c r="C6" s="355" t="s">
        <v>35</v>
      </c>
      <c r="D6" s="355" t="s">
        <v>16</v>
      </c>
      <c r="E6" s="355" t="s">
        <v>17</v>
      </c>
      <c r="F6" s="355" t="s">
        <v>18</v>
      </c>
      <c r="G6" s="351"/>
    </row>
    <row r="7" spans="1:7" ht="170.25" customHeight="1">
      <c r="A7" s="354"/>
      <c r="B7" s="355"/>
      <c r="C7" s="355"/>
      <c r="D7" s="355"/>
      <c r="E7" s="355"/>
      <c r="F7" s="355"/>
      <c r="G7" s="352"/>
    </row>
    <row r="8" spans="1:7" ht="27" customHeight="1">
      <c r="A8" s="359" t="s">
        <v>27</v>
      </c>
      <c r="B8" s="360"/>
      <c r="C8" s="360"/>
      <c r="D8" s="360"/>
      <c r="E8" s="360"/>
      <c r="F8" s="361"/>
      <c r="G8" s="16">
        <f>+G9</f>
        <v>0</v>
      </c>
    </row>
    <row r="9" spans="1:7" ht="36" customHeight="1">
      <c r="A9" s="172" t="s">
        <v>65</v>
      </c>
      <c r="B9" s="172" t="s">
        <v>66</v>
      </c>
      <c r="C9" s="172" t="s">
        <v>67</v>
      </c>
      <c r="D9" s="362" t="s">
        <v>53</v>
      </c>
      <c r="E9" s="363"/>
      <c r="F9" s="364"/>
      <c r="G9" s="16"/>
    </row>
    <row r="10" spans="1:7" ht="31.5" customHeight="1">
      <c r="A10" s="173" t="s">
        <v>68</v>
      </c>
      <c r="B10" s="356" t="s">
        <v>58</v>
      </c>
      <c r="C10" s="357"/>
      <c r="D10" s="357"/>
      <c r="E10" s="357"/>
      <c r="F10" s="358"/>
      <c r="G10" s="16">
        <f>+G11+G62</f>
        <v>-2.8990143619012088E-12</v>
      </c>
    </row>
    <row r="11" spans="1:7" ht="25.5" customHeight="1">
      <c r="A11" s="104" t="s">
        <v>62</v>
      </c>
      <c r="B11" s="105"/>
      <c r="C11" s="105"/>
      <c r="D11" s="105"/>
      <c r="E11" s="105"/>
      <c r="F11" s="106"/>
      <c r="G11" s="107">
        <f>SUM(G12:G61)</f>
        <v>426.69999999999709</v>
      </c>
    </row>
    <row r="12" spans="1:7" ht="25.5" customHeight="1">
      <c r="A12" s="178" t="s">
        <v>237</v>
      </c>
      <c r="B12" s="147" t="s">
        <v>238</v>
      </c>
      <c r="C12" s="178" t="s">
        <v>71</v>
      </c>
      <c r="D12" s="147" t="s">
        <v>134</v>
      </c>
      <c r="E12" s="179"/>
      <c r="F12" s="106"/>
      <c r="G12" s="107">
        <v>-13</v>
      </c>
    </row>
    <row r="13" spans="1:7" ht="25.5" customHeight="1">
      <c r="A13" s="178" t="s">
        <v>124</v>
      </c>
      <c r="B13" s="147" t="s">
        <v>236</v>
      </c>
      <c r="C13" s="178" t="s">
        <v>71</v>
      </c>
      <c r="D13" s="147" t="s">
        <v>63</v>
      </c>
      <c r="E13" s="179"/>
      <c r="F13" s="106"/>
      <c r="G13" s="107">
        <v>-31.4</v>
      </c>
    </row>
    <row r="14" spans="1:7" ht="25.5" customHeight="1">
      <c r="A14" s="178" t="s">
        <v>247</v>
      </c>
      <c r="B14" s="147" t="s">
        <v>248</v>
      </c>
      <c r="C14" s="178" t="s">
        <v>71</v>
      </c>
      <c r="D14" s="147" t="s">
        <v>63</v>
      </c>
      <c r="E14" s="179"/>
      <c r="F14" s="106"/>
      <c r="G14" s="107">
        <v>-19.5</v>
      </c>
    </row>
    <row r="15" spans="1:7" ht="32.25" customHeight="1">
      <c r="A15" s="178" t="s">
        <v>162</v>
      </c>
      <c r="B15" s="190" t="s">
        <v>163</v>
      </c>
      <c r="C15" s="178" t="s">
        <v>71</v>
      </c>
      <c r="D15" s="147" t="s">
        <v>63</v>
      </c>
      <c r="E15" s="179"/>
      <c r="F15" s="106"/>
      <c r="G15" s="107">
        <v>-27.3</v>
      </c>
    </row>
    <row r="16" spans="1:7" ht="25.5" customHeight="1">
      <c r="A16" s="178" t="s">
        <v>164</v>
      </c>
      <c r="B16" s="147" t="s">
        <v>165</v>
      </c>
      <c r="C16" s="178" t="s">
        <v>71</v>
      </c>
      <c r="D16" s="147" t="s">
        <v>63</v>
      </c>
      <c r="E16" s="179"/>
      <c r="F16" s="106"/>
      <c r="G16" s="107">
        <v>-46.8</v>
      </c>
    </row>
    <row r="17" spans="1:7" ht="25.5" customHeight="1">
      <c r="A17" s="178" t="s">
        <v>239</v>
      </c>
      <c r="B17" s="147" t="s">
        <v>240</v>
      </c>
      <c r="C17" s="178" t="s">
        <v>71</v>
      </c>
      <c r="D17" s="147" t="s">
        <v>63</v>
      </c>
      <c r="E17" s="179"/>
      <c r="F17" s="106"/>
      <c r="G17" s="107">
        <v>-11</v>
      </c>
    </row>
    <row r="18" spans="1:7" ht="25.5" customHeight="1">
      <c r="A18" s="178" t="s">
        <v>166</v>
      </c>
      <c r="B18" s="147" t="s">
        <v>167</v>
      </c>
      <c r="C18" s="178" t="s">
        <v>71</v>
      </c>
      <c r="D18" s="147" t="s">
        <v>63</v>
      </c>
      <c r="E18" s="179"/>
      <c r="F18" s="106"/>
      <c r="G18" s="107">
        <v>-32.5</v>
      </c>
    </row>
    <row r="19" spans="1:7" ht="25.5" customHeight="1">
      <c r="A19" s="178" t="s">
        <v>249</v>
      </c>
      <c r="B19" s="147" t="s">
        <v>250</v>
      </c>
      <c r="C19" s="178" t="s">
        <v>71</v>
      </c>
      <c r="D19" s="147" t="s">
        <v>63</v>
      </c>
      <c r="E19" s="179"/>
      <c r="F19" s="106"/>
      <c r="G19" s="107">
        <v>-16.2</v>
      </c>
    </row>
    <row r="20" spans="1:7" ht="25.5" customHeight="1">
      <c r="A20" s="178" t="s">
        <v>168</v>
      </c>
      <c r="B20" s="147" t="s">
        <v>169</v>
      </c>
      <c r="C20" s="178" t="s">
        <v>71</v>
      </c>
      <c r="D20" s="147" t="s">
        <v>63</v>
      </c>
      <c r="E20" s="180"/>
      <c r="F20" s="106"/>
      <c r="G20" s="107">
        <v>-39</v>
      </c>
    </row>
    <row r="21" spans="1:7" ht="25.5" customHeight="1">
      <c r="A21" s="178" t="s">
        <v>241</v>
      </c>
      <c r="B21" s="147" t="s">
        <v>242</v>
      </c>
      <c r="C21" s="178" t="s">
        <v>71</v>
      </c>
      <c r="D21" s="147" t="s">
        <v>63</v>
      </c>
      <c r="E21" s="180"/>
      <c r="F21" s="106"/>
      <c r="G21" s="107">
        <v>-13.2</v>
      </c>
    </row>
    <row r="22" spans="1:7" ht="25.5" customHeight="1">
      <c r="A22" s="178" t="s">
        <v>125</v>
      </c>
      <c r="B22" s="147" t="s">
        <v>170</v>
      </c>
      <c r="C22" s="178" t="s">
        <v>71</v>
      </c>
      <c r="D22" s="147" t="s">
        <v>63</v>
      </c>
      <c r="E22" s="180"/>
      <c r="F22" s="106"/>
      <c r="G22" s="107">
        <v>-29.9</v>
      </c>
    </row>
    <row r="23" spans="1:7" ht="25.5" customHeight="1">
      <c r="A23" s="178" t="s">
        <v>132</v>
      </c>
      <c r="B23" s="147" t="s">
        <v>133</v>
      </c>
      <c r="C23" s="178" t="s">
        <v>71</v>
      </c>
      <c r="D23" s="147" t="s">
        <v>63</v>
      </c>
      <c r="E23" s="180"/>
      <c r="F23" s="106"/>
      <c r="G23" s="107">
        <v>-14.2</v>
      </c>
    </row>
    <row r="24" spans="1:7" ht="25.5" customHeight="1">
      <c r="A24" s="178" t="s">
        <v>243</v>
      </c>
      <c r="B24" s="147" t="s">
        <v>244</v>
      </c>
      <c r="C24" s="178" t="s">
        <v>71</v>
      </c>
      <c r="D24" s="147" t="s">
        <v>63</v>
      </c>
      <c r="E24" s="180"/>
      <c r="F24" s="106"/>
      <c r="G24" s="107">
        <v>-18</v>
      </c>
    </row>
    <row r="25" spans="1:7" ht="25.5" customHeight="1">
      <c r="A25" s="178" t="s">
        <v>171</v>
      </c>
      <c r="B25" s="147" t="s">
        <v>172</v>
      </c>
      <c r="C25" s="178" t="s">
        <v>71</v>
      </c>
      <c r="D25" s="147" t="s">
        <v>173</v>
      </c>
      <c r="E25" s="180"/>
      <c r="F25" s="106"/>
      <c r="G25" s="107">
        <v>-30</v>
      </c>
    </row>
    <row r="26" spans="1:7" ht="25.5" customHeight="1">
      <c r="A26" s="178" t="s">
        <v>174</v>
      </c>
      <c r="B26" s="147" t="s">
        <v>175</v>
      </c>
      <c r="C26" s="178" t="s">
        <v>71</v>
      </c>
      <c r="D26" s="147" t="s">
        <v>63</v>
      </c>
      <c r="E26" s="180"/>
      <c r="F26" s="106"/>
      <c r="G26" s="107">
        <v>-21</v>
      </c>
    </row>
    <row r="27" spans="1:7" ht="25.5" customHeight="1">
      <c r="A27" s="178" t="s">
        <v>245</v>
      </c>
      <c r="B27" s="147" t="s">
        <v>246</v>
      </c>
      <c r="C27" s="178" t="s">
        <v>71</v>
      </c>
      <c r="D27" s="147" t="s">
        <v>63</v>
      </c>
      <c r="E27" s="180"/>
      <c r="F27" s="106"/>
      <c r="G27" s="107">
        <v>-15.6</v>
      </c>
    </row>
    <row r="28" spans="1:7" ht="25.5" customHeight="1">
      <c r="A28" s="178" t="s">
        <v>176</v>
      </c>
      <c r="B28" s="147" t="s">
        <v>177</v>
      </c>
      <c r="C28" s="178" t="s">
        <v>71</v>
      </c>
      <c r="D28" s="147" t="s">
        <v>63</v>
      </c>
      <c r="E28" s="180"/>
      <c r="F28" s="106"/>
      <c r="G28" s="107">
        <v>-20.399999999999999</v>
      </c>
    </row>
    <row r="29" spans="1:7" ht="25.5" customHeight="1">
      <c r="A29" s="178" t="s">
        <v>178</v>
      </c>
      <c r="B29" s="147" t="s">
        <v>179</v>
      </c>
      <c r="C29" s="178" t="s">
        <v>71</v>
      </c>
      <c r="D29" s="147" t="s">
        <v>123</v>
      </c>
      <c r="E29" s="180"/>
      <c r="F29" s="106"/>
      <c r="G29" s="107">
        <v>-3021</v>
      </c>
    </row>
    <row r="30" spans="1:7" ht="25.5" customHeight="1">
      <c r="A30" s="178" t="s">
        <v>180</v>
      </c>
      <c r="B30" s="147" t="s">
        <v>181</v>
      </c>
      <c r="C30" s="178" t="s">
        <v>71</v>
      </c>
      <c r="D30" s="147" t="s">
        <v>123</v>
      </c>
      <c r="E30" s="180"/>
      <c r="F30" s="106"/>
      <c r="G30" s="107">
        <v>-2905.2</v>
      </c>
    </row>
    <row r="31" spans="1:7" ht="25.5" customHeight="1">
      <c r="A31" s="178" t="s">
        <v>182</v>
      </c>
      <c r="B31" s="147" t="s">
        <v>183</v>
      </c>
      <c r="C31" s="178" t="s">
        <v>71</v>
      </c>
      <c r="D31" s="147" t="s">
        <v>123</v>
      </c>
      <c r="E31" s="180"/>
      <c r="F31" s="106"/>
      <c r="G31" s="107">
        <v>-440</v>
      </c>
    </row>
    <row r="32" spans="1:7" ht="25.5" customHeight="1">
      <c r="A32" s="178" t="s">
        <v>184</v>
      </c>
      <c r="B32" s="147" t="s">
        <v>183</v>
      </c>
      <c r="C32" s="178" t="s">
        <v>71</v>
      </c>
      <c r="D32" s="147" t="s">
        <v>123</v>
      </c>
      <c r="E32" s="180"/>
      <c r="F32" s="106"/>
      <c r="G32" s="107">
        <v>-1235</v>
      </c>
    </row>
    <row r="33" spans="1:11" ht="25.5" customHeight="1">
      <c r="A33" s="178" t="s">
        <v>185</v>
      </c>
      <c r="B33" s="147" t="s">
        <v>183</v>
      </c>
      <c r="C33" s="178" t="s">
        <v>71</v>
      </c>
      <c r="D33" s="147" t="s">
        <v>123</v>
      </c>
      <c r="E33" s="180"/>
      <c r="F33" s="106"/>
      <c r="G33" s="107">
        <v>-155</v>
      </c>
    </row>
    <row r="34" spans="1:11" ht="25.5" customHeight="1">
      <c r="A34" s="178" t="s">
        <v>186</v>
      </c>
      <c r="B34" s="147" t="s">
        <v>187</v>
      </c>
      <c r="C34" s="178" t="s">
        <v>71</v>
      </c>
      <c r="D34" s="147" t="s">
        <v>123</v>
      </c>
      <c r="E34" s="180"/>
      <c r="F34" s="149"/>
      <c r="G34" s="107">
        <v>-325.60000000000002</v>
      </c>
    </row>
    <row r="35" spans="1:11" ht="25.5" customHeight="1">
      <c r="A35" s="178" t="s">
        <v>188</v>
      </c>
      <c r="B35" s="147" t="s">
        <v>183</v>
      </c>
      <c r="C35" s="178" t="s">
        <v>71</v>
      </c>
      <c r="D35" s="147" t="s">
        <v>123</v>
      </c>
      <c r="E35" s="180"/>
      <c r="F35" s="149"/>
      <c r="G35" s="107">
        <v>-176</v>
      </c>
    </row>
    <row r="36" spans="1:11" ht="25.5" customHeight="1">
      <c r="A36" s="178" t="s">
        <v>189</v>
      </c>
      <c r="B36" s="147" t="s">
        <v>183</v>
      </c>
      <c r="C36" s="178" t="s">
        <v>71</v>
      </c>
      <c r="D36" s="147" t="s">
        <v>123</v>
      </c>
      <c r="E36" s="180"/>
      <c r="F36" s="149"/>
      <c r="G36" s="107">
        <v>-80</v>
      </c>
    </row>
    <row r="37" spans="1:11" ht="15.75" customHeight="1">
      <c r="A37" s="178" t="s">
        <v>190</v>
      </c>
      <c r="B37" s="147" t="s">
        <v>181</v>
      </c>
      <c r="C37" s="178" t="s">
        <v>71</v>
      </c>
      <c r="D37" s="147" t="s">
        <v>123</v>
      </c>
      <c r="E37" s="180"/>
      <c r="F37" s="149"/>
      <c r="G37" s="107">
        <v>-70</v>
      </c>
    </row>
    <row r="38" spans="1:11" ht="15.75" customHeight="1">
      <c r="A38" s="178" t="s">
        <v>191</v>
      </c>
      <c r="B38" s="147" t="s">
        <v>179</v>
      </c>
      <c r="C38" s="178" t="s">
        <v>71</v>
      </c>
      <c r="D38" s="147" t="s">
        <v>123</v>
      </c>
      <c r="E38" s="180"/>
      <c r="F38" s="149"/>
      <c r="G38" s="107">
        <v>-12282.1</v>
      </c>
    </row>
    <row r="39" spans="1:11" ht="15.75" customHeight="1">
      <c r="A39" s="178" t="s">
        <v>192</v>
      </c>
      <c r="B39" s="147" t="s">
        <v>193</v>
      </c>
      <c r="C39" s="178" t="s">
        <v>71</v>
      </c>
      <c r="D39" s="147" t="s">
        <v>123</v>
      </c>
      <c r="E39" s="180"/>
      <c r="F39" s="149"/>
      <c r="G39" s="107">
        <v>-40</v>
      </c>
    </row>
    <row r="40" spans="1:11" ht="15.75" customHeight="1">
      <c r="A40" s="178" t="s">
        <v>194</v>
      </c>
      <c r="B40" s="147" t="s">
        <v>181</v>
      </c>
      <c r="C40" s="178" t="s">
        <v>71</v>
      </c>
      <c r="D40" s="147" t="s">
        <v>123</v>
      </c>
      <c r="E40" s="180"/>
      <c r="F40" s="149"/>
      <c r="G40" s="107">
        <v>-6258.7</v>
      </c>
    </row>
    <row r="41" spans="1:11" ht="15.75" customHeight="1">
      <c r="A41" s="178" t="s">
        <v>195</v>
      </c>
      <c r="B41" s="147" t="s">
        <v>196</v>
      </c>
      <c r="C41" s="178" t="s">
        <v>71</v>
      </c>
      <c r="D41" s="147" t="s">
        <v>63</v>
      </c>
      <c r="E41" s="180"/>
      <c r="F41" s="149"/>
      <c r="G41" s="107">
        <v>-141.69999999999999</v>
      </c>
    </row>
    <row r="42" spans="1:11" ht="15.75" customHeight="1">
      <c r="A42" s="178" t="s">
        <v>251</v>
      </c>
      <c r="B42" s="147" t="s">
        <v>252</v>
      </c>
      <c r="C42" s="178" t="s">
        <v>71</v>
      </c>
      <c r="D42" s="147" t="s">
        <v>63</v>
      </c>
      <c r="E42" s="180"/>
      <c r="F42" s="149"/>
      <c r="G42" s="107">
        <v>-16.3</v>
      </c>
      <c r="I42" s="150"/>
      <c r="K42" s="110"/>
    </row>
    <row r="43" spans="1:11" ht="15.75" customHeight="1">
      <c r="A43" s="178" t="s">
        <v>197</v>
      </c>
      <c r="B43" s="147" t="s">
        <v>196</v>
      </c>
      <c r="C43" s="178" t="s">
        <v>71</v>
      </c>
      <c r="D43" s="147" t="s">
        <v>63</v>
      </c>
      <c r="E43" s="180"/>
      <c r="F43" s="149"/>
      <c r="G43" s="107">
        <v>-27.2</v>
      </c>
    </row>
    <row r="44" spans="1:11">
      <c r="A44" s="178" t="s">
        <v>198</v>
      </c>
      <c r="B44" s="147" t="s">
        <v>199</v>
      </c>
      <c r="C44" s="178" t="s">
        <v>71</v>
      </c>
      <c r="D44" s="147" t="s">
        <v>123</v>
      </c>
      <c r="E44" s="180"/>
      <c r="F44" s="109"/>
      <c r="G44" s="111">
        <v>-24</v>
      </c>
    </row>
    <row r="45" spans="1:11">
      <c r="A45" s="178" t="s">
        <v>200</v>
      </c>
      <c r="B45" s="147" t="s">
        <v>201</v>
      </c>
      <c r="C45" s="178" t="s">
        <v>71</v>
      </c>
      <c r="D45" s="147" t="s">
        <v>63</v>
      </c>
      <c r="E45" s="180"/>
      <c r="F45" s="109"/>
      <c r="G45" s="111">
        <v>-86</v>
      </c>
    </row>
    <row r="46" spans="1:11">
      <c r="A46" s="178" t="s">
        <v>202</v>
      </c>
      <c r="B46" s="147" t="s">
        <v>203</v>
      </c>
      <c r="C46" s="178" t="s">
        <v>71</v>
      </c>
      <c r="D46" s="147" t="s">
        <v>123</v>
      </c>
      <c r="E46" s="180"/>
      <c r="F46" s="109"/>
      <c r="G46" s="111">
        <v>-124</v>
      </c>
    </row>
    <row r="47" spans="1:11">
      <c r="A47" s="178" t="s">
        <v>253</v>
      </c>
      <c r="B47" s="147" t="s">
        <v>254</v>
      </c>
      <c r="C47" s="178" t="s">
        <v>71</v>
      </c>
      <c r="D47" s="147" t="s">
        <v>255</v>
      </c>
      <c r="E47" s="180"/>
      <c r="F47" s="109"/>
      <c r="G47" s="111">
        <v>-10</v>
      </c>
    </row>
    <row r="48" spans="1:11">
      <c r="A48" s="178" t="s">
        <v>127</v>
      </c>
      <c r="B48" s="147" t="s">
        <v>204</v>
      </c>
      <c r="C48" s="178" t="s">
        <v>71</v>
      </c>
      <c r="D48" s="147" t="s">
        <v>123</v>
      </c>
      <c r="E48" s="180"/>
      <c r="F48" s="109"/>
      <c r="G48" s="111">
        <v>-309</v>
      </c>
    </row>
    <row r="49" spans="1:7">
      <c r="A49" s="178" t="s">
        <v>205</v>
      </c>
      <c r="B49" s="147" t="s">
        <v>206</v>
      </c>
      <c r="C49" s="178" t="s">
        <v>71</v>
      </c>
      <c r="D49" s="147" t="s">
        <v>63</v>
      </c>
      <c r="E49" s="180"/>
      <c r="F49" s="109"/>
      <c r="G49" s="111">
        <v>-47</v>
      </c>
    </row>
    <row r="50" spans="1:7">
      <c r="A50" s="178" t="s">
        <v>207</v>
      </c>
      <c r="B50" s="147" t="s">
        <v>208</v>
      </c>
      <c r="C50" s="178" t="s">
        <v>71</v>
      </c>
      <c r="D50" s="147" t="s">
        <v>64</v>
      </c>
      <c r="E50" s="180"/>
      <c r="F50" s="108"/>
      <c r="G50" s="112">
        <v>-38</v>
      </c>
    </row>
    <row r="51" spans="1:7">
      <c r="A51" s="178" t="s">
        <v>209</v>
      </c>
      <c r="B51" s="147" t="s">
        <v>210</v>
      </c>
      <c r="C51" s="178" t="s">
        <v>71</v>
      </c>
      <c r="D51" s="147" t="s">
        <v>63</v>
      </c>
      <c r="E51" s="180"/>
      <c r="F51" s="108"/>
      <c r="G51" s="112">
        <v>-45.6</v>
      </c>
    </row>
    <row r="52" spans="1:7">
      <c r="A52" s="178" t="s">
        <v>211</v>
      </c>
      <c r="B52" s="147" t="s">
        <v>210</v>
      </c>
      <c r="C52" s="178" t="s">
        <v>71</v>
      </c>
      <c r="D52" s="147" t="s">
        <v>63</v>
      </c>
      <c r="E52" s="180"/>
      <c r="F52" s="108"/>
      <c r="G52" s="112">
        <v>-28.4</v>
      </c>
    </row>
    <row r="53" spans="1:7">
      <c r="A53" s="178" t="s">
        <v>212</v>
      </c>
      <c r="B53" s="147" t="s">
        <v>210</v>
      </c>
      <c r="C53" s="178" t="s">
        <v>71</v>
      </c>
      <c r="D53" s="147" t="s">
        <v>63</v>
      </c>
      <c r="E53" s="180"/>
      <c r="F53" s="108"/>
      <c r="G53" s="112">
        <v>-128.80000000000001</v>
      </c>
    </row>
    <row r="54" spans="1:7">
      <c r="A54" s="178" t="s">
        <v>256</v>
      </c>
      <c r="B54" s="147" t="s">
        <v>210</v>
      </c>
      <c r="C54" s="178" t="s">
        <v>71</v>
      </c>
      <c r="D54" s="147" t="s">
        <v>63</v>
      </c>
      <c r="E54" s="180"/>
      <c r="F54" s="108"/>
      <c r="G54" s="112">
        <v>-22.7</v>
      </c>
    </row>
    <row r="55" spans="1:7">
      <c r="A55" s="178" t="s">
        <v>213</v>
      </c>
      <c r="B55" s="147" t="s">
        <v>210</v>
      </c>
      <c r="C55" s="178" t="s">
        <v>71</v>
      </c>
      <c r="D55" s="147" t="s">
        <v>63</v>
      </c>
      <c r="E55" s="180"/>
      <c r="F55" s="108"/>
      <c r="G55" s="112">
        <v>-112</v>
      </c>
    </row>
    <row r="56" spans="1:7">
      <c r="A56" s="178" t="s">
        <v>214</v>
      </c>
      <c r="B56" s="147" t="s">
        <v>210</v>
      </c>
      <c r="C56" s="178" t="s">
        <v>71</v>
      </c>
      <c r="D56" s="147" t="s">
        <v>63</v>
      </c>
      <c r="E56" s="180"/>
      <c r="F56" s="108"/>
      <c r="G56" s="112">
        <v>-525</v>
      </c>
    </row>
    <row r="57" spans="1:7">
      <c r="A57" s="178" t="s">
        <v>224</v>
      </c>
      <c r="B57" s="147" t="s">
        <v>300</v>
      </c>
      <c r="C57" s="178" t="s">
        <v>71</v>
      </c>
      <c r="D57" s="147" t="s">
        <v>63</v>
      </c>
      <c r="E57" s="147">
        <v>10000</v>
      </c>
      <c r="F57" s="147">
        <v>500</v>
      </c>
      <c r="G57" s="148">
        <f>+E57*F57/1000</f>
        <v>5000</v>
      </c>
    </row>
    <row r="58" spans="1:7">
      <c r="A58" s="178" t="s">
        <v>226</v>
      </c>
      <c r="B58" s="147" t="s">
        <v>225</v>
      </c>
      <c r="C58" s="178" t="s">
        <v>71</v>
      </c>
      <c r="D58" s="147" t="s">
        <v>63</v>
      </c>
      <c r="E58" s="147">
        <v>13000</v>
      </c>
      <c r="F58" s="147">
        <v>1460</v>
      </c>
      <c r="G58" s="148">
        <f t="shared" ref="G58:G61" si="0">+E58*F58/1000</f>
        <v>18980</v>
      </c>
    </row>
    <row r="59" spans="1:7">
      <c r="A59" s="178" t="s">
        <v>227</v>
      </c>
      <c r="B59" s="147" t="s">
        <v>228</v>
      </c>
      <c r="C59" s="365" t="s">
        <v>71</v>
      </c>
      <c r="D59" s="147" t="s">
        <v>63</v>
      </c>
      <c r="E59" s="147">
        <v>4000</v>
      </c>
      <c r="F59" s="147">
        <v>105</v>
      </c>
      <c r="G59" s="148">
        <f t="shared" si="0"/>
        <v>420</v>
      </c>
    </row>
    <row r="60" spans="1:7">
      <c r="A60" s="178" t="s">
        <v>229</v>
      </c>
      <c r="B60" s="147" t="s">
        <v>230</v>
      </c>
      <c r="C60" s="178" t="s">
        <v>233</v>
      </c>
      <c r="D60" s="147" t="s">
        <v>64</v>
      </c>
      <c r="E60" s="147">
        <v>1000</v>
      </c>
      <c r="F60" s="147">
        <v>100</v>
      </c>
      <c r="G60" s="148">
        <f t="shared" si="0"/>
        <v>100</v>
      </c>
    </row>
    <row r="61" spans="1:7">
      <c r="A61" s="178" t="s">
        <v>231</v>
      </c>
      <c r="B61" s="147" t="s">
        <v>232</v>
      </c>
      <c r="C61" s="178" t="s">
        <v>71</v>
      </c>
      <c r="D61" s="147" t="s">
        <v>126</v>
      </c>
      <c r="E61" s="147">
        <v>5000000</v>
      </c>
      <c r="F61" s="147">
        <v>1</v>
      </c>
      <c r="G61" s="148">
        <f t="shared" si="0"/>
        <v>5000</v>
      </c>
    </row>
    <row r="62" spans="1:7" ht="32.25" customHeight="1">
      <c r="A62" s="147" t="s">
        <v>153</v>
      </c>
      <c r="B62" s="181"/>
      <c r="C62" s="108"/>
      <c r="D62" s="181"/>
      <c r="E62" s="181"/>
      <c r="F62" s="182"/>
      <c r="G62" s="16">
        <f>SUM(G63:G70)</f>
        <v>-426.7</v>
      </c>
    </row>
    <row r="63" spans="1:7" ht="34.5">
      <c r="A63" s="178" t="s">
        <v>154</v>
      </c>
      <c r="B63" s="190" t="s">
        <v>155</v>
      </c>
      <c r="C63" s="178" t="s">
        <v>71</v>
      </c>
      <c r="D63" s="147" t="s">
        <v>126</v>
      </c>
      <c r="E63" s="180"/>
      <c r="F63" s="109"/>
      <c r="G63" s="111">
        <v>-35</v>
      </c>
    </row>
    <row r="64" spans="1:7" ht="34.5">
      <c r="A64" s="178" t="s">
        <v>234</v>
      </c>
      <c r="B64" s="190" t="s">
        <v>155</v>
      </c>
      <c r="C64" s="178" t="s">
        <v>71</v>
      </c>
      <c r="D64" s="147" t="s">
        <v>126</v>
      </c>
      <c r="E64" s="180"/>
      <c r="F64" s="109"/>
      <c r="G64" s="111">
        <v>-14</v>
      </c>
    </row>
    <row r="65" spans="1:7" ht="34.5">
      <c r="A65" s="178" t="s">
        <v>156</v>
      </c>
      <c r="B65" s="190" t="s">
        <v>155</v>
      </c>
      <c r="C65" s="178" t="s">
        <v>71</v>
      </c>
      <c r="D65" s="147" t="s">
        <v>126</v>
      </c>
      <c r="E65" s="180"/>
      <c r="F65" s="109"/>
      <c r="G65" s="111">
        <v>-48</v>
      </c>
    </row>
    <row r="66" spans="1:7" ht="34.5">
      <c r="A66" s="178" t="s">
        <v>157</v>
      </c>
      <c r="B66" s="190" t="s">
        <v>155</v>
      </c>
      <c r="C66" s="178" t="s">
        <v>71</v>
      </c>
      <c r="D66" s="147" t="s">
        <v>126</v>
      </c>
      <c r="E66" s="180"/>
      <c r="F66" s="109"/>
      <c r="G66" s="111">
        <v>-80</v>
      </c>
    </row>
    <row r="67" spans="1:7" ht="34.5">
      <c r="A67" s="178" t="s">
        <v>158</v>
      </c>
      <c r="B67" s="190" t="s">
        <v>155</v>
      </c>
      <c r="C67" s="178" t="s">
        <v>71</v>
      </c>
      <c r="D67" s="147" t="s">
        <v>126</v>
      </c>
      <c r="E67" s="180"/>
      <c r="F67" s="109"/>
      <c r="G67" s="111">
        <v>-54</v>
      </c>
    </row>
    <row r="68" spans="1:7" ht="34.5">
      <c r="A68" s="178" t="s">
        <v>235</v>
      </c>
      <c r="B68" s="190" t="s">
        <v>155</v>
      </c>
      <c r="C68" s="178" t="s">
        <v>71</v>
      </c>
      <c r="D68" s="147" t="s">
        <v>126</v>
      </c>
      <c r="E68" s="180"/>
      <c r="F68" s="109"/>
      <c r="G68" s="111">
        <v>-15</v>
      </c>
    </row>
    <row r="69" spans="1:7" ht="34.5">
      <c r="A69" s="191" t="s">
        <v>159</v>
      </c>
      <c r="B69" s="192" t="s">
        <v>155</v>
      </c>
      <c r="C69" s="191" t="s">
        <v>71</v>
      </c>
      <c r="D69" s="104" t="s">
        <v>126</v>
      </c>
      <c r="E69" s="193"/>
      <c r="F69" s="109"/>
      <c r="G69" s="111">
        <v>-29</v>
      </c>
    </row>
    <row r="70" spans="1:7" ht="34.5">
      <c r="A70" s="194" t="s">
        <v>160</v>
      </c>
      <c r="B70" s="195" t="s">
        <v>161</v>
      </c>
      <c r="C70" s="194" t="s">
        <v>71</v>
      </c>
      <c r="D70" s="204" t="s">
        <v>126</v>
      </c>
      <c r="E70" s="196"/>
      <c r="F70" s="109"/>
      <c r="G70" s="111">
        <v>-151.69999999999999</v>
      </c>
    </row>
    <row r="71" spans="1:7" ht="92.25" customHeight="1">
      <c r="A71" s="172" t="s">
        <v>65</v>
      </c>
      <c r="B71" s="172" t="s">
        <v>66</v>
      </c>
      <c r="C71" s="172" t="s">
        <v>67</v>
      </c>
      <c r="D71" s="362" t="s">
        <v>257</v>
      </c>
      <c r="E71" s="363"/>
      <c r="F71" s="364"/>
      <c r="G71" s="128">
        <f>+G72+G85</f>
        <v>0</v>
      </c>
    </row>
    <row r="72" spans="1:7" ht="37.5" customHeight="1">
      <c r="A72" s="173" t="s">
        <v>258</v>
      </c>
      <c r="B72" s="356" t="s">
        <v>259</v>
      </c>
      <c r="C72" s="357"/>
      <c r="D72" s="357"/>
      <c r="E72" s="357"/>
      <c r="F72" s="358"/>
      <c r="G72" s="16">
        <f>+G73+G81</f>
        <v>-5039.2000000000007</v>
      </c>
    </row>
    <row r="73" spans="1:7" ht="25.5" customHeight="1">
      <c r="A73" s="147" t="s">
        <v>62</v>
      </c>
      <c r="B73" s="181"/>
      <c r="C73" s="181"/>
      <c r="D73" s="181"/>
      <c r="E73" s="181"/>
      <c r="F73" s="182"/>
      <c r="G73" s="16">
        <f>SUM(G74:G80)</f>
        <v>-2851.2000000000003</v>
      </c>
    </row>
    <row r="74" spans="1:7" ht="25.5" customHeight="1">
      <c r="A74" s="178" t="s">
        <v>262</v>
      </c>
      <c r="B74" s="147" t="s">
        <v>175</v>
      </c>
      <c r="C74" s="178" t="s">
        <v>71</v>
      </c>
      <c r="D74" s="178" t="s">
        <v>63</v>
      </c>
      <c r="E74" s="197"/>
      <c r="F74" s="182"/>
      <c r="G74" s="47">
        <v>-160</v>
      </c>
    </row>
    <row r="75" spans="1:7" ht="25.5" customHeight="1">
      <c r="A75" s="178" t="s">
        <v>263</v>
      </c>
      <c r="B75" s="147" t="s">
        <v>172</v>
      </c>
      <c r="C75" s="178" t="s">
        <v>71</v>
      </c>
      <c r="D75" s="178" t="s">
        <v>173</v>
      </c>
      <c r="E75" s="197"/>
      <c r="F75" s="182"/>
      <c r="G75" s="47">
        <v>-160</v>
      </c>
    </row>
    <row r="76" spans="1:7" ht="25.5" customHeight="1">
      <c r="A76" s="178" t="s">
        <v>264</v>
      </c>
      <c r="B76" s="147" t="s">
        <v>265</v>
      </c>
      <c r="C76" s="178" t="s">
        <v>71</v>
      </c>
      <c r="D76" s="178" t="s">
        <v>63</v>
      </c>
      <c r="E76" s="197"/>
      <c r="F76" s="182"/>
      <c r="G76" s="47">
        <v>-142</v>
      </c>
    </row>
    <row r="77" spans="1:7" ht="25.5" customHeight="1">
      <c r="A77" s="178" t="s">
        <v>266</v>
      </c>
      <c r="B77" s="147" t="s">
        <v>267</v>
      </c>
      <c r="C77" s="178" t="s">
        <v>71</v>
      </c>
      <c r="D77" s="178" t="s">
        <v>123</v>
      </c>
      <c r="E77" s="197"/>
      <c r="F77" s="182"/>
      <c r="G77" s="47">
        <v>-191.4</v>
      </c>
    </row>
    <row r="78" spans="1:7" ht="25.5" customHeight="1">
      <c r="A78" s="178" t="s">
        <v>268</v>
      </c>
      <c r="B78" s="147" t="s">
        <v>181</v>
      </c>
      <c r="C78" s="178" t="s">
        <v>71</v>
      </c>
      <c r="D78" s="178" t="s">
        <v>123</v>
      </c>
      <c r="E78" s="197"/>
      <c r="F78" s="182"/>
      <c r="G78" s="47">
        <v>-1481.4</v>
      </c>
    </row>
    <row r="79" spans="1:7" ht="25.5" customHeight="1">
      <c r="A79" s="178" t="s">
        <v>269</v>
      </c>
      <c r="B79" s="147" t="s">
        <v>181</v>
      </c>
      <c r="C79" s="178" t="s">
        <v>71</v>
      </c>
      <c r="D79" s="178" t="s">
        <v>123</v>
      </c>
      <c r="E79" s="197"/>
      <c r="F79" s="182"/>
      <c r="G79" s="47">
        <v>-200</v>
      </c>
    </row>
    <row r="80" spans="1:7" ht="25.5" customHeight="1">
      <c r="A80" s="178" t="s">
        <v>270</v>
      </c>
      <c r="B80" s="147" t="s">
        <v>181</v>
      </c>
      <c r="C80" s="178" t="s">
        <v>71</v>
      </c>
      <c r="D80" s="178" t="s">
        <v>123</v>
      </c>
      <c r="E80" s="197"/>
      <c r="F80" s="182"/>
      <c r="G80" s="47">
        <v>-516.4</v>
      </c>
    </row>
    <row r="81" spans="1:7" ht="25.5" customHeight="1">
      <c r="A81" s="147" t="s">
        <v>153</v>
      </c>
      <c r="B81" s="181"/>
      <c r="C81" s="181"/>
      <c r="D81" s="181"/>
      <c r="E81" s="181"/>
      <c r="F81" s="182"/>
      <c r="G81" s="16">
        <f>+G82+G83+G84</f>
        <v>-2188</v>
      </c>
    </row>
    <row r="82" spans="1:7" ht="33" customHeight="1">
      <c r="A82" s="198" t="s">
        <v>271</v>
      </c>
      <c r="B82" s="199" t="s">
        <v>272</v>
      </c>
      <c r="C82" s="198" t="s">
        <v>71</v>
      </c>
      <c r="D82" s="194" t="s">
        <v>126</v>
      </c>
      <c r="E82" s="197"/>
      <c r="F82" s="182"/>
      <c r="G82" s="47">
        <v>-445.2</v>
      </c>
    </row>
    <row r="83" spans="1:7" ht="36" customHeight="1">
      <c r="A83" s="194" t="s">
        <v>273</v>
      </c>
      <c r="B83" s="200" t="s">
        <v>274</v>
      </c>
      <c r="C83" s="194" t="s">
        <v>71</v>
      </c>
      <c r="D83" s="198" t="s">
        <v>126</v>
      </c>
      <c r="E83" s="197"/>
      <c r="F83" s="182"/>
      <c r="G83" s="47">
        <v>-1592.6</v>
      </c>
    </row>
    <row r="84" spans="1:7" ht="39.75" customHeight="1">
      <c r="A84" s="201" t="s">
        <v>286</v>
      </c>
      <c r="B84" s="195" t="s">
        <v>161</v>
      </c>
      <c r="C84" s="202" t="s">
        <v>71</v>
      </c>
      <c r="D84" s="202" t="s">
        <v>126</v>
      </c>
      <c r="E84" s="203"/>
      <c r="F84" s="182"/>
      <c r="G84" s="47">
        <v>-150.19999999999999</v>
      </c>
    </row>
    <row r="85" spans="1:7" ht="37.5" customHeight="1">
      <c r="A85" s="173" t="s">
        <v>260</v>
      </c>
      <c r="B85" s="356" t="s">
        <v>261</v>
      </c>
      <c r="C85" s="357"/>
      <c r="D85" s="357"/>
      <c r="E85" s="357"/>
      <c r="F85" s="358"/>
      <c r="G85" s="16">
        <f>+G86</f>
        <v>5039.2</v>
      </c>
    </row>
    <row r="86" spans="1:7" ht="25.5" customHeight="1">
      <c r="A86" s="147" t="s">
        <v>62</v>
      </c>
      <c r="B86" s="181"/>
      <c r="C86" s="181"/>
      <c r="D86" s="181"/>
      <c r="E86" s="181"/>
      <c r="F86" s="182"/>
      <c r="G86" s="16">
        <f>+SUM(G87:G100)</f>
        <v>5039.2</v>
      </c>
    </row>
    <row r="87" spans="1:7">
      <c r="A87" s="178" t="s">
        <v>275</v>
      </c>
      <c r="B87" s="147" t="s">
        <v>276</v>
      </c>
      <c r="C87" s="178" t="s">
        <v>71</v>
      </c>
      <c r="D87" s="178" t="s">
        <v>63</v>
      </c>
      <c r="E87" s="197"/>
      <c r="F87" s="108"/>
      <c r="G87" s="112">
        <v>-136</v>
      </c>
    </row>
    <row r="88" spans="1:7">
      <c r="A88" s="178" t="s">
        <v>277</v>
      </c>
      <c r="B88" s="147" t="s">
        <v>278</v>
      </c>
      <c r="C88" s="178" t="s">
        <v>71</v>
      </c>
      <c r="D88" s="178" t="s">
        <v>63</v>
      </c>
      <c r="E88" s="197"/>
      <c r="F88" s="109"/>
      <c r="G88" s="111">
        <v>-300.60000000000002</v>
      </c>
    </row>
    <row r="89" spans="1:7">
      <c r="A89" s="178" t="s">
        <v>279</v>
      </c>
      <c r="B89" s="147" t="s">
        <v>280</v>
      </c>
      <c r="C89" s="178" t="s">
        <v>71</v>
      </c>
      <c r="D89" s="178" t="s">
        <v>63</v>
      </c>
      <c r="E89" s="197"/>
      <c r="F89" s="109"/>
      <c r="G89" s="111">
        <v>-160</v>
      </c>
    </row>
    <row r="90" spans="1:7">
      <c r="A90" s="178" t="s">
        <v>281</v>
      </c>
      <c r="B90" s="147" t="s">
        <v>282</v>
      </c>
      <c r="C90" s="178" t="s">
        <v>71</v>
      </c>
      <c r="D90" s="178" t="s">
        <v>63</v>
      </c>
      <c r="E90" s="197"/>
      <c r="F90" s="109"/>
      <c r="G90" s="111">
        <v>-162</v>
      </c>
    </row>
    <row r="91" spans="1:7">
      <c r="A91" s="178" t="s">
        <v>283</v>
      </c>
      <c r="B91" s="147" t="s">
        <v>216</v>
      </c>
      <c r="C91" s="178" t="s">
        <v>71</v>
      </c>
      <c r="D91" s="178" t="s">
        <v>63</v>
      </c>
      <c r="E91" s="197"/>
      <c r="F91" s="109"/>
      <c r="G91" s="111">
        <v>-46.2</v>
      </c>
    </row>
    <row r="92" spans="1:7" ht="34.5">
      <c r="A92" s="178" t="s">
        <v>284</v>
      </c>
      <c r="B92" s="190" t="s">
        <v>285</v>
      </c>
      <c r="C92" s="178" t="s">
        <v>71</v>
      </c>
      <c r="D92" s="178" t="s">
        <v>63</v>
      </c>
      <c r="E92" s="197"/>
      <c r="F92" s="109"/>
      <c r="G92" s="111">
        <v>-94</v>
      </c>
    </row>
    <row r="93" spans="1:7">
      <c r="A93" s="109" t="s">
        <v>215</v>
      </c>
      <c r="B93" s="190" t="s">
        <v>216</v>
      </c>
      <c r="C93" s="178" t="s">
        <v>71</v>
      </c>
      <c r="D93" s="178" t="s">
        <v>63</v>
      </c>
      <c r="E93" s="109">
        <v>127000</v>
      </c>
      <c r="F93" s="183">
        <v>5</v>
      </c>
      <c r="G93" s="112">
        <f>+E93*F93/1000</f>
        <v>635</v>
      </c>
    </row>
    <row r="94" spans="1:7">
      <c r="A94" s="109" t="s">
        <v>217</v>
      </c>
      <c r="B94" s="190" t="s">
        <v>282</v>
      </c>
      <c r="C94" s="178" t="s">
        <v>71</v>
      </c>
      <c r="D94" s="178" t="s">
        <v>63</v>
      </c>
      <c r="E94" s="109">
        <v>200000</v>
      </c>
      <c r="F94" s="183">
        <v>5</v>
      </c>
      <c r="G94" s="112">
        <f t="shared" ref="G94:G100" si="1">+E94*F94/1000</f>
        <v>1000</v>
      </c>
    </row>
    <row r="95" spans="1:7" ht="34.5">
      <c r="A95" s="109" t="s">
        <v>218</v>
      </c>
      <c r="B95" s="190" t="s">
        <v>285</v>
      </c>
      <c r="C95" s="178" t="s">
        <v>71</v>
      </c>
      <c r="D95" s="178" t="s">
        <v>63</v>
      </c>
      <c r="E95" s="109">
        <v>105000</v>
      </c>
      <c r="F95" s="183">
        <v>5</v>
      </c>
      <c r="G95" s="112">
        <f t="shared" si="1"/>
        <v>525</v>
      </c>
    </row>
    <row r="96" spans="1:7">
      <c r="A96" s="109" t="s">
        <v>219</v>
      </c>
      <c r="B96" s="147" t="s">
        <v>301</v>
      </c>
      <c r="C96" s="178" t="s">
        <v>71</v>
      </c>
      <c r="D96" s="178" t="s">
        <v>63</v>
      </c>
      <c r="E96" s="109">
        <v>80000</v>
      </c>
      <c r="F96" s="183">
        <v>3</v>
      </c>
      <c r="G96" s="112">
        <f t="shared" si="1"/>
        <v>240</v>
      </c>
    </row>
    <row r="97" spans="1:7">
      <c r="A97" s="109" t="s">
        <v>220</v>
      </c>
      <c r="B97" s="147" t="s">
        <v>276</v>
      </c>
      <c r="C97" s="178" t="s">
        <v>71</v>
      </c>
      <c r="D97" s="178" t="s">
        <v>63</v>
      </c>
      <c r="E97" s="109">
        <v>27000</v>
      </c>
      <c r="F97" s="183">
        <v>34</v>
      </c>
      <c r="G97" s="112">
        <f t="shared" si="1"/>
        <v>918</v>
      </c>
    </row>
    <row r="98" spans="1:7">
      <c r="A98" s="109" t="s">
        <v>221</v>
      </c>
      <c r="B98" s="147" t="s">
        <v>302</v>
      </c>
      <c r="C98" s="178" t="s">
        <v>71</v>
      </c>
      <c r="D98" s="178" t="s">
        <v>63</v>
      </c>
      <c r="E98" s="109">
        <v>60000</v>
      </c>
      <c r="F98" s="184">
        <v>5</v>
      </c>
      <c r="G98" s="112">
        <f t="shared" si="1"/>
        <v>300</v>
      </c>
    </row>
    <row r="99" spans="1:7">
      <c r="A99" s="109" t="s">
        <v>222</v>
      </c>
      <c r="B99" s="147" t="s">
        <v>303</v>
      </c>
      <c r="C99" s="178" t="s">
        <v>71</v>
      </c>
      <c r="D99" s="178" t="s">
        <v>63</v>
      </c>
      <c r="E99" s="109">
        <v>250000</v>
      </c>
      <c r="F99" s="183">
        <v>8</v>
      </c>
      <c r="G99" s="112">
        <f t="shared" si="1"/>
        <v>2000</v>
      </c>
    </row>
    <row r="100" spans="1:7">
      <c r="A100" s="109" t="s">
        <v>223</v>
      </c>
      <c r="B100" s="147" t="s">
        <v>304</v>
      </c>
      <c r="C100" s="178" t="s">
        <v>71</v>
      </c>
      <c r="D100" s="178" t="s">
        <v>63</v>
      </c>
      <c r="E100" s="109">
        <v>80000</v>
      </c>
      <c r="F100" s="183">
        <v>4</v>
      </c>
      <c r="G100" s="112">
        <f t="shared" si="1"/>
        <v>320</v>
      </c>
    </row>
    <row r="102" spans="1:7">
      <c r="A102" s="113"/>
      <c r="B102" s="114"/>
      <c r="C102" s="115"/>
      <c r="D102" s="115"/>
      <c r="E102" s="115"/>
      <c r="F102" s="115"/>
      <c r="G102" s="56"/>
    </row>
    <row r="103" spans="1:7" s="31" customFormat="1">
      <c r="A103" s="270" t="s">
        <v>56</v>
      </c>
      <c r="B103" s="270"/>
      <c r="C103" s="270"/>
      <c r="D103" s="270"/>
      <c r="E103" s="270"/>
      <c r="F103" s="270"/>
      <c r="G103" s="270"/>
    </row>
    <row r="104" spans="1:7" s="31" customFormat="1">
      <c r="A104" s="32" t="s">
        <v>57</v>
      </c>
      <c r="B104" s="32"/>
      <c r="C104" s="32"/>
      <c r="D104" s="32"/>
      <c r="E104" s="32"/>
    </row>
  </sheetData>
  <mergeCells count="19">
    <mergeCell ref="B72:F72"/>
    <mergeCell ref="B85:F85"/>
    <mergeCell ref="A103:G103"/>
    <mergeCell ref="E6:E7"/>
    <mergeCell ref="F6:F7"/>
    <mergeCell ref="A8:F8"/>
    <mergeCell ref="D9:F9"/>
    <mergeCell ref="B10:F10"/>
    <mergeCell ref="D71:F71"/>
    <mergeCell ref="F1:G1"/>
    <mergeCell ref="E2:G2"/>
    <mergeCell ref="E3:G3"/>
    <mergeCell ref="A4:G4"/>
    <mergeCell ref="A5:F5"/>
    <mergeCell ref="G5:G7"/>
    <mergeCell ref="A6:A7"/>
    <mergeCell ref="B6:B7"/>
    <mergeCell ref="C6:C7"/>
    <mergeCell ref="D6:D7"/>
  </mergeCells>
  <pageMargins left="0.7" right="0.7" top="0.75" bottom="0.75" header="0.3" footer="0.3"/>
  <pageSetup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Mkoyan</cp:lastModifiedBy>
  <cp:lastPrinted>2020-06-22T09:59:56Z</cp:lastPrinted>
  <dcterms:created xsi:type="dcterms:W3CDTF">2017-12-06T07:28:20Z</dcterms:created>
  <dcterms:modified xsi:type="dcterms:W3CDTF">2020-07-28T06:50:11Z</dcterms:modified>
</cp:coreProperties>
</file>