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hidePivotFieldList="1" defaultThemeVersion="124226"/>
  <bookViews>
    <workbookView xWindow="120" yWindow="75" windowWidth="19095" windowHeight="8460" activeTab="1"/>
  </bookViews>
  <sheets>
    <sheet name="1" sheetId="32" r:id="rId1"/>
    <sheet name="2" sheetId="33" r:id="rId2"/>
    <sheet name="3" sheetId="31" r:id="rId3"/>
    <sheet name="4" sheetId="27" r:id="rId4"/>
    <sheet name="5" sheetId="39" r:id="rId5"/>
    <sheet name="6" sheetId="41" r:id="rId6"/>
    <sheet name="7" sheetId="37" r:id="rId7"/>
  </sheets>
  <definedNames>
    <definedName name="_xlnm._FilterDatabase" localSheetId="1" hidden="1">'2'!#REF!</definedName>
    <definedName name="_xlnm._FilterDatabase" localSheetId="5" hidden="1">'6'!$D$1:$D$14</definedName>
    <definedName name="_xlnm._FilterDatabase" localSheetId="6" hidden="1">'7'!$G$1:$G$25</definedName>
    <definedName name="AgencyCode" localSheetId="0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5">#REF!</definedName>
    <definedName name="AgencyName" localSheetId="6">#REF!</definedName>
    <definedName name="AgencyName">#REF!</definedName>
    <definedName name="Functional1" localSheetId="0">#REF!</definedName>
    <definedName name="Functional1" localSheetId="5">#REF!</definedName>
    <definedName name="Functional1" localSheetId="6">#REF!</definedName>
    <definedName name="Functional1">#REF!</definedName>
    <definedName name="havelvac" localSheetId="5">#REF!</definedName>
    <definedName name="havelvac" localSheetId="6">#REF!</definedName>
    <definedName name="havelvac">#REF!</definedName>
    <definedName name="PANature" localSheetId="0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0">'1'!$A$1:$E$61</definedName>
    <definedName name="_xlnm.Print_Area" localSheetId="1">'2'!$A$1:$H$46</definedName>
    <definedName name="_xlnm.Print_Area" localSheetId="2">'3'!$A$1:$D$49</definedName>
    <definedName name="_xlnm.Print_Area" localSheetId="3">'4'!$A$1:$E$68</definedName>
    <definedName name="_xlnm.Print_Area" localSheetId="4">'5'!$A$4:$E$17</definedName>
    <definedName name="_xlnm.Print_Area" localSheetId="5">'6'!$A$1:$H$14</definedName>
    <definedName name="_xlnm.Print_Area" localSheetId="6">'7'!$A$1:$G$25</definedName>
    <definedName name="_xlnm.Print_Titles" localSheetId="4">'5'!$8:$9</definedName>
    <definedName name="sheet1">#REF!</definedName>
    <definedName name="Z_155F7499_2150_4D1D_A33C_609506E2BE56_.wvu.PrintTitles" localSheetId="4" hidden="1">'5'!$8:$9</definedName>
    <definedName name="Z_8A68503D_EAEE_49D7_B957_F867E305B493_.wvu.PrintArea" localSheetId="4" hidden="1">'5'!$A$4:$E$17</definedName>
    <definedName name="Z_8A68503D_EAEE_49D7_B957_F867E305B493_.wvu.PrintTitles" localSheetId="4" hidden="1">'5'!$8:$9</definedName>
    <definedName name="Z_C1CA0EED_2C54_4470_BEA3_7FC59665EB35_.wvu.PrintArea" localSheetId="4" hidden="1">'5'!$A$4:$E$17</definedName>
    <definedName name="Z_C1CA0EED_2C54_4470_BEA3_7FC59665EB35_.wvu.PrintTitles" localSheetId="4" hidden="1">'5'!$8:$9</definedName>
    <definedName name="Z_C2B771FF_7EA5_48FE_AC7B_8F46ADB6509C_.wvu.PrintArea" localSheetId="4" hidden="1">'5'!$A$4:$E$17</definedName>
    <definedName name="Z_C2B771FF_7EA5_48FE_AC7B_8F46ADB6509C_.wvu.PrintTitles" localSheetId="4" hidden="1">'5'!$8:$9</definedName>
    <definedName name="Z_E7299FF9_9BFD_4228_A75B_920C4DDCA7D1_.wvu.PrintTitles" localSheetId="4" hidden="1">'5'!$8:$9</definedName>
    <definedName name="գնումներ">#REF!</definedName>
    <definedName name="հավ5">#REF!</definedName>
  </definedNames>
  <calcPr calcId="144525"/>
</workbook>
</file>

<file path=xl/calcChain.xml><?xml version="1.0" encoding="utf-8"?>
<calcChain xmlns="http://schemas.openxmlformats.org/spreadsheetml/2006/main">
  <c r="H70" i="33" l="1"/>
  <c r="G70" i="33"/>
  <c r="G12" i="37" l="1"/>
  <c r="G13" i="37"/>
  <c r="G11" i="37" s="1"/>
  <c r="G14" i="37"/>
  <c r="G15" i="37"/>
  <c r="G16" i="37"/>
  <c r="G17" i="37"/>
  <c r="B33" i="27"/>
  <c r="B32" i="27"/>
  <c r="H34" i="33"/>
  <c r="H33" i="33" s="1"/>
  <c r="H32" i="33" s="1"/>
  <c r="H31" i="33" s="1"/>
  <c r="G33" i="33"/>
  <c r="G32" i="33" s="1"/>
  <c r="G31" i="33" s="1"/>
  <c r="H8" i="41"/>
  <c r="D10" i="41"/>
  <c r="D8" i="41" s="1"/>
  <c r="H30" i="33" l="1"/>
  <c r="H28" i="33" s="1"/>
  <c r="H26" i="33" s="1"/>
  <c r="D32" i="31" s="1"/>
  <c r="D28" i="27" s="1"/>
  <c r="G30" i="33"/>
  <c r="G28" i="33" s="1"/>
  <c r="G26" i="33" s="1"/>
  <c r="C32" i="31" s="1"/>
  <c r="C28" i="27" s="1"/>
  <c r="H64" i="33" l="1"/>
  <c r="H66" i="33"/>
  <c r="D13" i="32"/>
  <c r="D52" i="32"/>
  <c r="D46" i="32"/>
  <c r="E26" i="32"/>
  <c r="E46" i="32" s="1"/>
  <c r="D39" i="32" l="1"/>
  <c r="G21" i="37"/>
  <c r="G42" i="33"/>
  <c r="H43" i="33"/>
  <c r="H44" i="33"/>
  <c r="E20" i="32"/>
  <c r="G25" i="33"/>
  <c r="E52" i="32" l="1"/>
  <c r="E39" i="32" s="1"/>
  <c r="E13" i="32"/>
  <c r="H42" i="33"/>
  <c r="G20" i="37"/>
  <c r="G19" i="37" s="1"/>
  <c r="G18" i="37" s="1"/>
  <c r="B37" i="31"/>
  <c r="B36" i="31"/>
  <c r="H25" i="33"/>
  <c r="H24" i="33" s="1"/>
  <c r="H23" i="33" s="1"/>
  <c r="H22" i="33" s="1"/>
  <c r="G10" i="37" l="1"/>
  <c r="G9" i="37" s="1"/>
  <c r="G8" i="37" s="1"/>
  <c r="G24" i="33" l="1"/>
  <c r="G23" i="33" s="1"/>
  <c r="G22" i="33" s="1"/>
  <c r="H41" i="33" l="1"/>
  <c r="H40" i="33" s="1"/>
  <c r="H39" i="33" s="1"/>
  <c r="H37" i="33" s="1"/>
  <c r="H35" i="33" s="1"/>
  <c r="D46" i="31" s="1"/>
  <c r="D42" i="27" s="1"/>
  <c r="E17" i="39" l="1"/>
  <c r="E15" i="39" s="1"/>
  <c r="E13" i="39" s="1"/>
  <c r="E10" i="39" s="1"/>
  <c r="G41" i="33"/>
  <c r="G40" i="33" s="1"/>
  <c r="G39" i="33" s="1"/>
  <c r="G37" i="33" s="1"/>
  <c r="G35" i="33" s="1"/>
  <c r="C46" i="31" s="1"/>
  <c r="C42" i="27" s="1"/>
  <c r="D17" i="39" l="1"/>
  <c r="D15" i="39" s="1"/>
  <c r="D13" i="39" s="1"/>
  <c r="D10" i="39" s="1"/>
  <c r="G21" i="33"/>
  <c r="G19" i="33" s="1"/>
  <c r="H21" i="33"/>
  <c r="H19" i="33" s="1"/>
  <c r="H17" i="33" s="1"/>
  <c r="H15" i="33" s="1"/>
  <c r="G17" i="33" l="1"/>
  <c r="G62" i="33"/>
  <c r="D22" i="31"/>
  <c r="D18" i="27" s="1"/>
  <c r="H13" i="33"/>
  <c r="H11" i="33" s="1"/>
  <c r="H9" i="33" s="1"/>
  <c r="C22" i="31"/>
  <c r="C18" i="27" s="1"/>
  <c r="D12" i="32"/>
  <c r="D11" i="32" s="1"/>
  <c r="E12" i="32"/>
  <c r="E11" i="32" s="1"/>
  <c r="G15" i="33" l="1"/>
  <c r="G13" i="33" s="1"/>
  <c r="G11" i="33" s="1"/>
  <c r="G9" i="33" s="1"/>
  <c r="H62" i="33"/>
  <c r="H61" i="33" s="1"/>
  <c r="H60" i="33" s="1"/>
  <c r="H59" i="33" s="1"/>
  <c r="H57" i="33" s="1"/>
  <c r="H55" i="33" s="1"/>
  <c r="D61" i="31" s="1"/>
  <c r="D57" i="27" s="1"/>
  <c r="G69" i="33"/>
  <c r="C69" i="31" s="1"/>
  <c r="C65" i="27" s="1"/>
  <c r="G61" i="33"/>
  <c r="G60" i="33" s="1"/>
  <c r="G59" i="33" s="1"/>
  <c r="G57" i="33" s="1"/>
  <c r="G55" i="33" s="1"/>
  <c r="C61" i="31" s="1"/>
  <c r="C57" i="27" s="1"/>
  <c r="G68" i="33" l="1"/>
  <c r="H69" i="33"/>
  <c r="D69" i="31" s="1"/>
  <c r="D65" i="27" s="1"/>
  <c r="G67" i="33" l="1"/>
  <c r="H68" i="33"/>
  <c r="G65" i="33" l="1"/>
  <c r="H67" i="33"/>
  <c r="G63" i="33" l="1"/>
  <c r="H65" i="33"/>
  <c r="H63" i="33" l="1"/>
  <c r="H53" i="33" s="1"/>
  <c r="H51" i="33" s="1"/>
  <c r="H49" i="33" s="1"/>
  <c r="H47" i="33" s="1"/>
  <c r="H45" i="33" s="1"/>
  <c r="G53" i="33"/>
  <c r="G51" i="33" s="1"/>
  <c r="G49" i="33" s="1"/>
  <c r="G47" i="33" s="1"/>
  <c r="G45" i="33" s="1"/>
</calcChain>
</file>

<file path=xl/sharedStrings.xml><?xml version="1.0" encoding="utf-8"?>
<sst xmlns="http://schemas.openxmlformats.org/spreadsheetml/2006/main" count="452" uniqueCount="189">
  <si>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</si>
  <si>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</si>
  <si>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</si>
  <si>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</si>
  <si>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</si>
  <si>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</si>
  <si>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</si>
  <si>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</si>
  <si>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</si>
  <si>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</si>
  <si>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</si>
  <si>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</si>
  <si>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</si>
  <si>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</si>
  <si>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>Կոդը</t>
  </si>
  <si>
    <t>Անվանումը</t>
  </si>
  <si>
    <t>Չափման միավորը</t>
  </si>
  <si>
    <t>Միավորի գինը</t>
  </si>
  <si>
    <t>Քանակը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</si>
  <si>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</si>
  <si>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</si>
  <si>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</si>
  <si>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</si>
  <si>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</si>
  <si>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</si>
  <si>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</si>
  <si>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</si>
  <si>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</si>
  <si>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</si>
  <si>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</si>
  <si>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</si>
  <si>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</si>
  <si>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</si>
  <si>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</si>
  <si>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>Գնման առարկայի</t>
  </si>
  <si>
    <t xml:space="preserve">Գնման ձև 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</si>
  <si>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</si>
  <si>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</si>
  <si>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</si>
  <si>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</si>
  <si>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>հազ. դրամներով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</si>
  <si>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</si>
  <si>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</si>
  <si>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</si>
  <si>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</si>
  <si>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Միջոցառման նկարագրությունը՝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</si>
  <si>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</si>
  <si>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</si>
  <si>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</si>
  <si>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</si>
  <si>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</si>
  <si>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</si>
  <si>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</si>
  <si>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</si>
  <si>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</si>
  <si>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</si>
  <si>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</si>
  <si>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ՂԵԿԱՎԱՐ                               Է.  ԱՂԱՋԱՆՅԱՆ</t>
  </si>
  <si>
    <t xml:space="preserve">Փրկարարական ծառայություններ
</t>
  </si>
  <si>
    <t>Հրդեհաշիջման, հակահրդեհային քարոզչության, բնական և տեխնածին աղետների ժամանակ բնակչության և կառույցների պաշտպանություն</t>
  </si>
  <si>
    <t xml:space="preserve"> ԸՆԹԱՑԻԿ ԾԱԽՍԵՐ</t>
  </si>
  <si>
    <t xml:space="preserve"> ՄԱՍI. ԱՊՐԱՆՔՆԵՐ</t>
  </si>
  <si>
    <t>հատ</t>
  </si>
  <si>
    <t>Բաժին N 03</t>
  </si>
  <si>
    <t>Խումբ N 02</t>
  </si>
  <si>
    <t>Դաս N 01</t>
  </si>
  <si>
    <t xml:space="preserve"> Տարի </t>
  </si>
  <si>
    <t xml:space="preserve"> ԸՆԴԱՄԵՆԸ</t>
  </si>
  <si>
    <t xml:space="preserve"> Ծրագրի միջոցառումներ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</si>
  <si>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</si>
  <si>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N3</t>
  </si>
  <si>
    <t>Հավելված  N 5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</si>
  <si>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N5  ՀԱՎԵԼՎԱԾԻ  N1  ԱՂՅՈՒՍԱԿՈՒՄ ԿԱՏԱՐՎՈՂ ՓՈՓՈԽՈՒԹՅՈՒՆՆԵՐԸ ԵՎ ԼՐԱՑՈՒՄՆԵՐԸ</t>
  </si>
  <si>
    <t xml:space="preserve">ՀՀ կառավարության 2020 թվականի </t>
  </si>
  <si>
    <t xml:space="preserve"> Ինն ամիս </t>
  </si>
  <si>
    <t xml:space="preserve">ՀԱՅԱՍՏԱՆԻ ՀԱՆՐԱՊԵՏՈՒԹՅԱՆ ԿԱՌԱՎԱՐՈՒԹՅԱՆ 2019 ԹՎԱԿԱՆԻ ԴԵԿՏԵՄԲԵՐԻ 26-Ի N 1919-Ն ՈՐՈՇՄԱՆ N 3 ԵՎ N 4 ՀԱՎԵԼՎԱԾՆԵՐՈՒՄ ԿԱՏԱՐՎՈՂ ՓՈՓՈԽՈՒԹՅՈՒՆՆԵՐԸ </t>
  </si>
  <si>
    <t>ՀԱՅԱՍՏԱՆԻ ՀԱՆՐԱՊԵՏՈՒԹՅԱՆ ԿԱՌԱՎԱՐՈՒԹՅԱՆ 2019 ԹՎԱԿԱՆԻ ԴԵԿՏԵՄԲԵՐԻ 26-Ի N 1919-Ն ՈՐՈՇՄԱՆ N 10 ՀԱՎԵԼՎԱԾՈՒՄ ԿԱՏԱՐՎՈՂ ՓՈՓՈԽՈՒԹՅՈՒՆՆԵՐԸ</t>
  </si>
  <si>
    <t>Ցուցանիշների փոփոխությունը (նվազեցումները նշված են փակագծերում)</t>
  </si>
  <si>
    <t xml:space="preserve">ՀՀ կառավարության  2020 թվականի </t>
  </si>
  <si>
    <t>Հավելված N 4
ՀՀ կառավարության 2020 թվականի
 __________-ի ____-ի N _____-Ն որոշման</t>
  </si>
  <si>
    <t>Ծառայությունների մատուցում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</si>
  <si>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</si>
  <si>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</si>
  <si>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</si>
  <si>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ՀՀ արտակարգ իրավիճակների նախարարություն </t>
  </si>
  <si>
    <t>Պետական մարմինների կողմից  ոչ ֆինանասական ակտիվների հետ գործառնություններ</t>
  </si>
  <si>
    <t xml:space="preserve"> Ավտոմեքենաների քանակ, հատ </t>
  </si>
  <si>
    <t xml:space="preserve"> Ավտոմեքենաների ծառայության կանխատեսվող միջին ժամկետ, տարի </t>
  </si>
  <si>
    <t xml:space="preserve"> Փրկարար ծառայության տեխնիկական հագեցվածության բարելավում</t>
  </si>
  <si>
    <t xml:space="preserve">Փրկարար  ծառայության ստորաբաժանումների նյութատեխնիկական բազայով ապահովում
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</si>
  <si>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</si>
  <si>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</si>
  <si>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Կենսաթոշակի անցնելու հետ կապված  և տարիքային նպաստներ բյուջեից</t>
  </si>
  <si>
    <t xml:space="preserve"> -Տրանսպորտային սարքավորումներ</t>
  </si>
  <si>
    <t xml:space="preserve">Փրկարարական ծառայության տեխնիկական հագեցվածության բարելավում
</t>
  </si>
  <si>
    <t>34111210/1</t>
  </si>
  <si>
    <t>առաջին օգնության մեքենաներ</t>
  </si>
  <si>
    <t>հազար  դրամներով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</si>
  <si>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</si>
  <si>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</si>
  <si>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</si>
  <si>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</si>
  <si>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</si>
  <si>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</si>
  <si>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</si>
  <si>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</si>
  <si>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</si>
  <si>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այդ թվում` ըստ կատարողների</t>
  </si>
  <si>
    <t>ՀՀ ԱՐՏԱԿԱՐԳ ԻՐԱՎԻՃԱԿՆԵՐԻ ՆԱԽԱՐԱՐՈՒԹՅՈՒՆ</t>
  </si>
  <si>
    <t>ՀՀ արտակարգ իրավիճակների նախարարություն</t>
  </si>
  <si>
    <t xml:space="preserve">ՀԱՅԱՍՏԱՆԻ ՀԱՆՐԱՊԵՏՈՒԹՅԱՆ ԿԱՌԱՎԱՐՈՒԹՅԱՆ 2019 ԹՎԱԿԱՆԻ ԴԵԿՏԵՄԲԵՐԻ 26-Ի N 1919-Ն ՈՐՈՇՄԱՆ N 5 ՀԱՎԵԼՎԱԾԻ ԱՂՅՈՒՍԱԿ 2-ՈՒՄ ԿԱՏԱՐՎՈՂ ԼՐԱՑՈՒՄԸ </t>
  </si>
  <si>
    <t>ՀՄԱ</t>
  </si>
  <si>
    <t>Քանակական</t>
  </si>
  <si>
    <t>Ժամկետային</t>
  </si>
  <si>
    <t>1090 31001</t>
  </si>
  <si>
    <t>Գումարը (հազար դրամով) Ցուցանիշների փոփոխությունը (ավելացումները նշված են դրական նշանով)</t>
  </si>
  <si>
    <t xml:space="preserve"> -Վարչական սարքավորումներ</t>
  </si>
  <si>
    <t>31121140/1</t>
  </si>
  <si>
    <t>Հոսանքի գեներատորներ</t>
  </si>
  <si>
    <t xml:space="preserve">Գեներատորների ծառայության կանխատեսվող միջին ժամկետ, տարի </t>
  </si>
  <si>
    <t>Փրկարար ծառայության տեխնիկական հագեցվածության բարելավում</t>
  </si>
  <si>
    <t xml:space="preserve"> ԾԱՌԱՅՈՒԹՅՈՒՆՆԵՐԻ  ԵՎ   ԱՊՐԱՆՔՆԵՐԻ  ՁԵՌՔԲԵՐՈՒՄ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</si>
  <si>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</si>
  <si>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</si>
  <si>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</si>
  <si>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</si>
  <si>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</si>
  <si>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</si>
  <si>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</si>
  <si>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</si>
  <si>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</si>
  <si>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</si>
  <si>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</si>
  <si>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</si>
  <si>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</si>
  <si>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</si>
  <si>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</si>
  <si>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ԱՅԼ  ԾԱԽՍԵՐ</t>
  </si>
  <si>
    <t xml:space="preserve"> Պահուստային միջոցներ</t>
  </si>
  <si>
    <t xml:space="preserve"> Նյութեր (Ապրանքներ)</t>
  </si>
  <si>
    <t xml:space="preserve"> - Կենցաղային և հանրային սննդի նյութեր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</si>
  <si>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</si>
  <si>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</si>
  <si>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</si>
  <si>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կառավարության պահուստային ֆոնդ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</si>
  <si>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</si>
  <si>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</si>
  <si>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</si>
  <si>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</si>
  <si>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</si>
  <si>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</si>
  <si>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</si>
  <si>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</si>
  <si>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</si>
  <si>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</t>
  </si>
  <si>
    <t xml:space="preserve"> ՀՀ կառավարություն </t>
  </si>
  <si>
    <t xml:space="preserve"> Արդյունքի չափորոշիչներ </t>
  </si>
  <si>
    <t xml:space="preserve"> Միջոցառման վրա կատարվող ծախսը (հազար դրամ) </t>
  </si>
  <si>
    <t>ՀԱՅԱՍՏԱՆԻ ՀԱՆՐԱՊԵՏՈՒԹՅԱՆ ԿԱՌԱՎԱՐՈՒԹՅԱՆ 2019ԹՎԱԿԱՆԻ ԴԵԿՏԵՄԲԵՐԻ 26-Ի ԹԻՎ 1919-Ն ՈՐՈՇՄԱՆ N9 ՀԱՎԵԼՎԱԾԻ  9.19 ԵՎ 9.47 ԱՂՅՈՒՍԱԿՆԵՐՈՒՄ ԿԱՏԱՐՎՈՂ ՓՈՓՈԽՈՒԹՅՈՒՆՆԵՐԸ ԵՎ ԼՐԱՑՈՒՄՆԵՐԸ</t>
  </si>
  <si>
    <t>ՀԱՅԱՍՏԱՆԻ ՀԱՆՐԱՊԵՏՈՒԹՅԱՆ ԿԱՌԱՎԱՐՈՒԹՅԱՆ 2019ԹՎԱԿԱՆԻ ԴԵԿՏԵՄԲԵՐԻ 26-Ի ԹԻՎ 1919-Ն ՈՐՈՇՄԱՆ N9.1 ՀԱՎԵԼՎԱԾԻ  9.1.19 ԵՎ 9.1.58 ԱՂՅՈՒՍԱԿՆԵՐՈՒՄ ԿԱՏԱՐՎՈՂ ՓՈՓՈԽՈՒԹՅՈՒՆՆԵՐԸ</t>
  </si>
  <si>
    <t xml:space="preserve"> ՄԱՍ 1. ՊԵՏԱԿԱՆ ՄԱՐՄՆԻ ԳԾՈՎ ԱՐԴՅՈՒՆՔԱՅԻՆ (ԿԱՏԱՐՈՂԱԿԱՆ) ՑՈՒՑԱՆԻՇՆԵՐԸ </t>
  </si>
  <si>
    <t>Բյուջետային գլխավոր կարգադրիչների, ծրագրերի, միջոցառումների և ուղղությունների անվանումները</t>
  </si>
  <si>
    <t>Ընդամենը</t>
  </si>
  <si>
    <t>Ցուցանիշների փոփոխությունը (ավելացումները նշված են դրական նշանով)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</si>
  <si>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</si>
  <si>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</si>
  <si>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</si>
  <si>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</si>
  <si>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 N 7</t>
  </si>
  <si>
    <t xml:space="preserve">ՀՀ կառավարության 2020 թվականի
-ի  N       -Ն որոշման 
</t>
  </si>
  <si>
    <t>«ՀԱՅԱՍՏԱՆԻ  ՀԱՆՐԱՊԵՏՈՒԹՅԱՆ 2020 ԹՎԱԿԱՆԻ ՊԵՏԱԿԱՆ ԲՅՈՒՋԵԻ ՄԱՍԻՆ» ՀԱՅԱՍՏԱՆԻ  ՀԱՆՐԱՊԵՏՈՒԹՅԱՆ ՕՐԵՆՔԻ N 1 ՀԱՎԵԼՎԱԾԻ N3  ԱՂՅՈՒՍԱԿՈՒՄ ԿԱՏԱՐՎՈՂ   ԼՐԱՑՈՒՄԸ</t>
  </si>
  <si>
    <t>31651400/2</t>
  </si>
  <si>
    <t>31531230/1</t>
  </si>
  <si>
    <t>31221180/1</t>
  </si>
  <si>
    <t>31685000/3</t>
  </si>
  <si>
    <t>31685000/2</t>
  </si>
  <si>
    <t xml:space="preserve"> գեներացնող սարքեր էլեկտրական բռնկման կայծով շարժիչներով</t>
  </si>
  <si>
    <t xml:space="preserve"> մեկուսիչ ժապավեններ</t>
  </si>
  <si>
    <t xml:space="preserve"> էլեկտրական լամպ, 200W</t>
  </si>
  <si>
    <t xml:space="preserve"> լամպերի կոթառներ</t>
  </si>
  <si>
    <t xml:space="preserve"> էլեկտրական երկարացման լար</t>
  </si>
  <si>
    <t xml:space="preserve"> միացման մալուխներ</t>
  </si>
  <si>
    <t>31221230/1</t>
  </si>
  <si>
    <t>1090 11001</t>
  </si>
  <si>
    <t>Հավելված N 6</t>
  </si>
  <si>
    <t>Հավելված  N1</t>
  </si>
  <si>
    <t>Հավելված  N2</t>
  </si>
  <si>
    <t>Ցուցանիշների փոփոխությունները (ավելացումները նշված են դրական նշանով,իսկ նվազեցումները՝ փակագծերում)</t>
  </si>
  <si>
    <t>Ցուցանիշների փոփոխությունները 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</si>
</sst>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0.0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#,##0.0_);\(#,##0.0\)"/>
    <numFmt numFmtId="171" formatCode="_-* #,##0.00\ _֏_-;\-* #,##0.00\ _֏_-;_-* &quot;-&quot;??\ _֏_-;_-@_-"/>
  </numFmts>
  <fonts count="6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i/>
      <sz val="11"/>
      <name val="GHEA Grapalat"/>
      <family val="2"/>
    </font>
    <font>
      <sz val="11"/>
      <color rgb="FF333333"/>
      <name val="Arial"/>
      <family val="2"/>
      <charset val="204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color indexed="8"/>
      <name val="MS Sans Serif"/>
      <family val="2"/>
    </font>
    <font>
      <sz val="11"/>
      <name val="Calibri"/>
      <family val="2"/>
    </font>
    <font>
      <sz val="11"/>
      <name val="Arial LatArm"/>
      <family val="2"/>
    </font>
    <font>
      <sz val="1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indexed="8"/>
      <name val="GHEA Grapalat"/>
      <family val="3"/>
    </font>
    <font>
      <b/>
      <i/>
      <sz val="1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7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13" applyNumberFormat="0" applyAlignment="0" applyProtection="0"/>
    <xf numFmtId="0" fontId="26" fillId="8" borderId="16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13" applyNumberFormat="0" applyAlignment="0" applyProtection="0"/>
    <xf numFmtId="0" fontId="33" fillId="0" borderId="15" applyNumberFormat="0" applyFill="0" applyAlignment="0" applyProtection="0"/>
    <xf numFmtId="0" fontId="34" fillId="5" borderId="0" applyNumberFormat="0" applyBorder="0" applyAlignment="0" applyProtection="0"/>
    <xf numFmtId="0" fontId="6" fillId="9" borderId="17" applyNumberFormat="0" applyFont="0" applyAlignment="0" applyProtection="0"/>
    <xf numFmtId="0" fontId="35" fillId="7" borderId="14" applyNumberFormat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8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0" fontId="6" fillId="0" borderId="0"/>
    <xf numFmtId="0" fontId="10" fillId="0" borderId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5" fillId="34" borderId="0" applyNumberFormat="0" applyBorder="0" applyAlignment="0" applyProtection="0"/>
    <xf numFmtId="1" fontId="56" fillId="0" borderId="0"/>
    <xf numFmtId="0" fontId="8" fillId="0" borderId="0"/>
    <xf numFmtId="0" fontId="7" fillId="0" borderId="0"/>
    <xf numFmtId="0" fontId="57" fillId="0" borderId="0"/>
    <xf numFmtId="0" fontId="57" fillId="0" borderId="0"/>
    <xf numFmtId="0" fontId="57" fillId="0" borderId="0"/>
    <xf numFmtId="168" fontId="61" fillId="0" borderId="0" applyFill="0" applyBorder="0" applyProtection="0">
      <alignment horizontal="right" vertical="top"/>
    </xf>
    <xf numFmtId="168" fontId="62" fillId="0" borderId="0" applyFill="0" applyBorder="0" applyProtection="0">
      <alignment horizontal="right" vertical="top"/>
    </xf>
  </cellStyleXfs>
  <cellXfs count="354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20" fillId="2" borderId="0" xfId="34" applyFont="1" applyFill="1"/>
    <xf numFmtId="0" fontId="20" fillId="2" borderId="8" xfId="34" applyFont="1" applyFill="1" applyBorder="1" applyAlignment="1">
      <alignment horizontal="left" vertical="top"/>
    </xf>
    <xf numFmtId="0" fontId="20" fillId="2" borderId="4" xfId="34" applyFont="1" applyFill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9" fillId="0" borderId="0" xfId="9" applyFont="1" applyFill="1" applyAlignment="1">
      <alignment horizontal="center" wrapText="1"/>
    </xf>
    <xf numFmtId="0" fontId="21" fillId="0" borderId="0" xfId="30" applyFont="1">
      <alignment horizontal="left" vertical="top" wrapText="1"/>
    </xf>
    <xf numFmtId="0" fontId="21" fillId="2" borderId="19" xfId="30" applyFont="1" applyFill="1" applyBorder="1" applyAlignment="1">
      <alignment horizontal="center" vertical="top" wrapText="1"/>
    </xf>
    <xf numFmtId="0" fontId="21" fillId="0" borderId="19" xfId="30" applyFont="1" applyBorder="1" applyAlignment="1">
      <alignment horizontal="center" vertical="center" wrapText="1"/>
    </xf>
    <xf numFmtId="0" fontId="21" fillId="2" borderId="0" xfId="30" applyFont="1" applyFill="1">
      <alignment horizontal="left" vertical="top" wrapText="1"/>
    </xf>
    <xf numFmtId="0" fontId="39" fillId="2" borderId="19" xfId="30" applyFont="1" applyFill="1" applyBorder="1" applyAlignment="1">
      <alignment horizontal="left" vertical="top" wrapText="1"/>
    </xf>
    <xf numFmtId="168" fontId="15" fillId="2" borderId="19" xfId="30" applyNumberFormat="1" applyFont="1" applyFill="1" applyBorder="1" applyAlignment="1">
      <alignment horizontal="right" vertical="top" wrapText="1"/>
    </xf>
    <xf numFmtId="0" fontId="42" fillId="0" borderId="0" xfId="9" applyFont="1" applyAlignment="1">
      <alignment horizontal="left" vertical="top" wrapText="1"/>
    </xf>
    <xf numFmtId="0" fontId="17" fillId="2" borderId="19" xfId="30" applyFont="1" applyFill="1" applyBorder="1" applyAlignment="1">
      <alignment horizontal="left" vertical="top" wrapText="1"/>
    </xf>
    <xf numFmtId="0" fontId="42" fillId="2" borderId="0" xfId="9" applyFont="1" applyFill="1" applyAlignment="1">
      <alignment horizontal="left" vertical="top" wrapText="1"/>
    </xf>
    <xf numFmtId="0" fontId="21" fillId="2" borderId="19" xfId="30" applyFont="1" applyFill="1" applyBorder="1">
      <alignment horizontal="left" vertical="top" wrapText="1"/>
    </xf>
    <xf numFmtId="0" fontId="21" fillId="2" borderId="19" xfId="30" applyFont="1" applyFill="1" applyBorder="1" applyAlignment="1">
      <alignment horizontal="left" vertical="top" wrapText="1"/>
    </xf>
    <xf numFmtId="0" fontId="42" fillId="0" borderId="19" xfId="9" applyFont="1" applyBorder="1" applyAlignment="1">
      <alignment horizontal="left" vertical="top" wrapText="1"/>
    </xf>
    <xf numFmtId="0" fontId="21" fillId="0" borderId="19" xfId="30" applyFont="1" applyBorder="1" applyAlignment="1">
      <alignment horizontal="left" vertical="top" wrapText="1"/>
    </xf>
    <xf numFmtId="0" fontId="42" fillId="2" borderId="19" xfId="9" applyFont="1" applyFill="1" applyBorder="1" applyAlignment="1">
      <alignment horizontal="left" vertical="top" wrapText="1"/>
    </xf>
    <xf numFmtId="0" fontId="43" fillId="0" borderId="19" xfId="30" applyFont="1" applyBorder="1" applyAlignment="1">
      <alignment horizontal="left" vertical="top" wrapText="1"/>
    </xf>
    <xf numFmtId="0" fontId="21" fillId="2" borderId="19" xfId="30" applyFont="1" applyFill="1" applyBorder="1" applyAlignment="1">
      <alignment horizontal="left" vertical="center" wrapText="1"/>
    </xf>
    <xf numFmtId="0" fontId="21" fillId="0" borderId="0" xfId="30" applyFont="1" applyAlignment="1">
      <alignment horizontal="left" vertical="top" wrapText="1"/>
    </xf>
    <xf numFmtId="0" fontId="19" fillId="2" borderId="19" xfId="9" applyFont="1" applyFill="1" applyBorder="1" applyAlignment="1">
      <alignment horizontal="left" vertical="top" wrapText="1"/>
    </xf>
    <xf numFmtId="168" fontId="17" fillId="0" borderId="19" xfId="30" applyNumberFormat="1" applyFont="1" applyBorder="1" applyAlignment="1">
      <alignment horizontal="right" vertical="top" wrapText="1"/>
    </xf>
    <xf numFmtId="0" fontId="15" fillId="0" borderId="19" xfId="30" applyFont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2" fillId="2" borderId="19" xfId="0" applyFont="1" applyFill="1" applyBorder="1" applyAlignment="1">
      <alignment wrapText="1"/>
    </xf>
    <xf numFmtId="0" fontId="20" fillId="2" borderId="0" xfId="0" applyFont="1" applyFill="1" applyBorder="1" applyAlignment="1">
      <alignment vertical="center" wrapText="1"/>
    </xf>
    <xf numFmtId="165" fontId="20" fillId="2" borderId="0" xfId="5" applyNumberFormat="1" applyFont="1" applyFill="1"/>
    <xf numFmtId="0" fontId="18" fillId="2" borderId="19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18" fillId="2" borderId="1" xfId="0" applyFont="1" applyFill="1" applyBorder="1" applyAlignment="1">
      <alignment vertical="top" wrapText="1"/>
    </xf>
    <xf numFmtId="0" fontId="20" fillId="2" borderId="19" xfId="9" applyFont="1" applyFill="1" applyBorder="1" applyAlignment="1">
      <alignment horizontal="left" vertical="top" wrapText="1"/>
    </xf>
    <xf numFmtId="0" fontId="22" fillId="2" borderId="19" xfId="9" applyFont="1" applyFill="1" applyBorder="1" applyAlignment="1">
      <alignment horizontal="left" vertical="top" wrapText="1"/>
    </xf>
    <xf numFmtId="0" fontId="20" fillId="2" borderId="20" xfId="34" applyFont="1" applyFill="1" applyBorder="1" applyAlignment="1">
      <alignment vertical="top"/>
    </xf>
    <xf numFmtId="0" fontId="20" fillId="2" borderId="21" xfId="34" applyFont="1" applyFill="1" applyBorder="1" applyAlignment="1">
      <alignment vertical="top"/>
    </xf>
    <xf numFmtId="0" fontId="17" fillId="0" borderId="19" xfId="30" applyFont="1" applyBorder="1" applyAlignment="1">
      <alignment horizontal="left" vertical="top" wrapText="1"/>
    </xf>
    <xf numFmtId="168" fontId="17" fillId="2" borderId="19" xfId="30" applyNumberFormat="1" applyFont="1" applyFill="1" applyBorder="1" applyAlignment="1">
      <alignment horizontal="right" vertical="top" wrapText="1"/>
    </xf>
    <xf numFmtId="0" fontId="15" fillId="2" borderId="19" xfId="34" applyFont="1" applyFill="1" applyBorder="1" applyAlignment="1">
      <alignment vertical="top"/>
    </xf>
    <xf numFmtId="0" fontId="18" fillId="2" borderId="19" xfId="34" applyFont="1" applyFill="1" applyBorder="1" applyAlignment="1">
      <alignment vertical="top"/>
    </xf>
    <xf numFmtId="0" fontId="15" fillId="2" borderId="23" xfId="34" applyFont="1" applyFill="1" applyBorder="1" applyAlignment="1">
      <alignment vertical="top"/>
    </xf>
    <xf numFmtId="0" fontId="15" fillId="2" borderId="20" xfId="34" applyFont="1" applyFill="1" applyBorder="1" applyAlignment="1">
      <alignment vertical="center"/>
    </xf>
    <xf numFmtId="0" fontId="15" fillId="2" borderId="20" xfId="34" applyFont="1" applyFill="1" applyBorder="1" applyAlignment="1">
      <alignment horizontal="left" vertical="top"/>
    </xf>
    <xf numFmtId="0" fontId="44" fillId="2" borderId="4" xfId="34" applyFont="1" applyFill="1" applyBorder="1" applyAlignment="1">
      <alignment horizontal="center" vertical="center"/>
    </xf>
    <xf numFmtId="168" fontId="17" fillId="2" borderId="0" xfId="30" applyNumberFormat="1" applyFont="1" applyFill="1" applyBorder="1" applyAlignment="1">
      <alignment horizontal="right" vertical="center" wrapText="1"/>
    </xf>
    <xf numFmtId="0" fontId="20" fillId="2" borderId="4" xfId="34" applyFont="1" applyFill="1" applyBorder="1" applyAlignment="1">
      <alignment horizontal="left" vertical="top"/>
    </xf>
    <xf numFmtId="0" fontId="20" fillId="2" borderId="0" xfId="34" applyFont="1" applyFill="1" applyAlignment="1">
      <alignment horizontal="center"/>
    </xf>
    <xf numFmtId="0" fontId="15" fillId="2" borderId="0" xfId="4" applyFont="1" applyFill="1" applyAlignment="1"/>
    <xf numFmtId="168" fontId="15" fillId="2" borderId="20" xfId="30" applyNumberFormat="1" applyFont="1" applyFill="1" applyBorder="1" applyAlignment="1">
      <alignment horizontal="right" vertical="top" wrapText="1"/>
    </xf>
    <xf numFmtId="168" fontId="39" fillId="2" borderId="20" xfId="30" applyNumberFormat="1" applyFont="1" applyFill="1" applyBorder="1" applyAlignment="1">
      <alignment horizontal="right" vertical="top" wrapText="1"/>
    </xf>
    <xf numFmtId="168" fontId="15" fillId="0" borderId="20" xfId="30" applyNumberFormat="1" applyFont="1" applyBorder="1" applyAlignment="1">
      <alignment horizontal="right" vertical="top" wrapText="1"/>
    </xf>
    <xf numFmtId="0" fontId="17" fillId="0" borderId="20" xfId="30" applyFont="1" applyBorder="1" applyAlignment="1">
      <alignment horizontal="right" vertical="top" wrapText="1"/>
    </xf>
    <xf numFmtId="168" fontId="18" fillId="0" borderId="20" xfId="30" applyNumberFormat="1" applyFont="1" applyBorder="1" applyAlignment="1">
      <alignment horizontal="right" vertical="top" wrapText="1"/>
    </xf>
    <xf numFmtId="168" fontId="17" fillId="0" borderId="20" xfId="30" applyNumberFormat="1" applyFont="1" applyBorder="1" applyAlignment="1">
      <alignment horizontal="right" vertical="top" wrapText="1"/>
    </xf>
    <xf numFmtId="49" fontId="20" fillId="2" borderId="19" xfId="9" applyNumberFormat="1" applyFont="1" applyFill="1" applyBorder="1" applyAlignment="1">
      <alignment horizontal="left" vertical="top" wrapText="1"/>
    </xf>
    <xf numFmtId="0" fontId="20" fillId="2" borderId="19" xfId="34" applyFont="1" applyFill="1" applyBorder="1"/>
    <xf numFmtId="0" fontId="44" fillId="2" borderId="4" xfId="34" applyFont="1" applyFill="1" applyBorder="1" applyAlignment="1">
      <alignment horizontal="left" vertical="center"/>
    </xf>
    <xf numFmtId="0" fontId="44" fillId="2" borderId="8" xfId="34" applyFont="1" applyFill="1" applyBorder="1" applyAlignment="1">
      <alignment horizontal="left" vertical="center"/>
    </xf>
    <xf numFmtId="168" fontId="39" fillId="2" borderId="19" xfId="30" applyNumberFormat="1" applyFont="1" applyFill="1" applyBorder="1" applyAlignment="1">
      <alignment horizontal="right" vertical="top" wrapText="1"/>
    </xf>
    <xf numFmtId="168" fontId="18" fillId="0" borderId="19" xfId="30" applyNumberFormat="1" applyFont="1" applyBorder="1" applyAlignment="1">
      <alignment horizontal="right" vertical="top" wrapText="1"/>
    </xf>
    <xf numFmtId="168" fontId="43" fillId="0" borderId="20" xfId="30" applyNumberFormat="1" applyFont="1" applyBorder="1" applyAlignment="1">
      <alignment horizontal="right" vertical="top" wrapText="1"/>
    </xf>
    <xf numFmtId="0" fontId="20" fillId="2" borderId="0" xfId="82" applyFont="1" applyFill="1"/>
    <xf numFmtId="0" fontId="20" fillId="2" borderId="28" xfId="82" applyFont="1" applyFill="1" applyBorder="1"/>
    <xf numFmtId="0" fontId="20" fillId="2" borderId="31" xfId="82" applyFont="1" applyFill="1" applyBorder="1" applyAlignment="1">
      <alignment horizontal="left"/>
    </xf>
    <xf numFmtId="0" fontId="20" fillId="2" borderId="32" xfId="82" applyFont="1" applyFill="1" applyBorder="1" applyAlignment="1">
      <alignment horizontal="left"/>
    </xf>
    <xf numFmtId="168" fontId="17" fillId="2" borderId="28" xfId="30" applyNumberFormat="1" applyFont="1" applyFill="1" applyBorder="1" applyAlignment="1">
      <alignment horizontal="right" vertical="top" wrapText="1"/>
    </xf>
    <xf numFmtId="0" fontId="41" fillId="2" borderId="0" xfId="82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left" vertical="top" wrapText="1"/>
    </xf>
    <xf numFmtId="0" fontId="18" fillId="2" borderId="21" xfId="0" applyFont="1" applyFill="1" applyBorder="1" applyAlignment="1">
      <alignment horizontal="left" vertical="top" wrapText="1"/>
    </xf>
    <xf numFmtId="168" fontId="17" fillId="2" borderId="19" xfId="31" applyNumberFormat="1" applyFont="1" applyFill="1" applyBorder="1" applyAlignment="1">
      <alignment horizontal="right" vertical="top"/>
    </xf>
    <xf numFmtId="168" fontId="17" fillId="2" borderId="20" xfId="31" applyNumberFormat="1" applyFont="1" applyFill="1" applyBorder="1" applyAlignment="1">
      <alignment horizontal="right" vertical="top"/>
    </xf>
    <xf numFmtId="0" fontId="20" fillId="2" borderId="19" xfId="0" applyFont="1" applyFill="1" applyBorder="1" applyAlignment="1">
      <alignment vertical="center" wrapText="1"/>
    </xf>
    <xf numFmtId="165" fontId="20" fillId="2" borderId="19" xfId="0" applyNumberFormat="1" applyFont="1" applyFill="1" applyBorder="1" applyAlignment="1">
      <alignment vertical="center" wrapText="1"/>
    </xf>
    <xf numFmtId="168" fontId="15" fillId="2" borderId="19" xfId="31" applyNumberFormat="1" applyFont="1" applyFill="1" applyBorder="1" applyAlignment="1">
      <alignment horizontal="center" vertical="top"/>
    </xf>
    <xf numFmtId="168" fontId="21" fillId="2" borderId="19" xfId="31" applyNumberFormat="1" applyFont="1" applyFill="1" applyBorder="1" applyAlignment="1">
      <alignment horizontal="center" vertical="top"/>
    </xf>
    <xf numFmtId="168" fontId="42" fillId="0" borderId="0" xfId="9" applyNumberFormat="1" applyFont="1" applyAlignment="1">
      <alignment horizontal="left" vertical="top" wrapText="1"/>
    </xf>
    <xf numFmtId="168" fontId="21" fillId="2" borderId="19" xfId="30" applyNumberFormat="1" applyFont="1" applyFill="1" applyBorder="1" applyAlignment="1">
      <alignment horizontal="right" vertical="top" wrapText="1"/>
    </xf>
    <xf numFmtId="0" fontId="20" fillId="2" borderId="19" xfId="82" applyFont="1" applyFill="1" applyBorder="1"/>
    <xf numFmtId="0" fontId="20" fillId="2" borderId="20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vertical="top" wrapText="1"/>
    </xf>
    <xf numFmtId="168" fontId="42" fillId="0" borderId="19" xfId="9" applyNumberFormat="1" applyFont="1" applyBorder="1" applyAlignment="1">
      <alignment horizontal="left" vertical="top" wrapText="1"/>
    </xf>
    <xf numFmtId="170" fontId="17" fillId="2" borderId="19" xfId="82" applyNumberFormat="1" applyFont="1" applyFill="1" applyBorder="1" applyAlignment="1">
      <alignment horizontal="left" vertical="center" wrapText="1"/>
    </xf>
    <xf numFmtId="49" fontId="43" fillId="2" borderId="19" xfId="82" applyNumberFormat="1" applyFont="1" applyFill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168" fontId="18" fillId="2" borderId="19" xfId="30" applyNumberFormat="1" applyFont="1" applyFill="1" applyBorder="1" applyAlignment="1">
      <alignment horizontal="right" vertical="top" wrapText="1"/>
    </xf>
    <xf numFmtId="0" fontId="20" fillId="2" borderId="19" xfId="82" applyFont="1" applyFill="1" applyBorder="1" applyAlignment="1">
      <alignment horizontal="center"/>
    </xf>
    <xf numFmtId="0" fontId="20" fillId="2" borderId="20" xfId="0" applyFont="1" applyFill="1" applyBorder="1" applyAlignment="1">
      <alignment horizontal="center" vertical="top" wrapText="1"/>
    </xf>
    <xf numFmtId="0" fontId="15" fillId="2" borderId="0" xfId="4" applyFont="1" applyFill="1" applyAlignment="1">
      <alignment horizontal="center"/>
    </xf>
    <xf numFmtId="0" fontId="15" fillId="2" borderId="0" xfId="4" applyFont="1" applyFill="1" applyAlignment="1">
      <alignment horizontal="center" wrapText="1"/>
    </xf>
    <xf numFmtId="0" fontId="20" fillId="2" borderId="0" xfId="0" applyFont="1" applyFill="1"/>
    <xf numFmtId="0" fontId="20" fillId="2" borderId="0" xfId="0" applyFont="1" applyFill="1" applyAlignment="1">
      <alignment horizontal="right"/>
    </xf>
    <xf numFmtId="0" fontId="20" fillId="2" borderId="0" xfId="9" applyFont="1" applyFill="1"/>
    <xf numFmtId="0" fontId="20" fillId="2" borderId="0" xfId="9" applyFont="1" applyFill="1" applyAlignment="1">
      <alignment horizontal="right"/>
    </xf>
    <xf numFmtId="0" fontId="20" fillId="2" borderId="0" xfId="9" applyFont="1" applyFill="1" applyBorder="1"/>
    <xf numFmtId="0" fontId="40" fillId="2" borderId="0" xfId="0" applyFont="1" applyFill="1" applyAlignment="1">
      <alignment horizontal="left" vertical="top" wrapText="1"/>
    </xf>
    <xf numFmtId="168" fontId="40" fillId="2" borderId="0" xfId="0" applyNumberFormat="1" applyFont="1" applyFill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45" fillId="2" borderId="19" xfId="0" applyFont="1" applyFill="1" applyBorder="1" applyAlignment="1">
      <alignment horizontal="center" vertical="top" wrapText="1"/>
    </xf>
    <xf numFmtId="0" fontId="45" fillId="2" borderId="19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center" wrapText="1"/>
    </xf>
    <xf numFmtId="168" fontId="17" fillId="2" borderId="19" xfId="31" applyNumberFormat="1" applyFont="1" applyFill="1" applyBorder="1" applyAlignment="1">
      <alignment horizontal="center" vertical="top"/>
    </xf>
    <xf numFmtId="0" fontId="20" fillId="2" borderId="4" xfId="0" applyFont="1" applyFill="1" applyBorder="1"/>
    <xf numFmtId="0" fontId="19" fillId="2" borderId="20" xfId="0" applyFont="1" applyFill="1" applyBorder="1" applyAlignment="1"/>
    <xf numFmtId="0" fontId="19" fillId="2" borderId="6" xfId="0" applyFont="1" applyFill="1" applyBorder="1" applyAlignment="1"/>
    <xf numFmtId="168" fontId="17" fillId="2" borderId="19" xfId="30" applyNumberFormat="1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left" vertical="top" wrapText="1"/>
    </xf>
    <xf numFmtId="0" fontId="20" fillId="2" borderId="19" xfId="0" applyFont="1" applyFill="1" applyBorder="1"/>
    <xf numFmtId="165" fontId="20" fillId="2" borderId="0" xfId="0" applyNumberFormat="1" applyFont="1" applyFill="1"/>
    <xf numFmtId="0" fontId="20" fillId="2" borderId="0" xfId="0" applyFont="1" applyFill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168" fontId="18" fillId="2" borderId="19" xfId="30" applyNumberFormat="1" applyFont="1" applyFill="1" applyBorder="1" applyAlignment="1">
      <alignment vertical="top" wrapText="1"/>
    </xf>
    <xf numFmtId="168" fontId="20" fillId="2" borderId="19" xfId="0" applyNumberFormat="1" applyFont="1" applyFill="1" applyBorder="1"/>
    <xf numFmtId="165" fontId="19" fillId="2" borderId="0" xfId="0" applyNumberFormat="1" applyFont="1" applyFill="1"/>
    <xf numFmtId="0" fontId="19" fillId="2" borderId="0" xfId="0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 vertical="top"/>
    </xf>
    <xf numFmtId="0" fontId="47" fillId="2" borderId="19" xfId="1" applyFont="1" applyFill="1" applyBorder="1" applyAlignment="1">
      <alignment horizontal="center" vertical="top" wrapText="1"/>
    </xf>
    <xf numFmtId="0" fontId="48" fillId="2" borderId="19" xfId="0" applyFont="1" applyFill="1" applyBorder="1" applyAlignment="1">
      <alignment horizontal="left" vertical="top" wrapText="1"/>
    </xf>
    <xf numFmtId="168" fontId="43" fillId="0" borderId="19" xfId="30" applyNumberFormat="1" applyFont="1" applyBorder="1" applyAlignment="1">
      <alignment horizontal="right" vertical="top" wrapText="1"/>
    </xf>
    <xf numFmtId="0" fontId="45" fillId="0" borderId="19" xfId="0" applyFont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49" fillId="0" borderId="0" xfId="0" applyFont="1"/>
    <xf numFmtId="0" fontId="17" fillId="2" borderId="19" xfId="30" applyFont="1" applyFill="1" applyBorder="1">
      <alignment horizontal="left" vertical="top" wrapText="1"/>
    </xf>
    <xf numFmtId="0" fontId="17" fillId="0" borderId="0" xfId="20" applyFont="1" applyAlignment="1">
      <alignment vertical="center" wrapText="1"/>
    </xf>
    <xf numFmtId="0" fontId="52" fillId="0" borderId="0" xfId="20" applyFont="1" applyAlignment="1">
      <alignment horizontal="center" vertical="center" wrapText="1"/>
    </xf>
    <xf numFmtId="49" fontId="15" fillId="0" borderId="19" xfId="20" applyNumberFormat="1" applyFont="1" applyFill="1" applyBorder="1" applyAlignment="1">
      <alignment horizontal="center" vertical="center" textRotation="90" wrapText="1"/>
    </xf>
    <xf numFmtId="0" fontId="15" fillId="0" borderId="19" xfId="20" applyNumberFormat="1" applyFont="1" applyFill="1" applyBorder="1" applyAlignment="1">
      <alignment horizontal="center" vertical="center" wrapText="1"/>
    </xf>
    <xf numFmtId="169" fontId="15" fillId="2" borderId="2" xfId="20" applyNumberFormat="1" applyFont="1" applyFill="1" applyBorder="1" applyAlignment="1">
      <alignment vertical="center" wrapText="1"/>
    </xf>
    <xf numFmtId="0" fontId="17" fillId="0" borderId="0" xfId="20" applyFont="1" applyAlignment="1">
      <alignment horizontal="center" vertical="center" wrapText="1"/>
    </xf>
    <xf numFmtId="0" fontId="17" fillId="0" borderId="19" xfId="20" applyFont="1" applyBorder="1" applyAlignment="1">
      <alignment horizontal="center" vertical="center" wrapText="1"/>
    </xf>
    <xf numFmtId="169" fontId="15" fillId="2" borderId="19" xfId="20" applyNumberFormat="1" applyFont="1" applyFill="1" applyBorder="1" applyAlignment="1">
      <alignment vertical="center" wrapText="1"/>
    </xf>
    <xf numFmtId="169" fontId="17" fillId="2" borderId="19" xfId="20" applyNumberFormat="1" applyFont="1" applyFill="1" applyBorder="1" applyAlignment="1">
      <alignment vertical="center" wrapText="1"/>
    </xf>
    <xf numFmtId="0" fontId="17" fillId="0" borderId="19" xfId="20" applyFont="1" applyBorder="1" applyAlignment="1">
      <alignment horizontal="left" vertical="center" wrapText="1"/>
    </xf>
    <xf numFmtId="0" fontId="15" fillId="2" borderId="19" xfId="20" applyFont="1" applyFill="1" applyBorder="1" applyAlignment="1">
      <alignment horizontal="center" vertical="center" wrapText="1"/>
    </xf>
    <xf numFmtId="0" fontId="17" fillId="2" borderId="19" xfId="20" applyFont="1" applyFill="1" applyBorder="1" applyAlignment="1">
      <alignment horizontal="center" vertical="center" wrapText="1"/>
    </xf>
    <xf numFmtId="0" fontId="54" fillId="2" borderId="19" xfId="20" applyFont="1" applyFill="1" applyBorder="1" applyAlignment="1">
      <alignment horizontal="center" vertical="center" wrapText="1"/>
    </xf>
    <xf numFmtId="0" fontId="17" fillId="2" borderId="0" xfId="20" applyFont="1" applyFill="1" applyAlignment="1">
      <alignment horizontal="center" vertical="center" wrapText="1"/>
    </xf>
    <xf numFmtId="0" fontId="15" fillId="2" borderId="0" xfId="20" applyFont="1" applyFill="1" applyAlignment="1">
      <alignment vertical="center" wrapText="1"/>
    </xf>
    <xf numFmtId="169" fontId="17" fillId="2" borderId="0" xfId="20" applyNumberFormat="1" applyFont="1" applyFill="1" applyAlignment="1">
      <alignment vertical="center" wrapText="1"/>
    </xf>
    <xf numFmtId="0" fontId="20" fillId="2" borderId="0" xfId="82" applyFont="1" applyFill="1" applyAlignment="1"/>
    <xf numFmtId="0" fontId="17" fillId="2" borderId="0" xfId="20" applyFont="1" applyFill="1" applyAlignment="1">
      <alignment vertical="center" wrapText="1"/>
    </xf>
    <xf numFmtId="49" fontId="50" fillId="2" borderId="0" xfId="20" applyNumberFormat="1" applyFont="1" applyFill="1" applyAlignment="1">
      <alignment horizontal="center" vertical="center" wrapText="1"/>
    </xf>
    <xf numFmtId="0" fontId="51" fillId="2" borderId="0" xfId="20" applyNumberFormat="1" applyFont="1" applyFill="1" applyAlignment="1">
      <alignment horizontal="center" vertical="center" wrapText="1"/>
    </xf>
    <xf numFmtId="170" fontId="50" fillId="2" borderId="0" xfId="20" applyNumberFormat="1" applyFont="1" applyFill="1" applyAlignment="1">
      <alignment horizontal="center" vertical="center" wrapText="1"/>
    </xf>
    <xf numFmtId="0" fontId="18" fillId="2" borderId="19" xfId="9" applyFont="1" applyFill="1" applyBorder="1" applyAlignment="1">
      <alignment horizontal="left" vertical="top" wrapText="1"/>
    </xf>
    <xf numFmtId="0" fontId="17" fillId="2" borderId="19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wrapText="1"/>
    </xf>
    <xf numFmtId="0" fontId="18" fillId="2" borderId="19" xfId="20" applyFont="1" applyFill="1" applyBorder="1" applyAlignment="1">
      <alignment horizontal="left" vertical="center" wrapText="1"/>
    </xf>
    <xf numFmtId="0" fontId="17" fillId="0" borderId="19" xfId="20" applyNumberFormat="1" applyFont="1" applyFill="1" applyBorder="1" applyAlignment="1">
      <alignment horizontal="center" vertical="center" wrapText="1"/>
    </xf>
    <xf numFmtId="0" fontId="17" fillId="2" borderId="19" xfId="34" applyFont="1" applyFill="1" applyBorder="1" applyAlignment="1">
      <alignment vertical="center"/>
    </xf>
    <xf numFmtId="0" fontId="21" fillId="0" borderId="19" xfId="30" applyFont="1" applyBorder="1">
      <alignment horizontal="left" vertical="top" wrapText="1"/>
    </xf>
    <xf numFmtId="168" fontId="15" fillId="0" borderId="19" xfId="30" applyNumberFormat="1" applyFont="1" applyBorder="1" applyAlignment="1">
      <alignment horizontal="right" vertical="top" wrapText="1"/>
    </xf>
    <xf numFmtId="49" fontId="58" fillId="0" borderId="0" xfId="0" applyNumberFormat="1" applyFont="1" applyFill="1" applyAlignment="1">
      <alignment horizontal="left"/>
    </xf>
    <xf numFmtId="0" fontId="59" fillId="0" borderId="0" xfId="0" applyFont="1" applyFill="1" applyBorder="1"/>
    <xf numFmtId="0" fontId="41" fillId="2" borderId="19" xfId="82" applyFont="1" applyFill="1" applyBorder="1" applyAlignment="1">
      <alignment horizontal="center" vertical="center" wrapText="1"/>
    </xf>
    <xf numFmtId="1" fontId="20" fillId="2" borderId="19" xfId="82" applyNumberFormat="1" applyFont="1" applyFill="1" applyBorder="1"/>
    <xf numFmtId="0" fontId="18" fillId="2" borderId="20" xfId="0" applyFont="1" applyFill="1" applyBorder="1" applyAlignment="1">
      <alignment vertical="center" wrapText="1"/>
    </xf>
    <xf numFmtId="0" fontId="41" fillId="2" borderId="19" xfId="82" applyFont="1" applyFill="1" applyBorder="1" applyAlignment="1">
      <alignment horizontal="right" vertical="center" wrapText="1"/>
    </xf>
    <xf numFmtId="168" fontId="21" fillId="0" borderId="19" xfId="30" applyNumberFormat="1" applyFont="1" applyBorder="1" applyAlignment="1">
      <alignment horizontal="right" vertical="top" wrapText="1"/>
    </xf>
    <xf numFmtId="0" fontId="43" fillId="2" borderId="19" xfId="9" applyFont="1" applyFill="1" applyBorder="1" applyAlignment="1">
      <alignment horizontal="left" vertical="top" wrapText="1"/>
    </xf>
    <xf numFmtId="0" fontId="17" fillId="2" borderId="19" xfId="3" applyFont="1" applyFill="1" applyBorder="1" applyAlignment="1">
      <alignment horizontal="left" vertical="top" wrapText="1"/>
    </xf>
    <xf numFmtId="0" fontId="15" fillId="2" borderId="19" xfId="3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18" fillId="2" borderId="19" xfId="0" applyFont="1" applyFill="1" applyBorder="1" applyAlignment="1">
      <alignment horizontal="left" vertical="top" wrapText="1"/>
    </xf>
    <xf numFmtId="0" fontId="17" fillId="2" borderId="19" xfId="0" applyFont="1" applyFill="1" applyBorder="1" applyAlignment="1">
      <alignment horizontal="left" vertical="top" wrapText="1"/>
    </xf>
    <xf numFmtId="168" fontId="18" fillId="2" borderId="19" xfId="31" applyNumberFormat="1" applyFont="1" applyFill="1" applyBorder="1" applyAlignment="1">
      <alignment vertical="top"/>
    </xf>
    <xf numFmtId="0" fontId="17" fillId="2" borderId="1" xfId="0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52" fillId="2" borderId="19" xfId="0" applyFont="1" applyFill="1" applyBorder="1" applyAlignment="1">
      <alignment horizontal="left" vertical="top" wrapText="1"/>
    </xf>
    <xf numFmtId="0" fontId="52" fillId="2" borderId="0" xfId="0" applyFont="1" applyFill="1" applyAlignment="1">
      <alignment horizontal="left" vertical="top" wrapText="1"/>
    </xf>
    <xf numFmtId="0" fontId="15" fillId="0" borderId="33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168" fontId="43" fillId="0" borderId="34" xfId="95" applyNumberFormat="1" applyFont="1" applyBorder="1" applyAlignment="1">
      <alignment horizontal="right" vertical="top"/>
    </xf>
    <xf numFmtId="168" fontId="43" fillId="0" borderId="19" xfId="95" applyNumberFormat="1" applyFont="1" applyBorder="1" applyAlignment="1">
      <alignment horizontal="right" vertical="top"/>
    </xf>
    <xf numFmtId="0" fontId="17" fillId="0" borderId="0" xfId="0" applyFont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8" fillId="0" borderId="36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5" fillId="0" borderId="35" xfId="0" applyFont="1" applyBorder="1" applyAlignment="1">
      <alignment horizontal="left" vertical="top" wrapText="1"/>
    </xf>
    <xf numFmtId="168" fontId="43" fillId="0" borderId="36" xfId="95" applyNumberFormat="1" applyFont="1" applyBorder="1" applyAlignment="1">
      <alignment horizontal="right" vertical="top"/>
    </xf>
    <xf numFmtId="0" fontId="17" fillId="0" borderId="37" xfId="0" applyFont="1" applyBorder="1" applyAlignment="1">
      <alignment horizontal="left" vertical="top" wrapText="1"/>
    </xf>
    <xf numFmtId="0" fontId="17" fillId="0" borderId="19" xfId="0" applyFont="1" applyBorder="1"/>
    <xf numFmtId="0" fontId="17" fillId="0" borderId="19" xfId="3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168" fontId="43" fillId="0" borderId="20" xfId="3" applyNumberFormat="1" applyFont="1" applyBorder="1" applyAlignment="1">
      <alignment horizontal="right" vertical="top" wrapText="1"/>
    </xf>
    <xf numFmtId="168" fontId="43" fillId="0" borderId="19" xfId="3" applyNumberFormat="1" applyFont="1" applyBorder="1" applyAlignment="1">
      <alignment horizontal="right" vertical="top" wrapText="1"/>
    </xf>
    <xf numFmtId="0" fontId="17" fillId="0" borderId="0" xfId="0" applyFont="1"/>
    <xf numFmtId="0" fontId="17" fillId="0" borderId="19" xfId="0" applyFont="1" applyBorder="1" applyAlignment="1">
      <alignment horizontal="left" vertical="top" wrapText="1"/>
    </xf>
    <xf numFmtId="0" fontId="18" fillId="0" borderId="20" xfId="3" applyFont="1" applyBorder="1" applyAlignment="1">
      <alignment horizontal="left" vertical="top" wrapText="1"/>
    </xf>
    <xf numFmtId="0" fontId="18" fillId="0" borderId="19" xfId="3" applyFont="1" applyBorder="1" applyAlignment="1">
      <alignment horizontal="left" vertical="top" wrapText="1"/>
    </xf>
    <xf numFmtId="168" fontId="18" fillId="0" borderId="20" xfId="31" applyNumberFormat="1" applyFont="1" applyBorder="1" applyAlignment="1">
      <alignment horizontal="right" vertical="top"/>
    </xf>
    <xf numFmtId="168" fontId="18" fillId="0" borderId="19" xfId="31" applyNumberFormat="1" applyFont="1" applyBorder="1" applyAlignment="1">
      <alignment horizontal="right" vertical="top"/>
    </xf>
    <xf numFmtId="168" fontId="43" fillId="0" borderId="20" xfId="31" applyNumberFormat="1" applyFont="1" applyBorder="1" applyAlignment="1">
      <alignment horizontal="right" vertical="top"/>
    </xf>
    <xf numFmtId="168" fontId="43" fillId="0" borderId="19" xfId="31" applyNumberFormat="1" applyFont="1" applyBorder="1" applyAlignment="1">
      <alignment horizontal="right" vertical="top"/>
    </xf>
    <xf numFmtId="0" fontId="18" fillId="0" borderId="20" xfId="0" applyFont="1" applyBorder="1" applyAlignment="1">
      <alignment horizontal="left" vertical="top" wrapText="1"/>
    </xf>
    <xf numFmtId="168" fontId="18" fillId="0" borderId="20" xfId="96" applyNumberFormat="1" applyFont="1" applyBorder="1" applyAlignment="1">
      <alignment horizontal="right" vertical="top"/>
    </xf>
    <xf numFmtId="168" fontId="18" fillId="0" borderId="19" xfId="96" applyNumberFormat="1" applyFont="1" applyBorder="1" applyAlignment="1">
      <alignment horizontal="right" vertical="top"/>
    </xf>
    <xf numFmtId="0" fontId="15" fillId="2" borderId="19" xfId="0" applyFont="1" applyFill="1" applyBorder="1" applyAlignment="1">
      <alignment horizontal="center" vertical="top" wrapText="1"/>
    </xf>
    <xf numFmtId="0" fontId="15" fillId="2" borderId="19" xfId="0" applyFont="1" applyFill="1" applyBorder="1" applyAlignment="1">
      <alignment horizontal="left" vertical="center" wrapText="1"/>
    </xf>
    <xf numFmtId="0" fontId="15" fillId="2" borderId="19" xfId="0" applyFont="1" applyFill="1" applyBorder="1" applyAlignment="1">
      <alignment horizontal="left" vertical="top" wrapText="1"/>
    </xf>
    <xf numFmtId="168" fontId="18" fillId="2" borderId="19" xfId="31" applyNumberFormat="1" applyFont="1" applyFill="1" applyBorder="1" applyAlignment="1">
      <alignment horizontal="right" vertical="top"/>
    </xf>
    <xf numFmtId="0" fontId="51" fillId="2" borderId="0" xfId="20" applyNumberFormat="1" applyFont="1" applyFill="1" applyAlignment="1">
      <alignment vertical="center" wrapText="1"/>
    </xf>
    <xf numFmtId="0" fontId="52" fillId="2" borderId="0" xfId="20" applyFont="1" applyFill="1" applyAlignment="1">
      <alignment horizontal="center" vertical="center" wrapText="1"/>
    </xf>
    <xf numFmtId="49" fontId="63" fillId="2" borderId="19" xfId="20" applyNumberFormat="1" applyFont="1" applyFill="1" applyBorder="1" applyAlignment="1">
      <alignment horizontal="center" vertical="center" textRotation="90" wrapText="1"/>
    </xf>
    <xf numFmtId="170" fontId="63" fillId="2" borderId="19" xfId="20" applyNumberFormat="1" applyFont="1" applyFill="1" applyBorder="1" applyAlignment="1">
      <alignment horizontal="center" vertical="center" wrapText="1"/>
    </xf>
    <xf numFmtId="49" fontId="53" fillId="2" borderId="19" xfId="20" applyNumberFormat="1" applyFont="1" applyFill="1" applyBorder="1" applyAlignment="1">
      <alignment horizontal="center" vertical="center" textRotation="90" wrapText="1"/>
    </xf>
    <xf numFmtId="0" fontId="53" fillId="2" borderId="19" xfId="20" applyNumberFormat="1" applyFont="1" applyFill="1" applyBorder="1" applyAlignment="1">
      <alignment horizontal="center" vertical="center" wrapText="1"/>
    </xf>
    <xf numFmtId="170" fontId="53" fillId="2" borderId="2" xfId="20" applyNumberFormat="1" applyFont="1" applyFill="1" applyBorder="1" applyAlignment="1">
      <alignment horizontal="center" wrapText="1"/>
    </xf>
    <xf numFmtId="170" fontId="53" fillId="2" borderId="2" xfId="20" applyNumberFormat="1" applyFont="1" applyFill="1" applyBorder="1" applyAlignment="1">
      <alignment horizontal="center" vertical="center" wrapText="1"/>
    </xf>
    <xf numFmtId="0" fontId="64" fillId="2" borderId="19" xfId="20" applyFont="1" applyFill="1" applyBorder="1" applyAlignment="1">
      <alignment horizontal="center" vertical="center" wrapText="1"/>
    </xf>
    <xf numFmtId="170" fontId="19" fillId="2" borderId="19" xfId="20" applyNumberFormat="1" applyFont="1" applyFill="1" applyBorder="1" applyAlignment="1">
      <alignment horizontal="center" vertical="center" wrapText="1"/>
    </xf>
    <xf numFmtId="170" fontId="17" fillId="2" borderId="19" xfId="20" applyNumberFormat="1" applyFont="1" applyFill="1" applyBorder="1" applyAlignment="1">
      <alignment horizontal="center" vertical="center" wrapText="1"/>
    </xf>
    <xf numFmtId="49" fontId="19" fillId="2" borderId="19" xfId="20" applyNumberFormat="1" applyFont="1" applyFill="1" applyBorder="1" applyAlignment="1">
      <alignment vertical="top" wrapText="1"/>
    </xf>
    <xf numFmtId="170" fontId="15" fillId="2" borderId="19" xfId="20" applyNumberFormat="1" applyFont="1" applyFill="1" applyBorder="1" applyAlignment="1">
      <alignment horizontal="center" vertical="center" wrapText="1"/>
    </xf>
    <xf numFmtId="0" fontId="15" fillId="2" borderId="0" xfId="20" applyFont="1" applyFill="1" applyBorder="1" applyAlignment="1">
      <alignment horizontal="center" vertical="top" wrapText="1"/>
    </xf>
    <xf numFmtId="0" fontId="17" fillId="2" borderId="0" xfId="20" applyFont="1" applyFill="1" applyBorder="1" applyAlignment="1">
      <alignment horizontal="center" vertical="center" wrapText="1"/>
    </xf>
    <xf numFmtId="49" fontId="20" fillId="2" borderId="0" xfId="0" applyNumberFormat="1" applyFont="1" applyFill="1" applyBorder="1" applyAlignment="1">
      <alignment vertical="top" wrapText="1"/>
    </xf>
    <xf numFmtId="170" fontId="65" fillId="2" borderId="0" xfId="20" applyNumberFormat="1" applyFont="1" applyFill="1" applyBorder="1" applyAlignment="1">
      <alignment horizontal="center" vertical="center" wrapText="1"/>
    </xf>
    <xf numFmtId="170" fontId="53" fillId="2" borderId="0" xfId="20" applyNumberFormat="1" applyFont="1" applyFill="1" applyBorder="1" applyAlignment="1">
      <alignment horizontal="center" vertical="center" wrapText="1"/>
    </xf>
    <xf numFmtId="170" fontId="17" fillId="2" borderId="0" xfId="20" applyNumberFormat="1" applyFont="1" applyFill="1" applyBorder="1" applyAlignment="1">
      <alignment horizontal="center" vertical="center" wrapText="1"/>
    </xf>
    <xf numFmtId="170" fontId="43" fillId="2" borderId="0" xfId="20" applyNumberFormat="1" applyFont="1" applyFill="1" applyBorder="1" applyAlignment="1">
      <alignment horizontal="center" vertical="center" wrapText="1"/>
    </xf>
    <xf numFmtId="0" fontId="20" fillId="2" borderId="0" xfId="5" applyFont="1" applyFill="1" applyAlignment="1"/>
    <xf numFmtId="170" fontId="17" fillId="2" borderId="0" xfId="20" applyNumberFormat="1" applyFont="1" applyFill="1" applyAlignment="1">
      <alignment vertical="center" wrapText="1"/>
    </xf>
    <xf numFmtId="0" fontId="17" fillId="2" borderId="0" xfId="20" applyNumberFormat="1" applyFont="1" applyFill="1" applyAlignment="1">
      <alignment vertical="center" wrapText="1"/>
    </xf>
    <xf numFmtId="168" fontId="18" fillId="2" borderId="20" xfId="30" applyNumberFormat="1" applyFont="1" applyFill="1" applyBorder="1" applyAlignment="1">
      <alignment horizontal="right" vertical="top" wrapText="1"/>
    </xf>
    <xf numFmtId="169" fontId="22" fillId="2" borderId="20" xfId="34" applyNumberFormat="1" applyFont="1" applyFill="1" applyBorder="1" applyAlignment="1">
      <alignment horizontal="right" vertical="center"/>
    </xf>
    <xf numFmtId="169" fontId="22" fillId="2" borderId="19" xfId="34" applyNumberFormat="1" applyFont="1" applyFill="1" applyBorder="1" applyAlignment="1">
      <alignment horizontal="right" vertical="center"/>
    </xf>
    <xf numFmtId="168" fontId="17" fillId="2" borderId="19" xfId="30" applyNumberFormat="1" applyFont="1" applyFill="1" applyBorder="1" applyAlignment="1">
      <alignment horizontal="right" vertical="center" wrapText="1"/>
    </xf>
    <xf numFmtId="0" fontId="60" fillId="0" borderId="19" xfId="0" applyFont="1" applyFill="1" applyBorder="1"/>
    <xf numFmtId="49" fontId="66" fillId="2" borderId="19" xfId="0" applyNumberFormat="1" applyFont="1" applyFill="1" applyBorder="1" applyAlignment="1">
      <alignment horizontal="left" vertical="center" wrapText="1"/>
    </xf>
    <xf numFmtId="0" fontId="20" fillId="2" borderId="29" xfId="0" applyFont="1" applyFill="1" applyBorder="1" applyAlignment="1">
      <alignment horizontal="left"/>
    </xf>
    <xf numFmtId="0" fontId="20" fillId="2" borderId="21" xfId="0" applyFont="1" applyFill="1" applyBorder="1" applyAlignment="1">
      <alignment horizontal="left"/>
    </xf>
    <xf numFmtId="0" fontId="20" fillId="2" borderId="19" xfId="82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wrapText="1"/>
    </xf>
    <xf numFmtId="0" fontId="52" fillId="0" borderId="0" xfId="20" applyFont="1" applyBorder="1" applyAlignment="1">
      <alignment horizontal="center" vertical="center" wrapText="1"/>
    </xf>
    <xf numFmtId="49" fontId="17" fillId="0" borderId="19" xfId="20" applyNumberFormat="1" applyFont="1" applyFill="1" applyBorder="1" applyAlignment="1">
      <alignment horizontal="center" vertical="center" textRotation="90" wrapText="1"/>
    </xf>
    <xf numFmtId="49" fontId="17" fillId="0" borderId="19" xfId="0" applyNumberFormat="1" applyFont="1" applyFill="1" applyBorder="1" applyAlignment="1">
      <alignment horizontal="left"/>
    </xf>
    <xf numFmtId="0" fontId="20" fillId="2" borderId="0" xfId="0" applyFont="1" applyFill="1" applyAlignment="1">
      <alignment horizontal="right"/>
    </xf>
    <xf numFmtId="169" fontId="65" fillId="2" borderId="19" xfId="20" applyNumberFormat="1" applyFont="1" applyFill="1" applyBorder="1" applyAlignment="1">
      <alignment vertical="center" wrapText="1"/>
    </xf>
    <xf numFmtId="0" fontId="19" fillId="2" borderId="28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20" fillId="2" borderId="28" xfId="0" applyFont="1" applyFill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0" fontId="20" fillId="2" borderId="2" xfId="0" applyFont="1" applyFill="1" applyBorder="1" applyAlignment="1">
      <alignment horizontal="center" vertical="top"/>
    </xf>
    <xf numFmtId="0" fontId="19" fillId="2" borderId="0" xfId="5" applyFont="1" applyFill="1" applyAlignment="1">
      <alignment horizontal="left"/>
    </xf>
    <xf numFmtId="0" fontId="19" fillId="2" borderId="8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 vertical="top"/>
    </xf>
    <xf numFmtId="0" fontId="17" fillId="2" borderId="28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center" wrapText="1"/>
    </xf>
    <xf numFmtId="0" fontId="20" fillId="2" borderId="20" xfId="0" applyFont="1" applyFill="1" applyBorder="1" applyAlignment="1">
      <alignment horizontal="center" vertical="center" wrapText="1"/>
    </xf>
    <xf numFmtId="0" fontId="20" fillId="2" borderId="21" xfId="0" applyFont="1" applyFill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top" wrapText="1"/>
    </xf>
    <xf numFmtId="0" fontId="19" fillId="2" borderId="26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0" xfId="9" applyFont="1" applyFill="1" applyAlignment="1">
      <alignment horizontal="right"/>
    </xf>
    <xf numFmtId="0" fontId="21" fillId="2" borderId="20" xfId="30" applyFont="1" applyFill="1" applyBorder="1" applyAlignment="1">
      <alignment horizontal="center" vertical="center" wrapText="1"/>
    </xf>
    <xf numFmtId="0" fontId="21" fillId="2" borderId="29" xfId="30" applyFont="1" applyFill="1" applyBorder="1" applyAlignment="1">
      <alignment horizontal="center" vertical="center" wrapText="1"/>
    </xf>
    <xf numFmtId="0" fontId="21" fillId="2" borderId="21" xfId="30" applyFont="1" applyFill="1" applyBorder="1" applyAlignment="1">
      <alignment horizontal="center" vertical="center" wrapText="1"/>
    </xf>
    <xf numFmtId="0" fontId="21" fillId="0" borderId="20" xfId="30" applyFont="1" applyBorder="1" applyAlignment="1">
      <alignment horizontal="center" vertical="center" wrapText="1"/>
    </xf>
    <xf numFmtId="0" fontId="21" fillId="0" borderId="21" xfId="30" applyFont="1" applyBorder="1" applyAlignment="1">
      <alignment horizontal="center" vertical="center" wrapText="1"/>
    </xf>
    <xf numFmtId="0" fontId="17" fillId="0" borderId="27" xfId="30" applyFont="1" applyBorder="1" applyAlignment="1">
      <alignment horizontal="center" vertical="center" wrapText="1"/>
    </xf>
    <xf numFmtId="0" fontId="17" fillId="0" borderId="2" xfId="30" applyFont="1" applyBorder="1" applyAlignment="1">
      <alignment horizontal="center" vertical="center" wrapText="1"/>
    </xf>
    <xf numFmtId="169" fontId="46" fillId="0" borderId="0" xfId="0" applyNumberFormat="1" applyFont="1" applyFill="1" applyAlignment="1">
      <alignment horizontal="center" wrapText="1"/>
    </xf>
    <xf numFmtId="0" fontId="17" fillId="2" borderId="19" xfId="0" applyFont="1" applyFill="1" applyBorder="1" applyAlignment="1">
      <alignment horizontal="left" vertical="top" wrapText="1"/>
    </xf>
    <xf numFmtId="0" fontId="20" fillId="2" borderId="28" xfId="34" applyFont="1" applyFill="1" applyBorder="1" applyAlignment="1">
      <alignment horizontal="center"/>
    </xf>
    <xf numFmtId="0" fontId="20" fillId="2" borderId="1" xfId="34" applyFont="1" applyFill="1" applyBorder="1" applyAlignment="1">
      <alignment horizontal="center"/>
    </xf>
    <xf numFmtId="0" fontId="20" fillId="2" borderId="2" xfId="34" applyFont="1" applyFill="1" applyBorder="1" applyAlignment="1">
      <alignment horizontal="center"/>
    </xf>
    <xf numFmtId="0" fontId="17" fillId="2" borderId="20" xfId="34" applyFont="1" applyFill="1" applyBorder="1" applyAlignment="1">
      <alignment horizontal="center" vertical="top"/>
    </xf>
    <xf numFmtId="0" fontId="17" fillId="2" borderId="21" xfId="34" applyFont="1" applyFill="1" applyBorder="1" applyAlignment="1">
      <alignment horizontal="center" vertical="top"/>
    </xf>
    <xf numFmtId="0" fontId="20" fillId="2" borderId="5" xfId="34" applyFont="1" applyFill="1" applyBorder="1" applyAlignment="1">
      <alignment horizontal="left" vertical="top"/>
    </xf>
    <xf numFmtId="0" fontId="20" fillId="2" borderId="7" xfId="34" applyFont="1" applyFill="1" applyBorder="1" applyAlignment="1">
      <alignment horizontal="left" vertical="top"/>
    </xf>
    <xf numFmtId="0" fontId="17" fillId="2" borderId="19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5" fillId="2" borderId="19" xfId="0" applyFont="1" applyFill="1" applyBorder="1" applyAlignment="1">
      <alignment horizontal="left" vertical="top" wrapText="1"/>
    </xf>
    <xf numFmtId="0" fontId="0" fillId="2" borderId="1" xfId="0" applyFill="1" applyBorder="1"/>
    <xf numFmtId="0" fontId="0" fillId="2" borderId="2" xfId="0" applyFill="1" applyBorder="1"/>
    <xf numFmtId="0" fontId="20" fillId="2" borderId="28" xfId="34" applyFont="1" applyFill="1" applyBorder="1" applyAlignment="1">
      <alignment horizontal="center" vertical="top"/>
    </xf>
    <xf numFmtId="0" fontId="20" fillId="2" borderId="2" xfId="34" applyFont="1" applyFill="1" applyBorder="1" applyAlignment="1">
      <alignment horizontal="center" vertical="top"/>
    </xf>
    <xf numFmtId="0" fontId="15" fillId="2" borderId="0" xfId="0" applyFont="1" applyFill="1" applyAlignment="1">
      <alignment horizontal="left" vertical="top" wrapText="1"/>
    </xf>
    <xf numFmtId="0" fontId="15" fillId="2" borderId="0" xfId="0" applyFont="1" applyFill="1" applyAlignment="1">
      <alignment horizontal="center" vertical="top"/>
    </xf>
    <xf numFmtId="0" fontId="15" fillId="2" borderId="0" xfId="34" applyFont="1" applyFill="1" applyBorder="1" applyAlignment="1">
      <alignment horizontal="left" vertical="top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19" fillId="2" borderId="0" xfId="0" applyFont="1" applyFill="1" applyAlignment="1">
      <alignment horizontal="center" wrapText="1"/>
    </xf>
    <xf numFmtId="0" fontId="20" fillId="2" borderId="0" xfId="0" applyFont="1" applyFill="1" applyAlignment="1">
      <alignment horizontal="right"/>
    </xf>
    <xf numFmtId="0" fontId="20" fillId="2" borderId="0" xfId="9" applyFont="1" applyFill="1" applyAlignment="1">
      <alignment horizontal="right"/>
    </xf>
    <xf numFmtId="0" fontId="20" fillId="2" borderId="0" xfId="34" applyFont="1" applyFill="1" applyAlignment="1">
      <alignment horizontal="right" vertical="center" wrapText="1"/>
    </xf>
    <xf numFmtId="0" fontId="15" fillId="2" borderId="0" xfId="4" applyFont="1" applyFill="1" applyAlignment="1">
      <alignment horizontal="center" wrapText="1"/>
    </xf>
    <xf numFmtId="0" fontId="20" fillId="2" borderId="0" xfId="82" applyFont="1" applyFill="1" applyAlignment="1">
      <alignment horizontal="right"/>
    </xf>
    <xf numFmtId="170" fontId="52" fillId="2" borderId="3" xfId="20" applyNumberFormat="1" applyFont="1" applyFill="1" applyBorder="1" applyAlignment="1">
      <alignment horizontal="left" vertical="center" wrapText="1"/>
    </xf>
    <xf numFmtId="170" fontId="52" fillId="2" borderId="0" xfId="20" applyNumberFormat="1" applyFont="1" applyFill="1" applyBorder="1" applyAlignment="1">
      <alignment horizontal="left" vertical="center" wrapText="1"/>
    </xf>
    <xf numFmtId="0" fontId="19" fillId="2" borderId="0" xfId="82" applyFont="1" applyFill="1" applyAlignment="1">
      <alignment horizontal="center" vertical="center" wrapText="1"/>
    </xf>
    <xf numFmtId="170" fontId="50" fillId="0" borderId="0" xfId="20" applyNumberFormat="1" applyFont="1" applyFill="1" applyAlignment="1">
      <alignment horizontal="right" vertical="center" wrapText="1"/>
    </xf>
    <xf numFmtId="0" fontId="17" fillId="0" borderId="28" xfId="20" applyNumberFormat="1" applyFont="1" applyFill="1" applyBorder="1" applyAlignment="1">
      <alignment horizontal="center" vertical="center" wrapText="1"/>
    </xf>
    <xf numFmtId="0" fontId="17" fillId="0" borderId="2" xfId="20" applyNumberFormat="1" applyFont="1" applyFill="1" applyBorder="1" applyAlignment="1">
      <alignment horizontal="center" vertical="center" wrapText="1"/>
    </xf>
    <xf numFmtId="49" fontId="17" fillId="0" borderId="20" xfId="20" applyNumberFormat="1" applyFont="1" applyFill="1" applyBorder="1" applyAlignment="1">
      <alignment horizontal="center" vertical="center" wrapText="1"/>
    </xf>
    <xf numFmtId="49" fontId="17" fillId="0" borderId="21" xfId="20" applyNumberFormat="1" applyFont="1" applyFill="1" applyBorder="1" applyAlignment="1">
      <alignment horizontal="center" vertical="center" wrapText="1"/>
    </xf>
    <xf numFmtId="169" fontId="65" fillId="2" borderId="20" xfId="20" applyNumberFormat="1" applyFont="1" applyFill="1" applyBorder="1" applyAlignment="1">
      <alignment horizontal="center" vertical="center" wrapText="1"/>
    </xf>
    <xf numFmtId="169" fontId="65" fillId="2" borderId="21" xfId="20" applyNumberFormat="1" applyFont="1" applyFill="1" applyBorder="1" applyAlignment="1">
      <alignment horizontal="center" vertical="center" wrapText="1"/>
    </xf>
    <xf numFmtId="170" fontId="17" fillId="2" borderId="0" xfId="20" applyNumberFormat="1" applyFont="1" applyFill="1" applyAlignment="1">
      <alignment horizontal="right" vertical="center" wrapText="1"/>
    </xf>
    <xf numFmtId="2" fontId="17" fillId="2" borderId="0" xfId="20" applyNumberFormat="1" applyFont="1" applyFill="1" applyAlignment="1">
      <alignment horizontal="right" vertical="center" wrapText="1"/>
    </xf>
    <xf numFmtId="0" fontId="15" fillId="2" borderId="0" xfId="20" applyFont="1" applyFill="1" applyAlignment="1">
      <alignment horizontal="center" vertical="center" wrapText="1"/>
    </xf>
    <xf numFmtId="170" fontId="52" fillId="2" borderId="38" xfId="20" applyNumberFormat="1" applyFont="1" applyFill="1" applyBorder="1" applyAlignment="1">
      <alignment horizontal="right" vertical="center" wrapText="1"/>
    </xf>
    <xf numFmtId="49" fontId="63" fillId="2" borderId="20" xfId="20" applyNumberFormat="1" applyFont="1" applyFill="1" applyBorder="1" applyAlignment="1">
      <alignment horizontal="center" vertical="center" wrapText="1"/>
    </xf>
    <xf numFmtId="49" fontId="63" fillId="2" borderId="21" xfId="20" applyNumberFormat="1" applyFont="1" applyFill="1" applyBorder="1" applyAlignment="1">
      <alignment horizontal="center" vertical="center" wrapText="1"/>
    </xf>
    <xf numFmtId="0" fontId="63" fillId="2" borderId="28" xfId="20" applyNumberFormat="1" applyFont="1" applyFill="1" applyBorder="1" applyAlignment="1">
      <alignment horizontal="center" vertical="center" wrapText="1"/>
    </xf>
    <xf numFmtId="0" fontId="63" fillId="2" borderId="2" xfId="20" applyNumberFormat="1" applyFont="1" applyFill="1" applyBorder="1" applyAlignment="1">
      <alignment horizontal="center" vertical="center" wrapText="1"/>
    </xf>
    <xf numFmtId="170" fontId="63" fillId="2" borderId="28" xfId="20" applyNumberFormat="1" applyFont="1" applyFill="1" applyBorder="1" applyAlignment="1">
      <alignment horizontal="center" vertical="center" wrapText="1"/>
    </xf>
    <xf numFmtId="170" fontId="63" fillId="2" borderId="2" xfId="20" applyNumberFormat="1" applyFont="1" applyFill="1" applyBorder="1" applyAlignment="1">
      <alignment horizontal="center" vertical="center" wrapText="1"/>
    </xf>
    <xf numFmtId="170" fontId="63" fillId="2" borderId="20" xfId="20" applyNumberFormat="1" applyFont="1" applyFill="1" applyBorder="1" applyAlignment="1">
      <alignment horizontal="center" vertical="center" wrapText="1"/>
    </xf>
    <xf numFmtId="170" fontId="63" fillId="2" borderId="29" xfId="20" applyNumberFormat="1" applyFont="1" applyFill="1" applyBorder="1" applyAlignment="1">
      <alignment horizontal="center" vertical="center" wrapText="1"/>
    </xf>
    <xf numFmtId="170" fontId="63" fillId="2" borderId="21" xfId="20" applyNumberFormat="1" applyFont="1" applyFill="1" applyBorder="1" applyAlignment="1">
      <alignment horizontal="center" vertical="center" wrapText="1"/>
    </xf>
    <xf numFmtId="0" fontId="20" fillId="2" borderId="20" xfId="82" applyFont="1" applyFill="1" applyBorder="1" applyAlignment="1">
      <alignment horizontal="center"/>
    </xf>
    <xf numFmtId="0" fontId="20" fillId="2" borderId="29" xfId="82" applyFont="1" applyFill="1" applyBorder="1" applyAlignment="1">
      <alignment horizontal="center"/>
    </xf>
    <xf numFmtId="0" fontId="20" fillId="2" borderId="28" xfId="82" applyFont="1" applyFill="1" applyBorder="1" applyAlignment="1">
      <alignment horizontal="center" vertical="center" wrapText="1"/>
    </xf>
    <xf numFmtId="0" fontId="20" fillId="2" borderId="1" xfId="82" applyFont="1" applyFill="1" applyBorder="1" applyAlignment="1">
      <alignment horizontal="center" vertical="center" wrapText="1"/>
    </xf>
    <xf numFmtId="0" fontId="20" fillId="2" borderId="2" xfId="82" applyFont="1" applyFill="1" applyBorder="1" applyAlignment="1">
      <alignment horizontal="center" vertical="center" wrapText="1"/>
    </xf>
    <xf numFmtId="0" fontId="20" fillId="2" borderId="30" xfId="82" applyFont="1" applyFill="1" applyBorder="1" applyAlignment="1">
      <alignment horizontal="center" vertical="center" wrapText="1"/>
    </xf>
    <xf numFmtId="0" fontId="20" fillId="2" borderId="9" xfId="82" applyFont="1" applyFill="1" applyBorder="1" applyAlignment="1">
      <alignment horizontal="center" vertical="center" wrapText="1"/>
    </xf>
    <xf numFmtId="0" fontId="20" fillId="2" borderId="19" xfId="82" applyFont="1" applyFill="1" applyBorder="1" applyAlignment="1">
      <alignment horizontal="center" vertical="center" wrapText="1"/>
    </xf>
    <xf numFmtId="0" fontId="19" fillId="2" borderId="20" xfId="82" applyFont="1" applyFill="1" applyBorder="1" applyAlignment="1">
      <alignment horizontal="left" vertical="center"/>
    </xf>
    <xf numFmtId="0" fontId="19" fillId="2" borderId="29" xfId="82" applyFont="1" applyFill="1" applyBorder="1" applyAlignment="1">
      <alignment horizontal="left" vertical="center"/>
    </xf>
    <xf numFmtId="0" fontId="19" fillId="2" borderId="21" xfId="82" applyFont="1" applyFill="1" applyBorder="1" applyAlignment="1">
      <alignment horizontal="left" vertical="center"/>
    </xf>
    <xf numFmtId="170" fontId="15" fillId="2" borderId="20" xfId="82" applyNumberFormat="1" applyFont="1" applyFill="1" applyBorder="1" applyAlignment="1">
      <alignment horizontal="center" vertical="center" wrapText="1"/>
    </xf>
    <xf numFmtId="170" fontId="15" fillId="2" borderId="29" xfId="82" applyNumberFormat="1" applyFont="1" applyFill="1" applyBorder="1" applyAlignment="1">
      <alignment horizontal="center" vertical="center" wrapText="1"/>
    </xf>
    <xf numFmtId="170" fontId="15" fillId="2" borderId="21" xfId="82" applyNumberFormat="1" applyFont="1" applyFill="1" applyBorder="1" applyAlignment="1">
      <alignment horizontal="center" vertical="center" wrapText="1"/>
    </xf>
    <xf numFmtId="49" fontId="44" fillId="2" borderId="20" xfId="82" applyNumberFormat="1" applyFont="1" applyFill="1" applyBorder="1" applyAlignment="1">
      <alignment horizontal="left" vertical="center" wrapText="1"/>
    </xf>
    <xf numFmtId="49" fontId="44" fillId="2" borderId="29" xfId="82" applyNumberFormat="1" applyFont="1" applyFill="1" applyBorder="1" applyAlignment="1">
      <alignment horizontal="left" vertical="center" wrapText="1"/>
    </xf>
    <xf numFmtId="49" fontId="44" fillId="2" borderId="21" xfId="82" applyNumberFormat="1" applyFont="1" applyFill="1" applyBorder="1" applyAlignment="1">
      <alignment horizontal="left" vertical="center" wrapText="1"/>
    </xf>
    <xf numFmtId="49" fontId="44" fillId="2" borderId="20" xfId="0" applyNumberFormat="1" applyFont="1" applyFill="1" applyBorder="1" applyAlignment="1">
      <alignment horizontal="left" vertical="center" wrapText="1"/>
    </xf>
    <xf numFmtId="49" fontId="44" fillId="2" borderId="29" xfId="0" applyNumberFormat="1" applyFont="1" applyFill="1" applyBorder="1" applyAlignment="1">
      <alignment horizontal="left" vertical="center" wrapText="1"/>
    </xf>
    <xf numFmtId="49" fontId="44" fillId="2" borderId="21" xfId="0" applyNumberFormat="1" applyFont="1" applyFill="1" applyBorder="1" applyAlignment="1">
      <alignment horizontal="left" vertical="center" wrapText="1"/>
    </xf>
  </cellXfs>
  <cellStyles count="97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2 2 2" xfId="84"/>
    <cellStyle name="Comma 2 3" xfId="85"/>
    <cellStyle name="Comma 3" xfId="15"/>
    <cellStyle name="Comma 3 2" xfId="86"/>
    <cellStyle name="Comma 3 2 2" xfId="87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eutral 3" xfId="88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3" xfId="3"/>
    <cellStyle name="Normal 3 2" xfId="7"/>
    <cellStyle name="Normal 3 2 2" xfId="89"/>
    <cellStyle name="Normal 3_HavelvacN2axjusakN3" xfId="90"/>
    <cellStyle name="Normal 4" xfId="5"/>
    <cellStyle name="Normal 4 2" xfId="32"/>
    <cellStyle name="Normal 4 3" xfId="35"/>
    <cellStyle name="Normal 5" xfId="11"/>
    <cellStyle name="Normal 5 2" xfId="9"/>
    <cellStyle name="Normal 5 2 2" xfId="91"/>
    <cellStyle name="Normal 5 3" xfId="77"/>
    <cellStyle name="Normal 5 4" xfId="80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95"/>
    <cellStyle name="SN_it" xfId="96"/>
    <cellStyle name="Style 1" xfId="24"/>
    <cellStyle name="Style 1 2" xfId="92"/>
    <cellStyle name="Style 1 2 2" xfId="93"/>
    <cellStyle name="Style 1_verchnakan_ax21-25_2018" xfId="94"/>
    <cellStyle name="Title 2" xfId="74"/>
    <cellStyle name="Total 2" xfId="75"/>
    <cellStyle name="Warning Text 2" xfId="76"/>
    <cellStyle name="Обычный 2" xfId="25"/>
    <cellStyle name="Обычный 2 2" xfId="83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M61"/>
  <sheetViews>
    <sheetView topLeftCell="A6" zoomScaleNormal="100" zoomScaleSheetLayoutView="85" workbookViewId="0">
      <selection activeCell="D10" sqref="D10"/>
    </sheetView>
  </sheetViews>
  <sheetFormatPr defaultColWidth="9.140625" defaultRowHeight="17.25"/>
  <cols>
    <col min="1" max="1" width="12.85546875" style="95" customWidth="1"/>
    <col min="2" max="2" width="23" style="95" customWidth="1"/>
    <col min="3" max="3" width="68.5703125" style="95" customWidth="1"/>
    <col min="4" max="4" width="18.7109375" style="95" customWidth="1"/>
    <col min="5" max="5" width="19.28515625" style="95" customWidth="1"/>
    <col min="6" max="6" width="2.5703125" style="95" customWidth="1"/>
    <col min="7" max="7" width="25.7109375" style="95" customWidth="1"/>
    <col min="8" max="8" width="48.140625" style="95" customWidth="1"/>
    <col min="9" max="16384" width="9.140625" style="95"/>
  </cols>
  <sheetData>
    <row r="1" spans="1:39">
      <c r="E1" s="245" t="s">
        <v>185</v>
      </c>
    </row>
    <row r="2" spans="1:39" s="97" customFormat="1">
      <c r="E2" s="98" t="s">
        <v>73</v>
      </c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</row>
    <row r="3" spans="1:39" s="97" customFormat="1" ht="15.75" customHeight="1">
      <c r="E3" s="98" t="s">
        <v>49</v>
      </c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</row>
    <row r="6" spans="1:39" ht="67.5" customHeight="1">
      <c r="A6" s="260" t="s">
        <v>72</v>
      </c>
      <c r="B6" s="260"/>
      <c r="C6" s="260"/>
      <c r="D6" s="260"/>
      <c r="E6" s="260"/>
    </row>
    <row r="8" spans="1:39">
      <c r="E8" s="96" t="s">
        <v>40</v>
      </c>
    </row>
    <row r="9" spans="1:39" s="100" customFormat="1" ht="112.5" customHeight="1">
      <c r="A9" s="261" t="s">
        <v>20</v>
      </c>
      <c r="B9" s="262"/>
      <c r="C9" s="263" t="s">
        <v>41</v>
      </c>
      <c r="D9" s="271" t="s">
        <v>187</v>
      </c>
      <c r="E9" s="272"/>
      <c r="G9" s="101"/>
    </row>
    <row r="10" spans="1:39" s="100" customFormat="1" ht="33.75" customHeight="1">
      <c r="A10" s="102" t="s">
        <v>24</v>
      </c>
      <c r="B10" s="102" t="s">
        <v>25</v>
      </c>
      <c r="C10" s="264"/>
      <c r="D10" s="103" t="s">
        <v>74</v>
      </c>
      <c r="E10" s="104" t="s">
        <v>66</v>
      </c>
    </row>
    <row r="11" spans="1:39" s="100" customFormat="1" ht="33.75" customHeight="1">
      <c r="A11" s="105"/>
      <c r="B11" s="92"/>
      <c r="C11" s="106" t="s">
        <v>67</v>
      </c>
      <c r="D11" s="107">
        <f>+D12</f>
        <v>0</v>
      </c>
      <c r="E11" s="107">
        <f>+E12</f>
        <v>0</v>
      </c>
    </row>
    <row r="12" spans="1:39" ht="24.75" customHeight="1">
      <c r="A12" s="108"/>
      <c r="B12" s="109" t="s">
        <v>47</v>
      </c>
      <c r="C12" s="110"/>
      <c r="D12" s="107">
        <f t="shared" ref="D12:E12" si="0">+D13</f>
        <v>0</v>
      </c>
      <c r="E12" s="107">
        <f t="shared" si="0"/>
        <v>0</v>
      </c>
    </row>
    <row r="13" spans="1:39">
      <c r="A13" s="268">
        <v>1090</v>
      </c>
      <c r="B13" s="265"/>
      <c r="C13" s="74" t="s">
        <v>42</v>
      </c>
      <c r="D13" s="111">
        <f>+D20+D32+D26</f>
        <v>0</v>
      </c>
      <c r="E13" s="111">
        <f>+E20+E32+E26</f>
        <v>0</v>
      </c>
    </row>
    <row r="14" spans="1:39" ht="15" customHeight="1">
      <c r="A14" s="269"/>
      <c r="B14" s="266"/>
      <c r="C14" s="112" t="s">
        <v>28</v>
      </c>
      <c r="D14" s="113"/>
      <c r="E14" s="113"/>
    </row>
    <row r="15" spans="1:39">
      <c r="A15" s="269"/>
      <c r="B15" s="266"/>
      <c r="C15" s="74" t="s">
        <v>43</v>
      </c>
      <c r="D15" s="113"/>
      <c r="E15" s="113"/>
      <c r="H15" s="114"/>
    </row>
    <row r="16" spans="1:39" ht="27" customHeight="1">
      <c r="A16" s="269"/>
      <c r="B16" s="266"/>
      <c r="C16" s="115" t="s">
        <v>46</v>
      </c>
      <c r="D16" s="113"/>
      <c r="E16" s="113"/>
    </row>
    <row r="17" spans="1:10" ht="21" customHeight="1">
      <c r="A17" s="269"/>
      <c r="B17" s="266"/>
      <c r="C17" s="116" t="s">
        <v>44</v>
      </c>
      <c r="D17" s="113"/>
      <c r="E17" s="113"/>
    </row>
    <row r="18" spans="1:10" ht="51" customHeight="1">
      <c r="A18" s="270"/>
      <c r="B18" s="267"/>
      <c r="C18" s="73" t="s">
        <v>48</v>
      </c>
      <c r="D18" s="113"/>
      <c r="E18" s="113"/>
    </row>
    <row r="19" spans="1:10" ht="21" customHeight="1">
      <c r="A19" s="117"/>
      <c r="B19" s="118"/>
      <c r="C19" s="84" t="s">
        <v>68</v>
      </c>
      <c r="D19" s="85"/>
      <c r="E19" s="85"/>
    </row>
    <row r="20" spans="1:10">
      <c r="A20" s="254"/>
      <c r="B20" s="255">
        <v>11001</v>
      </c>
      <c r="C20" s="32" t="s">
        <v>5</v>
      </c>
      <c r="D20" s="119">
        <v>-13325</v>
      </c>
      <c r="E20" s="119">
        <f>+D20</f>
        <v>-13325</v>
      </c>
    </row>
    <row r="21" spans="1:10" ht="22.5" customHeight="1">
      <c r="A21" s="248"/>
      <c r="B21" s="251"/>
      <c r="C21" s="35" t="s">
        <v>58</v>
      </c>
      <c r="D21" s="113"/>
      <c r="E21" s="113"/>
    </row>
    <row r="22" spans="1:10" ht="14.25" customHeight="1">
      <c r="A22" s="248"/>
      <c r="B22" s="251"/>
      <c r="C22" s="32" t="s">
        <v>45</v>
      </c>
      <c r="D22" s="113"/>
      <c r="E22" s="113"/>
    </row>
    <row r="23" spans="1:10" ht="52.5" customHeight="1">
      <c r="A23" s="248"/>
      <c r="B23" s="251"/>
      <c r="C23" s="36" t="s">
        <v>59</v>
      </c>
      <c r="D23" s="120"/>
      <c r="E23" s="120"/>
    </row>
    <row r="24" spans="1:10" ht="17.25" customHeight="1">
      <c r="A24" s="248"/>
      <c r="B24" s="251"/>
      <c r="C24" s="32" t="s">
        <v>7</v>
      </c>
      <c r="D24" s="113"/>
      <c r="E24" s="113"/>
    </row>
    <row r="25" spans="1:10" ht="22.5" customHeight="1">
      <c r="A25" s="249"/>
      <c r="B25" s="252"/>
      <c r="C25" s="37" t="s">
        <v>80</v>
      </c>
      <c r="D25" s="113"/>
      <c r="E25" s="113"/>
    </row>
    <row r="26" spans="1:10">
      <c r="A26" s="254"/>
      <c r="B26" s="255">
        <v>11001</v>
      </c>
      <c r="C26" s="32" t="s">
        <v>5</v>
      </c>
      <c r="D26" s="119">
        <v>125</v>
      </c>
      <c r="E26" s="119">
        <f>+D26</f>
        <v>125</v>
      </c>
    </row>
    <row r="27" spans="1:10" ht="22.5" customHeight="1">
      <c r="A27" s="248"/>
      <c r="B27" s="251"/>
      <c r="C27" s="35" t="s">
        <v>58</v>
      </c>
      <c r="D27" s="113"/>
      <c r="E27" s="113"/>
    </row>
    <row r="28" spans="1:10" ht="14.25" customHeight="1">
      <c r="A28" s="248"/>
      <c r="B28" s="251"/>
      <c r="C28" s="32" t="s">
        <v>45</v>
      </c>
      <c r="D28" s="113"/>
      <c r="E28" s="113"/>
    </row>
    <row r="29" spans="1:10" ht="52.5" customHeight="1">
      <c r="A29" s="248"/>
      <c r="B29" s="251"/>
      <c r="C29" s="36" t="s">
        <v>59</v>
      </c>
      <c r="D29" s="120"/>
      <c r="E29" s="120"/>
    </row>
    <row r="30" spans="1:10" ht="17.25" customHeight="1">
      <c r="A30" s="248"/>
      <c r="B30" s="251"/>
      <c r="C30" s="32" t="s">
        <v>7</v>
      </c>
      <c r="D30" s="113"/>
      <c r="E30" s="113"/>
    </row>
    <row r="31" spans="1:10" ht="22.5" customHeight="1">
      <c r="A31" s="249"/>
      <c r="B31" s="252"/>
      <c r="C31" s="37" t="s">
        <v>80</v>
      </c>
      <c r="D31" s="113"/>
      <c r="E31" s="113"/>
    </row>
    <row r="32" spans="1:10" ht="22.5" customHeight="1">
      <c r="A32" s="247"/>
      <c r="B32" s="250">
        <v>31001</v>
      </c>
      <c r="C32" s="32" t="s">
        <v>5</v>
      </c>
      <c r="D32" s="76">
        <v>13200</v>
      </c>
      <c r="E32" s="75">
        <v>13200</v>
      </c>
      <c r="G32" s="114"/>
      <c r="J32" s="121"/>
    </row>
    <row r="33" spans="1:7" ht="39" customHeight="1">
      <c r="A33" s="248"/>
      <c r="B33" s="251"/>
      <c r="C33" s="152" t="s">
        <v>88</v>
      </c>
      <c r="D33" s="78"/>
      <c r="E33" s="113"/>
      <c r="G33" s="114"/>
    </row>
    <row r="34" spans="1:7" ht="24" customHeight="1">
      <c r="A34" s="248"/>
      <c r="B34" s="251"/>
      <c r="C34" s="154" t="s">
        <v>45</v>
      </c>
      <c r="D34" s="78"/>
      <c r="E34" s="113"/>
    </row>
    <row r="35" spans="1:7" ht="40.5" customHeight="1">
      <c r="A35" s="248"/>
      <c r="B35" s="251"/>
      <c r="C35" s="153" t="s">
        <v>89</v>
      </c>
      <c r="D35" s="78"/>
      <c r="E35" s="113"/>
      <c r="F35" s="114"/>
      <c r="G35" s="114"/>
    </row>
    <row r="36" spans="1:7" ht="17.25" customHeight="1">
      <c r="A36" s="248"/>
      <c r="B36" s="251"/>
      <c r="C36" s="32" t="s">
        <v>7</v>
      </c>
      <c r="D36" s="78"/>
      <c r="E36" s="113"/>
    </row>
    <row r="37" spans="1:7" ht="34.5" customHeight="1">
      <c r="A37" s="249"/>
      <c r="B37" s="252"/>
      <c r="C37" s="77" t="s">
        <v>85</v>
      </c>
      <c r="D37" s="78"/>
      <c r="E37" s="113"/>
    </row>
    <row r="38" spans="1:7" s="170" customFormat="1" ht="26.25" customHeight="1">
      <c r="A38" s="168"/>
      <c r="B38" s="168"/>
      <c r="C38" s="169" t="s">
        <v>122</v>
      </c>
      <c r="D38" s="107">
        <v>0</v>
      </c>
      <c r="E38" s="107">
        <v>0</v>
      </c>
    </row>
    <row r="39" spans="1:7" s="170" customFormat="1" ht="18" customHeight="1">
      <c r="A39" s="256">
        <v>1139</v>
      </c>
      <c r="B39" s="256"/>
      <c r="C39" s="171" t="s">
        <v>42</v>
      </c>
      <c r="D39" s="107">
        <f t="shared" ref="D39:E39" si="1">D46+D52</f>
        <v>0</v>
      </c>
      <c r="E39" s="107">
        <f t="shared" si="1"/>
        <v>0</v>
      </c>
    </row>
    <row r="40" spans="1:7" s="170" customFormat="1" ht="18" customHeight="1">
      <c r="A40" s="257"/>
      <c r="B40" s="257"/>
      <c r="C40" s="172" t="s">
        <v>123</v>
      </c>
      <c r="D40" s="172"/>
      <c r="E40" s="172"/>
    </row>
    <row r="41" spans="1:7" s="170" customFormat="1" ht="15.75" customHeight="1">
      <c r="A41" s="257"/>
      <c r="B41" s="257"/>
      <c r="C41" s="171" t="s">
        <v>43</v>
      </c>
      <c r="D41" s="172"/>
      <c r="E41" s="172"/>
    </row>
    <row r="42" spans="1:7" s="170" customFormat="1" ht="60" customHeight="1">
      <c r="A42" s="257"/>
      <c r="B42" s="257"/>
      <c r="C42" s="172" t="s">
        <v>124</v>
      </c>
      <c r="D42" s="172"/>
      <c r="E42" s="172"/>
      <c r="G42" s="172"/>
    </row>
    <row r="43" spans="1:7" s="170" customFormat="1" ht="17.25" customHeight="1">
      <c r="A43" s="257"/>
      <c r="B43" s="257"/>
      <c r="C43" s="171" t="s">
        <v>44</v>
      </c>
      <c r="D43" s="172"/>
      <c r="E43" s="172"/>
    </row>
    <row r="44" spans="1:7" s="170" customFormat="1" ht="38.25" customHeight="1">
      <c r="A44" s="258"/>
      <c r="B44" s="258"/>
      <c r="C44" s="172" t="s">
        <v>125</v>
      </c>
      <c r="D44" s="172"/>
      <c r="E44" s="172"/>
    </row>
    <row r="45" spans="1:7" s="170" customFormat="1">
      <c r="A45" s="259" t="s">
        <v>68</v>
      </c>
      <c r="B45" s="259"/>
      <c r="C45" s="259"/>
      <c r="D45" s="172"/>
      <c r="E45" s="172"/>
    </row>
    <row r="46" spans="1:7" s="170" customFormat="1" ht="22.5" customHeight="1">
      <c r="A46" s="256"/>
      <c r="B46" s="256" t="s">
        <v>126</v>
      </c>
      <c r="C46" s="171" t="s">
        <v>127</v>
      </c>
      <c r="D46" s="173">
        <f>+D32+D26</f>
        <v>13325</v>
      </c>
      <c r="E46" s="173">
        <f>+E32+E26</f>
        <v>13325</v>
      </c>
    </row>
    <row r="47" spans="1:7" s="170" customFormat="1" ht="20.25" customHeight="1">
      <c r="A47" s="257"/>
      <c r="B47" s="257"/>
      <c r="C47" s="172" t="s">
        <v>128</v>
      </c>
      <c r="D47" s="172"/>
      <c r="E47" s="173"/>
    </row>
    <row r="48" spans="1:7" s="170" customFormat="1" ht="23.25" customHeight="1">
      <c r="A48" s="257"/>
      <c r="B48" s="257"/>
      <c r="C48" s="171" t="s">
        <v>129</v>
      </c>
      <c r="D48" s="172"/>
      <c r="E48" s="173"/>
    </row>
    <row r="49" spans="1:5" s="170" customFormat="1" ht="77.25" customHeight="1">
      <c r="A49" s="257"/>
      <c r="B49" s="257"/>
      <c r="C49" s="172" t="s">
        <v>130</v>
      </c>
      <c r="D49" s="172"/>
      <c r="E49" s="173"/>
    </row>
    <row r="50" spans="1:5" s="170" customFormat="1">
      <c r="A50" s="257"/>
      <c r="B50" s="257"/>
      <c r="C50" s="171" t="s">
        <v>131</v>
      </c>
      <c r="D50" s="172"/>
      <c r="E50" s="173"/>
    </row>
    <row r="51" spans="1:5" s="170" customFormat="1" ht="23.25" customHeight="1">
      <c r="A51" s="257"/>
      <c r="B51" s="258"/>
      <c r="C51" s="172" t="s">
        <v>132</v>
      </c>
      <c r="D51" s="172"/>
      <c r="E51" s="173"/>
    </row>
    <row r="52" spans="1:5" s="170" customFormat="1">
      <c r="A52" s="174"/>
      <c r="B52" s="256">
        <v>11001</v>
      </c>
      <c r="C52" s="171" t="s">
        <v>127</v>
      </c>
      <c r="D52" s="173">
        <f>+D20</f>
        <v>-13325</v>
      </c>
      <c r="E52" s="173">
        <f>+E20</f>
        <v>-13325</v>
      </c>
    </row>
    <row r="53" spans="1:5" s="170" customFormat="1" ht="18.75" customHeight="1">
      <c r="A53" s="174"/>
      <c r="B53" s="257"/>
      <c r="C53" s="172" t="s">
        <v>128</v>
      </c>
      <c r="D53" s="172"/>
      <c r="E53" s="172"/>
    </row>
    <row r="54" spans="1:5" s="170" customFormat="1" ht="17.25" customHeight="1">
      <c r="A54" s="174"/>
      <c r="B54" s="257"/>
      <c r="C54" s="171" t="s">
        <v>129</v>
      </c>
      <c r="D54" s="172"/>
      <c r="E54" s="172"/>
    </row>
    <row r="55" spans="1:5" s="170" customFormat="1" ht="74.25" customHeight="1">
      <c r="A55" s="174"/>
      <c r="B55" s="257"/>
      <c r="C55" s="172" t="s">
        <v>130</v>
      </c>
      <c r="D55" s="172"/>
      <c r="E55" s="172"/>
    </row>
    <row r="56" spans="1:5" s="170" customFormat="1" ht="24" customHeight="1">
      <c r="A56" s="174"/>
      <c r="B56" s="257"/>
      <c r="C56" s="171" t="s">
        <v>131</v>
      </c>
      <c r="D56" s="172"/>
      <c r="E56" s="172"/>
    </row>
    <row r="57" spans="1:5" s="177" customFormat="1" ht="23.25" customHeight="1">
      <c r="A57" s="175"/>
      <c r="B57" s="258"/>
      <c r="C57" s="172" t="s">
        <v>132</v>
      </c>
      <c r="D57" s="176"/>
      <c r="E57" s="176"/>
    </row>
    <row r="58" spans="1:5" ht="39" customHeight="1">
      <c r="A58" s="122"/>
      <c r="B58" s="123"/>
      <c r="C58" s="33"/>
    </row>
    <row r="59" spans="1:5">
      <c r="A59" s="122"/>
      <c r="B59" s="123"/>
      <c r="C59" s="33"/>
    </row>
    <row r="60" spans="1:5" s="30" customFormat="1">
      <c r="A60" s="253" t="s">
        <v>56</v>
      </c>
      <c r="B60" s="253"/>
      <c r="C60" s="253"/>
      <c r="D60" s="253"/>
      <c r="E60" s="253"/>
    </row>
    <row r="61" spans="1:5" s="30" customFormat="1">
      <c r="A61" s="31" t="s">
        <v>57</v>
      </c>
      <c r="B61" s="31"/>
      <c r="C61" s="31"/>
    </row>
  </sheetData>
  <mergeCells count="19">
    <mergeCell ref="A6:E6"/>
    <mergeCell ref="A9:B9"/>
    <mergeCell ref="C9:C10"/>
    <mergeCell ref="B13:B18"/>
    <mergeCell ref="A13:A18"/>
    <mergeCell ref="D9:E9"/>
    <mergeCell ref="A32:A37"/>
    <mergeCell ref="B32:B37"/>
    <mergeCell ref="A60:E60"/>
    <mergeCell ref="A20:A25"/>
    <mergeCell ref="B20:B25"/>
    <mergeCell ref="A26:A31"/>
    <mergeCell ref="B26:B31"/>
    <mergeCell ref="A39:A44"/>
    <mergeCell ref="B39:B44"/>
    <mergeCell ref="A45:C45"/>
    <mergeCell ref="A46:A51"/>
    <mergeCell ref="B46:B51"/>
    <mergeCell ref="B52:B57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70"/>
  <sheetViews>
    <sheetView tabSelected="1" topLeftCell="D48" zoomScale="87" zoomScaleNormal="87" workbookViewId="0">
      <selection activeCell="G17" sqref="G17"/>
    </sheetView>
  </sheetViews>
  <sheetFormatPr defaultRowHeight="17.25"/>
  <cols>
    <col min="1" max="1" width="11.42578125" style="10" customWidth="1"/>
    <col min="2" max="3" width="9.140625" style="10"/>
    <col min="4" max="4" width="14.140625" style="10" customWidth="1"/>
    <col min="5" max="5" width="15.28515625" style="10" customWidth="1"/>
    <col min="6" max="6" width="76.140625" style="26" customWidth="1"/>
    <col min="7" max="7" width="13.7109375" style="10" customWidth="1"/>
    <col min="8" max="8" width="20.140625" style="10" customWidth="1"/>
    <col min="9" max="16384" width="9.140625" style="10"/>
  </cols>
  <sheetData>
    <row r="1" spans="1:32" s="7" customFormat="1" ht="24" customHeight="1">
      <c r="F1" s="89" t="s">
        <v>186</v>
      </c>
    </row>
    <row r="2" spans="1:32" s="7" customFormat="1">
      <c r="D2" s="274" t="s">
        <v>73</v>
      </c>
      <c r="E2" s="274"/>
      <c r="F2" s="274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</row>
    <row r="3" spans="1:32" s="7" customFormat="1" ht="15.75" customHeight="1">
      <c r="D3" s="274" t="s">
        <v>49</v>
      </c>
      <c r="E3" s="274"/>
      <c r="F3" s="274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</row>
    <row r="4" spans="1:32" s="7" customFormat="1" ht="15.75" customHeight="1"/>
    <row r="5" spans="1:32" s="7" customFormat="1" ht="51" customHeight="1">
      <c r="A5" s="282" t="s">
        <v>75</v>
      </c>
      <c r="B5" s="282"/>
      <c r="C5" s="282"/>
      <c r="D5" s="282"/>
      <c r="E5" s="282"/>
      <c r="F5" s="282"/>
    </row>
    <row r="6" spans="1:32" s="7" customFormat="1" ht="20.25" customHeight="1">
      <c r="E6" s="9"/>
      <c r="F6" s="9"/>
    </row>
    <row r="7" spans="1:32" ht="109.5" customHeight="1">
      <c r="A7" s="275" t="s">
        <v>19</v>
      </c>
      <c r="B7" s="276"/>
      <c r="C7" s="277"/>
      <c r="D7" s="278" t="s">
        <v>20</v>
      </c>
      <c r="E7" s="279"/>
      <c r="F7" s="280" t="s">
        <v>69</v>
      </c>
      <c r="G7" s="273" t="s">
        <v>188</v>
      </c>
      <c r="H7" s="273"/>
    </row>
    <row r="8" spans="1:32" ht="42" customHeight="1">
      <c r="A8" s="11" t="s">
        <v>21</v>
      </c>
      <c r="B8" s="11" t="s">
        <v>22</v>
      </c>
      <c r="C8" s="11" t="s">
        <v>23</v>
      </c>
      <c r="D8" s="12" t="s">
        <v>24</v>
      </c>
      <c r="E8" s="12" t="s">
        <v>25</v>
      </c>
      <c r="F8" s="281"/>
      <c r="G8" s="127" t="s">
        <v>74</v>
      </c>
      <c r="H8" s="127" t="s">
        <v>66</v>
      </c>
    </row>
    <row r="9" spans="1:32" s="16" customFormat="1" ht="34.5">
      <c r="A9" s="14" t="s">
        <v>50</v>
      </c>
      <c r="B9" s="14"/>
      <c r="C9" s="14"/>
      <c r="D9" s="14"/>
      <c r="E9" s="14"/>
      <c r="F9" s="14" t="s">
        <v>51</v>
      </c>
      <c r="G9" s="54">
        <f t="shared" ref="G9:H9" si="0">+G11</f>
        <v>0</v>
      </c>
      <c r="H9" s="15">
        <f t="shared" si="0"/>
        <v>0</v>
      </c>
    </row>
    <row r="10" spans="1:32" s="16" customFormat="1">
      <c r="A10" s="14"/>
      <c r="B10" s="14"/>
      <c r="C10" s="14"/>
      <c r="D10" s="14"/>
      <c r="E10" s="14"/>
      <c r="F10" s="17" t="s">
        <v>29</v>
      </c>
      <c r="G10" s="21"/>
      <c r="H10" s="21"/>
    </row>
    <row r="11" spans="1:32" s="18" customFormat="1">
      <c r="A11" s="14"/>
      <c r="B11" s="14" t="s">
        <v>52</v>
      </c>
      <c r="C11" s="14"/>
      <c r="D11" s="14"/>
      <c r="E11" s="14"/>
      <c r="F11" s="14" t="s">
        <v>53</v>
      </c>
      <c r="G11" s="55">
        <f t="shared" ref="G11:H11" si="1">+G13</f>
        <v>0</v>
      </c>
      <c r="H11" s="64">
        <f t="shared" si="1"/>
        <v>0</v>
      </c>
    </row>
    <row r="12" spans="1:32" s="18" customFormat="1">
      <c r="A12" s="14"/>
      <c r="B12" s="14"/>
      <c r="C12" s="14"/>
      <c r="D12" s="14"/>
      <c r="E12" s="14"/>
      <c r="F12" s="17" t="s">
        <v>29</v>
      </c>
      <c r="G12" s="23"/>
      <c r="H12" s="23"/>
    </row>
    <row r="13" spans="1:32" s="18" customFormat="1">
      <c r="A13" s="14"/>
      <c r="B13" s="14"/>
      <c r="C13" s="14" t="s">
        <v>33</v>
      </c>
      <c r="D13" s="14"/>
      <c r="E13" s="14"/>
      <c r="F13" s="14" t="s">
        <v>54</v>
      </c>
      <c r="G13" s="55">
        <f t="shared" ref="G13:H13" si="2">+G15</f>
        <v>0</v>
      </c>
      <c r="H13" s="64">
        <f t="shared" si="2"/>
        <v>0</v>
      </c>
    </row>
    <row r="14" spans="1:32" s="13" customFormat="1">
      <c r="A14" s="19"/>
      <c r="B14" s="19"/>
      <c r="C14" s="19"/>
      <c r="D14" s="19"/>
      <c r="E14" s="19"/>
      <c r="F14" s="20" t="s">
        <v>26</v>
      </c>
      <c r="G14" s="19"/>
      <c r="H14" s="19"/>
    </row>
    <row r="15" spans="1:32" s="16" customFormat="1" ht="25.5" customHeight="1">
      <c r="A15" s="21"/>
      <c r="B15" s="21"/>
      <c r="C15" s="21"/>
      <c r="D15" s="29">
        <v>1090</v>
      </c>
      <c r="E15" s="22"/>
      <c r="F15" s="27" t="s">
        <v>28</v>
      </c>
      <c r="G15" s="56">
        <f>+G17+G26+G35</f>
        <v>0</v>
      </c>
      <c r="H15" s="159">
        <f>+H17+H26+H35</f>
        <v>0</v>
      </c>
    </row>
    <row r="16" spans="1:32" s="16" customFormat="1" ht="18.75" customHeight="1">
      <c r="A16" s="21"/>
      <c r="B16" s="21"/>
      <c r="C16" s="21"/>
      <c r="D16" s="29"/>
      <c r="E16" s="22"/>
      <c r="F16" s="22" t="s">
        <v>29</v>
      </c>
      <c r="G16" s="21"/>
      <c r="H16" s="21"/>
    </row>
    <row r="17" spans="1:11" s="16" customFormat="1" ht="22.5" customHeight="1">
      <c r="A17" s="21"/>
      <c r="B17" s="21"/>
      <c r="C17" s="21"/>
      <c r="D17" s="22"/>
      <c r="E17" s="42">
        <v>11001</v>
      </c>
      <c r="F17" s="35" t="s">
        <v>58</v>
      </c>
      <c r="G17" s="66">
        <f t="shared" ref="G17:H17" si="3">+G19</f>
        <v>-13325</v>
      </c>
      <c r="H17" s="126">
        <f t="shared" si="3"/>
        <v>-13325</v>
      </c>
    </row>
    <row r="18" spans="1:11" s="16" customFormat="1" ht="18" customHeight="1">
      <c r="A18" s="21"/>
      <c r="B18" s="21"/>
      <c r="C18" s="21"/>
      <c r="D18" s="22"/>
      <c r="E18" s="22"/>
      <c r="F18" s="22" t="s">
        <v>30</v>
      </c>
      <c r="G18" s="57"/>
      <c r="H18" s="28"/>
    </row>
    <row r="19" spans="1:11" s="16" customFormat="1" ht="18" customHeight="1">
      <c r="A19" s="21"/>
      <c r="B19" s="21"/>
      <c r="C19" s="21"/>
      <c r="D19" s="23"/>
      <c r="E19" s="23"/>
      <c r="F19" s="24" t="s">
        <v>27</v>
      </c>
      <c r="G19" s="58">
        <f t="shared" ref="G19:H19" si="4">+G21</f>
        <v>-13325</v>
      </c>
      <c r="H19" s="65">
        <f t="shared" si="4"/>
        <v>-13325</v>
      </c>
    </row>
    <row r="20" spans="1:11" s="16" customFormat="1" ht="42.75" customHeight="1">
      <c r="A20" s="21"/>
      <c r="B20" s="21"/>
      <c r="C20" s="21"/>
      <c r="D20" s="23"/>
      <c r="E20" s="23"/>
      <c r="F20" s="22" t="s">
        <v>31</v>
      </c>
      <c r="G20" s="21"/>
      <c r="H20" s="86"/>
    </row>
    <row r="21" spans="1:11" s="16" customFormat="1" ht="19.5" customHeight="1">
      <c r="A21" s="21"/>
      <c r="B21" s="21"/>
      <c r="C21" s="21"/>
      <c r="D21" s="23"/>
      <c r="E21" s="23"/>
      <c r="F21" s="25" t="s">
        <v>32</v>
      </c>
      <c r="G21" s="59">
        <f t="shared" ref="G21:H21" si="5">+G22</f>
        <v>-13325</v>
      </c>
      <c r="H21" s="28">
        <f t="shared" si="5"/>
        <v>-13325</v>
      </c>
    </row>
    <row r="22" spans="1:11" s="16" customFormat="1" ht="19.5" customHeight="1">
      <c r="A22" s="21"/>
      <c r="B22" s="21"/>
      <c r="C22" s="21"/>
      <c r="D22" s="23"/>
      <c r="E22" s="23"/>
      <c r="F22" s="38" t="s">
        <v>60</v>
      </c>
      <c r="G22" s="59">
        <f>+G23</f>
        <v>-13325</v>
      </c>
      <c r="H22" s="28">
        <f>+H23</f>
        <v>-13325</v>
      </c>
    </row>
    <row r="23" spans="1:11" s="16" customFormat="1" ht="19.5" customHeight="1">
      <c r="A23" s="21"/>
      <c r="B23" s="21"/>
      <c r="C23" s="21"/>
      <c r="D23" s="23"/>
      <c r="E23" s="23"/>
      <c r="F23" s="38" t="s">
        <v>90</v>
      </c>
      <c r="G23" s="28">
        <f>+G24</f>
        <v>-13325</v>
      </c>
      <c r="H23" s="28">
        <f>+H24</f>
        <v>-13325</v>
      </c>
    </row>
    <row r="24" spans="1:11" s="16" customFormat="1" ht="19.5" customHeight="1">
      <c r="A24" s="21"/>
      <c r="B24" s="21"/>
      <c r="C24" s="21"/>
      <c r="D24" s="23"/>
      <c r="E24" s="23"/>
      <c r="F24" s="39" t="s">
        <v>91</v>
      </c>
      <c r="G24" s="65">
        <f t="shared" ref="G24:H24" si="6">+G25</f>
        <v>-13325</v>
      </c>
      <c r="H24" s="65">
        <f t="shared" si="6"/>
        <v>-13325</v>
      </c>
      <c r="K24" s="81"/>
    </row>
    <row r="25" spans="1:11" s="16" customFormat="1" ht="19.5" customHeight="1">
      <c r="A25" s="21"/>
      <c r="B25" s="21"/>
      <c r="C25" s="21"/>
      <c r="D25" s="23"/>
      <c r="E25" s="23"/>
      <c r="F25" s="60" t="s">
        <v>92</v>
      </c>
      <c r="G25" s="59">
        <f>+'1'!D20</f>
        <v>-13325</v>
      </c>
      <c r="H25" s="59">
        <f>+'1'!E20</f>
        <v>-13325</v>
      </c>
    </row>
    <row r="26" spans="1:11" s="16" customFormat="1" ht="22.5" customHeight="1">
      <c r="A26" s="21"/>
      <c r="B26" s="21"/>
      <c r="C26" s="21"/>
      <c r="D26" s="22"/>
      <c r="E26" s="42">
        <v>11001</v>
      </c>
      <c r="F26" s="35" t="s">
        <v>58</v>
      </c>
      <c r="G26" s="66">
        <f t="shared" ref="G26:H26" si="7">+G28</f>
        <v>125</v>
      </c>
      <c r="H26" s="126">
        <f t="shared" si="7"/>
        <v>125</v>
      </c>
    </row>
    <row r="27" spans="1:11" s="16" customFormat="1" ht="18" customHeight="1">
      <c r="A27" s="21"/>
      <c r="B27" s="21"/>
      <c r="C27" s="21"/>
      <c r="D27" s="22"/>
      <c r="E27" s="22"/>
      <c r="F27" s="22" t="s">
        <v>30</v>
      </c>
      <c r="G27" s="57"/>
      <c r="H27" s="28"/>
    </row>
    <row r="28" spans="1:11" s="16" customFormat="1" ht="18" customHeight="1">
      <c r="A28" s="21"/>
      <c r="B28" s="21"/>
      <c r="C28" s="21"/>
      <c r="D28" s="23"/>
      <c r="E28" s="23"/>
      <c r="F28" s="24" t="s">
        <v>27</v>
      </c>
      <c r="G28" s="58">
        <f t="shared" ref="G28:H28" si="8">+G30</f>
        <v>125</v>
      </c>
      <c r="H28" s="65">
        <f t="shared" si="8"/>
        <v>125</v>
      </c>
    </row>
    <row r="29" spans="1:11" s="16" customFormat="1" ht="42.75" customHeight="1">
      <c r="A29" s="21"/>
      <c r="B29" s="21"/>
      <c r="C29" s="21"/>
      <c r="D29" s="23"/>
      <c r="E29" s="23"/>
      <c r="F29" s="22" t="s">
        <v>31</v>
      </c>
      <c r="G29" s="21"/>
      <c r="H29" s="86"/>
    </row>
    <row r="30" spans="1:11" s="16" customFormat="1" ht="19.5" customHeight="1">
      <c r="A30" s="21"/>
      <c r="B30" s="21"/>
      <c r="C30" s="21"/>
      <c r="D30" s="23"/>
      <c r="E30" s="23"/>
      <c r="F30" s="25" t="s">
        <v>32</v>
      </c>
      <c r="G30" s="59">
        <f t="shared" ref="G30:H30" si="9">+G31</f>
        <v>125</v>
      </c>
      <c r="H30" s="28">
        <f t="shared" si="9"/>
        <v>125</v>
      </c>
    </row>
    <row r="31" spans="1:11" s="16" customFormat="1" ht="19.5" customHeight="1">
      <c r="A31" s="21"/>
      <c r="B31" s="21"/>
      <c r="C31" s="21"/>
      <c r="D31" s="23"/>
      <c r="E31" s="23"/>
      <c r="F31" s="38" t="s">
        <v>60</v>
      </c>
      <c r="G31" s="59">
        <f t="shared" ref="G31:H33" si="10">+G32</f>
        <v>125</v>
      </c>
      <c r="H31" s="59">
        <f t="shared" si="10"/>
        <v>125</v>
      </c>
    </row>
    <row r="32" spans="1:11" s="16" customFormat="1" ht="19.5" customHeight="1">
      <c r="A32" s="21"/>
      <c r="B32" s="21"/>
      <c r="C32" s="21"/>
      <c r="D32" s="23"/>
      <c r="E32" s="23"/>
      <c r="F32" s="38" t="s">
        <v>121</v>
      </c>
      <c r="G32" s="59">
        <f t="shared" si="10"/>
        <v>125</v>
      </c>
      <c r="H32" s="28">
        <f t="shared" si="10"/>
        <v>125</v>
      </c>
    </row>
    <row r="33" spans="1:8" s="16" customFormat="1" ht="19.5" customHeight="1">
      <c r="A33" s="21"/>
      <c r="B33" s="21"/>
      <c r="C33" s="21"/>
      <c r="D33" s="23"/>
      <c r="E33" s="23"/>
      <c r="F33" s="39" t="s">
        <v>139</v>
      </c>
      <c r="G33" s="58">
        <f t="shared" si="10"/>
        <v>125</v>
      </c>
      <c r="H33" s="65">
        <f t="shared" si="10"/>
        <v>125</v>
      </c>
    </row>
    <row r="34" spans="1:8" s="16" customFormat="1" ht="19.5" customHeight="1">
      <c r="A34" s="21"/>
      <c r="B34" s="21"/>
      <c r="C34" s="21"/>
      <c r="D34" s="23"/>
      <c r="E34" s="23"/>
      <c r="F34" s="60" t="s">
        <v>140</v>
      </c>
      <c r="G34" s="59">
        <v>125</v>
      </c>
      <c r="H34" s="28">
        <f>+G34</f>
        <v>125</v>
      </c>
    </row>
    <row r="35" spans="1:8" s="13" customFormat="1" ht="35.25" customHeight="1">
      <c r="A35" s="19"/>
      <c r="B35" s="19"/>
      <c r="C35" s="19"/>
      <c r="D35" s="19"/>
      <c r="E35" s="130">
        <v>31001</v>
      </c>
      <c r="F35" s="152" t="s">
        <v>88</v>
      </c>
      <c r="G35" s="79">
        <f>+G37</f>
        <v>13200</v>
      </c>
      <c r="H35" s="15">
        <f>+H37</f>
        <v>13200</v>
      </c>
    </row>
    <row r="36" spans="1:8" s="13" customFormat="1" ht="21.75" customHeight="1">
      <c r="A36" s="19"/>
      <c r="B36" s="19"/>
      <c r="C36" s="19"/>
      <c r="D36" s="19"/>
      <c r="E36" s="19"/>
      <c r="F36" s="38" t="s">
        <v>30</v>
      </c>
      <c r="G36" s="80"/>
      <c r="H36" s="19"/>
    </row>
    <row r="37" spans="1:8" s="13" customFormat="1" ht="24" customHeight="1">
      <c r="A37" s="19"/>
      <c r="B37" s="19"/>
      <c r="C37" s="19"/>
      <c r="D37" s="19"/>
      <c r="E37" s="19"/>
      <c r="F37" s="27" t="s">
        <v>27</v>
      </c>
      <c r="G37" s="90">
        <f>+G39</f>
        <v>13200</v>
      </c>
      <c r="H37" s="90">
        <f>+H39</f>
        <v>13200</v>
      </c>
    </row>
    <row r="38" spans="1:8" s="13" customFormat="1" ht="35.25" customHeight="1">
      <c r="A38" s="19"/>
      <c r="B38" s="19"/>
      <c r="C38" s="19"/>
      <c r="D38" s="19"/>
      <c r="E38" s="19"/>
      <c r="F38" s="38" t="s">
        <v>31</v>
      </c>
      <c r="G38" s="43"/>
      <c r="H38" s="19"/>
    </row>
    <row r="39" spans="1:8" s="13" customFormat="1" ht="24.75" customHeight="1">
      <c r="A39" s="19"/>
      <c r="B39" s="19"/>
      <c r="C39" s="19"/>
      <c r="D39" s="19"/>
      <c r="E39" s="19"/>
      <c r="F39" s="38" t="s">
        <v>32</v>
      </c>
      <c r="G39" s="43">
        <f t="shared" ref="G39:G41" si="11">+G40</f>
        <v>13200</v>
      </c>
      <c r="H39" s="82">
        <f>+H40</f>
        <v>13200</v>
      </c>
    </row>
    <row r="40" spans="1:8" s="13" customFormat="1" ht="21.75" customHeight="1">
      <c r="A40" s="19"/>
      <c r="B40" s="19"/>
      <c r="C40" s="19"/>
      <c r="D40" s="19"/>
      <c r="E40" s="19"/>
      <c r="F40" s="38" t="s">
        <v>81</v>
      </c>
      <c r="G40" s="43">
        <f t="shared" si="11"/>
        <v>13200</v>
      </c>
      <c r="H40" s="82">
        <f>+H41</f>
        <v>13200</v>
      </c>
    </row>
    <row r="41" spans="1:8" s="13" customFormat="1" ht="21" customHeight="1">
      <c r="A41" s="19"/>
      <c r="B41" s="19"/>
      <c r="C41" s="19"/>
      <c r="D41" s="19"/>
      <c r="E41" s="19"/>
      <c r="F41" s="38" t="s">
        <v>82</v>
      </c>
      <c r="G41" s="43">
        <f t="shared" si="11"/>
        <v>13200</v>
      </c>
      <c r="H41" s="82">
        <f>+H42</f>
        <v>13200</v>
      </c>
    </row>
    <row r="42" spans="1:8" s="13" customFormat="1" ht="17.25" customHeight="1">
      <c r="A42" s="19"/>
      <c r="B42" s="19"/>
      <c r="C42" s="19"/>
      <c r="D42" s="19"/>
      <c r="E42" s="19"/>
      <c r="F42" s="38" t="s">
        <v>83</v>
      </c>
      <c r="G42" s="43">
        <f>+G43+G44</f>
        <v>13200</v>
      </c>
      <c r="H42" s="43">
        <f>+H43+H44</f>
        <v>13200</v>
      </c>
    </row>
    <row r="43" spans="1:8" s="13" customFormat="1" ht="24.75" customHeight="1">
      <c r="A43" s="19"/>
      <c r="B43" s="19"/>
      <c r="C43" s="19"/>
      <c r="D43" s="19"/>
      <c r="E43" s="19"/>
      <c r="F43" s="38" t="s">
        <v>93</v>
      </c>
      <c r="G43" s="43">
        <v>12300</v>
      </c>
      <c r="H43" s="43">
        <f>+G43</f>
        <v>12300</v>
      </c>
    </row>
    <row r="44" spans="1:8">
      <c r="A44" s="158"/>
      <c r="B44" s="158"/>
      <c r="C44" s="158"/>
      <c r="D44" s="158"/>
      <c r="E44" s="158"/>
      <c r="F44" s="38" t="s">
        <v>116</v>
      </c>
      <c r="G44" s="43">
        <v>900</v>
      </c>
      <c r="H44" s="166">
        <f>+G44</f>
        <v>900</v>
      </c>
    </row>
    <row r="45" spans="1:8" s="182" customFormat="1" ht="34.5">
      <c r="A45" s="178" t="s">
        <v>133</v>
      </c>
      <c r="B45" s="179"/>
      <c r="C45" s="179"/>
      <c r="D45" s="179"/>
      <c r="E45" s="179"/>
      <c r="F45" s="178" t="s">
        <v>134</v>
      </c>
      <c r="G45" s="180">
        <f t="shared" ref="G45:H45" si="12">G47</f>
        <v>0</v>
      </c>
      <c r="H45" s="181">
        <f t="shared" si="12"/>
        <v>0</v>
      </c>
    </row>
    <row r="46" spans="1:8" s="182" customFormat="1" ht="15.75" customHeight="1">
      <c r="A46" s="183"/>
      <c r="B46" s="183"/>
      <c r="C46" s="183"/>
      <c r="D46" s="183"/>
      <c r="E46" s="183"/>
      <c r="F46" s="183" t="s">
        <v>29</v>
      </c>
      <c r="G46" s="184"/>
      <c r="H46" s="185"/>
    </row>
    <row r="47" spans="1:8" s="182" customFormat="1" ht="33.75" customHeight="1">
      <c r="A47" s="183"/>
      <c r="B47" s="186" t="s">
        <v>33</v>
      </c>
      <c r="C47" s="183"/>
      <c r="D47" s="183"/>
      <c r="E47" s="183"/>
      <c r="F47" s="186" t="s">
        <v>135</v>
      </c>
      <c r="G47" s="187">
        <f t="shared" ref="G47:H47" si="13">G49</f>
        <v>0</v>
      </c>
      <c r="H47" s="181">
        <f t="shared" si="13"/>
        <v>0</v>
      </c>
    </row>
    <row r="48" spans="1:8" s="182" customFormat="1">
      <c r="A48" s="183"/>
      <c r="B48" s="183"/>
      <c r="C48" s="183"/>
      <c r="D48" s="183"/>
      <c r="E48" s="183"/>
      <c r="F48" s="183" t="s">
        <v>29</v>
      </c>
      <c r="G48" s="184"/>
      <c r="H48" s="185"/>
    </row>
    <row r="49" spans="1:8" s="182" customFormat="1">
      <c r="A49" s="183"/>
      <c r="B49" s="183"/>
      <c r="C49" s="186" t="s">
        <v>33</v>
      </c>
      <c r="D49" s="183"/>
      <c r="E49" s="183"/>
      <c r="F49" s="186" t="s">
        <v>123</v>
      </c>
      <c r="G49" s="187">
        <f t="shared" ref="G49:H49" si="14">G51</f>
        <v>0</v>
      </c>
      <c r="H49" s="181">
        <f t="shared" si="14"/>
        <v>0</v>
      </c>
    </row>
    <row r="50" spans="1:8" s="182" customFormat="1">
      <c r="A50" s="188"/>
      <c r="B50" s="188"/>
      <c r="C50" s="188"/>
      <c r="D50" s="183"/>
      <c r="E50" s="183"/>
      <c r="F50" s="183" t="s">
        <v>29</v>
      </c>
      <c r="G50" s="184"/>
      <c r="H50" s="185"/>
    </row>
    <row r="51" spans="1:8" s="194" customFormat="1">
      <c r="A51" s="189"/>
      <c r="B51" s="189"/>
      <c r="C51" s="189"/>
      <c r="D51" s="190"/>
      <c r="E51" s="190"/>
      <c r="F51" s="191" t="s">
        <v>122</v>
      </c>
      <c r="G51" s="192">
        <f t="shared" ref="G51:H51" si="15">G53</f>
        <v>0</v>
      </c>
      <c r="H51" s="193">
        <f t="shared" si="15"/>
        <v>0</v>
      </c>
    </row>
    <row r="52" spans="1:8" s="194" customFormat="1">
      <c r="A52" s="189"/>
      <c r="B52" s="189"/>
      <c r="C52" s="189"/>
      <c r="D52" s="190"/>
      <c r="E52" s="190"/>
      <c r="F52" s="195" t="s">
        <v>29</v>
      </c>
      <c r="G52" s="196"/>
      <c r="H52" s="197"/>
    </row>
    <row r="53" spans="1:8" s="182" customFormat="1">
      <c r="A53" s="195"/>
      <c r="B53" s="195"/>
      <c r="C53" s="195"/>
      <c r="D53" s="191" t="s">
        <v>136</v>
      </c>
      <c r="E53" s="195"/>
      <c r="F53" s="195" t="s">
        <v>123</v>
      </c>
      <c r="G53" s="198">
        <f>G63+G55</f>
        <v>0</v>
      </c>
      <c r="H53" s="199">
        <f>H63+H55</f>
        <v>0</v>
      </c>
    </row>
    <row r="54" spans="1:8" s="182" customFormat="1">
      <c r="A54" s="195"/>
      <c r="B54" s="195"/>
      <c r="C54" s="195"/>
      <c r="D54" s="195"/>
      <c r="E54" s="195"/>
      <c r="F54" s="195" t="s">
        <v>29</v>
      </c>
      <c r="G54" s="195"/>
      <c r="H54" s="195"/>
    </row>
    <row r="55" spans="1:8" s="182" customFormat="1">
      <c r="A55" s="195"/>
      <c r="B55" s="195"/>
      <c r="C55" s="195"/>
      <c r="D55" s="195"/>
      <c r="E55" s="195" t="s">
        <v>126</v>
      </c>
      <c r="F55" s="195" t="s">
        <v>123</v>
      </c>
      <c r="G55" s="200">
        <f t="shared" ref="G55:H55" si="16">G57</f>
        <v>13325</v>
      </c>
      <c r="H55" s="201">
        <f t="shared" si="16"/>
        <v>13325</v>
      </c>
    </row>
    <row r="56" spans="1:8" s="182" customFormat="1">
      <c r="A56" s="195"/>
      <c r="B56" s="195"/>
      <c r="C56" s="195"/>
      <c r="D56" s="195"/>
      <c r="E56" s="195"/>
      <c r="F56" s="195" t="s">
        <v>30</v>
      </c>
      <c r="G56" s="202"/>
      <c r="H56" s="185"/>
    </row>
    <row r="57" spans="1:8" s="182" customFormat="1">
      <c r="A57" s="195"/>
      <c r="B57" s="195"/>
      <c r="C57" s="195"/>
      <c r="D57" s="195"/>
      <c r="E57" s="195"/>
      <c r="F57" s="185" t="s">
        <v>122</v>
      </c>
      <c r="G57" s="203">
        <f t="shared" ref="G57:H57" si="17">G59</f>
        <v>13325</v>
      </c>
      <c r="H57" s="204">
        <f t="shared" si="17"/>
        <v>13325</v>
      </c>
    </row>
    <row r="58" spans="1:8" s="182" customFormat="1" ht="36" customHeight="1">
      <c r="A58" s="195"/>
      <c r="B58" s="195"/>
      <c r="C58" s="195"/>
      <c r="D58" s="195"/>
      <c r="E58" s="195"/>
      <c r="F58" s="195" t="s">
        <v>31</v>
      </c>
      <c r="G58" s="202"/>
      <c r="H58" s="185"/>
    </row>
    <row r="59" spans="1:8" s="182" customFormat="1">
      <c r="A59" s="195"/>
      <c r="B59" s="195"/>
      <c r="C59" s="195"/>
      <c r="D59" s="195"/>
      <c r="E59" s="195"/>
      <c r="F59" s="195" t="s">
        <v>32</v>
      </c>
      <c r="G59" s="198">
        <f t="shared" ref="G59:H61" si="18">G60</f>
        <v>13325</v>
      </c>
      <c r="H59" s="199">
        <f t="shared" si="18"/>
        <v>13325</v>
      </c>
    </row>
    <row r="60" spans="1:8" s="182" customFormat="1">
      <c r="A60" s="195"/>
      <c r="B60" s="195"/>
      <c r="C60" s="195"/>
      <c r="D60" s="195"/>
      <c r="E60" s="195"/>
      <c r="F60" s="195" t="s">
        <v>60</v>
      </c>
      <c r="G60" s="198">
        <f t="shared" si="18"/>
        <v>13325</v>
      </c>
      <c r="H60" s="199">
        <f t="shared" si="18"/>
        <v>13325</v>
      </c>
    </row>
    <row r="61" spans="1:8" s="182" customFormat="1">
      <c r="A61" s="195"/>
      <c r="B61" s="195"/>
      <c r="C61" s="195"/>
      <c r="D61" s="195"/>
      <c r="E61" s="195"/>
      <c r="F61" s="195" t="s">
        <v>137</v>
      </c>
      <c r="G61" s="198">
        <f t="shared" si="18"/>
        <v>13325</v>
      </c>
      <c r="H61" s="199">
        <f t="shared" si="18"/>
        <v>13325</v>
      </c>
    </row>
    <row r="62" spans="1:8" s="182" customFormat="1">
      <c r="A62" s="195"/>
      <c r="B62" s="195"/>
      <c r="C62" s="195"/>
      <c r="D62" s="195"/>
      <c r="E62" s="195"/>
      <c r="F62" s="195" t="s">
        <v>138</v>
      </c>
      <c r="G62" s="199">
        <f>+-G19</f>
        <v>13325</v>
      </c>
      <c r="H62" s="199">
        <f>+G62</f>
        <v>13325</v>
      </c>
    </row>
    <row r="63" spans="1:8" s="182" customFormat="1">
      <c r="A63" s="195"/>
      <c r="B63" s="195"/>
      <c r="C63" s="195"/>
      <c r="D63" s="195"/>
      <c r="E63" s="195" t="s">
        <v>126</v>
      </c>
      <c r="F63" s="195" t="s">
        <v>123</v>
      </c>
      <c r="G63" s="200">
        <f t="shared" ref="G63" si="19">G65</f>
        <v>-13325</v>
      </c>
      <c r="H63" s="201">
        <f t="shared" ref="H63:H69" si="20">+G63</f>
        <v>-13325</v>
      </c>
    </row>
    <row r="64" spans="1:8" s="182" customFormat="1">
      <c r="A64" s="195"/>
      <c r="B64" s="195"/>
      <c r="C64" s="195"/>
      <c r="D64" s="195"/>
      <c r="E64" s="195"/>
      <c r="F64" s="195" t="s">
        <v>30</v>
      </c>
      <c r="G64" s="202"/>
      <c r="H64" s="199">
        <f t="shared" si="20"/>
        <v>0</v>
      </c>
    </row>
    <row r="65" spans="1:8" s="182" customFormat="1">
      <c r="A65" s="195"/>
      <c r="B65" s="195"/>
      <c r="C65" s="195"/>
      <c r="D65" s="195"/>
      <c r="E65" s="195"/>
      <c r="F65" s="185" t="s">
        <v>122</v>
      </c>
      <c r="G65" s="203">
        <f t="shared" ref="G65" si="21">G67</f>
        <v>-13325</v>
      </c>
      <c r="H65" s="199">
        <f t="shared" si="20"/>
        <v>-13325</v>
      </c>
    </row>
    <row r="66" spans="1:8" s="182" customFormat="1" ht="41.25" customHeight="1">
      <c r="A66" s="195"/>
      <c r="B66" s="195"/>
      <c r="C66" s="195"/>
      <c r="D66" s="195"/>
      <c r="E66" s="195"/>
      <c r="F66" s="195" t="s">
        <v>31</v>
      </c>
      <c r="G66" s="202"/>
      <c r="H66" s="199">
        <f t="shared" si="20"/>
        <v>0</v>
      </c>
    </row>
    <row r="67" spans="1:8" s="182" customFormat="1">
      <c r="A67" s="195"/>
      <c r="B67" s="195"/>
      <c r="C67" s="195"/>
      <c r="D67" s="195"/>
      <c r="E67" s="195"/>
      <c r="F67" s="195" t="s">
        <v>32</v>
      </c>
      <c r="G67" s="198">
        <f t="shared" ref="G67:G68" si="22">G68</f>
        <v>-13325</v>
      </c>
      <c r="H67" s="199">
        <f t="shared" si="20"/>
        <v>-13325</v>
      </c>
    </row>
    <row r="68" spans="1:8" s="182" customFormat="1">
      <c r="A68" s="195"/>
      <c r="B68" s="195"/>
      <c r="C68" s="195"/>
      <c r="D68" s="195"/>
      <c r="E68" s="195"/>
      <c r="F68" s="195" t="s">
        <v>60</v>
      </c>
      <c r="G68" s="198">
        <f t="shared" si="22"/>
        <v>-13325</v>
      </c>
      <c r="H68" s="199">
        <f t="shared" si="20"/>
        <v>-13325</v>
      </c>
    </row>
    <row r="69" spans="1:8" s="182" customFormat="1">
      <c r="A69" s="195"/>
      <c r="B69" s="195"/>
      <c r="C69" s="195"/>
      <c r="D69" s="195"/>
      <c r="E69" s="195"/>
      <c r="F69" s="195" t="s">
        <v>137</v>
      </c>
      <c r="G69" s="198">
        <f>+-G62</f>
        <v>-13325</v>
      </c>
      <c r="H69" s="199">
        <f t="shared" si="20"/>
        <v>-13325</v>
      </c>
    </row>
    <row r="70" spans="1:8">
      <c r="A70" s="158"/>
      <c r="B70" s="158"/>
      <c r="C70" s="158"/>
      <c r="D70" s="158"/>
      <c r="E70" s="158"/>
      <c r="F70" s="195" t="s">
        <v>138</v>
      </c>
      <c r="G70" s="198">
        <f>G63</f>
        <v>-13325</v>
      </c>
      <c r="H70" s="198">
        <f>H63</f>
        <v>-13325</v>
      </c>
    </row>
  </sheetData>
  <mergeCells count="7">
    <mergeCell ref="G7:H7"/>
    <mergeCell ref="D2:F2"/>
    <mergeCell ref="D3:F3"/>
    <mergeCell ref="A7:C7"/>
    <mergeCell ref="D7:E7"/>
    <mergeCell ref="F7:F8"/>
    <mergeCell ref="A5:F5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69"/>
  <sheetViews>
    <sheetView showGridLines="0" zoomScaleNormal="100" workbookViewId="0">
      <selection activeCell="C11" sqref="C11"/>
    </sheetView>
  </sheetViews>
  <sheetFormatPr defaultRowHeight="17.25"/>
  <cols>
    <col min="1" max="1" width="31.7109375" style="4" customWidth="1"/>
    <col min="2" max="2" width="74.28515625" style="4" customWidth="1"/>
    <col min="3" max="3" width="13" style="4" customWidth="1"/>
    <col min="4" max="4" width="15.5703125" style="4" customWidth="1"/>
    <col min="5" max="5" width="9.140625" style="4"/>
    <col min="6" max="6" width="9.85546875" style="4" bestFit="1" customWidth="1"/>
    <col min="7" max="244" width="9.140625" style="4"/>
    <col min="245" max="245" width="31.7109375" style="4" customWidth="1"/>
    <col min="246" max="246" width="50.140625" style="4" bestFit="1" customWidth="1"/>
    <col min="247" max="247" width="19.42578125" style="4" bestFit="1" customWidth="1"/>
    <col min="248" max="249" width="16" style="4" bestFit="1" customWidth="1"/>
    <col min="250" max="500" width="9.140625" style="4"/>
    <col min="501" max="501" width="31.7109375" style="4" customWidth="1"/>
    <col min="502" max="502" width="50.140625" style="4" bestFit="1" customWidth="1"/>
    <col min="503" max="503" width="19.42578125" style="4" bestFit="1" customWidth="1"/>
    <col min="504" max="505" width="16" style="4" bestFit="1" customWidth="1"/>
    <col min="506" max="756" width="9.140625" style="4"/>
    <col min="757" max="757" width="31.7109375" style="4" customWidth="1"/>
    <col min="758" max="758" width="50.140625" style="4" bestFit="1" customWidth="1"/>
    <col min="759" max="759" width="19.42578125" style="4" bestFit="1" customWidth="1"/>
    <col min="760" max="761" width="16" style="4" bestFit="1" customWidth="1"/>
    <col min="762" max="1012" width="9.140625" style="4"/>
    <col min="1013" max="1013" width="31.7109375" style="4" customWidth="1"/>
    <col min="1014" max="1014" width="50.140625" style="4" bestFit="1" customWidth="1"/>
    <col min="1015" max="1015" width="19.42578125" style="4" bestFit="1" customWidth="1"/>
    <col min="1016" max="1017" width="16" style="4" bestFit="1" customWidth="1"/>
    <col min="1018" max="1268" width="9.140625" style="4"/>
    <col min="1269" max="1269" width="31.7109375" style="4" customWidth="1"/>
    <col min="1270" max="1270" width="50.140625" style="4" bestFit="1" customWidth="1"/>
    <col min="1271" max="1271" width="19.42578125" style="4" bestFit="1" customWidth="1"/>
    <col min="1272" max="1273" width="16" style="4" bestFit="1" customWidth="1"/>
    <col min="1274" max="1524" width="9.140625" style="4"/>
    <col min="1525" max="1525" width="31.7109375" style="4" customWidth="1"/>
    <col min="1526" max="1526" width="50.140625" style="4" bestFit="1" customWidth="1"/>
    <col min="1527" max="1527" width="19.42578125" style="4" bestFit="1" customWidth="1"/>
    <col min="1528" max="1529" width="16" style="4" bestFit="1" customWidth="1"/>
    <col min="1530" max="1780" width="9.140625" style="4"/>
    <col min="1781" max="1781" width="31.7109375" style="4" customWidth="1"/>
    <col min="1782" max="1782" width="50.140625" style="4" bestFit="1" customWidth="1"/>
    <col min="1783" max="1783" width="19.42578125" style="4" bestFit="1" customWidth="1"/>
    <col min="1784" max="1785" width="16" style="4" bestFit="1" customWidth="1"/>
    <col min="1786" max="2036" width="9.140625" style="4"/>
    <col min="2037" max="2037" width="31.7109375" style="4" customWidth="1"/>
    <col min="2038" max="2038" width="50.140625" style="4" bestFit="1" customWidth="1"/>
    <col min="2039" max="2039" width="19.42578125" style="4" bestFit="1" customWidth="1"/>
    <col min="2040" max="2041" width="16" style="4" bestFit="1" customWidth="1"/>
    <col min="2042" max="2292" width="9.140625" style="4"/>
    <col min="2293" max="2293" width="31.7109375" style="4" customWidth="1"/>
    <col min="2294" max="2294" width="50.140625" style="4" bestFit="1" customWidth="1"/>
    <col min="2295" max="2295" width="19.42578125" style="4" bestFit="1" customWidth="1"/>
    <col min="2296" max="2297" width="16" style="4" bestFit="1" customWidth="1"/>
    <col min="2298" max="2548" width="9.140625" style="4"/>
    <col min="2549" max="2549" width="31.7109375" style="4" customWidth="1"/>
    <col min="2550" max="2550" width="50.140625" style="4" bestFit="1" customWidth="1"/>
    <col min="2551" max="2551" width="19.42578125" style="4" bestFit="1" customWidth="1"/>
    <col min="2552" max="2553" width="16" style="4" bestFit="1" customWidth="1"/>
    <col min="2554" max="2804" width="9.140625" style="4"/>
    <col min="2805" max="2805" width="31.7109375" style="4" customWidth="1"/>
    <col min="2806" max="2806" width="50.140625" style="4" bestFit="1" customWidth="1"/>
    <col min="2807" max="2807" width="19.42578125" style="4" bestFit="1" customWidth="1"/>
    <col min="2808" max="2809" width="16" style="4" bestFit="1" customWidth="1"/>
    <col min="2810" max="3060" width="9.140625" style="4"/>
    <col min="3061" max="3061" width="31.7109375" style="4" customWidth="1"/>
    <col min="3062" max="3062" width="50.140625" style="4" bestFit="1" customWidth="1"/>
    <col min="3063" max="3063" width="19.42578125" style="4" bestFit="1" customWidth="1"/>
    <col min="3064" max="3065" width="16" style="4" bestFit="1" customWidth="1"/>
    <col min="3066" max="3316" width="9.140625" style="4"/>
    <col min="3317" max="3317" width="31.7109375" style="4" customWidth="1"/>
    <col min="3318" max="3318" width="50.140625" style="4" bestFit="1" customWidth="1"/>
    <col min="3319" max="3319" width="19.42578125" style="4" bestFit="1" customWidth="1"/>
    <col min="3320" max="3321" width="16" style="4" bestFit="1" customWidth="1"/>
    <col min="3322" max="3572" width="9.140625" style="4"/>
    <col min="3573" max="3573" width="31.7109375" style="4" customWidth="1"/>
    <col min="3574" max="3574" width="50.140625" style="4" bestFit="1" customWidth="1"/>
    <col min="3575" max="3575" width="19.42578125" style="4" bestFit="1" customWidth="1"/>
    <col min="3576" max="3577" width="16" style="4" bestFit="1" customWidth="1"/>
    <col min="3578" max="3828" width="9.140625" style="4"/>
    <col min="3829" max="3829" width="31.7109375" style="4" customWidth="1"/>
    <col min="3830" max="3830" width="50.140625" style="4" bestFit="1" customWidth="1"/>
    <col min="3831" max="3831" width="19.42578125" style="4" bestFit="1" customWidth="1"/>
    <col min="3832" max="3833" width="16" style="4" bestFit="1" customWidth="1"/>
    <col min="3834" max="4084" width="9.140625" style="4"/>
    <col min="4085" max="4085" width="31.7109375" style="4" customWidth="1"/>
    <col min="4086" max="4086" width="50.140625" style="4" bestFit="1" customWidth="1"/>
    <col min="4087" max="4087" width="19.42578125" style="4" bestFit="1" customWidth="1"/>
    <col min="4088" max="4089" width="16" style="4" bestFit="1" customWidth="1"/>
    <col min="4090" max="4340" width="9.140625" style="4"/>
    <col min="4341" max="4341" width="31.7109375" style="4" customWidth="1"/>
    <col min="4342" max="4342" width="50.140625" style="4" bestFit="1" customWidth="1"/>
    <col min="4343" max="4343" width="19.42578125" style="4" bestFit="1" customWidth="1"/>
    <col min="4344" max="4345" width="16" style="4" bestFit="1" customWidth="1"/>
    <col min="4346" max="4596" width="9.140625" style="4"/>
    <col min="4597" max="4597" width="31.7109375" style="4" customWidth="1"/>
    <col min="4598" max="4598" width="50.140625" style="4" bestFit="1" customWidth="1"/>
    <col min="4599" max="4599" width="19.42578125" style="4" bestFit="1" customWidth="1"/>
    <col min="4600" max="4601" width="16" style="4" bestFit="1" customWidth="1"/>
    <col min="4602" max="4852" width="9.140625" style="4"/>
    <col min="4853" max="4853" width="31.7109375" style="4" customWidth="1"/>
    <col min="4854" max="4854" width="50.140625" style="4" bestFit="1" customWidth="1"/>
    <col min="4855" max="4855" width="19.42578125" style="4" bestFit="1" customWidth="1"/>
    <col min="4856" max="4857" width="16" style="4" bestFit="1" customWidth="1"/>
    <col min="4858" max="5108" width="9.140625" style="4"/>
    <col min="5109" max="5109" width="31.7109375" style="4" customWidth="1"/>
    <col min="5110" max="5110" width="50.140625" style="4" bestFit="1" customWidth="1"/>
    <col min="5111" max="5111" width="19.42578125" style="4" bestFit="1" customWidth="1"/>
    <col min="5112" max="5113" width="16" style="4" bestFit="1" customWidth="1"/>
    <col min="5114" max="5364" width="9.140625" style="4"/>
    <col min="5365" max="5365" width="31.7109375" style="4" customWidth="1"/>
    <col min="5366" max="5366" width="50.140625" style="4" bestFit="1" customWidth="1"/>
    <col min="5367" max="5367" width="19.42578125" style="4" bestFit="1" customWidth="1"/>
    <col min="5368" max="5369" width="16" style="4" bestFit="1" customWidth="1"/>
    <col min="5370" max="5620" width="9.140625" style="4"/>
    <col min="5621" max="5621" width="31.7109375" style="4" customWidth="1"/>
    <col min="5622" max="5622" width="50.140625" style="4" bestFit="1" customWidth="1"/>
    <col min="5623" max="5623" width="19.42578125" style="4" bestFit="1" customWidth="1"/>
    <col min="5624" max="5625" width="16" style="4" bestFit="1" customWidth="1"/>
    <col min="5626" max="5876" width="9.140625" style="4"/>
    <col min="5877" max="5877" width="31.7109375" style="4" customWidth="1"/>
    <col min="5878" max="5878" width="50.140625" style="4" bestFit="1" customWidth="1"/>
    <col min="5879" max="5879" width="19.42578125" style="4" bestFit="1" customWidth="1"/>
    <col min="5880" max="5881" width="16" style="4" bestFit="1" customWidth="1"/>
    <col min="5882" max="6132" width="9.140625" style="4"/>
    <col min="6133" max="6133" width="31.7109375" style="4" customWidth="1"/>
    <col min="6134" max="6134" width="50.140625" style="4" bestFit="1" customWidth="1"/>
    <col min="6135" max="6135" width="19.42578125" style="4" bestFit="1" customWidth="1"/>
    <col min="6136" max="6137" width="16" style="4" bestFit="1" customWidth="1"/>
    <col min="6138" max="6388" width="9.140625" style="4"/>
    <col min="6389" max="6389" width="31.7109375" style="4" customWidth="1"/>
    <col min="6390" max="6390" width="50.140625" style="4" bestFit="1" customWidth="1"/>
    <col min="6391" max="6391" width="19.42578125" style="4" bestFit="1" customWidth="1"/>
    <col min="6392" max="6393" width="16" style="4" bestFit="1" customWidth="1"/>
    <col min="6394" max="6644" width="9.140625" style="4"/>
    <col min="6645" max="6645" width="31.7109375" style="4" customWidth="1"/>
    <col min="6646" max="6646" width="50.140625" style="4" bestFit="1" customWidth="1"/>
    <col min="6647" max="6647" width="19.42578125" style="4" bestFit="1" customWidth="1"/>
    <col min="6648" max="6649" width="16" style="4" bestFit="1" customWidth="1"/>
    <col min="6650" max="6900" width="9.140625" style="4"/>
    <col min="6901" max="6901" width="31.7109375" style="4" customWidth="1"/>
    <col min="6902" max="6902" width="50.140625" style="4" bestFit="1" customWidth="1"/>
    <col min="6903" max="6903" width="19.42578125" style="4" bestFit="1" customWidth="1"/>
    <col min="6904" max="6905" width="16" style="4" bestFit="1" customWidth="1"/>
    <col min="6906" max="7156" width="9.140625" style="4"/>
    <col min="7157" max="7157" width="31.7109375" style="4" customWidth="1"/>
    <col min="7158" max="7158" width="50.140625" style="4" bestFit="1" customWidth="1"/>
    <col min="7159" max="7159" width="19.42578125" style="4" bestFit="1" customWidth="1"/>
    <col min="7160" max="7161" width="16" style="4" bestFit="1" customWidth="1"/>
    <col min="7162" max="7412" width="9.140625" style="4"/>
    <col min="7413" max="7413" width="31.7109375" style="4" customWidth="1"/>
    <col min="7414" max="7414" width="50.140625" style="4" bestFit="1" customWidth="1"/>
    <col min="7415" max="7415" width="19.42578125" style="4" bestFit="1" customWidth="1"/>
    <col min="7416" max="7417" width="16" style="4" bestFit="1" customWidth="1"/>
    <col min="7418" max="7668" width="9.140625" style="4"/>
    <col min="7669" max="7669" width="31.7109375" style="4" customWidth="1"/>
    <col min="7670" max="7670" width="50.140625" style="4" bestFit="1" customWidth="1"/>
    <col min="7671" max="7671" width="19.42578125" style="4" bestFit="1" customWidth="1"/>
    <col min="7672" max="7673" width="16" style="4" bestFit="1" customWidth="1"/>
    <col min="7674" max="7924" width="9.140625" style="4"/>
    <col min="7925" max="7925" width="31.7109375" style="4" customWidth="1"/>
    <col min="7926" max="7926" width="50.140625" style="4" bestFit="1" customWidth="1"/>
    <col min="7927" max="7927" width="19.42578125" style="4" bestFit="1" customWidth="1"/>
    <col min="7928" max="7929" width="16" style="4" bestFit="1" customWidth="1"/>
    <col min="7930" max="8180" width="9.140625" style="4"/>
    <col min="8181" max="8181" width="31.7109375" style="4" customWidth="1"/>
    <col min="8182" max="8182" width="50.140625" style="4" bestFit="1" customWidth="1"/>
    <col min="8183" max="8183" width="19.42578125" style="4" bestFit="1" customWidth="1"/>
    <col min="8184" max="8185" width="16" style="4" bestFit="1" customWidth="1"/>
    <col min="8186" max="8436" width="9.140625" style="4"/>
    <col min="8437" max="8437" width="31.7109375" style="4" customWidth="1"/>
    <col min="8438" max="8438" width="50.140625" style="4" bestFit="1" customWidth="1"/>
    <col min="8439" max="8439" width="19.42578125" style="4" bestFit="1" customWidth="1"/>
    <col min="8440" max="8441" width="16" style="4" bestFit="1" customWidth="1"/>
    <col min="8442" max="8692" width="9.140625" style="4"/>
    <col min="8693" max="8693" width="31.7109375" style="4" customWidth="1"/>
    <col min="8694" max="8694" width="50.140625" style="4" bestFit="1" customWidth="1"/>
    <col min="8695" max="8695" width="19.42578125" style="4" bestFit="1" customWidth="1"/>
    <col min="8696" max="8697" width="16" style="4" bestFit="1" customWidth="1"/>
    <col min="8698" max="8948" width="9.140625" style="4"/>
    <col min="8949" max="8949" width="31.7109375" style="4" customWidth="1"/>
    <col min="8950" max="8950" width="50.140625" style="4" bestFit="1" customWidth="1"/>
    <col min="8951" max="8951" width="19.42578125" style="4" bestFit="1" customWidth="1"/>
    <col min="8952" max="8953" width="16" style="4" bestFit="1" customWidth="1"/>
    <col min="8954" max="9204" width="9.140625" style="4"/>
    <col min="9205" max="9205" width="31.7109375" style="4" customWidth="1"/>
    <col min="9206" max="9206" width="50.140625" style="4" bestFit="1" customWidth="1"/>
    <col min="9207" max="9207" width="19.42578125" style="4" bestFit="1" customWidth="1"/>
    <col min="9208" max="9209" width="16" style="4" bestFit="1" customWidth="1"/>
    <col min="9210" max="9460" width="9.140625" style="4"/>
    <col min="9461" max="9461" width="31.7109375" style="4" customWidth="1"/>
    <col min="9462" max="9462" width="50.140625" style="4" bestFit="1" customWidth="1"/>
    <col min="9463" max="9463" width="19.42578125" style="4" bestFit="1" customWidth="1"/>
    <col min="9464" max="9465" width="16" style="4" bestFit="1" customWidth="1"/>
    <col min="9466" max="9716" width="9.140625" style="4"/>
    <col min="9717" max="9717" width="31.7109375" style="4" customWidth="1"/>
    <col min="9718" max="9718" width="50.140625" style="4" bestFit="1" customWidth="1"/>
    <col min="9719" max="9719" width="19.42578125" style="4" bestFit="1" customWidth="1"/>
    <col min="9720" max="9721" width="16" style="4" bestFit="1" customWidth="1"/>
    <col min="9722" max="9972" width="9.140625" style="4"/>
    <col min="9973" max="9973" width="31.7109375" style="4" customWidth="1"/>
    <col min="9974" max="9974" width="50.140625" style="4" bestFit="1" customWidth="1"/>
    <col min="9975" max="9975" width="19.42578125" style="4" bestFit="1" customWidth="1"/>
    <col min="9976" max="9977" width="16" style="4" bestFit="1" customWidth="1"/>
    <col min="9978" max="10228" width="9.140625" style="4"/>
    <col min="10229" max="10229" width="31.7109375" style="4" customWidth="1"/>
    <col min="10230" max="10230" width="50.140625" style="4" bestFit="1" customWidth="1"/>
    <col min="10231" max="10231" width="19.42578125" style="4" bestFit="1" customWidth="1"/>
    <col min="10232" max="10233" width="16" style="4" bestFit="1" customWidth="1"/>
    <col min="10234" max="10484" width="9.140625" style="4"/>
    <col min="10485" max="10485" width="31.7109375" style="4" customWidth="1"/>
    <col min="10486" max="10486" width="50.140625" style="4" bestFit="1" customWidth="1"/>
    <col min="10487" max="10487" width="19.42578125" style="4" bestFit="1" customWidth="1"/>
    <col min="10488" max="10489" width="16" style="4" bestFit="1" customWidth="1"/>
    <col min="10490" max="10740" width="9.140625" style="4"/>
    <col min="10741" max="10741" width="31.7109375" style="4" customWidth="1"/>
    <col min="10742" max="10742" width="50.140625" style="4" bestFit="1" customWidth="1"/>
    <col min="10743" max="10743" width="19.42578125" style="4" bestFit="1" customWidth="1"/>
    <col min="10744" max="10745" width="16" style="4" bestFit="1" customWidth="1"/>
    <col min="10746" max="10996" width="9.140625" style="4"/>
    <col min="10997" max="10997" width="31.7109375" style="4" customWidth="1"/>
    <col min="10998" max="10998" width="50.140625" style="4" bestFit="1" customWidth="1"/>
    <col min="10999" max="10999" width="19.42578125" style="4" bestFit="1" customWidth="1"/>
    <col min="11000" max="11001" width="16" style="4" bestFit="1" customWidth="1"/>
    <col min="11002" max="11252" width="9.140625" style="4"/>
    <col min="11253" max="11253" width="31.7109375" style="4" customWidth="1"/>
    <col min="11254" max="11254" width="50.140625" style="4" bestFit="1" customWidth="1"/>
    <col min="11255" max="11255" width="19.42578125" style="4" bestFit="1" customWidth="1"/>
    <col min="11256" max="11257" width="16" style="4" bestFit="1" customWidth="1"/>
    <col min="11258" max="11508" width="9.140625" style="4"/>
    <col min="11509" max="11509" width="31.7109375" style="4" customWidth="1"/>
    <col min="11510" max="11510" width="50.140625" style="4" bestFit="1" customWidth="1"/>
    <col min="11511" max="11511" width="19.42578125" style="4" bestFit="1" customWidth="1"/>
    <col min="11512" max="11513" width="16" style="4" bestFit="1" customWidth="1"/>
    <col min="11514" max="11764" width="9.140625" style="4"/>
    <col min="11765" max="11765" width="31.7109375" style="4" customWidth="1"/>
    <col min="11766" max="11766" width="50.140625" style="4" bestFit="1" customWidth="1"/>
    <col min="11767" max="11767" width="19.42578125" style="4" bestFit="1" customWidth="1"/>
    <col min="11768" max="11769" width="16" style="4" bestFit="1" customWidth="1"/>
    <col min="11770" max="12020" width="9.140625" style="4"/>
    <col min="12021" max="12021" width="31.7109375" style="4" customWidth="1"/>
    <col min="12022" max="12022" width="50.140625" style="4" bestFit="1" customWidth="1"/>
    <col min="12023" max="12023" width="19.42578125" style="4" bestFit="1" customWidth="1"/>
    <col min="12024" max="12025" width="16" style="4" bestFit="1" customWidth="1"/>
    <col min="12026" max="12276" width="9.140625" style="4"/>
    <col min="12277" max="12277" width="31.7109375" style="4" customWidth="1"/>
    <col min="12278" max="12278" width="50.140625" style="4" bestFit="1" customWidth="1"/>
    <col min="12279" max="12279" width="19.42578125" style="4" bestFit="1" customWidth="1"/>
    <col min="12280" max="12281" width="16" style="4" bestFit="1" customWidth="1"/>
    <col min="12282" max="12532" width="9.140625" style="4"/>
    <col min="12533" max="12533" width="31.7109375" style="4" customWidth="1"/>
    <col min="12534" max="12534" width="50.140625" style="4" bestFit="1" customWidth="1"/>
    <col min="12535" max="12535" width="19.42578125" style="4" bestFit="1" customWidth="1"/>
    <col min="12536" max="12537" width="16" style="4" bestFit="1" customWidth="1"/>
    <col min="12538" max="12788" width="9.140625" style="4"/>
    <col min="12789" max="12789" width="31.7109375" style="4" customWidth="1"/>
    <col min="12790" max="12790" width="50.140625" style="4" bestFit="1" customWidth="1"/>
    <col min="12791" max="12791" width="19.42578125" style="4" bestFit="1" customWidth="1"/>
    <col min="12792" max="12793" width="16" style="4" bestFit="1" customWidth="1"/>
    <col min="12794" max="13044" width="9.140625" style="4"/>
    <col min="13045" max="13045" width="31.7109375" style="4" customWidth="1"/>
    <col min="13046" max="13046" width="50.140625" style="4" bestFit="1" customWidth="1"/>
    <col min="13047" max="13047" width="19.42578125" style="4" bestFit="1" customWidth="1"/>
    <col min="13048" max="13049" width="16" style="4" bestFit="1" customWidth="1"/>
    <col min="13050" max="13300" width="9.140625" style="4"/>
    <col min="13301" max="13301" width="31.7109375" style="4" customWidth="1"/>
    <col min="13302" max="13302" width="50.140625" style="4" bestFit="1" customWidth="1"/>
    <col min="13303" max="13303" width="19.42578125" style="4" bestFit="1" customWidth="1"/>
    <col min="13304" max="13305" width="16" style="4" bestFit="1" customWidth="1"/>
    <col min="13306" max="13556" width="9.140625" style="4"/>
    <col min="13557" max="13557" width="31.7109375" style="4" customWidth="1"/>
    <col min="13558" max="13558" width="50.140625" style="4" bestFit="1" customWidth="1"/>
    <col min="13559" max="13559" width="19.42578125" style="4" bestFit="1" customWidth="1"/>
    <col min="13560" max="13561" width="16" style="4" bestFit="1" customWidth="1"/>
    <col min="13562" max="13812" width="9.140625" style="4"/>
    <col min="13813" max="13813" width="31.7109375" style="4" customWidth="1"/>
    <col min="13814" max="13814" width="50.140625" style="4" bestFit="1" customWidth="1"/>
    <col min="13815" max="13815" width="19.42578125" style="4" bestFit="1" customWidth="1"/>
    <col min="13816" max="13817" width="16" style="4" bestFit="1" customWidth="1"/>
    <col min="13818" max="14068" width="9.140625" style="4"/>
    <col min="14069" max="14069" width="31.7109375" style="4" customWidth="1"/>
    <col min="14070" max="14070" width="50.140625" style="4" bestFit="1" customWidth="1"/>
    <col min="14071" max="14071" width="19.42578125" style="4" bestFit="1" customWidth="1"/>
    <col min="14072" max="14073" width="16" style="4" bestFit="1" customWidth="1"/>
    <col min="14074" max="14324" width="9.140625" style="4"/>
    <col min="14325" max="14325" width="31.7109375" style="4" customWidth="1"/>
    <col min="14326" max="14326" width="50.140625" style="4" bestFit="1" customWidth="1"/>
    <col min="14327" max="14327" width="19.42578125" style="4" bestFit="1" customWidth="1"/>
    <col min="14328" max="14329" width="16" style="4" bestFit="1" customWidth="1"/>
    <col min="14330" max="14580" width="9.140625" style="4"/>
    <col min="14581" max="14581" width="31.7109375" style="4" customWidth="1"/>
    <col min="14582" max="14582" width="50.140625" style="4" bestFit="1" customWidth="1"/>
    <col min="14583" max="14583" width="19.42578125" style="4" bestFit="1" customWidth="1"/>
    <col min="14584" max="14585" width="16" style="4" bestFit="1" customWidth="1"/>
    <col min="14586" max="14836" width="9.140625" style="4"/>
    <col min="14837" max="14837" width="31.7109375" style="4" customWidth="1"/>
    <col min="14838" max="14838" width="50.140625" style="4" bestFit="1" customWidth="1"/>
    <col min="14839" max="14839" width="19.42578125" style="4" bestFit="1" customWidth="1"/>
    <col min="14840" max="14841" width="16" style="4" bestFit="1" customWidth="1"/>
    <col min="14842" max="15092" width="9.140625" style="4"/>
    <col min="15093" max="15093" width="31.7109375" style="4" customWidth="1"/>
    <col min="15094" max="15094" width="50.140625" style="4" bestFit="1" customWidth="1"/>
    <col min="15095" max="15095" width="19.42578125" style="4" bestFit="1" customWidth="1"/>
    <col min="15096" max="15097" width="16" style="4" bestFit="1" customWidth="1"/>
    <col min="15098" max="15348" width="9.140625" style="4"/>
    <col min="15349" max="15349" width="31.7109375" style="4" customWidth="1"/>
    <col min="15350" max="15350" width="50.140625" style="4" bestFit="1" customWidth="1"/>
    <col min="15351" max="15351" width="19.42578125" style="4" bestFit="1" customWidth="1"/>
    <col min="15352" max="15353" width="16" style="4" bestFit="1" customWidth="1"/>
    <col min="15354" max="15604" width="9.140625" style="4"/>
    <col min="15605" max="15605" width="31.7109375" style="4" customWidth="1"/>
    <col min="15606" max="15606" width="50.140625" style="4" bestFit="1" customWidth="1"/>
    <col min="15607" max="15607" width="19.42578125" style="4" bestFit="1" customWidth="1"/>
    <col min="15608" max="15609" width="16" style="4" bestFit="1" customWidth="1"/>
    <col min="15610" max="15860" width="9.140625" style="4"/>
    <col min="15861" max="15861" width="31.7109375" style="4" customWidth="1"/>
    <col min="15862" max="15862" width="50.140625" style="4" bestFit="1" customWidth="1"/>
    <col min="15863" max="15863" width="19.42578125" style="4" bestFit="1" customWidth="1"/>
    <col min="15864" max="15865" width="16" style="4" bestFit="1" customWidth="1"/>
    <col min="15866" max="16116" width="9.140625" style="4"/>
    <col min="16117" max="16117" width="31.7109375" style="4" customWidth="1"/>
    <col min="16118" max="16118" width="50.140625" style="4" bestFit="1" customWidth="1"/>
    <col min="16119" max="16119" width="19.42578125" style="4" bestFit="1" customWidth="1"/>
    <col min="16120" max="16121" width="16" style="4" bestFit="1" customWidth="1"/>
    <col min="16122" max="16384" width="9.140625" style="4"/>
  </cols>
  <sheetData>
    <row r="1" spans="1:33" s="95" customFormat="1">
      <c r="C1" s="306" t="s">
        <v>70</v>
      </c>
      <c r="D1" s="306"/>
    </row>
    <row r="2" spans="1:33" s="97" customFormat="1">
      <c r="D2" s="98" t="s">
        <v>73</v>
      </c>
      <c r="I2" s="95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</row>
    <row r="3" spans="1:33" s="97" customFormat="1" ht="15.75" customHeight="1">
      <c r="C3" s="307" t="s">
        <v>49</v>
      </c>
      <c r="D3" s="307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</row>
    <row r="4" spans="1:33" ht="20.25" customHeight="1">
      <c r="I4" s="97"/>
    </row>
    <row r="5" spans="1:33" s="3" customFormat="1" ht="54.75" customHeight="1">
      <c r="A5" s="305" t="s">
        <v>158</v>
      </c>
      <c r="B5" s="305"/>
      <c r="C5" s="305"/>
      <c r="D5" s="305"/>
    </row>
    <row r="6" spans="1:33" s="3" customFormat="1" ht="18.75" customHeight="1">
      <c r="A6" s="94"/>
      <c r="B6" s="94"/>
    </row>
    <row r="7" spans="1:33" s="3" customFormat="1">
      <c r="A7" s="304" t="s">
        <v>11</v>
      </c>
      <c r="B7" s="304"/>
    </row>
    <row r="9" spans="1:33" ht="43.5" customHeight="1">
      <c r="A9" s="302" t="s">
        <v>36</v>
      </c>
      <c r="B9" s="303"/>
    </row>
    <row r="10" spans="1:33" ht="21.75" customHeight="1">
      <c r="A10" s="48" t="s">
        <v>0</v>
      </c>
      <c r="B10" s="44" t="s">
        <v>1</v>
      </c>
    </row>
    <row r="11" spans="1:33" ht="24" customHeight="1">
      <c r="A11" s="49">
        <v>1090</v>
      </c>
      <c r="B11" s="45" t="s">
        <v>10</v>
      </c>
    </row>
    <row r="12" spans="1:33" ht="34.5" customHeight="1">
      <c r="A12" s="47" t="s">
        <v>2</v>
      </c>
      <c r="B12" s="46"/>
    </row>
    <row r="13" spans="1:33" ht="72.75" customHeight="1">
      <c r="A13" s="51" t="s">
        <v>3</v>
      </c>
      <c r="B13" s="62">
        <v>1090</v>
      </c>
      <c r="C13" s="291" t="s">
        <v>77</v>
      </c>
      <c r="D13" s="291"/>
    </row>
    <row r="14" spans="1:33" ht="33.75" customHeight="1">
      <c r="A14" s="5" t="s">
        <v>4</v>
      </c>
      <c r="B14" s="63">
        <v>11001</v>
      </c>
      <c r="C14" s="124" t="s">
        <v>74</v>
      </c>
      <c r="D14" s="124" t="s">
        <v>66</v>
      </c>
    </row>
    <row r="15" spans="1:33" ht="26.25" customHeight="1">
      <c r="A15" s="51" t="s">
        <v>5</v>
      </c>
      <c r="B15" s="35" t="s">
        <v>58</v>
      </c>
      <c r="C15" s="284"/>
      <c r="D15" s="284"/>
      <c r="F15" s="52"/>
    </row>
    <row r="16" spans="1:33" ht="59.25" customHeight="1">
      <c r="A16" s="51" t="s">
        <v>6</v>
      </c>
      <c r="B16" s="36" t="s">
        <v>59</v>
      </c>
      <c r="C16" s="285"/>
      <c r="D16" s="285"/>
    </row>
    <row r="17" spans="1:6">
      <c r="A17" s="51" t="s">
        <v>7</v>
      </c>
      <c r="B17" s="37" t="s">
        <v>80</v>
      </c>
      <c r="C17" s="285"/>
      <c r="D17" s="285"/>
    </row>
    <row r="18" spans="1:6" ht="33" customHeight="1">
      <c r="A18" s="6" t="s">
        <v>37</v>
      </c>
      <c r="B18" s="125" t="s">
        <v>84</v>
      </c>
      <c r="C18" s="285"/>
      <c r="D18" s="285"/>
    </row>
    <row r="19" spans="1:6" ht="23.25" customHeight="1">
      <c r="A19" s="287" t="s">
        <v>8</v>
      </c>
      <c r="B19" s="288"/>
      <c r="C19" s="286"/>
      <c r="D19" s="286"/>
    </row>
    <row r="20" spans="1:6" ht="17.25" hidden="1" customHeight="1">
      <c r="A20" s="40" t="s">
        <v>38</v>
      </c>
      <c r="B20" s="41"/>
      <c r="C20" s="61"/>
      <c r="D20" s="61"/>
    </row>
    <row r="21" spans="1:6" ht="17.25" hidden="1" customHeight="1">
      <c r="A21" s="40" t="s">
        <v>39</v>
      </c>
      <c r="B21" s="41"/>
      <c r="C21" s="61"/>
      <c r="D21" s="61"/>
    </row>
    <row r="22" spans="1:6" ht="33" customHeight="1">
      <c r="A22" s="289" t="s">
        <v>9</v>
      </c>
      <c r="B22" s="290"/>
      <c r="C22" s="232">
        <f>+'2'!G17</f>
        <v>-13325</v>
      </c>
      <c r="D22" s="90">
        <f>+'2'!H17</f>
        <v>-13325</v>
      </c>
    </row>
    <row r="23" spans="1:6" ht="73.5" customHeight="1">
      <c r="A23" s="51" t="s">
        <v>3</v>
      </c>
      <c r="B23" s="62">
        <v>1090</v>
      </c>
      <c r="C23" s="291" t="s">
        <v>55</v>
      </c>
      <c r="D23" s="291"/>
    </row>
    <row r="24" spans="1:6" ht="33.75" customHeight="1">
      <c r="A24" s="5" t="s">
        <v>4</v>
      </c>
      <c r="B24" s="63">
        <v>11001</v>
      </c>
      <c r="C24" s="124" t="s">
        <v>74</v>
      </c>
      <c r="D24" s="124" t="s">
        <v>66</v>
      </c>
    </row>
    <row r="25" spans="1:6" ht="26.25" customHeight="1">
      <c r="A25" s="51" t="s">
        <v>5</v>
      </c>
      <c r="B25" s="35" t="s">
        <v>58</v>
      </c>
      <c r="C25" s="284"/>
      <c r="D25" s="284"/>
      <c r="F25" s="52"/>
    </row>
    <row r="26" spans="1:6" ht="59.25" customHeight="1">
      <c r="A26" s="51" t="s">
        <v>6</v>
      </c>
      <c r="B26" s="36" t="s">
        <v>59</v>
      </c>
      <c r="C26" s="285"/>
      <c r="D26" s="285"/>
    </row>
    <row r="27" spans="1:6">
      <c r="A27" s="51" t="s">
        <v>7</v>
      </c>
      <c r="B27" s="37" t="s">
        <v>80</v>
      </c>
      <c r="C27" s="285"/>
      <c r="D27" s="285"/>
    </row>
    <row r="28" spans="1:6" ht="33" customHeight="1">
      <c r="A28" s="6" t="s">
        <v>37</v>
      </c>
      <c r="B28" s="125" t="s">
        <v>84</v>
      </c>
      <c r="C28" s="285"/>
      <c r="D28" s="285"/>
    </row>
    <row r="29" spans="1:6" ht="23.25" customHeight="1">
      <c r="A29" s="287" t="s">
        <v>8</v>
      </c>
      <c r="B29" s="288"/>
      <c r="C29" s="286"/>
      <c r="D29" s="286"/>
    </row>
    <row r="30" spans="1:6" ht="17.25" hidden="1" customHeight="1">
      <c r="A30" s="40" t="s">
        <v>38</v>
      </c>
      <c r="B30" s="41"/>
      <c r="C30" s="61"/>
      <c r="D30" s="61"/>
    </row>
    <row r="31" spans="1:6" ht="17.25" hidden="1" customHeight="1">
      <c r="A31" s="40" t="s">
        <v>39</v>
      </c>
      <c r="B31" s="41"/>
      <c r="C31" s="61"/>
      <c r="D31" s="61"/>
    </row>
    <row r="32" spans="1:6" ht="33" customHeight="1">
      <c r="A32" s="289" t="s">
        <v>9</v>
      </c>
      <c r="B32" s="290"/>
      <c r="C32" s="232">
        <f>+'2'!G26</f>
        <v>125</v>
      </c>
      <c r="D32" s="90">
        <f>+'2'!H26</f>
        <v>125</v>
      </c>
    </row>
    <row r="33" spans="1:6" ht="73.5" customHeight="1">
      <c r="A33" s="51" t="s">
        <v>3</v>
      </c>
      <c r="B33" s="62">
        <v>1090</v>
      </c>
      <c r="C33" s="291" t="s">
        <v>55</v>
      </c>
      <c r="D33" s="291"/>
    </row>
    <row r="34" spans="1:6" ht="30" customHeight="1">
      <c r="A34" s="5" t="s">
        <v>4</v>
      </c>
      <c r="B34" s="63">
        <v>31001</v>
      </c>
      <c r="C34" s="124" t="s">
        <v>74</v>
      </c>
      <c r="D34" s="124" t="s">
        <v>66</v>
      </c>
    </row>
    <row r="35" spans="1:6" ht="38.25" customHeight="1">
      <c r="A35" s="51" t="s">
        <v>5</v>
      </c>
      <c r="B35" s="35" t="s">
        <v>120</v>
      </c>
      <c r="C35" s="284"/>
      <c r="D35" s="284"/>
      <c r="F35" s="52"/>
    </row>
    <row r="36" spans="1:6" ht="51" customHeight="1">
      <c r="A36" s="51" t="s">
        <v>6</v>
      </c>
      <c r="B36" s="36" t="str">
        <f>+'1'!C35</f>
        <v xml:space="preserve">Փրկարար  ծառայության ստորաբաժանումների նյութատեխնիկական բազայով ապահովում
</v>
      </c>
      <c r="C36" s="296"/>
      <c r="D36" s="296"/>
    </row>
    <row r="37" spans="1:6" ht="35.25" customHeight="1">
      <c r="A37" s="51" t="s">
        <v>7</v>
      </c>
      <c r="B37" s="37" t="str">
        <f>+'1'!C37</f>
        <v>Պետական մարմինների կողմից  ոչ ֆինանասական ակտիվների հետ գործառնություններ</v>
      </c>
      <c r="C37" s="296"/>
      <c r="D37" s="296"/>
    </row>
    <row r="38" spans="1:6" ht="33" customHeight="1">
      <c r="A38" s="6" t="s">
        <v>37</v>
      </c>
      <c r="B38" s="125" t="s">
        <v>84</v>
      </c>
      <c r="C38" s="296"/>
      <c r="D38" s="296"/>
    </row>
    <row r="39" spans="1:6" ht="15.75" customHeight="1">
      <c r="A39" s="287" t="s">
        <v>8</v>
      </c>
      <c r="B39" s="288"/>
      <c r="C39" s="297"/>
      <c r="D39" s="297"/>
    </row>
    <row r="40" spans="1:6" ht="17.25" hidden="1" customHeight="1">
      <c r="A40" s="40" t="s">
        <v>38</v>
      </c>
      <c r="B40" s="41"/>
      <c r="C40" s="61"/>
      <c r="D40" s="61"/>
    </row>
    <row r="41" spans="1:6" ht="17.25" hidden="1" customHeight="1">
      <c r="A41" s="40" t="s">
        <v>39</v>
      </c>
      <c r="B41" s="41"/>
      <c r="C41" s="61"/>
      <c r="D41" s="61"/>
    </row>
    <row r="42" spans="1:6" ht="17.25" customHeight="1">
      <c r="A42" s="298" t="s">
        <v>112</v>
      </c>
      <c r="B42" s="37" t="s">
        <v>86</v>
      </c>
      <c r="C42" s="37">
        <v>2</v>
      </c>
      <c r="D42" s="61">
        <v>2</v>
      </c>
    </row>
    <row r="43" spans="1:6" ht="17.25" customHeight="1">
      <c r="A43" s="299"/>
      <c r="B43" s="35" t="s">
        <v>118</v>
      </c>
      <c r="C43" s="35">
        <v>5</v>
      </c>
      <c r="D43" s="61">
        <v>5</v>
      </c>
    </row>
    <row r="44" spans="1:6" ht="37.5" customHeight="1">
      <c r="A44" s="298" t="s">
        <v>113</v>
      </c>
      <c r="B44" s="35" t="s">
        <v>87</v>
      </c>
      <c r="C44" s="128">
        <v>10</v>
      </c>
      <c r="D44" s="157">
        <v>10</v>
      </c>
    </row>
    <row r="45" spans="1:6" ht="35.25" customHeight="1">
      <c r="A45" s="299"/>
      <c r="B45" s="35" t="s">
        <v>119</v>
      </c>
      <c r="C45" s="164">
        <v>8</v>
      </c>
      <c r="D45" s="157">
        <v>8</v>
      </c>
    </row>
    <row r="46" spans="1:6" ht="33" customHeight="1">
      <c r="A46" s="289" t="s">
        <v>9</v>
      </c>
      <c r="B46" s="290"/>
      <c r="C46" s="233">
        <f>+'2'!G35</f>
        <v>13200</v>
      </c>
      <c r="D46" s="234">
        <f>+'2'!H35</f>
        <v>13200</v>
      </c>
    </row>
    <row r="47" spans="1:6" s="170" customFormat="1" ht="20.25" customHeight="1">
      <c r="A47" s="301" t="s">
        <v>122</v>
      </c>
      <c r="B47" s="301"/>
    </row>
    <row r="48" spans="1:6" s="170" customFormat="1">
      <c r="A48" s="300" t="s">
        <v>141</v>
      </c>
      <c r="B48" s="300"/>
    </row>
    <row r="49" spans="1:4" s="3" customFormat="1" ht="18" customHeight="1"/>
    <row r="50" spans="1:4" s="3" customFormat="1" ht="31.5" customHeight="1">
      <c r="A50" s="169" t="s">
        <v>142</v>
      </c>
      <c r="B50" s="169" t="s">
        <v>143</v>
      </c>
    </row>
    <row r="51" spans="1:4" s="3" customFormat="1" ht="20.25" customHeight="1">
      <c r="A51" s="205">
        <v>1139</v>
      </c>
      <c r="B51" s="172" t="s">
        <v>144</v>
      </c>
    </row>
    <row r="52" spans="1:4" s="3" customFormat="1">
      <c r="A52" s="172"/>
      <c r="B52" s="172"/>
    </row>
    <row r="53" spans="1:4" s="3" customFormat="1">
      <c r="A53" s="295" t="s">
        <v>145</v>
      </c>
      <c r="B53" s="295"/>
    </row>
    <row r="54" spans="1:4" s="3" customFormat="1" ht="75.75" customHeight="1">
      <c r="A54" s="172" t="s">
        <v>146</v>
      </c>
      <c r="B54" s="206">
        <v>1139</v>
      </c>
      <c r="C54" s="271" t="s">
        <v>55</v>
      </c>
      <c r="D54" s="272"/>
    </row>
    <row r="55" spans="1:4" s="3" customFormat="1">
      <c r="A55" s="172" t="s">
        <v>147</v>
      </c>
      <c r="B55" s="207" t="s">
        <v>148</v>
      </c>
      <c r="C55" s="124" t="s">
        <v>74</v>
      </c>
      <c r="D55" s="124" t="s">
        <v>66</v>
      </c>
    </row>
    <row r="56" spans="1:4" s="3" customFormat="1" ht="27" customHeight="1">
      <c r="A56" s="172" t="s">
        <v>149</v>
      </c>
      <c r="B56" s="172" t="s">
        <v>144</v>
      </c>
      <c r="C56" s="292"/>
      <c r="D56" s="292"/>
    </row>
    <row r="57" spans="1:4" s="3" customFormat="1" ht="69">
      <c r="A57" s="172" t="s">
        <v>150</v>
      </c>
      <c r="B57" s="172" t="s">
        <v>151</v>
      </c>
      <c r="C57" s="293"/>
      <c r="D57" s="293"/>
    </row>
    <row r="58" spans="1:4" s="3" customFormat="1" ht="22.5" customHeight="1">
      <c r="A58" s="172" t="s">
        <v>152</v>
      </c>
      <c r="B58" s="172" t="s">
        <v>153</v>
      </c>
      <c r="C58" s="293"/>
      <c r="D58" s="293"/>
    </row>
    <row r="59" spans="1:4" s="3" customFormat="1" ht="33.75" customHeight="1">
      <c r="A59" s="172" t="s">
        <v>154</v>
      </c>
      <c r="B59" s="172" t="s">
        <v>155</v>
      </c>
      <c r="C59" s="293"/>
      <c r="D59" s="293"/>
    </row>
    <row r="60" spans="1:4" s="3" customFormat="1" ht="17.25" customHeight="1">
      <c r="A60" s="259" t="s">
        <v>156</v>
      </c>
      <c r="B60" s="259"/>
      <c r="C60" s="294"/>
      <c r="D60" s="294"/>
    </row>
    <row r="61" spans="1:4" s="3" customFormat="1" ht="18.75" customHeight="1">
      <c r="A61" s="283" t="s">
        <v>157</v>
      </c>
      <c r="B61" s="283"/>
      <c r="C61" s="208">
        <f>+'2'!G55</f>
        <v>13325</v>
      </c>
      <c r="D61" s="208">
        <f>+'2'!H55</f>
        <v>13325</v>
      </c>
    </row>
    <row r="62" spans="1:4" s="3" customFormat="1" ht="80.25" customHeight="1">
      <c r="A62" s="172" t="s">
        <v>146</v>
      </c>
      <c r="B62" s="207">
        <v>1139</v>
      </c>
      <c r="C62" s="271" t="s">
        <v>77</v>
      </c>
      <c r="D62" s="272"/>
    </row>
    <row r="63" spans="1:4" s="3" customFormat="1" ht="52.5" customHeight="1">
      <c r="A63" s="172" t="s">
        <v>147</v>
      </c>
      <c r="B63" s="207" t="s">
        <v>148</v>
      </c>
      <c r="C63" s="124" t="s">
        <v>74</v>
      </c>
      <c r="D63" s="124" t="s">
        <v>66</v>
      </c>
    </row>
    <row r="64" spans="1:4" s="3" customFormat="1" ht="27" customHeight="1">
      <c r="A64" s="172" t="s">
        <v>149</v>
      </c>
      <c r="B64" s="172" t="s">
        <v>144</v>
      </c>
      <c r="C64" s="292"/>
      <c r="D64" s="292"/>
    </row>
    <row r="65" spans="1:4" s="3" customFormat="1" ht="69">
      <c r="A65" s="172" t="s">
        <v>150</v>
      </c>
      <c r="B65" s="172" t="s">
        <v>151</v>
      </c>
      <c r="C65" s="293"/>
      <c r="D65" s="293"/>
    </row>
    <row r="66" spans="1:4" s="3" customFormat="1" ht="22.5" customHeight="1">
      <c r="A66" s="172" t="s">
        <v>152</v>
      </c>
      <c r="B66" s="172" t="s">
        <v>153</v>
      </c>
      <c r="C66" s="293"/>
      <c r="D66" s="293"/>
    </row>
    <row r="67" spans="1:4" s="3" customFormat="1" ht="33.75" customHeight="1">
      <c r="A67" s="172" t="s">
        <v>154</v>
      </c>
      <c r="B67" s="172" t="s">
        <v>155</v>
      </c>
      <c r="C67" s="293"/>
      <c r="D67" s="293"/>
    </row>
    <row r="68" spans="1:4" s="3" customFormat="1" ht="17.25" customHeight="1">
      <c r="A68" s="259" t="s">
        <v>156</v>
      </c>
      <c r="B68" s="259"/>
      <c r="C68" s="294"/>
      <c r="D68" s="294"/>
    </row>
    <row r="69" spans="1:4" s="3" customFormat="1" ht="18.75" customHeight="1">
      <c r="A69" s="283" t="s">
        <v>157</v>
      </c>
      <c r="B69" s="283"/>
      <c r="C69" s="208">
        <f>+'2'!G69</f>
        <v>-13325</v>
      </c>
      <c r="D69" s="208">
        <f>+'2'!H69</f>
        <v>-13325</v>
      </c>
    </row>
  </sheetData>
  <mergeCells count="35">
    <mergeCell ref="C23:D23"/>
    <mergeCell ref="C15:C19"/>
    <mergeCell ref="D15:D19"/>
    <mergeCell ref="C1:D1"/>
    <mergeCell ref="C3:D3"/>
    <mergeCell ref="A9:B9"/>
    <mergeCell ref="A7:B7"/>
    <mergeCell ref="A22:B22"/>
    <mergeCell ref="A5:D5"/>
    <mergeCell ref="A19:B19"/>
    <mergeCell ref="C13:D13"/>
    <mergeCell ref="C35:C39"/>
    <mergeCell ref="D35:D39"/>
    <mergeCell ref="A42:A43"/>
    <mergeCell ref="A44:A45"/>
    <mergeCell ref="A48:B48"/>
    <mergeCell ref="A46:B46"/>
    <mergeCell ref="A39:B39"/>
    <mergeCell ref="A47:B47"/>
    <mergeCell ref="A69:B69"/>
    <mergeCell ref="C25:C29"/>
    <mergeCell ref="D25:D29"/>
    <mergeCell ref="A29:B29"/>
    <mergeCell ref="A32:B32"/>
    <mergeCell ref="C33:D33"/>
    <mergeCell ref="A61:B61"/>
    <mergeCell ref="C62:D62"/>
    <mergeCell ref="C64:C68"/>
    <mergeCell ref="D64:D68"/>
    <mergeCell ref="A68:B68"/>
    <mergeCell ref="A53:B53"/>
    <mergeCell ref="C54:D54"/>
    <mergeCell ref="C56:C60"/>
    <mergeCell ref="D56:D60"/>
    <mergeCell ref="A60:B60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49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G68"/>
  <sheetViews>
    <sheetView topLeftCell="A57" zoomScaleNormal="100" workbookViewId="0">
      <selection activeCell="C58" sqref="C58:D58"/>
    </sheetView>
  </sheetViews>
  <sheetFormatPr defaultRowHeight="17.25"/>
  <cols>
    <col min="1" max="1" width="39.85546875" style="3" customWidth="1"/>
    <col min="2" max="2" width="64.5703125" style="3" customWidth="1"/>
    <col min="3" max="3" width="14.42578125" style="3" customWidth="1"/>
    <col min="4" max="4" width="15.140625" style="3" customWidth="1"/>
    <col min="5" max="5" width="13.28515625" style="3" customWidth="1"/>
    <col min="6" max="16384" width="9.140625" style="3"/>
  </cols>
  <sheetData>
    <row r="1" spans="1:6" s="4" customFormat="1" ht="57" customHeight="1">
      <c r="B1" s="308" t="s">
        <v>79</v>
      </c>
      <c r="C1" s="308"/>
      <c r="D1" s="308"/>
    </row>
    <row r="2" spans="1:6" ht="43.5" customHeight="1">
      <c r="A2" s="309" t="s">
        <v>159</v>
      </c>
      <c r="B2" s="309"/>
      <c r="C2" s="309"/>
      <c r="D2" s="309"/>
      <c r="E2" s="309"/>
      <c r="F2" s="309"/>
    </row>
    <row r="3" spans="1:6">
      <c r="A3" s="304" t="s">
        <v>11</v>
      </c>
      <c r="B3" s="304"/>
      <c r="C3" s="304"/>
      <c r="D3" s="304"/>
      <c r="E3" s="304"/>
      <c r="F3" s="304"/>
    </row>
    <row r="4" spans="1:6" ht="7.5" customHeight="1">
      <c r="A4" s="53"/>
      <c r="B4" s="53"/>
      <c r="C4" s="93"/>
      <c r="D4" s="93"/>
      <c r="E4" s="93"/>
      <c r="F4" s="93"/>
    </row>
    <row r="5" spans="1:6">
      <c r="A5" s="1" t="s">
        <v>12</v>
      </c>
      <c r="B5" s="2"/>
      <c r="C5" s="2"/>
      <c r="D5" s="2"/>
      <c r="E5" s="2"/>
      <c r="F5" s="2"/>
    </row>
    <row r="6" spans="1:6" s="4" customFormat="1" ht="21.75" customHeight="1">
      <c r="A6" s="48" t="s">
        <v>0</v>
      </c>
      <c r="B6" s="44" t="s">
        <v>1</v>
      </c>
    </row>
    <row r="7" spans="1:6" s="4" customFormat="1" ht="24" customHeight="1">
      <c r="A7" s="49">
        <v>1090</v>
      </c>
      <c r="B7" s="45" t="s">
        <v>10</v>
      </c>
    </row>
    <row r="8" spans="1:6" s="4" customFormat="1" ht="34.5" customHeight="1">
      <c r="A8" s="47" t="s">
        <v>2</v>
      </c>
      <c r="B8" s="46"/>
    </row>
    <row r="9" spans="1:6" s="4" customFormat="1" ht="72.75" customHeight="1">
      <c r="A9" s="51" t="s">
        <v>3</v>
      </c>
      <c r="B9" s="62">
        <v>1090</v>
      </c>
      <c r="C9" s="291" t="s">
        <v>77</v>
      </c>
      <c r="D9" s="291"/>
    </row>
    <row r="10" spans="1:6" s="4" customFormat="1" ht="33.75" customHeight="1">
      <c r="A10" s="5" t="s">
        <v>4</v>
      </c>
      <c r="B10" s="63">
        <v>11001</v>
      </c>
      <c r="C10" s="124" t="s">
        <v>74</v>
      </c>
      <c r="D10" s="124" t="s">
        <v>66</v>
      </c>
    </row>
    <row r="11" spans="1:6" s="4" customFormat="1" ht="26.25" customHeight="1">
      <c r="A11" s="51" t="s">
        <v>5</v>
      </c>
      <c r="B11" s="35" t="s">
        <v>58</v>
      </c>
      <c r="C11" s="284"/>
      <c r="D11" s="284"/>
      <c r="F11" s="52"/>
    </row>
    <row r="12" spans="1:6" s="4" customFormat="1" ht="59.25" customHeight="1">
      <c r="A12" s="51" t="s">
        <v>6</v>
      </c>
      <c r="B12" s="36" t="s">
        <v>59</v>
      </c>
      <c r="C12" s="285"/>
      <c r="D12" s="285"/>
    </row>
    <row r="13" spans="1:6" s="4" customFormat="1">
      <c r="A13" s="51" t="s">
        <v>7</v>
      </c>
      <c r="B13" s="37" t="s">
        <v>80</v>
      </c>
      <c r="C13" s="285"/>
      <c r="D13" s="285"/>
    </row>
    <row r="14" spans="1:6" s="4" customFormat="1" ht="33" customHeight="1">
      <c r="A14" s="6" t="s">
        <v>37</v>
      </c>
      <c r="B14" s="125" t="s">
        <v>84</v>
      </c>
      <c r="C14" s="285"/>
      <c r="D14" s="285"/>
    </row>
    <row r="15" spans="1:6" s="4" customFormat="1" ht="23.25" customHeight="1">
      <c r="A15" s="287" t="s">
        <v>8</v>
      </c>
      <c r="B15" s="288"/>
      <c r="C15" s="286"/>
      <c r="D15" s="286"/>
    </row>
    <row r="16" spans="1:6" s="4" customFormat="1" ht="17.25" hidden="1" customHeight="1">
      <c r="A16" s="40" t="s">
        <v>38</v>
      </c>
      <c r="B16" s="41"/>
      <c r="C16" s="61"/>
      <c r="D16" s="61"/>
    </row>
    <row r="17" spans="1:6" s="4" customFormat="1" ht="17.25" hidden="1" customHeight="1">
      <c r="A17" s="40" t="s">
        <v>39</v>
      </c>
      <c r="B17" s="41"/>
      <c r="C17" s="61"/>
      <c r="D17" s="61"/>
    </row>
    <row r="18" spans="1:6" s="4" customFormat="1" ht="33" customHeight="1">
      <c r="A18" s="289" t="s">
        <v>9</v>
      </c>
      <c r="B18" s="290"/>
      <c r="C18" s="232">
        <f>+'3'!C22</f>
        <v>-13325</v>
      </c>
      <c r="D18" s="90">
        <f>+'3'!D22</f>
        <v>-13325</v>
      </c>
    </row>
    <row r="19" spans="1:6" s="4" customFormat="1" ht="73.5" customHeight="1">
      <c r="A19" s="51" t="s">
        <v>3</v>
      </c>
      <c r="B19" s="62">
        <v>1090</v>
      </c>
      <c r="C19" s="291" t="s">
        <v>55</v>
      </c>
      <c r="D19" s="291"/>
    </row>
    <row r="20" spans="1:6" s="4" customFormat="1" ht="33.75" customHeight="1">
      <c r="A20" s="5" t="s">
        <v>4</v>
      </c>
      <c r="B20" s="63">
        <v>11001</v>
      </c>
      <c r="C20" s="124" t="s">
        <v>74</v>
      </c>
      <c r="D20" s="124" t="s">
        <v>66</v>
      </c>
    </row>
    <row r="21" spans="1:6" s="4" customFormat="1" ht="26.25" customHeight="1">
      <c r="A21" s="51" t="s">
        <v>5</v>
      </c>
      <c r="B21" s="35" t="s">
        <v>58</v>
      </c>
      <c r="C21" s="284"/>
      <c r="D21" s="284"/>
      <c r="F21" s="52"/>
    </row>
    <row r="22" spans="1:6" s="4" customFormat="1" ht="59.25" customHeight="1">
      <c r="A22" s="51" t="s">
        <v>6</v>
      </c>
      <c r="B22" s="36" t="s">
        <v>59</v>
      </c>
      <c r="C22" s="285"/>
      <c r="D22" s="285"/>
    </row>
    <row r="23" spans="1:6" s="4" customFormat="1">
      <c r="A23" s="51" t="s">
        <v>7</v>
      </c>
      <c r="B23" s="37" t="s">
        <v>80</v>
      </c>
      <c r="C23" s="285"/>
      <c r="D23" s="285"/>
    </row>
    <row r="24" spans="1:6" s="4" customFormat="1" ht="33" customHeight="1">
      <c r="A24" s="6" t="s">
        <v>37</v>
      </c>
      <c r="B24" s="125" t="s">
        <v>84</v>
      </c>
      <c r="C24" s="285"/>
      <c r="D24" s="285"/>
    </row>
    <row r="25" spans="1:6" s="4" customFormat="1" ht="23.25" customHeight="1">
      <c r="A25" s="287" t="s">
        <v>8</v>
      </c>
      <c r="B25" s="288"/>
      <c r="C25" s="286"/>
      <c r="D25" s="286"/>
    </row>
    <row r="26" spans="1:6" s="4" customFormat="1" ht="17.25" hidden="1" customHeight="1">
      <c r="A26" s="40" t="s">
        <v>38</v>
      </c>
      <c r="B26" s="41"/>
      <c r="C26" s="61"/>
      <c r="D26" s="61"/>
    </row>
    <row r="27" spans="1:6" s="4" customFormat="1" ht="17.25" hidden="1" customHeight="1">
      <c r="A27" s="40" t="s">
        <v>39</v>
      </c>
      <c r="B27" s="41"/>
      <c r="C27" s="61"/>
      <c r="D27" s="61"/>
    </row>
    <row r="28" spans="1:6" s="4" customFormat="1" ht="33" customHeight="1">
      <c r="A28" s="289" t="s">
        <v>9</v>
      </c>
      <c r="B28" s="290"/>
      <c r="C28" s="232">
        <f>+'3'!C32</f>
        <v>125</v>
      </c>
      <c r="D28" s="90">
        <f>+'3'!D32</f>
        <v>125</v>
      </c>
    </row>
    <row r="29" spans="1:6" s="4" customFormat="1" ht="73.5" customHeight="1">
      <c r="A29" s="51" t="s">
        <v>3</v>
      </c>
      <c r="B29" s="62">
        <v>1090</v>
      </c>
      <c r="C29" s="291" t="s">
        <v>55</v>
      </c>
      <c r="D29" s="291"/>
    </row>
    <row r="30" spans="1:6" s="4" customFormat="1" ht="30" customHeight="1">
      <c r="A30" s="5" t="s">
        <v>4</v>
      </c>
      <c r="B30" s="63">
        <v>31001</v>
      </c>
      <c r="C30" s="124" t="s">
        <v>74</v>
      </c>
      <c r="D30" s="124" t="s">
        <v>66</v>
      </c>
    </row>
    <row r="31" spans="1:6" s="4" customFormat="1" ht="38.25" customHeight="1">
      <c r="A31" s="51" t="s">
        <v>5</v>
      </c>
      <c r="B31" s="35" t="s">
        <v>120</v>
      </c>
      <c r="C31" s="284"/>
      <c r="D31" s="284"/>
      <c r="F31" s="52"/>
    </row>
    <row r="32" spans="1:6" s="4" customFormat="1" ht="51" customHeight="1">
      <c r="A32" s="51" t="s">
        <v>6</v>
      </c>
      <c r="B32" s="36" t="str">
        <f>+'1'!C31</f>
        <v>Ծառայությունների մատուցում</v>
      </c>
      <c r="C32" s="296"/>
      <c r="D32" s="296"/>
    </row>
    <row r="33" spans="1:4" s="4" customFormat="1" ht="35.25" customHeight="1">
      <c r="A33" s="51" t="s">
        <v>7</v>
      </c>
      <c r="B33" s="37" t="str">
        <f>+'1'!C33</f>
        <v xml:space="preserve"> Փրկարար ծառայության տեխնիկական հագեցվածության բարելավում</v>
      </c>
      <c r="C33" s="296"/>
      <c r="D33" s="296"/>
    </row>
    <row r="34" spans="1:4" s="4" customFormat="1" ht="33" customHeight="1">
      <c r="A34" s="6" t="s">
        <v>37</v>
      </c>
      <c r="B34" s="125" t="s">
        <v>84</v>
      </c>
      <c r="C34" s="296"/>
      <c r="D34" s="296"/>
    </row>
    <row r="35" spans="1:4" s="4" customFormat="1" ht="15.75" customHeight="1">
      <c r="A35" s="287" t="s">
        <v>8</v>
      </c>
      <c r="B35" s="288"/>
      <c r="C35" s="297"/>
      <c r="D35" s="297"/>
    </row>
    <row r="36" spans="1:4" s="4" customFormat="1" ht="17.25" hidden="1" customHeight="1">
      <c r="A36" s="40" t="s">
        <v>38</v>
      </c>
      <c r="B36" s="41"/>
      <c r="C36" s="61"/>
      <c r="D36" s="61"/>
    </row>
    <row r="37" spans="1:4" s="4" customFormat="1" ht="17.25" hidden="1" customHeight="1">
      <c r="A37" s="40" t="s">
        <v>39</v>
      </c>
      <c r="B37" s="41"/>
      <c r="C37" s="61"/>
      <c r="D37" s="61"/>
    </row>
    <row r="38" spans="1:4" s="4" customFormat="1" ht="17.25" customHeight="1">
      <c r="A38" s="298" t="s">
        <v>112</v>
      </c>
      <c r="B38" s="37" t="s">
        <v>86</v>
      </c>
      <c r="C38" s="37">
        <v>2</v>
      </c>
      <c r="D38" s="61">
        <v>2</v>
      </c>
    </row>
    <row r="39" spans="1:4" s="4" customFormat="1" ht="17.25" customHeight="1">
      <c r="A39" s="299"/>
      <c r="B39" s="35" t="s">
        <v>118</v>
      </c>
      <c r="C39" s="35">
        <v>5</v>
      </c>
      <c r="D39" s="61">
        <v>5</v>
      </c>
    </row>
    <row r="40" spans="1:4" s="4" customFormat="1" ht="37.5" customHeight="1">
      <c r="A40" s="298" t="s">
        <v>113</v>
      </c>
      <c r="B40" s="35" t="s">
        <v>87</v>
      </c>
      <c r="C40" s="128">
        <v>10</v>
      </c>
      <c r="D40" s="157">
        <v>10</v>
      </c>
    </row>
    <row r="41" spans="1:4" s="4" customFormat="1" ht="35.25" customHeight="1">
      <c r="A41" s="299"/>
      <c r="B41" s="35" t="s">
        <v>119</v>
      </c>
      <c r="C41" s="164">
        <v>8</v>
      </c>
      <c r="D41" s="157">
        <v>8</v>
      </c>
    </row>
    <row r="42" spans="1:4" s="4" customFormat="1" ht="33" customHeight="1">
      <c r="A42" s="289" t="s">
        <v>9</v>
      </c>
      <c r="B42" s="290"/>
      <c r="C42" s="233">
        <f>+'3'!C46</f>
        <v>13200</v>
      </c>
      <c r="D42" s="234">
        <f>+'3'!D46</f>
        <v>13200</v>
      </c>
    </row>
    <row r="43" spans="1:4" s="170" customFormat="1" ht="20.25" customHeight="1">
      <c r="A43" s="301" t="s">
        <v>122</v>
      </c>
      <c r="B43" s="301"/>
    </row>
    <row r="44" spans="1:4" s="170" customFormat="1">
      <c r="A44" s="300" t="s">
        <v>160</v>
      </c>
      <c r="B44" s="300"/>
    </row>
    <row r="45" spans="1:4" ht="18" customHeight="1"/>
    <row r="46" spans="1:4" ht="31.5" customHeight="1">
      <c r="A46" s="169" t="s">
        <v>142</v>
      </c>
      <c r="B46" s="169" t="s">
        <v>143</v>
      </c>
    </row>
    <row r="47" spans="1:4" ht="20.25" customHeight="1">
      <c r="A47" s="205">
        <v>1139</v>
      </c>
      <c r="B47" s="172" t="s">
        <v>144</v>
      </c>
    </row>
    <row r="48" spans="1:4">
      <c r="A48" s="172"/>
      <c r="B48" s="172"/>
    </row>
    <row r="49" spans="1:4">
      <c r="A49" s="295" t="s">
        <v>145</v>
      </c>
      <c r="B49" s="295"/>
    </row>
    <row r="50" spans="1:4" ht="75.75" customHeight="1">
      <c r="A50" s="172" t="s">
        <v>146</v>
      </c>
      <c r="B50" s="206">
        <v>1139</v>
      </c>
      <c r="C50" s="271" t="s">
        <v>55</v>
      </c>
      <c r="D50" s="272"/>
    </row>
    <row r="51" spans="1:4">
      <c r="A51" s="172" t="s">
        <v>147</v>
      </c>
      <c r="B51" s="207" t="s">
        <v>148</v>
      </c>
      <c r="C51" s="124" t="s">
        <v>74</v>
      </c>
      <c r="D51" s="124" t="s">
        <v>66</v>
      </c>
    </row>
    <row r="52" spans="1:4" ht="27" customHeight="1">
      <c r="A52" s="172" t="s">
        <v>149</v>
      </c>
      <c r="B52" s="172" t="s">
        <v>144</v>
      </c>
      <c r="C52" s="292"/>
      <c r="D52" s="292"/>
    </row>
    <row r="53" spans="1:4" ht="69">
      <c r="A53" s="172" t="s">
        <v>150</v>
      </c>
      <c r="B53" s="172" t="s">
        <v>151</v>
      </c>
      <c r="C53" s="293"/>
      <c r="D53" s="293"/>
    </row>
    <row r="54" spans="1:4" ht="22.5" customHeight="1">
      <c r="A54" s="172" t="s">
        <v>152</v>
      </c>
      <c r="B54" s="172" t="s">
        <v>153</v>
      </c>
      <c r="C54" s="293"/>
      <c r="D54" s="293"/>
    </row>
    <row r="55" spans="1:4" ht="33.75" customHeight="1">
      <c r="A55" s="172" t="s">
        <v>154</v>
      </c>
      <c r="B55" s="172" t="s">
        <v>155</v>
      </c>
      <c r="C55" s="293"/>
      <c r="D55" s="293"/>
    </row>
    <row r="56" spans="1:4" ht="17.25" customHeight="1">
      <c r="A56" s="259" t="s">
        <v>156</v>
      </c>
      <c r="B56" s="259"/>
      <c r="C56" s="294"/>
      <c r="D56" s="294"/>
    </row>
    <row r="57" spans="1:4" ht="18.75" customHeight="1">
      <c r="A57" s="283" t="s">
        <v>157</v>
      </c>
      <c r="B57" s="283"/>
      <c r="C57" s="208">
        <f>+'3'!C61</f>
        <v>13325</v>
      </c>
      <c r="D57" s="208">
        <f>+'3'!D61</f>
        <v>13325</v>
      </c>
    </row>
    <row r="58" spans="1:4" ht="80.25" customHeight="1">
      <c r="A58" s="172" t="s">
        <v>146</v>
      </c>
      <c r="B58" s="207">
        <v>1139</v>
      </c>
      <c r="C58" s="271" t="s">
        <v>77</v>
      </c>
      <c r="D58" s="272"/>
    </row>
    <row r="59" spans="1:4" ht="52.5" customHeight="1">
      <c r="A59" s="172" t="s">
        <v>147</v>
      </c>
      <c r="B59" s="207" t="s">
        <v>148</v>
      </c>
      <c r="C59" s="124" t="s">
        <v>74</v>
      </c>
      <c r="D59" s="124" t="s">
        <v>66</v>
      </c>
    </row>
    <row r="60" spans="1:4" ht="27" customHeight="1">
      <c r="A60" s="172" t="s">
        <v>149</v>
      </c>
      <c r="B60" s="172" t="s">
        <v>144</v>
      </c>
      <c r="C60" s="292"/>
      <c r="D60" s="292"/>
    </row>
    <row r="61" spans="1:4" ht="69">
      <c r="A61" s="172" t="s">
        <v>150</v>
      </c>
      <c r="B61" s="172" t="s">
        <v>151</v>
      </c>
      <c r="C61" s="293"/>
      <c r="D61" s="293"/>
    </row>
    <row r="62" spans="1:4" ht="22.5" customHeight="1">
      <c r="A62" s="172" t="s">
        <v>152</v>
      </c>
      <c r="B62" s="172" t="s">
        <v>153</v>
      </c>
      <c r="C62" s="293"/>
      <c r="D62" s="293"/>
    </row>
    <row r="63" spans="1:4" ht="33.75" customHeight="1">
      <c r="A63" s="172" t="s">
        <v>154</v>
      </c>
      <c r="B63" s="172" t="s">
        <v>155</v>
      </c>
      <c r="C63" s="293"/>
      <c r="D63" s="293"/>
    </row>
    <row r="64" spans="1:4" ht="17.25" customHeight="1">
      <c r="A64" s="259" t="s">
        <v>156</v>
      </c>
      <c r="B64" s="259"/>
      <c r="C64" s="294"/>
      <c r="D64" s="294"/>
    </row>
    <row r="65" spans="1:7" ht="18.75" customHeight="1">
      <c r="A65" s="283" t="s">
        <v>157</v>
      </c>
      <c r="B65" s="283"/>
      <c r="C65" s="208">
        <f>+'3'!C69</f>
        <v>-13325</v>
      </c>
      <c r="D65" s="208">
        <f>+'3'!D69</f>
        <v>-13325</v>
      </c>
    </row>
    <row r="66" spans="1:7" s="30" customFormat="1">
      <c r="A66" s="253"/>
      <c r="B66" s="253"/>
      <c r="C66" s="253"/>
      <c r="D66" s="253"/>
      <c r="E66" s="253"/>
      <c r="F66" s="253"/>
    </row>
    <row r="67" spans="1:7" s="30" customFormat="1">
      <c r="A67" s="253" t="s">
        <v>56</v>
      </c>
      <c r="B67" s="253"/>
      <c r="E67" s="34"/>
      <c r="G67" s="34"/>
    </row>
    <row r="68" spans="1:7" s="30" customFormat="1">
      <c r="A68" s="31" t="s">
        <v>57</v>
      </c>
      <c r="B68" s="31"/>
    </row>
  </sheetData>
  <mergeCells count="36">
    <mergeCell ref="A67:B67"/>
    <mergeCell ref="A66:F66"/>
    <mergeCell ref="B1:D1"/>
    <mergeCell ref="C3:F3"/>
    <mergeCell ref="A3:B3"/>
    <mergeCell ref="A2:F2"/>
    <mergeCell ref="C9:D9"/>
    <mergeCell ref="C11:C15"/>
    <mergeCell ref="D11:D15"/>
    <mergeCell ref="A15:B15"/>
    <mergeCell ref="A18:B18"/>
    <mergeCell ref="C19:D19"/>
    <mergeCell ref="C21:C25"/>
    <mergeCell ref="D21:D25"/>
    <mergeCell ref="A25:B25"/>
    <mergeCell ref="A28:B28"/>
    <mergeCell ref="C29:D29"/>
    <mergeCell ref="C31:C35"/>
    <mergeCell ref="D31:D35"/>
    <mergeCell ref="A35:B35"/>
    <mergeCell ref="A38:A39"/>
    <mergeCell ref="A40:A41"/>
    <mergeCell ref="A42:B42"/>
    <mergeCell ref="A43:B43"/>
    <mergeCell ref="A44:B44"/>
    <mergeCell ref="A49:B49"/>
    <mergeCell ref="C50:D50"/>
    <mergeCell ref="C52:C56"/>
    <mergeCell ref="D52:D56"/>
    <mergeCell ref="A56:B56"/>
    <mergeCell ref="A57:B57"/>
    <mergeCell ref="C58:D58"/>
    <mergeCell ref="C60:C64"/>
    <mergeCell ref="D60:D64"/>
    <mergeCell ref="A64:B64"/>
    <mergeCell ref="A65:B65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5" zoomScaleNormal="100" workbookViewId="0">
      <selection activeCell="D9" sqref="D9"/>
    </sheetView>
  </sheetViews>
  <sheetFormatPr defaultColWidth="9.140625" defaultRowHeight="17.25"/>
  <cols>
    <col min="1" max="1" width="7.42578125" style="136" customWidth="1"/>
    <col min="2" max="2" width="9.42578125" style="136" customWidth="1"/>
    <col min="3" max="3" width="53.28515625" style="131" customWidth="1"/>
    <col min="4" max="5" width="18.42578125" style="146" customWidth="1"/>
    <col min="6" max="7" width="9.140625" style="131"/>
    <col min="8" max="8" width="9.140625" style="131" customWidth="1"/>
    <col min="9" max="16384" width="9.140625" style="131"/>
  </cols>
  <sheetData>
    <row r="1" spans="1:7" s="67" customFormat="1">
      <c r="F1" s="310" t="s">
        <v>71</v>
      </c>
      <c r="G1" s="310"/>
    </row>
    <row r="2" spans="1:7" s="67" customFormat="1">
      <c r="E2" s="147" t="s">
        <v>78</v>
      </c>
      <c r="F2" s="147"/>
      <c r="G2" s="147"/>
    </row>
    <row r="3" spans="1:7" s="67" customFormat="1">
      <c r="E3" s="310" t="s">
        <v>13</v>
      </c>
      <c r="F3" s="310"/>
      <c r="G3" s="310"/>
    </row>
    <row r="4" spans="1:7" ht="17.25" customHeight="1">
      <c r="A4" s="314"/>
      <c r="B4" s="314"/>
      <c r="C4" s="314"/>
      <c r="D4" s="314"/>
      <c r="E4" s="314"/>
    </row>
    <row r="5" spans="1:7" ht="17.25" customHeight="1">
      <c r="A5" s="314"/>
      <c r="B5" s="314"/>
      <c r="C5" s="314"/>
      <c r="D5" s="314"/>
      <c r="E5" s="314"/>
    </row>
    <row r="6" spans="1:7" s="67" customFormat="1" ht="61.5" customHeight="1">
      <c r="A6" s="313" t="s">
        <v>110</v>
      </c>
      <c r="B6" s="313"/>
      <c r="C6" s="313"/>
      <c r="D6" s="313"/>
      <c r="E6" s="313"/>
      <c r="F6" s="313"/>
      <c r="G6" s="313"/>
    </row>
    <row r="7" spans="1:7" s="148" customFormat="1">
      <c r="A7" s="149"/>
      <c r="B7" s="149"/>
      <c r="C7" s="150"/>
      <c r="D7" s="151"/>
      <c r="E7" s="311" t="s">
        <v>97</v>
      </c>
      <c r="F7" s="312"/>
    </row>
    <row r="8" spans="1:7" s="132" customFormat="1" ht="55.5" customHeight="1">
      <c r="A8" s="317" t="s">
        <v>98</v>
      </c>
      <c r="B8" s="318"/>
      <c r="C8" s="315" t="s">
        <v>99</v>
      </c>
      <c r="D8" s="319" t="s">
        <v>55</v>
      </c>
      <c r="E8" s="320"/>
      <c r="F8" s="242"/>
    </row>
    <row r="9" spans="1:7" s="132" customFormat="1" ht="96" customHeight="1">
      <c r="A9" s="243" t="s">
        <v>102</v>
      </c>
      <c r="B9" s="243" t="s">
        <v>103</v>
      </c>
      <c r="C9" s="316"/>
      <c r="D9" s="246" t="s">
        <v>100</v>
      </c>
      <c r="E9" s="246" t="s">
        <v>101</v>
      </c>
    </row>
    <row r="10" spans="1:7" s="136" customFormat="1" ht="30.75" customHeight="1">
      <c r="A10" s="133"/>
      <c r="B10" s="133"/>
      <c r="C10" s="134" t="s">
        <v>104</v>
      </c>
      <c r="D10" s="135">
        <f>+D13</f>
        <v>13200</v>
      </c>
      <c r="E10" s="135">
        <f>+E13</f>
        <v>13200</v>
      </c>
    </row>
    <row r="11" spans="1:7">
      <c r="A11" s="133"/>
      <c r="B11" s="133"/>
      <c r="C11" s="156" t="s">
        <v>105</v>
      </c>
      <c r="D11" s="135"/>
      <c r="E11" s="135"/>
    </row>
    <row r="12" spans="1:7">
      <c r="A12" s="137"/>
      <c r="B12" s="137"/>
      <c r="C12" s="140"/>
      <c r="D12" s="139"/>
      <c r="E12" s="139"/>
    </row>
    <row r="13" spans="1:7" s="144" customFormat="1" ht="40.5" customHeight="1">
      <c r="A13" s="142"/>
      <c r="B13" s="143"/>
      <c r="C13" s="143" t="s">
        <v>108</v>
      </c>
      <c r="D13" s="138">
        <f>+D15</f>
        <v>13200</v>
      </c>
      <c r="E13" s="138">
        <f>+E15</f>
        <v>13200</v>
      </c>
    </row>
    <row r="14" spans="1:7" s="144" customFormat="1">
      <c r="A14" s="142"/>
      <c r="B14" s="142"/>
      <c r="C14" s="142" t="s">
        <v>106</v>
      </c>
      <c r="D14" s="139"/>
      <c r="E14" s="139"/>
    </row>
    <row r="15" spans="1:7" s="145" customFormat="1" ht="34.5">
      <c r="A15" s="141">
        <v>1090</v>
      </c>
      <c r="B15" s="141">
        <v>31001</v>
      </c>
      <c r="C15" s="167" t="s">
        <v>88</v>
      </c>
      <c r="D15" s="138">
        <f t="shared" ref="D15" si="0">D17</f>
        <v>13200</v>
      </c>
      <c r="E15" s="138">
        <f>E17</f>
        <v>13200</v>
      </c>
    </row>
    <row r="16" spans="1:7" s="145" customFormat="1" ht="22.5" customHeight="1">
      <c r="A16" s="141"/>
      <c r="B16" s="141"/>
      <c r="C16" s="142" t="s">
        <v>107</v>
      </c>
      <c r="D16" s="138"/>
      <c r="E16" s="138"/>
    </row>
    <row r="17" spans="1:5" s="145" customFormat="1" ht="45" customHeight="1">
      <c r="A17" s="141"/>
      <c r="B17" s="141"/>
      <c r="C17" s="155" t="s">
        <v>109</v>
      </c>
      <c r="D17" s="139">
        <f>+'2'!G35</f>
        <v>13200</v>
      </c>
      <c r="E17" s="139">
        <f>+'2'!H35</f>
        <v>13200</v>
      </c>
    </row>
    <row r="20" spans="1:5">
      <c r="C20" s="253" t="s">
        <v>56</v>
      </c>
      <c r="D20" s="253"/>
    </row>
    <row r="21" spans="1:5">
      <c r="C21" s="31" t="s">
        <v>57</v>
      </c>
      <c r="D21" s="31"/>
    </row>
  </sheetData>
  <mergeCells count="10">
    <mergeCell ref="C20:D20"/>
    <mergeCell ref="C8:C9"/>
    <mergeCell ref="A8:B8"/>
    <mergeCell ref="D8:E8"/>
    <mergeCell ref="F1:G1"/>
    <mergeCell ref="E3:G3"/>
    <mergeCell ref="E7:F7"/>
    <mergeCell ref="A6:G6"/>
    <mergeCell ref="A4:E4"/>
    <mergeCell ref="A5:E5"/>
  </mergeCells>
  <printOptions horizontalCentered="1"/>
  <pageMargins left="0.35433070866141703" right="0.31496062992126" top="0.27559055118110198" bottom="0.35433070866141703" header="0.15748031496063" footer="0.15748031496063"/>
  <pageSetup paperSize="9" scale="68" firstPageNumber="588" orientation="portrait" useFirstPageNumber="1" horizontalDpi="4294967294" verticalDpi="4294967294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="78" zoomScaleNormal="78" zoomScaleSheetLayoutView="100" workbookViewId="0">
      <selection activeCell="L3" sqref="L3"/>
    </sheetView>
  </sheetViews>
  <sheetFormatPr defaultRowHeight="17.25"/>
  <cols>
    <col min="1" max="1" width="7.42578125" style="144" customWidth="1"/>
    <col min="2" max="2" width="8.7109375" style="144" customWidth="1"/>
    <col min="3" max="3" width="53.28515625" style="148" customWidth="1"/>
    <col min="4" max="4" width="17.140625" style="230" customWidth="1"/>
    <col min="5" max="5" width="17.85546875" style="230" customWidth="1"/>
    <col min="6" max="6" width="18.7109375" style="230" bestFit="1" customWidth="1"/>
    <col min="7" max="7" width="15.5703125" style="230" customWidth="1"/>
    <col min="8" max="8" width="18.140625" style="230" customWidth="1"/>
    <col min="9" max="9" width="9.5703125" style="148" customWidth="1"/>
    <col min="10" max="11" width="9.140625" style="148"/>
    <col min="12" max="12" width="13.28515625" style="148" customWidth="1"/>
    <col min="13" max="16384" width="9.140625" style="148"/>
  </cols>
  <sheetData>
    <row r="1" spans="1:9">
      <c r="A1" s="321" t="s">
        <v>184</v>
      </c>
      <c r="B1" s="321"/>
      <c r="C1" s="321"/>
      <c r="D1" s="321"/>
      <c r="E1" s="321"/>
      <c r="F1" s="321"/>
      <c r="G1" s="321"/>
      <c r="H1" s="321"/>
    </row>
    <row r="2" spans="1:9" ht="48" customHeight="1">
      <c r="A2" s="231"/>
      <c r="B2" s="231"/>
      <c r="C2" s="231"/>
      <c r="D2" s="231"/>
      <c r="E2" s="231"/>
      <c r="F2" s="322" t="s">
        <v>169</v>
      </c>
      <c r="G2" s="322"/>
      <c r="H2" s="322"/>
    </row>
    <row r="3" spans="1:9" ht="51.75" customHeight="1">
      <c r="A3" s="209"/>
      <c r="B3" s="209"/>
      <c r="C3" s="323" t="s">
        <v>170</v>
      </c>
      <c r="D3" s="323"/>
      <c r="E3" s="323"/>
      <c r="F3" s="323"/>
      <c r="G3" s="323"/>
      <c r="H3" s="323"/>
    </row>
    <row r="4" spans="1:9">
      <c r="A4" s="149"/>
      <c r="B4" s="149"/>
      <c r="C4" s="150"/>
      <c r="D4" s="151"/>
      <c r="E4" s="151"/>
      <c r="F4" s="151"/>
      <c r="G4" s="324" t="s">
        <v>97</v>
      </c>
      <c r="H4" s="324"/>
    </row>
    <row r="5" spans="1:9" s="210" customFormat="1" ht="55.5" customHeight="1">
      <c r="A5" s="325" t="s">
        <v>98</v>
      </c>
      <c r="B5" s="326"/>
      <c r="C5" s="327" t="s">
        <v>161</v>
      </c>
      <c r="D5" s="329" t="s">
        <v>162</v>
      </c>
      <c r="E5" s="331" t="s">
        <v>163</v>
      </c>
      <c r="F5" s="332"/>
      <c r="G5" s="332"/>
      <c r="H5" s="333"/>
    </row>
    <row r="6" spans="1:9" s="210" customFormat="1" ht="85.5">
      <c r="A6" s="211" t="s">
        <v>102</v>
      </c>
      <c r="B6" s="211" t="s">
        <v>103</v>
      </c>
      <c r="C6" s="328"/>
      <c r="D6" s="330"/>
      <c r="E6" s="212" t="s">
        <v>164</v>
      </c>
      <c r="F6" s="212" t="s">
        <v>165</v>
      </c>
      <c r="G6" s="212" t="s">
        <v>166</v>
      </c>
      <c r="H6" s="212" t="s">
        <v>167</v>
      </c>
    </row>
    <row r="7" spans="1:9">
      <c r="A7" s="213"/>
      <c r="B7" s="213"/>
      <c r="C7" s="214" t="s">
        <v>105</v>
      </c>
      <c r="D7" s="215"/>
      <c r="E7" s="215"/>
      <c r="F7" s="215"/>
      <c r="G7" s="216"/>
      <c r="H7" s="216"/>
    </row>
    <row r="8" spans="1:9" s="144" customFormat="1" ht="34.5">
      <c r="A8" s="142"/>
      <c r="B8" s="217"/>
      <c r="C8" s="217" t="s">
        <v>108</v>
      </c>
      <c r="D8" s="216">
        <f>+D10</f>
        <v>13200</v>
      </c>
      <c r="E8" s="216"/>
      <c r="F8" s="216"/>
      <c r="G8" s="218"/>
      <c r="H8" s="218">
        <f>+H10</f>
        <v>13200</v>
      </c>
    </row>
    <row r="9" spans="1:9" s="144" customFormat="1">
      <c r="A9" s="142"/>
      <c r="B9" s="142"/>
      <c r="C9" s="142" t="s">
        <v>106</v>
      </c>
      <c r="D9" s="216"/>
      <c r="E9" s="216"/>
      <c r="F9" s="215"/>
      <c r="G9" s="219"/>
      <c r="H9" s="219"/>
    </row>
    <row r="10" spans="1:9" s="144" customFormat="1" ht="34.5">
      <c r="A10" s="141">
        <v>1090</v>
      </c>
      <c r="B10" s="141">
        <v>31001</v>
      </c>
      <c r="C10" s="220" t="s">
        <v>88</v>
      </c>
      <c r="D10" s="216">
        <f>+H10</f>
        <v>13200</v>
      </c>
      <c r="E10" s="216"/>
      <c r="F10" s="215"/>
      <c r="G10" s="219"/>
      <c r="H10" s="221">
        <v>13200</v>
      </c>
    </row>
    <row r="11" spans="1:9">
      <c r="A11" s="222"/>
      <c r="B11" s="223"/>
      <c r="C11" s="224"/>
      <c r="D11" s="225"/>
      <c r="E11" s="225"/>
      <c r="F11" s="226"/>
      <c r="G11" s="227"/>
      <c r="H11" s="228"/>
    </row>
    <row r="12" spans="1:9">
      <c r="A12" s="222"/>
      <c r="B12" s="223"/>
      <c r="C12" s="224"/>
      <c r="D12" s="225"/>
      <c r="E12" s="225"/>
      <c r="F12" s="226"/>
      <c r="G12" s="227"/>
      <c r="H12" s="228"/>
    </row>
    <row r="13" spans="1:9" s="30" customFormat="1">
      <c r="A13" s="253" t="s">
        <v>56</v>
      </c>
      <c r="B13" s="253"/>
      <c r="C13" s="253"/>
      <c r="D13" s="253"/>
      <c r="E13" s="253"/>
      <c r="F13" s="253"/>
      <c r="G13" s="253"/>
      <c r="H13" s="253"/>
    </row>
    <row r="14" spans="1:9" s="30" customFormat="1">
      <c r="A14" s="31" t="s">
        <v>57</v>
      </c>
      <c r="B14" s="31"/>
      <c r="C14" s="31"/>
      <c r="D14" s="31"/>
      <c r="E14" s="31"/>
      <c r="I14" s="229"/>
    </row>
  </sheetData>
  <mergeCells count="9">
    <mergeCell ref="A13:H13"/>
    <mergeCell ref="A1:H1"/>
    <mergeCell ref="F2:H2"/>
    <mergeCell ref="C3:H3"/>
    <mergeCell ref="G4:H4"/>
    <mergeCell ref="A5:B5"/>
    <mergeCell ref="C5:C6"/>
    <mergeCell ref="D5:D6"/>
    <mergeCell ref="E5:H5"/>
  </mergeCells>
  <pageMargins left="0.2" right="0.22" top="0.74803149606299213" bottom="0.74803149606299213" header="0.31496062992125984" footer="0.31496062992125984"/>
  <pageSetup paperSize="9" scale="63" orientation="portrait" verticalDpi="0" r:id="rId1"/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22" zoomScaleNormal="100" workbookViewId="0">
      <selection activeCell="L15" sqref="L15"/>
    </sheetView>
  </sheetViews>
  <sheetFormatPr defaultColWidth="9.140625" defaultRowHeight="17.25"/>
  <cols>
    <col min="1" max="1" width="19.85546875" style="67" customWidth="1"/>
    <col min="2" max="2" width="41.85546875" style="67" customWidth="1"/>
    <col min="3" max="3" width="14.5703125" style="67" customWidth="1"/>
    <col min="4" max="4" width="12.140625" style="67" customWidth="1"/>
    <col min="5" max="6" width="15.7109375" style="67" customWidth="1"/>
    <col min="7" max="7" width="23.7109375" style="67" customWidth="1"/>
    <col min="8" max="8" width="9.140625" style="67"/>
    <col min="9" max="9" width="10.140625" style="67" bestFit="1" customWidth="1"/>
    <col min="10" max="16384" width="9.140625" style="67"/>
  </cols>
  <sheetData>
    <row r="1" spans="1:10">
      <c r="F1" s="310" t="s">
        <v>168</v>
      </c>
      <c r="G1" s="310"/>
    </row>
    <row r="2" spans="1:10">
      <c r="E2" s="310" t="s">
        <v>78</v>
      </c>
      <c r="F2" s="310"/>
      <c r="G2" s="310"/>
    </row>
    <row r="3" spans="1:10">
      <c r="E3" s="310" t="s">
        <v>13</v>
      </c>
      <c r="F3" s="310"/>
      <c r="G3" s="310"/>
    </row>
    <row r="4" spans="1:10" ht="61.5" customHeight="1">
      <c r="A4" s="313" t="s">
        <v>76</v>
      </c>
      <c r="B4" s="313"/>
      <c r="C4" s="313"/>
      <c r="D4" s="313"/>
      <c r="E4" s="313"/>
      <c r="F4" s="313"/>
      <c r="G4" s="313"/>
    </row>
    <row r="5" spans="1:10">
      <c r="A5" s="334" t="s">
        <v>34</v>
      </c>
      <c r="B5" s="335"/>
      <c r="C5" s="335"/>
      <c r="D5" s="335"/>
      <c r="E5" s="335"/>
      <c r="F5" s="335"/>
      <c r="G5" s="336" t="s">
        <v>115</v>
      </c>
    </row>
    <row r="6" spans="1:10" ht="16.5" customHeight="1">
      <c r="A6" s="339" t="s">
        <v>14</v>
      </c>
      <c r="B6" s="341" t="s">
        <v>15</v>
      </c>
      <c r="C6" s="341" t="s">
        <v>35</v>
      </c>
      <c r="D6" s="341" t="s">
        <v>16</v>
      </c>
      <c r="E6" s="341" t="s">
        <v>17</v>
      </c>
      <c r="F6" s="341" t="s">
        <v>18</v>
      </c>
      <c r="G6" s="337"/>
    </row>
    <row r="7" spans="1:10" ht="170.25" customHeight="1">
      <c r="A7" s="340"/>
      <c r="B7" s="341"/>
      <c r="C7" s="341"/>
      <c r="D7" s="341"/>
      <c r="E7" s="341"/>
      <c r="F7" s="341"/>
      <c r="G7" s="338"/>
    </row>
    <row r="8" spans="1:10" ht="27" customHeight="1">
      <c r="A8" s="342" t="s">
        <v>27</v>
      </c>
      <c r="B8" s="343"/>
      <c r="C8" s="343"/>
      <c r="D8" s="343"/>
      <c r="E8" s="343"/>
      <c r="F8" s="344"/>
      <c r="G8" s="15">
        <f>+G9</f>
        <v>13325</v>
      </c>
      <c r="J8" s="129"/>
    </row>
    <row r="9" spans="1:10" ht="36" customHeight="1">
      <c r="A9" s="87" t="s">
        <v>63</v>
      </c>
      <c r="B9" s="87" t="s">
        <v>64</v>
      </c>
      <c r="C9" s="87" t="s">
        <v>65</v>
      </c>
      <c r="D9" s="345" t="s">
        <v>53</v>
      </c>
      <c r="E9" s="346"/>
      <c r="F9" s="347"/>
      <c r="G9" s="15">
        <f>+G10+G18</f>
        <v>13325</v>
      </c>
    </row>
    <row r="10" spans="1:10" s="95" customFormat="1" ht="31.5" customHeight="1">
      <c r="A10" s="237" t="s">
        <v>183</v>
      </c>
      <c r="B10" s="351" t="s">
        <v>58</v>
      </c>
      <c r="C10" s="352"/>
      <c r="D10" s="352"/>
      <c r="E10" s="352"/>
      <c r="F10" s="353"/>
      <c r="G10" s="15">
        <f>+G11+G46</f>
        <v>125</v>
      </c>
      <c r="I10" s="114"/>
    </row>
    <row r="11" spans="1:10" s="95" customFormat="1" ht="25.5" customHeight="1">
      <c r="A11" s="113" t="s">
        <v>61</v>
      </c>
      <c r="B11" s="238"/>
      <c r="C11" s="238"/>
      <c r="D11" s="238"/>
      <c r="E11" s="238"/>
      <c r="F11" s="239"/>
      <c r="G11" s="15">
        <f>+SUM(G12:G17)</f>
        <v>125</v>
      </c>
      <c r="I11" s="114"/>
    </row>
    <row r="12" spans="1:10" ht="29.25" customHeight="1">
      <c r="A12" s="244" t="s">
        <v>171</v>
      </c>
      <c r="B12" s="236" t="s">
        <v>177</v>
      </c>
      <c r="C12" s="91" t="s">
        <v>111</v>
      </c>
      <c r="D12" s="83" t="s">
        <v>62</v>
      </c>
      <c r="E12" s="165">
        <v>190</v>
      </c>
      <c r="F12" s="162">
        <v>10</v>
      </c>
      <c r="G12" s="43">
        <f t="shared" ref="G12:G17" si="0">+E12*F12/1000</f>
        <v>1.9</v>
      </c>
    </row>
    <row r="13" spans="1:10" ht="29.25" customHeight="1">
      <c r="A13" s="244" t="s">
        <v>172</v>
      </c>
      <c r="B13" s="236" t="s">
        <v>178</v>
      </c>
      <c r="C13" s="91" t="s">
        <v>111</v>
      </c>
      <c r="D13" s="83" t="s">
        <v>62</v>
      </c>
      <c r="E13" s="165">
        <v>300</v>
      </c>
      <c r="F13" s="162">
        <v>25</v>
      </c>
      <c r="G13" s="43">
        <f t="shared" si="0"/>
        <v>7.5</v>
      </c>
    </row>
    <row r="14" spans="1:10" ht="29.25" customHeight="1">
      <c r="A14" s="244" t="s">
        <v>173</v>
      </c>
      <c r="B14" s="236" t="s">
        <v>179</v>
      </c>
      <c r="C14" s="91" t="s">
        <v>111</v>
      </c>
      <c r="D14" s="83" t="s">
        <v>62</v>
      </c>
      <c r="E14" s="165">
        <v>130</v>
      </c>
      <c r="F14" s="162">
        <v>25</v>
      </c>
      <c r="G14" s="43">
        <f t="shared" si="0"/>
        <v>3.25</v>
      </c>
    </row>
    <row r="15" spans="1:10" ht="31.5" customHeight="1">
      <c r="A15" s="244" t="s">
        <v>175</v>
      </c>
      <c r="B15" s="236" t="s">
        <v>180</v>
      </c>
      <c r="C15" s="91" t="s">
        <v>111</v>
      </c>
      <c r="D15" s="83" t="s">
        <v>62</v>
      </c>
      <c r="E15" s="165">
        <v>3350</v>
      </c>
      <c r="F15" s="162">
        <v>1</v>
      </c>
      <c r="G15" s="43">
        <f t="shared" si="0"/>
        <v>3.35</v>
      </c>
    </row>
    <row r="16" spans="1:10" ht="30.75" customHeight="1">
      <c r="A16" s="244" t="s">
        <v>174</v>
      </c>
      <c r="B16" s="236" t="s">
        <v>180</v>
      </c>
      <c r="C16" s="91" t="s">
        <v>111</v>
      </c>
      <c r="D16" s="83" t="s">
        <v>62</v>
      </c>
      <c r="E16" s="165">
        <v>4000</v>
      </c>
      <c r="F16" s="162">
        <v>4</v>
      </c>
      <c r="G16" s="43">
        <f t="shared" si="0"/>
        <v>16</v>
      </c>
    </row>
    <row r="17" spans="1:7" ht="26.25" customHeight="1">
      <c r="A17" s="244" t="s">
        <v>182</v>
      </c>
      <c r="B17" s="236" t="s">
        <v>181</v>
      </c>
      <c r="C17" s="91" t="s">
        <v>111</v>
      </c>
      <c r="D17" s="83" t="s">
        <v>62</v>
      </c>
      <c r="E17" s="165">
        <v>310</v>
      </c>
      <c r="F17" s="162">
        <v>300</v>
      </c>
      <c r="G17" s="43">
        <f t="shared" si="0"/>
        <v>93</v>
      </c>
    </row>
    <row r="18" spans="1:7" ht="31.5" customHeight="1">
      <c r="A18" s="88" t="s">
        <v>114</v>
      </c>
      <c r="B18" s="348" t="s">
        <v>94</v>
      </c>
      <c r="C18" s="349"/>
      <c r="D18" s="349"/>
      <c r="E18" s="349"/>
      <c r="F18" s="350"/>
      <c r="G18" s="15">
        <f>+G19</f>
        <v>13200</v>
      </c>
    </row>
    <row r="19" spans="1:7" ht="25.5" customHeight="1">
      <c r="A19" s="68" t="s">
        <v>61</v>
      </c>
      <c r="B19" s="69"/>
      <c r="C19" s="69"/>
      <c r="D19" s="69"/>
      <c r="E19" s="69"/>
      <c r="F19" s="70"/>
      <c r="G19" s="71">
        <f>+G20+G21</f>
        <v>13200</v>
      </c>
    </row>
    <row r="20" spans="1:7" ht="25.5" customHeight="1">
      <c r="A20" s="87" t="s">
        <v>95</v>
      </c>
      <c r="B20" s="240" t="s">
        <v>96</v>
      </c>
      <c r="C20" s="91" t="s">
        <v>111</v>
      </c>
      <c r="D20" s="83" t="s">
        <v>62</v>
      </c>
      <c r="E20" s="163">
        <v>6150000</v>
      </c>
      <c r="F20" s="91">
        <v>2</v>
      </c>
      <c r="G20" s="43">
        <f>+E20*F20/1000</f>
        <v>12300</v>
      </c>
    </row>
    <row r="21" spans="1:7" ht="44.25" customHeight="1">
      <c r="A21" s="244" t="s">
        <v>117</v>
      </c>
      <c r="B21" s="241" t="s">
        <v>176</v>
      </c>
      <c r="C21" s="91" t="s">
        <v>111</v>
      </c>
      <c r="D21" s="83" t="s">
        <v>62</v>
      </c>
      <c r="E21" s="165">
        <v>180000</v>
      </c>
      <c r="F21" s="162">
        <v>5</v>
      </c>
      <c r="G21" s="235">
        <f>+E21*F21/1000</f>
        <v>900</v>
      </c>
    </row>
    <row r="22" spans="1:7" ht="17.25" customHeight="1">
      <c r="A22" s="160"/>
      <c r="B22" s="161"/>
      <c r="C22" s="72"/>
      <c r="D22" s="72"/>
      <c r="E22" s="72"/>
      <c r="F22" s="72"/>
      <c r="G22" s="50"/>
    </row>
    <row r="23" spans="1:7" ht="17.25" customHeight="1">
      <c r="A23" s="160"/>
      <c r="B23" s="161"/>
      <c r="C23" s="72"/>
      <c r="D23" s="72"/>
      <c r="E23" s="72"/>
      <c r="F23" s="72"/>
      <c r="G23" s="50"/>
    </row>
    <row r="24" spans="1:7" s="30" customFormat="1">
      <c r="A24" s="253" t="s">
        <v>56</v>
      </c>
      <c r="B24" s="253"/>
      <c r="C24" s="253"/>
      <c r="D24" s="253"/>
      <c r="E24" s="253"/>
      <c r="F24" s="253"/>
      <c r="G24" s="253"/>
    </row>
    <row r="25" spans="1:7" s="30" customFormat="1">
      <c r="A25" s="31" t="s">
        <v>57</v>
      </c>
      <c r="B25" s="31"/>
      <c r="C25" s="31"/>
      <c r="D25" s="31"/>
      <c r="E25" s="31"/>
    </row>
  </sheetData>
  <mergeCells count="17">
    <mergeCell ref="A24:G24"/>
    <mergeCell ref="E6:E7"/>
    <mergeCell ref="F6:F7"/>
    <mergeCell ref="A8:F8"/>
    <mergeCell ref="D9:F9"/>
    <mergeCell ref="B18:F18"/>
    <mergeCell ref="B10:F10"/>
    <mergeCell ref="F1:G1"/>
    <mergeCell ref="E2:G2"/>
    <mergeCell ref="E3:G3"/>
    <mergeCell ref="A4:G4"/>
    <mergeCell ref="A5:F5"/>
    <mergeCell ref="G5:G7"/>
    <mergeCell ref="A6:A7"/>
    <mergeCell ref="B6:B7"/>
    <mergeCell ref="C6:C7"/>
    <mergeCell ref="D6:D7"/>
  </mergeCells>
  <pageMargins left="0.7" right="0.7" top="0.75" bottom="0.75" header="0.3" footer="0.3"/>
  <pageSetup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note</cp:lastModifiedBy>
  <cp:lastPrinted>2020-07-24T07:40:41Z</cp:lastPrinted>
  <dcterms:created xsi:type="dcterms:W3CDTF">2017-12-06T07:28:20Z</dcterms:created>
  <dcterms:modified xsi:type="dcterms:W3CDTF">2020-08-04T13:06:55Z</dcterms:modified>
</cp:coreProperties>
</file>