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ownloads\"/>
    </mc:Choice>
  </mc:AlternateContent>
  <bookViews>
    <workbookView xWindow="0" yWindow="0" windowWidth="21570" windowHeight="8010"/>
  </bookViews>
  <sheets>
    <sheet name="Հավելված 1" sheetId="3" r:id="rId1"/>
    <sheet name="Հավելված 2" sheetId="6" r:id="rId2"/>
    <sheet name="Հավելված 3" sheetId="1" r:id="rId3"/>
    <sheet name="հավելված 4" sheetId="5" r:id="rId4"/>
    <sheet name="Հավելված 5" sheetId="4" r:id="rId5"/>
    <sheet name="havelva 6" sheetId="2" r:id="rId6"/>
  </sheets>
  <definedNames>
    <definedName name="åû" localSheetId="0">#REF!</definedName>
    <definedName name="åû" localSheetId="4">#REF!</definedName>
    <definedName name="åû">#REF!</definedName>
    <definedName name="mas" localSheetId="0">#REF!</definedName>
    <definedName name="mas" localSheetId="4">#REF!</definedName>
    <definedName name="mas">#REF!</definedName>
    <definedName name="mass" localSheetId="4">#REF!</definedName>
    <definedName name="mass">#REF!</definedName>
    <definedName name="_xlnm.Print_Area" localSheetId="0">'Հավելված 1'!$A$1:$G$30</definedName>
    <definedName name="_xlnm.Print_Area" localSheetId="2">'Հավելված 3'!$A$1:$J$37</definedName>
    <definedName name="_xlnm.Print_Area" localSheetId="4">'Հավելված 5'!$A$1:$F$32</definedName>
    <definedName name="_xlnm.Print_Titles" localSheetId="1">'Հավելված 2'!$8:$9</definedName>
    <definedName name="_xlnm.Print_Titles" localSheetId="3">'հավելված 4'!$8:$9</definedName>
    <definedName name="x" localSheetId="0">#REF!</definedName>
    <definedName name="x" localSheetId="4">#REF!</definedName>
    <definedName name="x">#REF!</definedName>
    <definedName name="ղ" localSheetId="0">#REF!</definedName>
    <definedName name="ղ" localSheetId="4">#REF!</definedName>
    <definedName name="ղ">#REF!</definedName>
  </definedNames>
  <calcPr calcId="162913"/>
</workbook>
</file>

<file path=xl/calcChain.xml><?xml version="1.0" encoding="utf-8"?>
<calcChain xmlns="http://schemas.openxmlformats.org/spreadsheetml/2006/main">
  <c r="D14" i="6" l="1"/>
  <c r="E12" i="6"/>
  <c r="D12" i="6"/>
  <c r="E10" i="6"/>
  <c r="D10" i="6"/>
  <c r="G14" i="5" l="1"/>
  <c r="F14" i="5"/>
  <c r="E14" i="5"/>
  <c r="D14" i="5"/>
  <c r="G12" i="5"/>
  <c r="F12" i="5"/>
  <c r="E12" i="5"/>
  <c r="D12" i="5"/>
  <c r="G10" i="5"/>
  <c r="F10" i="5"/>
  <c r="E10" i="5"/>
  <c r="D10" i="5"/>
  <c r="H12" i="2" l="1"/>
  <c r="J26" i="1" l="1"/>
  <c r="I26" i="1"/>
  <c r="H13" i="2" l="1"/>
  <c r="H16" i="2"/>
  <c r="J25" i="1" l="1"/>
  <c r="I25" i="1"/>
  <c r="E25" i="3"/>
  <c r="J34" i="1" l="1"/>
  <c r="J33" i="1" s="1"/>
  <c r="I34" i="1"/>
  <c r="G34" i="1"/>
  <c r="G33" i="1" s="1"/>
  <c r="J36" i="1"/>
  <c r="I36" i="1"/>
  <c r="I33" i="1" s="1"/>
  <c r="G36" i="1"/>
  <c r="G22" i="1"/>
  <c r="I23" i="1" l="1"/>
  <c r="I22" i="1" s="1"/>
  <c r="J23" i="1"/>
  <c r="J22" i="1" s="1"/>
  <c r="H10" i="2"/>
  <c r="H9" i="2" s="1"/>
  <c r="H15" i="2"/>
  <c r="H14" i="2" s="1"/>
  <c r="H8" i="2" l="1"/>
  <c r="C24" i="4"/>
  <c r="I24" i="1"/>
  <c r="I21" i="1" s="1"/>
  <c r="I20" i="1" s="1"/>
  <c r="J24" i="1"/>
  <c r="J21" i="1" s="1"/>
  <c r="J20" i="1" s="1"/>
  <c r="G25" i="1"/>
  <c r="G24" i="1" s="1"/>
  <c r="G21" i="1" s="1"/>
  <c r="G20" i="1" s="1"/>
  <c r="I32" i="1"/>
  <c r="I31" i="1" s="1"/>
  <c r="I29" i="1" s="1"/>
  <c r="I27" i="1" s="1"/>
  <c r="F25" i="3" s="1"/>
  <c r="J32" i="1"/>
  <c r="J31" i="1" s="1"/>
  <c r="J29" i="1" s="1"/>
  <c r="J27" i="1" s="1"/>
  <c r="G25" i="3" s="1"/>
  <c r="G32" i="1"/>
  <c r="G31" i="1" s="1"/>
  <c r="G29" i="1" s="1"/>
  <c r="G27" i="1" s="1"/>
  <c r="D25" i="3" s="1"/>
  <c r="I19" i="1" l="1"/>
  <c r="I9" i="1" s="1"/>
  <c r="G19" i="1"/>
  <c r="G17" i="1" s="1"/>
  <c r="G15" i="1" s="1"/>
  <c r="D19" i="3" s="1"/>
  <c r="D12" i="3" s="1"/>
  <c r="D11" i="3" s="1"/>
  <c r="D10" i="3" s="1"/>
  <c r="J19" i="1"/>
  <c r="J17" i="1" s="1"/>
  <c r="J15" i="1" s="1"/>
  <c r="I17" i="1" l="1"/>
  <c r="I15" i="1" s="1"/>
  <c r="F19" i="3" s="1"/>
  <c r="F12" i="3" s="1"/>
  <c r="F11" i="3" s="1"/>
  <c r="F10" i="3" s="1"/>
  <c r="J13" i="1"/>
  <c r="J11" i="1" s="1"/>
  <c r="G19" i="3"/>
  <c r="G12" i="3" s="1"/>
  <c r="G11" i="3" s="1"/>
  <c r="G10" i="3" s="1"/>
  <c r="E19" i="3"/>
  <c r="E12" i="3" s="1"/>
  <c r="E11" i="3" s="1"/>
  <c r="E10" i="3" s="1"/>
  <c r="G9" i="1"/>
  <c r="J9" i="1"/>
  <c r="G13" i="1"/>
  <c r="G11" i="1" s="1"/>
  <c r="I13" i="1" l="1"/>
  <c r="I11" i="1" s="1"/>
</calcChain>
</file>

<file path=xl/sharedStrings.xml><?xml version="1.0" encoding="utf-8"?>
<sst xmlns="http://schemas.openxmlformats.org/spreadsheetml/2006/main" count="214" uniqueCount="157">
  <si>
    <t xml:space="preserve"> Ծրագրային դասիչը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</si>
  <si>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</si>
  <si>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</si>
  <si>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</si>
  <si>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</si>
  <si>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</si>
  <si>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</si>
  <si>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</si>
  <si>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</si>
  <si>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</si>
  <si>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</si>
  <si>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</si>
  <si>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</si>
  <si>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- Ընդհանուր բնույթի այլ ծառայություններ</t>
  </si>
  <si>
    <t xml:space="preserve"> ՀՀ  պաշտպանության  նախարարություն</t>
  </si>
  <si>
    <t xml:space="preserve"> Ռազմական կարիքների բավարարում</t>
  </si>
  <si>
    <t xml:space="preserve"> Բյուջետային գլխավոր կարգադրիչների, ծրագրերի, միջոցառումների և միջոցառումները կատարող պետական կառավարման մարմինների և բյուջետային ծախսերի տնտեսագիտական դասակարգման հոդվածների անվանումները</t>
  </si>
  <si>
    <t>Գործառական դասիչը</t>
  </si>
  <si>
    <t xml:space="preserve">Բաժին </t>
  </si>
  <si>
    <t>Խումբ</t>
  </si>
  <si>
    <t>Դաս</t>
  </si>
  <si>
    <t>Ցուցանիշների փոփոխությունը (ավելացումները նշված են դրական նշանով, իսկ նվազեցումները՝ փակագծերում)</t>
  </si>
  <si>
    <t>ՊԱՇՏՊԱՆՈՒԹՅՈՒՆ</t>
  </si>
  <si>
    <t>Ռազմական պաշտպանություն</t>
  </si>
  <si>
    <t>02</t>
  </si>
  <si>
    <t>01</t>
  </si>
  <si>
    <t>ՀՀ կառավարության 2019 թվականի</t>
  </si>
  <si>
    <t>________ N ____ որոշման</t>
  </si>
  <si>
    <t>- Հատուկ նպատակային այլ նյութեր</t>
  </si>
  <si>
    <t>ՀՀ պաշտպանության նախարարության շենքային պայմանների բարելավում</t>
  </si>
  <si>
    <t xml:space="preserve"> - Այլ մեքենաներ սարքավորումներ</t>
  </si>
  <si>
    <t>- Կենցաղային և հանրային սննդի նյութեր</t>
  </si>
  <si>
    <t>ԸՆԴԱՄԵՆԸ ԾԱԽՍԵՐ</t>
  </si>
  <si>
    <t>ՈՉ ՖԻՆԱՆՍԱԿԱՆ ԱԿՏԻՎՆԵՐԻ ԳԾՈՎ ԾԱԽՍԵՐ</t>
  </si>
  <si>
    <t>ՀԻՄՆԱԿԱՆ ՄԻՋՈՑՆԵՐ</t>
  </si>
  <si>
    <t xml:space="preserve"> դրամ</t>
  </si>
  <si>
    <t>գչծ</t>
  </si>
  <si>
    <t>գնում չհանդիսացող այլ ծախսեր</t>
  </si>
  <si>
    <t>ՄԱՍ I. Ա Պ Ր Ա Ն Ք Ն Ե Ր</t>
  </si>
  <si>
    <t>1169 31001</t>
  </si>
  <si>
    <t xml:space="preserve"> ԲՄ</t>
  </si>
  <si>
    <t xml:space="preserve"> սննդի պատրաստման ծառայություններ</t>
  </si>
  <si>
    <t>55321100/1</t>
  </si>
  <si>
    <t>մետր</t>
  </si>
  <si>
    <t xml:space="preserve">  երիզներ</t>
  </si>
  <si>
    <t>Ռազմական կարիքների բավարարում</t>
  </si>
  <si>
    <t>1169 11001</t>
  </si>
  <si>
    <t>Դաս N 01</t>
  </si>
  <si>
    <t xml:space="preserve">Խումբ N 01                              </t>
  </si>
  <si>
    <t>Բաժին N 02</t>
  </si>
  <si>
    <t>Գումարը (հազար դրամով)</t>
  </si>
  <si>
    <t>Քանակը</t>
  </si>
  <si>
    <t xml:space="preserve">Ցուցանիշների փոփոխությունը (ավելացումները նշված են դրական նշանով, իսկ նվազեցումները` փակագծերում)
</t>
  </si>
  <si>
    <t>Միավորի գինը</t>
  </si>
  <si>
    <t xml:space="preserve">Չափման միավորը
</t>
  </si>
  <si>
    <t>Գնման ձևը</t>
  </si>
  <si>
    <t>Անվանումը</t>
  </si>
  <si>
    <t>Կոդը</t>
  </si>
  <si>
    <t>_ N ____ որոշման</t>
  </si>
  <si>
    <t>(հազար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</si>
  <si>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</si>
  <si>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</si>
  <si>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 xml:space="preserve">Առաջին. եռամսյակ   </t>
  </si>
  <si>
    <t xml:space="preserve">Առաջին. կիսամյակ   </t>
  </si>
  <si>
    <t xml:space="preserve">Ինն ամիս    </t>
  </si>
  <si>
    <t xml:space="preserve">Տարի </t>
  </si>
  <si>
    <t>Ծրագիր</t>
  </si>
  <si>
    <t>/Միջոցառում</t>
  </si>
  <si>
    <t>Ընդամենը</t>
  </si>
  <si>
    <t xml:space="preserve"> 1169</t>
  </si>
  <si>
    <t>Ծրագրի անվանումը՝</t>
  </si>
  <si>
    <t xml:space="preserve"> ՀՀ պաշտպանության ապահովում</t>
  </si>
  <si>
    <t>Ծրագրի նպատակը՝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</si>
  <si>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</si>
  <si>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</si>
  <si>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</si>
  <si>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</si>
  <si>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</si>
  <si>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</si>
  <si>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</si>
  <si>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Պետական մարմինների կողմից օգտագործվող ոչ ֆինանսական ակտիվների հետ գործառնություններ</t>
  </si>
  <si>
    <t xml:space="preserve"> ՀՀ  պաշտպանության  նախարարություն </t>
  </si>
  <si>
    <t xml:space="preserve"> ՄԱՍ 2. ՊԵՏԱԿԱՆ ՄԱՐՄՆԻ ԳԾՈՎ ԱՐԴՅՈՒՆՔԱՅԻՆ (ԿԱՏԱՐՈՂԱԿԱՆ) ՑՈՒՑԱՆԻՇՆԵՐԸ</t>
  </si>
  <si>
    <t xml:space="preserve"> Ծրագրի դասիչը </t>
  </si>
  <si>
    <t xml:space="preserve"> Ծրագրի անվանումը </t>
  </si>
  <si>
    <t xml:space="preserve"> 1169 </t>
  </si>
  <si>
    <t xml:space="preserve"> ՀՀ պաշտպանության ապահովում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</si>
  <si>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</si>
  <si>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</si>
  <si>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</si>
  <si>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</si>
  <si>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</si>
  <si>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</si>
  <si>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</si>
  <si>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</si>
  <si>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>Պաշտպանության կարիքների համար բնակելի, գրասենյակային և այլ նշանակության շենքերի և շինությունների կառուցում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</si>
  <si>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</si>
  <si>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</t>
  </si>
  <si>
    <t xml:space="preserve"> Միջոցառումն իրականացնողի անվանումը`</t>
  </si>
  <si>
    <t xml:space="preserve"> ՀՀ պաշտպանության նախարարություն </t>
  </si>
  <si>
    <t xml:space="preserve"> Արդյունքի չափորոշիչներ </t>
  </si>
  <si>
    <t xml:space="preserve"> չի սահմանվում </t>
  </si>
  <si>
    <t xml:space="preserve">  </t>
  </si>
  <si>
    <t xml:space="preserve"> Միջոցառման վրա կատարվող ծախսը (հազար դրամ) </t>
  </si>
  <si>
    <t>ՀՀ կառավարության 2020 թվականի</t>
  </si>
  <si>
    <t xml:space="preserve">առաջին եռամսյակ </t>
  </si>
  <si>
    <t>Ընթացիկ գործունեության ապահովման գործողություններ</t>
  </si>
  <si>
    <t>Ծառայությունների մատուցում</t>
  </si>
  <si>
    <t>Պայմանագրային այլ ծառայությունների ձեռքբերում</t>
  </si>
  <si>
    <t>Նյութեր (Ապրանքներ)</t>
  </si>
  <si>
    <t xml:space="preserve"> ՇԵՆՔԵՐ ԵՎ ՇԻՆՈՒԹՅՈՒՆՆԵՐ</t>
  </si>
  <si>
    <t xml:space="preserve">  - Շենքերի և շինությունների շինարարություն</t>
  </si>
  <si>
    <t xml:space="preserve"> ՄԵՔԵՆԱՆԵՐ  ԵՎ  ՍԱՐՔԱՎՈՐՈՒՄՆԵՐ</t>
  </si>
  <si>
    <t>Հավելված N 1</t>
  </si>
  <si>
    <t>ՀԱՅԱՍՏԱՆԻ ՀԱՆՐԱՊԵՏՈՒԹՅԱՆ ԿԱՌԱՎԱՐՈՒԹՅԱՆ 2019 ԹՎԱԿԱՆԻ ԴԵԿՏԵՄԲԵՐԻ 26-Ի N 1919-Ն ՈՐՈՇՄԱՆ N 10 ՀԱՎԵԼՎԱԾՈՒՄ ԿԱՏԱՐՎՈՂ  ՓՈՓՈԽՈՒԹՅՈՒՆՆԵՐԸ ԵՎ ԼՐԱՑՈՒՄՆԵՐԸ</t>
  </si>
  <si>
    <t>Հավելված N 3</t>
  </si>
  <si>
    <t>«ՀԱՅԱՍՏԱՆԻ  ՀԱՆՐԱՊԵՏՈՒԹՅԱՆ  2020 ԹՎԱԿԱՆԻ  ՊԵՏԱԿԱՆ ԲՅՈՒՋԵԻ ՄԱՍԻՆ» ՀԱՅԱՍՏԱՆԻ ՀԱՆՐԱՊԵՏՈՒԹՅԱՆ  ՕՐԵՆՔԻ N 1 ՀԱՎԵԼՎԱԾԻ N 2 ԱՂՅՈՒՍԱԿՈՒՄ ՎԵՐԱԲԱՇԽՈՒՄ ԵՎ ՀԱՅԱՍՏԱՆԻ ՀԱՆՐԱՊԵՏՈՒԹՅԱՆ ԿԱՌԱՎԱՐՈՒԹՅԱՆ 2019 ԹՎԱԿԱՆԻ ԴԵԿՏԵՄԲԵՐԻ 26-Ի  N 1919-Ն ՈՐՈՇՄԱՆ N 5 ՀԱՎԵԼՎԱԾԻ N 1 ԱՂՅՈՒՍԱԿՈՒՄ ԿԱՏԱՐՎՈՂ  ՓՈՓՈԽՈՒԹՅՈՒՆՆԵՐԸ</t>
  </si>
  <si>
    <t>ՀԱՅԱՍՏԱՆԻ ՀԱՆՐԱՊԵՏՈՒԹՅԱՆ ԿԱՌԱՎԱՐՈՒԹՅԱՆ 2019 ԹՎԱԿԱՆԻ ԴԵԿՏԵՄԲԵՐԻ 26-Ի N 1919-Ն ՈՐՈՇՄԱՆ N 3 և 4 ՀԱՎԵԼՎԱԾՆԵՐՈՒՄ  ԿԱՏԱՐՎՈՂ ՓՈՓՈԽՈՒԹՅՈՒՆՆԵՐԸ</t>
  </si>
  <si>
    <t xml:space="preserve"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 </t>
  </si>
  <si>
    <t>Հավելված N 5</t>
  </si>
  <si>
    <t>Հավելված N 6</t>
  </si>
  <si>
    <t xml:space="preserve"> Ընթացիկ գործունեության ապահովման գործողություններ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</si>
  <si>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</si>
  <si>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 լոգանք ընդունելուն օժանդակող շարժական սարքեր</t>
  </si>
  <si>
    <t>հատ</t>
  </si>
  <si>
    <t>ԳՀ</t>
  </si>
  <si>
    <t>հազար դրամ</t>
  </si>
  <si>
    <t>39561110/1</t>
  </si>
  <si>
    <t>Հավելված N 4</t>
  </si>
  <si>
    <t xml:space="preserve">ՀՀ կառավարության  2020 թվականի </t>
  </si>
  <si>
    <t>______________ ի    ___Ն որոշման</t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</si>
  <si>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</si>
  <si>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</si>
  <si>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</si>
  <si>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</si>
  <si>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Առաջին եռամսյակ   </t>
  </si>
  <si>
    <t xml:space="preserve">Առաջին կիսամյակ   </t>
  </si>
  <si>
    <t>Միջոցառում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</si>
  <si>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</si>
  <si>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</si>
  <si>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</si>
  <si>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</si>
  <si>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</si>
  <si>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</si>
  <si>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</si>
  <si>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>Հավելված N 2</t>
  </si>
  <si>
    <t>«ՀԱՅԱՍՏԱՆԻ ՀԱՆՐԱՊԵՏՈՒԹՅԱՆ 2020 ԹՎԱԿԱՆԻ ՊԵՏԱԿԱՆ ԲՅՈՒՋԵԻ ՄԱՍԻՆ» ՀԱՅԱՍՏԱՆԻ ՀԱՆՐԱՊԵՏՈՒԹՅԱՆ ՕՐԵՆՔԻ N 1 
ՀԱՎԵԼՎԱԾԻ N 3 ԱՂՅՈՒՍԱԿՈՒՄ  ԿԱՏԱՐՎՈՂ ՓՈՓՈԽՈՒԹՅՈՒՆԸ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</si>
  <si>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</si>
  <si>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</si>
  <si>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</si>
  <si>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</si>
  <si>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</si>
  <si>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</si>
  <si>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</si>
  <si>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Ցուցանիշների փոփոխություն (ավելացումները նշված են դրական նշանով)</t>
  </si>
  <si>
    <t xml:space="preserve"> Ցուցանիշների փոփոխություն (ավելացումները նշված են դրական նշանով, իսկ նվազեցումները՝ փակագծերում)</t>
  </si>
  <si>
    <t>Ցուցանիշների փոփոխություն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</si>
</sst>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#,##0.0;\(##,##0.0\);\-"/>
    <numFmt numFmtId="166" formatCode="#,##0.0"/>
    <numFmt numFmtId="167" formatCode="0.0_);\(0.0\)"/>
    <numFmt numFmtId="168" formatCode="_(* #,##0.0_);_(* \(#,##0.0\);_(* &quot;-&quot;??_);_(@_)"/>
    <numFmt numFmtId="169" formatCode="#,##0.0_);\(#,##0.0\)"/>
  </numFmts>
  <fonts count="53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</font>
    <font>
      <sz val="11"/>
      <name val="GHEA Grapalat"/>
      <family val="3"/>
    </font>
    <font>
      <sz val="10"/>
      <name val="GHEA Grapalat"/>
    </font>
    <font>
      <sz val="9"/>
      <name val="GHEA Grapalat"/>
      <family val="2"/>
    </font>
    <font>
      <sz val="11"/>
      <name val="Calibri"/>
      <family val="2"/>
    </font>
    <font>
      <sz val="11"/>
      <name val="GHEA Grapalat"/>
      <family val="2"/>
    </font>
    <font>
      <sz val="10"/>
      <name val="GHEA Grapalat"/>
      <family val="2"/>
    </font>
    <font>
      <sz val="8"/>
      <color theme="0"/>
      <name val="GHEA Grapalat"/>
      <family val="2"/>
    </font>
    <font>
      <sz val="10"/>
      <name val="Arial"/>
      <family val="2"/>
    </font>
    <font>
      <sz val="12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  <font>
      <sz val="10"/>
      <color rgb="FFFF0000"/>
      <name val="GHEA Grapalat"/>
      <family val="3"/>
    </font>
    <font>
      <b/>
      <sz val="12"/>
      <name val="GHEA Grapalat"/>
      <family val="3"/>
    </font>
    <font>
      <b/>
      <sz val="14"/>
      <name val="GHEA Grapalat"/>
      <family val="3"/>
    </font>
    <font>
      <i/>
      <sz val="8"/>
      <name val="GHEA Grapalat"/>
      <family val="3"/>
    </font>
    <font>
      <sz val="8"/>
      <color theme="1"/>
      <name val="GHEA Grapalat"/>
      <family val="3"/>
    </font>
    <font>
      <sz val="9"/>
      <color theme="1"/>
      <name val="GHEA Grapalat"/>
      <family val="3"/>
    </font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b/>
      <sz val="12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5" fontId="19" fillId="0" borderId="0" applyFill="0" applyBorder="0" applyProtection="0">
      <alignment horizontal="right" vertical="top"/>
    </xf>
    <xf numFmtId="165" fontId="20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0" fontId="30" fillId="0" borderId="0"/>
    <xf numFmtId="164" fontId="30" fillId="0" borderId="0" applyFont="0" applyFill="0" applyBorder="0" applyAlignment="0" applyProtection="0"/>
    <xf numFmtId="0" fontId="30" fillId="0" borderId="0"/>
    <xf numFmtId="0" fontId="1" fillId="0" borderId="0"/>
    <xf numFmtId="0" fontId="45" fillId="0" borderId="0"/>
    <xf numFmtId="164" fontId="45" fillId="0" borderId="0" applyFont="0" applyFill="0" applyBorder="0" applyAlignment="0" applyProtection="0"/>
  </cellStyleXfs>
  <cellXfs count="226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10" xfId="0" applyBorder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165" fontId="20" fillId="0" borderId="10" xfId="43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left" vertical="top" wrapText="1"/>
    </xf>
    <xf numFmtId="165" fontId="19" fillId="0" borderId="10" xfId="42" applyNumberFormat="1" applyFont="1" applyBorder="1" applyAlignment="1">
      <alignment horizontal="right" vertical="top"/>
    </xf>
    <xf numFmtId="0" fontId="21" fillId="0" borderId="10" xfId="0" applyFont="1" applyBorder="1" applyAlignment="1">
      <alignment horizontal="left" vertical="top" wrapText="1"/>
    </xf>
    <xf numFmtId="165" fontId="21" fillId="0" borderId="10" xfId="44" applyNumberFormat="1" applyFont="1" applyBorder="1" applyAlignment="1">
      <alignment horizontal="right" vertical="top"/>
    </xf>
    <xf numFmtId="0" fontId="22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0" fillId="0" borderId="12" xfId="0" applyBorder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49" fontId="26" fillId="0" borderId="0" xfId="0" applyNumberFormat="1" applyFont="1">
      <alignment horizontal="left" vertical="top" wrapText="1"/>
    </xf>
    <xf numFmtId="0" fontId="27" fillId="0" borderId="12" xfId="0" applyFont="1" applyBorder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49" fontId="26" fillId="0" borderId="10" xfId="0" applyNumberFormat="1" applyFont="1" applyBorder="1">
      <alignment horizontal="left" vertical="top" wrapText="1"/>
    </xf>
    <xf numFmtId="0" fontId="28" fillId="0" borderId="0" xfId="0" applyFont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 vertical="top" wrapText="1"/>
    </xf>
    <xf numFmtId="0" fontId="23" fillId="0" borderId="0" xfId="45" applyFont="1" applyFill="1"/>
    <xf numFmtId="167" fontId="23" fillId="33" borderId="0" xfId="45" applyNumberFormat="1" applyFont="1" applyFill="1" applyAlignment="1">
      <alignment horizontal="center" vertical="center"/>
    </xf>
    <xf numFmtId="166" fontId="23" fillId="0" borderId="0" xfId="45" applyNumberFormat="1" applyFont="1" applyFill="1" applyAlignment="1">
      <alignment horizontal="center" vertical="center"/>
    </xf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horizontal="left" vertical="center" wrapText="1"/>
    </xf>
    <xf numFmtId="0" fontId="23" fillId="0" borderId="0" xfId="45" applyFont="1" applyFill="1" applyAlignment="1">
      <alignment horizontal="left" vertical="center"/>
    </xf>
    <xf numFmtId="0" fontId="23" fillId="0" borderId="15" xfId="45" applyFont="1" applyFill="1" applyBorder="1" applyAlignment="1">
      <alignment horizontal="left" vertical="center" wrapText="1"/>
    </xf>
    <xf numFmtId="0" fontId="23" fillId="0" borderId="10" xfId="47" applyFont="1" applyFill="1" applyBorder="1" applyAlignment="1">
      <alignment horizontal="left" vertical="center"/>
    </xf>
    <xf numFmtId="0" fontId="23" fillId="0" borderId="10" xfId="47" applyFont="1" applyFill="1" applyBorder="1" applyAlignment="1">
      <alignment vertical="top" wrapText="1"/>
    </xf>
    <xf numFmtId="0" fontId="23" fillId="0" borderId="10" xfId="47" applyFont="1" applyFill="1" applyBorder="1" applyAlignment="1">
      <alignment vertical="center"/>
    </xf>
    <xf numFmtId="0" fontId="23" fillId="0" borderId="11" xfId="47" applyFont="1" applyFill="1" applyBorder="1" applyAlignment="1">
      <alignment horizontal="left" vertical="center" wrapText="1"/>
    </xf>
    <xf numFmtId="167" fontId="23" fillId="33" borderId="10" xfId="47" applyNumberFormat="1" applyFont="1" applyFill="1" applyBorder="1" applyAlignment="1">
      <alignment horizontal="center" vertical="center" wrapText="1"/>
    </xf>
    <xf numFmtId="166" fontId="23" fillId="0" borderId="10" xfId="47" applyNumberFormat="1" applyFont="1" applyFill="1" applyBorder="1" applyAlignment="1">
      <alignment horizontal="center" vertical="center"/>
    </xf>
    <xf numFmtId="166" fontId="23" fillId="0" borderId="0" xfId="45" applyNumberFormat="1" applyFont="1" applyFill="1" applyAlignment="1">
      <alignment vertical="center" wrapText="1"/>
    </xf>
    <xf numFmtId="0" fontId="32" fillId="0" borderId="0" xfId="48" applyFont="1" applyAlignment="1">
      <alignment horizontal="left" vertical="top" wrapText="1"/>
    </xf>
    <xf numFmtId="0" fontId="32" fillId="0" borderId="0" xfId="48" applyFont="1" applyAlignment="1">
      <alignment horizontal="right" vertical="top" wrapText="1"/>
    </xf>
    <xf numFmtId="0" fontId="33" fillId="0" borderId="0" xfId="48" applyFont="1" applyBorder="1" applyAlignment="1">
      <alignment horizontal="center" vertical="center" wrapText="1"/>
    </xf>
    <xf numFmtId="0" fontId="32" fillId="0" borderId="0" xfId="48" applyFont="1" applyBorder="1" applyAlignment="1">
      <alignment horizontal="center" vertical="center" wrapText="1"/>
    </xf>
    <xf numFmtId="0" fontId="35" fillId="0" borderId="0" xfId="48" applyFont="1" applyFill="1" applyAlignment="1">
      <alignment horizontal="center" wrapText="1"/>
    </xf>
    <xf numFmtId="0" fontId="36" fillId="0" borderId="0" xfId="48" applyFont="1"/>
    <xf numFmtId="0" fontId="34" fillId="0" borderId="0" xfId="48" applyFont="1"/>
    <xf numFmtId="0" fontId="34" fillId="0" borderId="15" xfId="48" applyFont="1" applyBorder="1" applyAlignment="1">
      <alignment vertical="center"/>
    </xf>
    <xf numFmtId="0" fontId="34" fillId="0" borderId="10" xfId="48" applyFont="1" applyBorder="1" applyAlignment="1">
      <alignment vertical="center"/>
    </xf>
    <xf numFmtId="0" fontId="35" fillId="0" borderId="10" xfId="48" applyFont="1" applyBorder="1" applyAlignment="1">
      <alignment horizontal="center" vertical="center" wrapText="1"/>
    </xf>
    <xf numFmtId="166" fontId="34" fillId="0" borderId="10" xfId="48" applyNumberFormat="1" applyFont="1" applyBorder="1" applyAlignment="1">
      <alignment horizontal="center" vertical="center" wrapText="1"/>
    </xf>
    <xf numFmtId="166" fontId="34" fillId="0" borderId="19" xfId="48" applyNumberFormat="1" applyFont="1" applyBorder="1" applyAlignment="1">
      <alignment horizontal="center" vertical="center" wrapText="1"/>
    </xf>
    <xf numFmtId="0" fontId="32" fillId="0" borderId="15" xfId="48" applyFont="1" applyBorder="1" applyAlignment="1">
      <alignment horizontal="left" vertical="top" wrapText="1"/>
    </xf>
    <xf numFmtId="0" fontId="32" fillId="0" borderId="10" xfId="48" applyFont="1" applyBorder="1" applyAlignment="1">
      <alignment horizontal="left" vertical="top" wrapText="1"/>
    </xf>
    <xf numFmtId="0" fontId="37" fillId="0" borderId="10" xfId="48" applyFont="1" applyBorder="1" applyAlignment="1">
      <alignment horizontal="left" vertical="top" wrapText="1"/>
    </xf>
    <xf numFmtId="165" fontId="37" fillId="0" borderId="10" xfId="43" applyNumberFormat="1" applyFont="1" applyBorder="1" applyAlignment="1">
      <alignment horizontal="right" vertical="center"/>
    </xf>
    <xf numFmtId="165" fontId="37" fillId="0" borderId="19" xfId="43" applyNumberFormat="1" applyFont="1" applyBorder="1" applyAlignment="1">
      <alignment horizontal="right" vertical="center"/>
    </xf>
    <xf numFmtId="0" fontId="34" fillId="33" borderId="10" xfId="48" applyFont="1" applyFill="1" applyBorder="1" applyAlignment="1">
      <alignment vertical="center"/>
    </xf>
    <xf numFmtId="0" fontId="34" fillId="33" borderId="10" xfId="48" applyFont="1" applyFill="1" applyBorder="1" applyAlignment="1">
      <alignment vertical="center" wrapText="1"/>
    </xf>
    <xf numFmtId="0" fontId="34" fillId="33" borderId="10" xfId="48" applyFont="1" applyFill="1" applyBorder="1" applyAlignment="1">
      <alignment horizontal="left" vertical="center" wrapText="1"/>
    </xf>
    <xf numFmtId="0" fontId="34" fillId="33" borderId="10" xfId="48" applyFont="1" applyFill="1" applyBorder="1" applyAlignment="1">
      <alignment horizontal="left" vertical="center"/>
    </xf>
    <xf numFmtId="0" fontId="32" fillId="0" borderId="20" xfId="48" applyFont="1" applyBorder="1" applyAlignment="1">
      <alignment horizontal="left" vertical="top" wrapText="1"/>
    </xf>
    <xf numFmtId="0" fontId="32" fillId="0" borderId="21" xfId="48" applyFont="1" applyBorder="1" applyAlignment="1">
      <alignment horizontal="left" vertical="top" wrapText="1"/>
    </xf>
    <xf numFmtId="0" fontId="34" fillId="0" borderId="21" xfId="48" applyFont="1" applyBorder="1" applyAlignment="1">
      <alignment horizontal="left" vertical="center" wrapText="1"/>
    </xf>
    <xf numFmtId="0" fontId="32" fillId="0" borderId="0" xfId="48" applyFont="1" applyAlignment="1">
      <alignment vertical="top" wrapText="1"/>
    </xf>
    <xf numFmtId="0" fontId="32" fillId="0" borderId="0" xfId="48" applyFont="1" applyAlignment="1">
      <alignment horizontal="center" vertical="top" wrapText="1"/>
    </xf>
    <xf numFmtId="0" fontId="31" fillId="0" borderId="0" xfId="48" applyFont="1" applyAlignment="1">
      <alignment vertical="center" wrapText="1"/>
    </xf>
    <xf numFmtId="0" fontId="33" fillId="0" borderId="0" xfId="48" applyFont="1" applyAlignment="1">
      <alignment horizontal="center" vertical="center" wrapText="1"/>
    </xf>
    <xf numFmtId="0" fontId="39" fillId="0" borderId="0" xfId="48" applyFont="1" applyAlignment="1">
      <alignment horizontal="center" vertical="center" wrapText="1"/>
    </xf>
    <xf numFmtId="0" fontId="41" fillId="0" borderId="0" xfId="48" applyFont="1" applyAlignment="1">
      <alignment horizontal="center" vertical="top"/>
    </xf>
    <xf numFmtId="0" fontId="37" fillId="0" borderId="15" xfId="48" applyFont="1" applyBorder="1" applyAlignment="1">
      <alignment horizontal="left" vertical="top" wrapText="1"/>
    </xf>
    <xf numFmtId="0" fontId="42" fillId="0" borderId="15" xfId="48" applyFont="1" applyBorder="1" applyAlignment="1">
      <alignment horizontal="left" vertical="top" wrapText="1"/>
    </xf>
    <xf numFmtId="0" fontId="42" fillId="0" borderId="10" xfId="48" applyFont="1" applyBorder="1" applyAlignment="1">
      <alignment horizontal="left" vertical="top" wrapText="1"/>
    </xf>
    <xf numFmtId="0" fontId="44" fillId="33" borderId="10" xfId="48" applyFont="1" applyFill="1" applyBorder="1" applyAlignment="1">
      <alignment horizontal="center" vertical="center" wrapText="1"/>
    </xf>
    <xf numFmtId="0" fontId="44" fillId="33" borderId="19" xfId="48" applyFont="1" applyFill="1" applyBorder="1" applyAlignment="1">
      <alignment horizontal="center" vertical="center" wrapText="1"/>
    </xf>
    <xf numFmtId="0" fontId="42" fillId="0" borderId="10" xfId="48" applyFont="1" applyBorder="1" applyAlignment="1">
      <alignment horizontal="right" vertical="top" wrapText="1"/>
    </xf>
    <xf numFmtId="0" fontId="32" fillId="0" borderId="20" xfId="48" applyFont="1" applyBorder="1" applyAlignment="1">
      <alignment horizontal="left" vertical="top" wrapText="1"/>
    </xf>
    <xf numFmtId="0" fontId="32" fillId="0" borderId="21" xfId="48" applyFont="1" applyBorder="1" applyAlignment="1">
      <alignment horizontal="left" vertical="top" wrapText="1"/>
    </xf>
    <xf numFmtId="0" fontId="32" fillId="0" borderId="0" xfId="48" applyFont="1" applyBorder="1" applyAlignment="1">
      <alignment horizontal="left" vertical="top" wrapText="1"/>
    </xf>
    <xf numFmtId="165" fontId="38" fillId="0" borderId="0" xfId="42" applyNumberFormat="1" applyFont="1" applyBorder="1" applyAlignment="1">
      <alignment horizontal="right" vertical="center"/>
    </xf>
    <xf numFmtId="0" fontId="33" fillId="0" borderId="10" xfId="48" applyFont="1" applyBorder="1" applyAlignment="1">
      <alignment horizontal="left" vertical="top" wrapText="1"/>
    </xf>
    <xf numFmtId="165" fontId="38" fillId="0" borderId="10" xfId="42" applyNumberFormat="1" applyFont="1" applyBorder="1" applyAlignment="1">
      <alignment horizontal="right" vertical="center"/>
    </xf>
    <xf numFmtId="169" fontId="32" fillId="0" borderId="10" xfId="48" applyNumberFormat="1" applyFont="1" applyBorder="1" applyAlignment="1">
      <alignment horizontal="left" vertical="top" wrapText="1"/>
    </xf>
    <xf numFmtId="166" fontId="23" fillId="0" borderId="10" xfId="47" applyNumberFormat="1" applyFont="1" applyFill="1" applyBorder="1" applyAlignment="1">
      <alignment horizontal="center" vertical="center"/>
    </xf>
    <xf numFmtId="0" fontId="23" fillId="0" borderId="10" xfId="47" applyFont="1" applyFill="1" applyBorder="1" applyAlignment="1">
      <alignment horizontal="left" vertical="center" wrapText="1"/>
    </xf>
    <xf numFmtId="0" fontId="23" fillId="0" borderId="10" xfId="47" applyFont="1" applyFill="1" applyBorder="1" applyAlignment="1">
      <alignment horizontal="center" vertical="center"/>
    </xf>
    <xf numFmtId="0" fontId="23" fillId="0" borderId="10" xfId="47" applyFont="1" applyFill="1" applyBorder="1" applyAlignment="1">
      <alignment vertical="top"/>
    </xf>
    <xf numFmtId="168" fontId="23" fillId="0" borderId="10" xfId="46" applyNumberFormat="1" applyFont="1" applyBorder="1" applyAlignment="1">
      <alignment horizontal="center" vertical="center" wrapText="1"/>
    </xf>
    <xf numFmtId="0" fontId="23" fillId="0" borderId="10" xfId="45" applyFont="1" applyFill="1" applyBorder="1" applyAlignment="1">
      <alignment horizontal="center" vertical="center" wrapText="1"/>
    </xf>
    <xf numFmtId="0" fontId="23" fillId="33" borderId="10" xfId="45" applyFont="1" applyFill="1" applyBorder="1" applyAlignment="1">
      <alignment horizontal="center" vertical="center" wrapText="1"/>
    </xf>
    <xf numFmtId="169" fontId="33" fillId="0" borderId="0" xfId="49" applyNumberFormat="1" applyFont="1" applyFill="1" applyAlignment="1">
      <alignment horizontal="right" vertical="center" wrapText="1"/>
    </xf>
    <xf numFmtId="0" fontId="31" fillId="0" borderId="0" xfId="49" applyFont="1" applyAlignment="1">
      <alignment vertical="center" wrapText="1"/>
    </xf>
    <xf numFmtId="164" fontId="31" fillId="0" borderId="0" xfId="50" applyFont="1" applyAlignment="1">
      <alignment vertical="center" wrapText="1"/>
    </xf>
    <xf numFmtId="49" fontId="46" fillId="0" borderId="0" xfId="49" applyNumberFormat="1" applyFont="1" applyFill="1" applyAlignment="1">
      <alignment horizontal="center" vertical="center" wrapText="1"/>
    </xf>
    <xf numFmtId="0" fontId="47" fillId="0" borderId="0" xfId="49" applyNumberFormat="1" applyFont="1" applyFill="1" applyAlignment="1">
      <alignment horizontal="center" vertical="center" wrapText="1"/>
    </xf>
    <xf numFmtId="0" fontId="47" fillId="0" borderId="10" xfId="49" applyNumberFormat="1" applyFont="1" applyFill="1" applyBorder="1" applyAlignment="1">
      <alignment horizontal="center" vertical="center" wrapText="1"/>
    </xf>
    <xf numFmtId="0" fontId="33" fillId="0" borderId="0" xfId="49" applyFont="1" applyAlignment="1">
      <alignment horizontal="center" vertical="center" wrapText="1"/>
    </xf>
    <xf numFmtId="164" fontId="33" fillId="0" borderId="0" xfId="50" applyFont="1" applyAlignment="1">
      <alignment horizontal="center" vertical="center" wrapText="1"/>
    </xf>
    <xf numFmtId="49" fontId="50" fillId="0" borderId="10" xfId="49" applyNumberFormat="1" applyFont="1" applyFill="1" applyBorder="1" applyAlignment="1">
      <alignment horizontal="center" vertical="center" textRotation="90" wrapText="1"/>
    </xf>
    <xf numFmtId="49" fontId="48" fillId="0" borderId="10" xfId="49" applyNumberFormat="1" applyFont="1" applyFill="1" applyBorder="1" applyAlignment="1">
      <alignment horizontal="center" vertical="center" textRotation="90" wrapText="1"/>
    </xf>
    <xf numFmtId="0" fontId="48" fillId="0" borderId="10" xfId="49" applyNumberFormat="1" applyFont="1" applyFill="1" applyBorder="1" applyAlignment="1">
      <alignment horizontal="center" vertical="center" wrapText="1"/>
    </xf>
    <xf numFmtId="164" fontId="40" fillId="0" borderId="10" xfId="50" applyFont="1" applyBorder="1" applyAlignment="1">
      <alignment horizontal="center" vertical="center" wrapText="1"/>
    </xf>
    <xf numFmtId="169" fontId="40" fillId="0" borderId="10" xfId="49" applyNumberFormat="1" applyFont="1" applyBorder="1" applyAlignment="1">
      <alignment horizontal="center" vertical="center" wrapText="1"/>
    </xf>
    <xf numFmtId="169" fontId="40" fillId="0" borderId="10" xfId="50" applyNumberFormat="1" applyFont="1" applyBorder="1" applyAlignment="1">
      <alignment horizontal="center" vertical="center" wrapText="1"/>
    </xf>
    <xf numFmtId="0" fontId="31" fillId="0" borderId="0" xfId="49" applyFont="1" applyAlignment="1">
      <alignment horizontal="center" vertical="center" wrapText="1"/>
    </xf>
    <xf numFmtId="164" fontId="31" fillId="0" borderId="0" xfId="50" applyFont="1" applyAlignment="1">
      <alignment horizontal="center" vertical="center" wrapText="1"/>
    </xf>
    <xf numFmtId="164" fontId="48" fillId="0" borderId="10" xfId="50" applyFont="1" applyFill="1" applyBorder="1" applyAlignment="1">
      <alignment horizontal="center" vertical="center" wrapText="1"/>
    </xf>
    <xf numFmtId="169" fontId="48" fillId="0" borderId="10" xfId="49" applyNumberFormat="1" applyFont="1" applyFill="1" applyBorder="1" applyAlignment="1">
      <alignment horizontal="center" vertical="center" wrapText="1"/>
    </xf>
    <xf numFmtId="169" fontId="48" fillId="0" borderId="10" xfId="50" applyNumberFormat="1" applyFont="1" applyFill="1" applyBorder="1" applyAlignment="1">
      <alignment horizontal="center" vertical="center" wrapText="1"/>
    </xf>
    <xf numFmtId="0" fontId="31" fillId="0" borderId="10" xfId="49" applyFont="1" applyBorder="1" applyAlignment="1">
      <alignment horizontal="center" vertical="center" wrapText="1"/>
    </xf>
    <xf numFmtId="0" fontId="51" fillId="0" borderId="10" xfId="49" applyFont="1" applyBorder="1" applyAlignment="1">
      <alignment horizontal="center" vertical="center" wrapText="1"/>
    </xf>
    <xf numFmtId="164" fontId="31" fillId="0" borderId="10" xfId="50" applyFont="1" applyBorder="1" applyAlignment="1">
      <alignment horizontal="center" vertical="center" wrapText="1"/>
    </xf>
    <xf numFmtId="169" fontId="31" fillId="0" borderId="10" xfId="49" applyNumberFormat="1" applyFont="1" applyBorder="1" applyAlignment="1">
      <alignment horizontal="center" vertical="center" wrapText="1"/>
    </xf>
    <xf numFmtId="169" fontId="31" fillId="0" borderId="10" xfId="50" applyNumberFormat="1" applyFont="1" applyBorder="1" applyAlignment="1">
      <alignment horizontal="center" vertical="center" wrapText="1"/>
    </xf>
    <xf numFmtId="0" fontId="40" fillId="0" borderId="10" xfId="49" applyFont="1" applyBorder="1" applyAlignment="1">
      <alignment horizontal="center" vertical="center" wrapText="1"/>
    </xf>
    <xf numFmtId="0" fontId="40" fillId="0" borderId="10" xfId="49" applyFont="1" applyBorder="1" applyAlignment="1">
      <alignment horizontal="left" vertical="center" wrapText="1"/>
    </xf>
    <xf numFmtId="0" fontId="40" fillId="0" borderId="0" xfId="49" applyFont="1" applyAlignment="1">
      <alignment vertical="center" wrapText="1"/>
    </xf>
    <xf numFmtId="164" fontId="40" fillId="0" borderId="0" xfId="50" applyFont="1" applyAlignment="1">
      <alignment vertical="center" wrapText="1"/>
    </xf>
    <xf numFmtId="0" fontId="52" fillId="0" borderId="10" xfId="49" applyFont="1" applyBorder="1" applyAlignment="1">
      <alignment horizontal="center" vertical="center" wrapText="1"/>
    </xf>
    <xf numFmtId="0" fontId="52" fillId="0" borderId="10" xfId="49" applyFont="1" applyBorder="1" applyAlignment="1">
      <alignment horizontal="left" vertical="center" wrapText="1"/>
    </xf>
    <xf numFmtId="164" fontId="52" fillId="0" borderId="10" xfId="50" applyFont="1" applyBorder="1" applyAlignment="1">
      <alignment horizontal="center" vertical="center" wrapText="1"/>
    </xf>
    <xf numFmtId="169" fontId="52" fillId="0" borderId="10" xfId="49" applyNumberFormat="1" applyFont="1" applyBorder="1" applyAlignment="1">
      <alignment horizontal="center" vertical="center" wrapText="1"/>
    </xf>
    <xf numFmtId="169" fontId="52" fillId="0" borderId="10" xfId="50" applyNumberFormat="1" applyFont="1" applyBorder="1" applyAlignment="1">
      <alignment horizontal="center" vertical="center" wrapText="1"/>
    </xf>
    <xf numFmtId="0" fontId="52" fillId="0" borderId="0" xfId="49" applyFont="1" applyAlignment="1">
      <alignment vertical="center" wrapText="1"/>
    </xf>
    <xf numFmtId="164" fontId="52" fillId="0" borderId="0" xfId="50" applyFont="1" applyAlignment="1">
      <alignment vertical="center" wrapText="1"/>
    </xf>
    <xf numFmtId="0" fontId="31" fillId="0" borderId="10" xfId="49" applyFont="1" applyBorder="1" applyAlignment="1">
      <alignment horizontal="left" vertical="center" wrapText="1"/>
    </xf>
    <xf numFmtId="169" fontId="31" fillId="0" borderId="0" xfId="49" applyNumberFormat="1" applyFont="1" applyAlignment="1">
      <alignment vertical="center" wrapText="1"/>
    </xf>
    <xf numFmtId="0" fontId="35" fillId="0" borderId="0" xfId="49" applyFont="1" applyFill="1" applyAlignment="1">
      <alignment wrapText="1"/>
    </xf>
    <xf numFmtId="169" fontId="46" fillId="0" borderId="0" xfId="49" applyNumberFormat="1" applyFont="1" applyFill="1" applyAlignment="1">
      <alignment horizontal="center" vertical="center" wrapText="1"/>
    </xf>
    <xf numFmtId="0" fontId="50" fillId="0" borderId="14" xfId="49" applyNumberFormat="1" applyFont="1" applyFill="1" applyBorder="1" applyAlignment="1">
      <alignment vertical="center" wrapText="1"/>
    </xf>
    <xf numFmtId="0" fontId="50" fillId="0" borderId="24" xfId="49" applyNumberFormat="1" applyFont="1" applyFill="1" applyBorder="1" applyAlignment="1">
      <alignment vertical="center" wrapText="1"/>
    </xf>
    <xf numFmtId="169" fontId="50" fillId="0" borderId="10" xfId="49" applyNumberFormat="1" applyFont="1" applyFill="1" applyBorder="1" applyAlignment="1">
      <alignment horizontal="center" vertical="center" wrapText="1"/>
    </xf>
    <xf numFmtId="168" fontId="48" fillId="0" borderId="24" xfId="50" applyNumberFormat="1" applyFont="1" applyFill="1" applyBorder="1" applyAlignment="1">
      <alignment horizontal="center" vertical="center" wrapText="1"/>
    </xf>
    <xf numFmtId="168" fontId="48" fillId="0" borderId="24" xfId="49" applyNumberFormat="1" applyFont="1" applyFill="1" applyBorder="1" applyAlignment="1">
      <alignment horizontal="center" vertical="center" wrapText="1"/>
    </xf>
    <xf numFmtId="168" fontId="35" fillId="0" borderId="10" xfId="50" applyNumberFormat="1" applyFont="1" applyBorder="1" applyAlignment="1">
      <alignment horizontal="center" vertical="center" wrapText="1"/>
    </xf>
    <xf numFmtId="168" fontId="35" fillId="0" borderId="10" xfId="49" applyNumberFormat="1" applyFont="1" applyBorder="1" applyAlignment="1">
      <alignment horizontal="center" vertical="center" wrapText="1"/>
    </xf>
    <xf numFmtId="168" fontId="31" fillId="0" borderId="10" xfId="50" applyNumberFormat="1" applyFont="1" applyBorder="1" applyAlignment="1">
      <alignment horizontal="center" vertical="center" wrapText="1"/>
    </xf>
    <xf numFmtId="168" fontId="31" fillId="0" borderId="10" xfId="49" applyNumberFormat="1" applyFont="1" applyBorder="1" applyAlignment="1">
      <alignment horizontal="center" vertical="center" wrapText="1"/>
    </xf>
    <xf numFmtId="168" fontId="40" fillId="0" borderId="10" xfId="50" applyNumberFormat="1" applyFont="1" applyBorder="1" applyAlignment="1">
      <alignment horizontal="center" vertical="center" wrapText="1"/>
    </xf>
    <xf numFmtId="168" fontId="40" fillId="0" borderId="10" xfId="50" applyNumberFormat="1" applyFont="1" applyFill="1" applyBorder="1" applyAlignment="1">
      <alignment horizontal="center" vertical="center" wrapText="1"/>
    </xf>
    <xf numFmtId="168" fontId="40" fillId="0" borderId="10" xfId="49" applyNumberFormat="1" applyFont="1" applyBorder="1" applyAlignment="1">
      <alignment horizontal="center" vertical="center" wrapText="1"/>
    </xf>
    <xf numFmtId="0" fontId="31" fillId="0" borderId="0" xfId="48" applyFont="1" applyAlignment="1">
      <alignment horizontal="center" vertical="center" wrapText="1"/>
    </xf>
    <xf numFmtId="0" fontId="31" fillId="0" borderId="0" xfId="48" applyFont="1" applyAlignment="1">
      <alignment horizontal="right" vertical="center" wrapText="1"/>
    </xf>
    <xf numFmtId="0" fontId="33" fillId="0" borderId="0" xfId="48" applyFont="1" applyBorder="1" applyAlignment="1">
      <alignment horizontal="center" vertical="center" wrapText="1"/>
    </xf>
    <xf numFmtId="0" fontId="32" fillId="0" borderId="0" xfId="48" applyFont="1" applyBorder="1" applyAlignment="1">
      <alignment horizontal="center" vertical="center" wrapText="1"/>
    </xf>
    <xf numFmtId="165" fontId="38" fillId="0" borderId="10" xfId="42" applyNumberFormat="1" applyFont="1" applyBorder="1" applyAlignment="1">
      <alignment horizontal="center" vertical="center" wrapText="1"/>
    </xf>
    <xf numFmtId="0" fontId="32" fillId="0" borderId="10" xfId="48" applyFont="1" applyBorder="1" applyAlignment="1">
      <alignment horizontal="center" vertical="center" wrapText="1"/>
    </xf>
    <xf numFmtId="0" fontId="32" fillId="0" borderId="21" xfId="48" applyFont="1" applyBorder="1" applyAlignment="1">
      <alignment horizontal="center" vertical="center" wrapText="1"/>
    </xf>
    <xf numFmtId="0" fontId="34" fillId="0" borderId="16" xfId="48" applyFont="1" applyBorder="1" applyAlignment="1">
      <alignment horizontal="center" vertical="center"/>
    </xf>
    <xf numFmtId="0" fontId="34" fillId="0" borderId="17" xfId="48" applyFont="1" applyBorder="1" applyAlignment="1">
      <alignment horizontal="center" vertical="center"/>
    </xf>
    <xf numFmtId="0" fontId="34" fillId="0" borderId="15" xfId="48" applyFont="1" applyBorder="1" applyAlignment="1">
      <alignment horizontal="center" vertical="center"/>
    </xf>
    <xf numFmtId="0" fontId="34" fillId="0" borderId="10" xfId="48" applyFont="1" applyBorder="1" applyAlignment="1">
      <alignment horizontal="center" vertical="center"/>
    </xf>
    <xf numFmtId="0" fontId="34" fillId="0" borderId="17" xfId="48" applyFont="1" applyBorder="1" applyAlignment="1">
      <alignment horizontal="center" vertical="center" wrapText="1"/>
    </xf>
    <xf numFmtId="0" fontId="34" fillId="0" borderId="10" xfId="48" applyFont="1" applyBorder="1" applyAlignment="1">
      <alignment horizontal="center" vertical="center" wrapText="1"/>
    </xf>
    <xf numFmtId="0" fontId="34" fillId="0" borderId="17" xfId="48" applyFont="1" applyFill="1" applyBorder="1" applyAlignment="1">
      <alignment horizontal="center" vertical="center" wrapText="1"/>
    </xf>
    <xf numFmtId="0" fontId="34" fillId="0" borderId="18" xfId="48" applyFont="1" applyFill="1" applyBorder="1" applyAlignment="1">
      <alignment horizontal="center" vertical="center" wrapText="1"/>
    </xf>
    <xf numFmtId="0" fontId="34" fillId="0" borderId="14" xfId="48" applyFont="1" applyBorder="1" applyAlignment="1">
      <alignment horizontal="center" vertical="center" wrapText="1"/>
    </xf>
    <xf numFmtId="0" fontId="34" fillId="0" borderId="24" xfId="48" applyFont="1" applyBorder="1" applyAlignment="1">
      <alignment horizontal="center" vertical="center" wrapText="1"/>
    </xf>
    <xf numFmtId="0" fontId="34" fillId="0" borderId="14" xfId="48" applyFont="1" applyFill="1" applyBorder="1" applyAlignment="1">
      <alignment horizontal="center" vertical="center" wrapText="1"/>
    </xf>
    <xf numFmtId="0" fontId="34" fillId="0" borderId="24" xfId="48" applyFont="1" applyFill="1" applyBorder="1" applyAlignment="1">
      <alignment horizontal="center" vertical="center" wrapText="1"/>
    </xf>
    <xf numFmtId="0" fontId="34" fillId="0" borderId="22" xfId="48" applyFont="1" applyBorder="1" applyAlignment="1">
      <alignment horizontal="center" vertical="center" wrapText="1"/>
    </xf>
    <xf numFmtId="0" fontId="34" fillId="0" borderId="23" xfId="48" applyFont="1" applyBorder="1" applyAlignment="1">
      <alignment horizontal="center" vertical="center" wrapText="1"/>
    </xf>
    <xf numFmtId="0" fontId="33" fillId="0" borderId="10" xfId="48" applyFont="1" applyBorder="1" applyAlignment="1">
      <alignment horizontal="center" vertical="center" wrapText="1"/>
    </xf>
    <xf numFmtId="0" fontId="32" fillId="0" borderId="15" xfId="48" applyFont="1" applyBorder="1" applyAlignment="1">
      <alignment horizontal="center" vertical="center" wrapText="1"/>
    </xf>
    <xf numFmtId="0" fontId="32" fillId="0" borderId="19" xfId="48" applyFont="1" applyBorder="1" applyAlignment="1">
      <alignment horizontal="center" vertical="center" wrapText="1"/>
    </xf>
    <xf numFmtId="49" fontId="50" fillId="0" borderId="25" xfId="49" applyNumberFormat="1" applyFont="1" applyFill="1" applyBorder="1" applyAlignment="1">
      <alignment horizontal="center" vertical="center" wrapText="1"/>
    </xf>
    <xf numFmtId="49" fontId="50" fillId="0" borderId="26" xfId="49" applyNumberFormat="1" applyFont="1" applyFill="1" applyBorder="1" applyAlignment="1">
      <alignment horizontal="center" vertical="center" wrapText="1"/>
    </xf>
    <xf numFmtId="49" fontId="50" fillId="0" borderId="27" xfId="49" applyNumberFormat="1" applyFont="1" applyFill="1" applyBorder="1" applyAlignment="1">
      <alignment horizontal="center" vertical="center" wrapText="1"/>
    </xf>
    <xf numFmtId="49" fontId="50" fillId="0" borderId="28" xfId="49" applyNumberFormat="1" applyFont="1" applyFill="1" applyBorder="1" applyAlignment="1">
      <alignment horizontal="center" vertical="center" wrapText="1"/>
    </xf>
    <xf numFmtId="169" fontId="46" fillId="0" borderId="11" xfId="49" applyNumberFormat="1" applyFont="1" applyFill="1" applyBorder="1" applyAlignment="1">
      <alignment horizontal="center" vertical="center" wrapText="1"/>
    </xf>
    <xf numFmtId="169" fontId="46" fillId="0" borderId="13" xfId="49" applyNumberFormat="1" applyFont="1" applyFill="1" applyBorder="1" applyAlignment="1">
      <alignment horizontal="center" vertical="center" wrapText="1"/>
    </xf>
    <xf numFmtId="169" fontId="46" fillId="0" borderId="12" xfId="49" applyNumberFormat="1" applyFont="1" applyFill="1" applyBorder="1" applyAlignment="1">
      <alignment horizontal="center" vertical="center" wrapText="1"/>
    </xf>
    <xf numFmtId="169" fontId="50" fillId="0" borderId="14" xfId="49" applyNumberFormat="1" applyFont="1" applyFill="1" applyBorder="1" applyAlignment="1">
      <alignment horizontal="center" vertical="center" wrapText="1"/>
    </xf>
    <xf numFmtId="169" fontId="50" fillId="0" borderId="24" xfId="49" applyNumberFormat="1" applyFont="1" applyFill="1" applyBorder="1" applyAlignment="1">
      <alignment horizontal="center" vertical="center" wrapText="1"/>
    </xf>
    <xf numFmtId="169" fontId="50" fillId="0" borderId="27" xfId="49" applyNumberFormat="1" applyFont="1" applyFill="1" applyBorder="1" applyAlignment="1">
      <alignment horizontal="center" vertical="center" wrapText="1"/>
    </xf>
    <xf numFmtId="169" fontId="50" fillId="0" borderId="30" xfId="49" applyNumberFormat="1" applyFont="1" applyFill="1" applyBorder="1" applyAlignment="1">
      <alignment horizontal="center" vertical="center" wrapText="1"/>
    </xf>
    <xf numFmtId="169" fontId="50" fillId="0" borderId="28" xfId="49" applyNumberFormat="1" applyFont="1" applyFill="1" applyBorder="1" applyAlignment="1">
      <alignment horizontal="center" vertical="center" wrapText="1"/>
    </xf>
    <xf numFmtId="169" fontId="33" fillId="0" borderId="0" xfId="49" applyNumberFormat="1" applyFont="1" applyFill="1" applyAlignment="1">
      <alignment horizontal="right" vertical="center" wrapText="1"/>
    </xf>
    <xf numFmtId="0" fontId="35" fillId="0" borderId="0" xfId="49" applyFont="1" applyFill="1" applyAlignment="1">
      <alignment horizontal="center" vertical="center" wrapText="1"/>
    </xf>
    <xf numFmtId="169" fontId="33" fillId="0" borderId="0" xfId="49" applyNumberFormat="1" applyFont="1" applyFill="1" applyBorder="1" applyAlignment="1">
      <alignment horizontal="right" vertical="center" wrapText="1"/>
    </xf>
    <xf numFmtId="166" fontId="23" fillId="0" borderId="0" xfId="0" applyNumberFormat="1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49" fontId="48" fillId="0" borderId="25" xfId="49" applyNumberFormat="1" applyFont="1" applyFill="1" applyBorder="1" applyAlignment="1">
      <alignment horizontal="center" vertical="center" wrapText="1"/>
    </xf>
    <xf numFmtId="49" fontId="48" fillId="0" borderId="26" xfId="49" applyNumberFormat="1" applyFont="1" applyFill="1" applyBorder="1" applyAlignment="1">
      <alignment horizontal="center" vertical="center" wrapText="1"/>
    </xf>
    <xf numFmtId="49" fontId="48" fillId="0" borderId="27" xfId="49" applyNumberFormat="1" applyFont="1" applyFill="1" applyBorder="1" applyAlignment="1">
      <alignment horizontal="center" vertical="center" wrapText="1"/>
    </xf>
    <xf numFmtId="49" fontId="48" fillId="0" borderId="28" xfId="49" applyNumberFormat="1" applyFont="1" applyFill="1" applyBorder="1" applyAlignment="1">
      <alignment horizontal="center" vertical="center" wrapText="1"/>
    </xf>
    <xf numFmtId="0" fontId="48" fillId="0" borderId="14" xfId="49" applyNumberFormat="1" applyFont="1" applyFill="1" applyBorder="1" applyAlignment="1">
      <alignment horizontal="center" vertical="center" wrapText="1"/>
    </xf>
    <xf numFmtId="0" fontId="48" fillId="0" borderId="29" xfId="49" applyNumberFormat="1" applyFont="1" applyFill="1" applyBorder="1" applyAlignment="1">
      <alignment horizontal="center" vertical="center" wrapText="1"/>
    </xf>
    <xf numFmtId="0" fontId="48" fillId="0" borderId="24" xfId="49" applyNumberFormat="1" applyFont="1" applyFill="1" applyBorder="1" applyAlignment="1">
      <alignment horizontal="center" vertical="center" wrapText="1"/>
    </xf>
    <xf numFmtId="0" fontId="47" fillId="0" borderId="11" xfId="49" applyNumberFormat="1" applyFont="1" applyFill="1" applyBorder="1" applyAlignment="1">
      <alignment horizontal="center" vertical="center" wrapText="1"/>
    </xf>
    <xf numFmtId="0" fontId="47" fillId="0" borderId="13" xfId="49" applyNumberFormat="1" applyFont="1" applyFill="1" applyBorder="1" applyAlignment="1">
      <alignment horizontal="center" vertical="center" wrapText="1"/>
    </xf>
    <xf numFmtId="0" fontId="47" fillId="0" borderId="12" xfId="49" applyNumberFormat="1" applyFont="1" applyFill="1" applyBorder="1" applyAlignment="1">
      <alignment horizontal="center" vertical="center" wrapText="1"/>
    </xf>
    <xf numFmtId="0" fontId="49" fillId="0" borderId="14" xfId="49" applyFont="1" applyBorder="1" applyAlignment="1">
      <alignment horizontal="center" vertical="center" wrapText="1"/>
    </xf>
    <xf numFmtId="0" fontId="49" fillId="0" borderId="24" xfId="49" applyFont="1" applyBorder="1" applyAlignment="1">
      <alignment horizontal="center" vertical="center" wrapText="1"/>
    </xf>
    <xf numFmtId="0" fontId="49" fillId="0" borderId="22" xfId="49" applyFont="1" applyBorder="1" applyAlignment="1">
      <alignment horizontal="center" vertical="center" wrapText="1"/>
    </xf>
    <xf numFmtId="0" fontId="49" fillId="0" borderId="23" xfId="49" applyFont="1" applyBorder="1" applyAlignment="1">
      <alignment horizontal="center" vertical="center" wrapText="1"/>
    </xf>
    <xf numFmtId="169" fontId="46" fillId="0" borderId="0" xfId="49" applyNumberFormat="1" applyFont="1" applyFill="1" applyAlignment="1">
      <alignment horizontal="right" vertical="center" wrapText="1"/>
    </xf>
    <xf numFmtId="0" fontId="47" fillId="0" borderId="0" xfId="49" applyNumberFormat="1" applyFont="1" applyFill="1" applyAlignment="1">
      <alignment horizontal="center" vertical="center" wrapText="1"/>
    </xf>
    <xf numFmtId="0" fontId="23" fillId="0" borderId="0" xfId="48" applyFont="1" applyAlignment="1">
      <alignment horizontal="center" vertical="center" wrapText="1"/>
    </xf>
    <xf numFmtId="0" fontId="32" fillId="0" borderId="10" xfId="48" applyFont="1" applyBorder="1" applyAlignment="1">
      <alignment horizontal="center" vertical="top" wrapText="1"/>
    </xf>
    <xf numFmtId="0" fontId="42" fillId="0" borderId="10" xfId="48" applyFont="1" applyBorder="1" applyAlignment="1">
      <alignment horizontal="left" vertical="top" wrapText="1"/>
    </xf>
    <xf numFmtId="0" fontId="32" fillId="0" borderId="10" xfId="48" applyFont="1" applyBorder="1" applyAlignment="1">
      <alignment horizontal="left" vertical="top" wrapText="1"/>
    </xf>
    <xf numFmtId="0" fontId="40" fillId="0" borderId="0" xfId="48" applyFont="1" applyAlignment="1">
      <alignment horizontal="center" vertical="top"/>
    </xf>
    <xf numFmtId="0" fontId="37" fillId="0" borderId="16" xfId="48" applyFont="1" applyBorder="1" applyAlignment="1">
      <alignment horizontal="left" vertical="top" wrapText="1"/>
    </xf>
    <xf numFmtId="0" fontId="37" fillId="0" borderId="17" xfId="48" applyFont="1" applyBorder="1" applyAlignment="1">
      <alignment horizontal="left" vertical="top" wrapText="1"/>
    </xf>
    <xf numFmtId="0" fontId="37" fillId="0" borderId="18" xfId="48" applyFont="1" applyBorder="1" applyAlignment="1">
      <alignment horizontal="left" vertical="top" wrapText="1"/>
    </xf>
    <xf numFmtId="0" fontId="37" fillId="0" borderId="10" xfId="48" applyFont="1" applyBorder="1" applyAlignment="1">
      <alignment horizontal="left" vertical="top" wrapText="1"/>
    </xf>
    <xf numFmtId="0" fontId="37" fillId="0" borderId="19" xfId="48" applyFont="1" applyBorder="1" applyAlignment="1">
      <alignment horizontal="left" vertical="top" wrapText="1"/>
    </xf>
    <xf numFmtId="0" fontId="42" fillId="0" borderId="19" xfId="48" applyFont="1" applyBorder="1" applyAlignment="1">
      <alignment horizontal="left" vertical="top" wrapText="1"/>
    </xf>
    <xf numFmtId="0" fontId="37" fillId="0" borderId="15" xfId="48" applyFont="1" applyBorder="1" applyAlignment="1">
      <alignment horizontal="left" vertical="top" wrapText="1"/>
    </xf>
    <xf numFmtId="0" fontId="43" fillId="0" borderId="10" xfId="48" applyFont="1" applyBorder="1" applyAlignment="1">
      <alignment horizontal="center" vertical="center" wrapText="1"/>
    </xf>
    <xf numFmtId="0" fontId="43" fillId="0" borderId="19" xfId="48" applyFont="1" applyBorder="1" applyAlignment="1">
      <alignment horizontal="center" vertical="center" wrapText="1"/>
    </xf>
    <xf numFmtId="0" fontId="23" fillId="0" borderId="11" xfId="47" applyFont="1" applyFill="1" applyBorder="1" applyAlignment="1">
      <alignment horizontal="center" vertical="center" wrapText="1"/>
    </xf>
    <xf numFmtId="0" fontId="23" fillId="0" borderId="12" xfId="47" applyFont="1" applyFill="1" applyBorder="1" applyAlignment="1">
      <alignment horizontal="center" vertical="center" wrapText="1"/>
    </xf>
    <xf numFmtId="166" fontId="23" fillId="0" borderId="10" xfId="47" applyNumberFormat="1" applyFont="1" applyFill="1" applyBorder="1" applyAlignment="1">
      <alignment horizontal="center" vertical="center"/>
    </xf>
    <xf numFmtId="49" fontId="23" fillId="0" borderId="11" xfId="45" applyNumberFormat="1" applyFont="1" applyFill="1" applyBorder="1" applyAlignment="1">
      <alignment horizontal="left" vertical="center" wrapText="1"/>
    </xf>
    <xf numFmtId="49" fontId="23" fillId="0" borderId="12" xfId="45" applyNumberFormat="1" applyFont="1" applyFill="1" applyBorder="1" applyAlignment="1">
      <alignment horizontal="left" vertical="center" wrapText="1"/>
    </xf>
    <xf numFmtId="0" fontId="23" fillId="0" borderId="10" xfId="47" applyFont="1" applyFill="1" applyBorder="1" applyAlignment="1">
      <alignment horizontal="left" vertical="center" wrapText="1"/>
    </xf>
    <xf numFmtId="0" fontId="23" fillId="0" borderId="0" xfId="45" applyFont="1" applyFill="1" applyAlignment="1">
      <alignment horizontal="center" wrapText="1"/>
    </xf>
    <xf numFmtId="0" fontId="23" fillId="0" borderId="10" xfId="47" applyFont="1" applyFill="1" applyBorder="1" applyAlignment="1">
      <alignment horizontal="center" vertical="center"/>
    </xf>
    <xf numFmtId="0" fontId="23" fillId="0" borderId="10" xfId="47" applyFont="1" applyFill="1" applyBorder="1" applyAlignment="1">
      <alignment horizontal="center" vertical="center" wrapText="1"/>
    </xf>
    <xf numFmtId="166" fontId="23" fillId="0" borderId="10" xfId="45" applyNumberFormat="1" applyFont="1" applyFill="1" applyBorder="1" applyAlignment="1">
      <alignment horizontal="center" vertical="center" wrapText="1"/>
    </xf>
  </cellXfs>
  <cellStyles count="5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6"/>
    <cellStyle name="Comma 3" xfId="50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5"/>
    <cellStyle name="Normal 3" xfId="47"/>
    <cellStyle name="Normal 4" xfId="48"/>
    <cellStyle name="Normal 5" xfId="49"/>
    <cellStyle name="Note" xfId="15" builtinId="10" customBuiltin="1"/>
    <cellStyle name="Output" xfId="10" builtinId="21" customBuiltin="1"/>
    <cellStyle name="SN_241" xfId="42"/>
    <cellStyle name="SN_b" xfId="43"/>
    <cellStyle name="SN_it" xfId="44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view="pageBreakPreview" zoomScale="120" zoomScaleNormal="100" zoomScaleSheetLayoutView="120" workbookViewId="0">
      <selection activeCell="D7" sqref="D7:G7"/>
    </sheetView>
  </sheetViews>
  <sheetFormatPr defaultColWidth="9.140625" defaultRowHeight="16.5" x14ac:dyDescent="0.25"/>
  <cols>
    <col min="1" max="1" width="9" style="39" customWidth="1"/>
    <col min="2" max="2" width="12.140625" style="39" customWidth="1"/>
    <col min="3" max="3" width="78.42578125" style="39" customWidth="1"/>
    <col min="4" max="4" width="12.28515625" style="39" hidden="1" customWidth="1"/>
    <col min="5" max="5" width="14.5703125" style="39" hidden="1" customWidth="1"/>
    <col min="6" max="6" width="13.5703125" style="39" customWidth="1"/>
    <col min="7" max="7" width="16.42578125" style="39" customWidth="1"/>
    <col min="8" max="16384" width="9.140625" style="39"/>
  </cols>
  <sheetData>
    <row r="1" spans="1:8" x14ac:dyDescent="0.25">
      <c r="F1" s="40"/>
      <c r="G1" s="40"/>
    </row>
    <row r="2" spans="1:8" ht="17.25" customHeight="1" x14ac:dyDescent="0.25">
      <c r="E2" s="140" t="s">
        <v>113</v>
      </c>
      <c r="F2" s="140"/>
      <c r="G2" s="140"/>
    </row>
    <row r="3" spans="1:8" ht="17.25" customHeight="1" x14ac:dyDescent="0.25">
      <c r="C3" s="141" t="s">
        <v>104</v>
      </c>
      <c r="D3" s="141"/>
      <c r="E3" s="141"/>
      <c r="F3" s="141"/>
      <c r="G3" s="141"/>
    </row>
    <row r="4" spans="1:8" ht="27" customHeight="1" x14ac:dyDescent="0.25">
      <c r="C4" s="141" t="s">
        <v>27</v>
      </c>
      <c r="D4" s="141"/>
      <c r="E4" s="141"/>
      <c r="F4" s="141"/>
      <c r="G4" s="141"/>
    </row>
    <row r="5" spans="1:8" ht="46.5" customHeight="1" x14ac:dyDescent="0.25">
      <c r="A5" s="142" t="s">
        <v>116</v>
      </c>
      <c r="B5" s="143"/>
      <c r="C5" s="143"/>
      <c r="D5" s="143"/>
      <c r="E5" s="143"/>
      <c r="F5" s="143"/>
      <c r="G5" s="143"/>
    </row>
    <row r="6" spans="1:8" ht="17.25" thickBot="1" x14ac:dyDescent="0.3">
      <c r="A6" s="41"/>
      <c r="B6" s="42"/>
      <c r="C6" s="42"/>
      <c r="D6" s="42"/>
      <c r="E6" s="42"/>
      <c r="F6" s="42"/>
      <c r="G6" s="42" t="s">
        <v>59</v>
      </c>
    </row>
    <row r="7" spans="1:8" s="44" customFormat="1" ht="75.75" customHeight="1" x14ac:dyDescent="0.3">
      <c r="A7" s="147" t="s">
        <v>60</v>
      </c>
      <c r="B7" s="148"/>
      <c r="C7" s="151" t="s">
        <v>61</v>
      </c>
      <c r="D7" s="153" t="s">
        <v>156</v>
      </c>
      <c r="E7" s="153"/>
      <c r="F7" s="153"/>
      <c r="G7" s="154"/>
      <c r="H7" s="43"/>
    </row>
    <row r="8" spans="1:8" s="45" customFormat="1" ht="5.25" customHeight="1" x14ac:dyDescent="0.25">
      <c r="A8" s="149"/>
      <c r="B8" s="150"/>
      <c r="C8" s="152"/>
      <c r="D8" s="155" t="s">
        <v>62</v>
      </c>
      <c r="E8" s="157" t="s">
        <v>63</v>
      </c>
      <c r="F8" s="155" t="s">
        <v>64</v>
      </c>
      <c r="G8" s="159" t="s">
        <v>65</v>
      </c>
    </row>
    <row r="9" spans="1:8" s="45" customFormat="1" ht="22.15" customHeight="1" x14ac:dyDescent="0.25">
      <c r="A9" s="46" t="s">
        <v>66</v>
      </c>
      <c r="B9" s="47" t="s">
        <v>67</v>
      </c>
      <c r="C9" s="152"/>
      <c r="D9" s="156"/>
      <c r="E9" s="158"/>
      <c r="F9" s="156"/>
      <c r="G9" s="160"/>
    </row>
    <row r="10" spans="1:8" s="45" customFormat="1" ht="24" customHeight="1" x14ac:dyDescent="0.25">
      <c r="A10" s="46"/>
      <c r="B10" s="47"/>
      <c r="C10" s="48" t="s">
        <v>68</v>
      </c>
      <c r="D10" s="49" t="e">
        <f>D11</f>
        <v>#REF!</v>
      </c>
      <c r="E10" s="49">
        <f>E11</f>
        <v>0</v>
      </c>
      <c r="F10" s="49">
        <f>F11</f>
        <v>0</v>
      </c>
      <c r="G10" s="50">
        <f>G11</f>
        <v>0</v>
      </c>
    </row>
    <row r="11" spans="1:8" x14ac:dyDescent="0.25">
      <c r="A11" s="51"/>
      <c r="B11" s="52"/>
      <c r="C11" s="53" t="s">
        <v>14</v>
      </c>
      <c r="D11" s="54" t="e">
        <f>+D12</f>
        <v>#REF!</v>
      </c>
      <c r="E11" s="54">
        <f>+E12</f>
        <v>0</v>
      </c>
      <c r="F11" s="54">
        <f>+F12</f>
        <v>0</v>
      </c>
      <c r="G11" s="55">
        <f>+G12</f>
        <v>0</v>
      </c>
    </row>
    <row r="12" spans="1:8" x14ac:dyDescent="0.25">
      <c r="A12" s="51" t="s">
        <v>69</v>
      </c>
      <c r="B12" s="52"/>
      <c r="C12" s="56" t="s">
        <v>70</v>
      </c>
      <c r="D12" s="144" t="e">
        <f>+D19+D25</f>
        <v>#REF!</v>
      </c>
      <c r="E12" s="144">
        <f>+E19+E25</f>
        <v>0</v>
      </c>
      <c r="F12" s="144">
        <f>+F19+F25</f>
        <v>0</v>
      </c>
      <c r="G12" s="144">
        <f>+G19+G25</f>
        <v>0</v>
      </c>
    </row>
    <row r="13" spans="1:8" x14ac:dyDescent="0.25">
      <c r="A13" s="51"/>
      <c r="B13" s="52"/>
      <c r="C13" s="57" t="s">
        <v>71</v>
      </c>
      <c r="D13" s="161"/>
      <c r="E13" s="161"/>
      <c r="F13" s="161"/>
      <c r="G13" s="161"/>
    </row>
    <row r="14" spans="1:8" x14ac:dyDescent="0.25">
      <c r="A14" s="51"/>
      <c r="B14" s="52"/>
      <c r="C14" s="57" t="s">
        <v>72</v>
      </c>
      <c r="D14" s="161"/>
      <c r="E14" s="161"/>
      <c r="F14" s="161"/>
      <c r="G14" s="161"/>
    </row>
    <row r="15" spans="1:8" ht="40.5" x14ac:dyDescent="0.25">
      <c r="A15" s="51"/>
      <c r="B15" s="52"/>
      <c r="C15" s="58" t="s">
        <v>73</v>
      </c>
      <c r="D15" s="161"/>
      <c r="E15" s="161"/>
      <c r="F15" s="161"/>
      <c r="G15" s="161"/>
    </row>
    <row r="16" spans="1:8" x14ac:dyDescent="0.25">
      <c r="A16" s="51"/>
      <c r="B16" s="52"/>
      <c r="C16" s="58" t="s">
        <v>74</v>
      </c>
      <c r="D16" s="161"/>
      <c r="E16" s="161"/>
      <c r="F16" s="161"/>
      <c r="G16" s="161"/>
    </row>
    <row r="17" spans="1:7" ht="33" customHeight="1" x14ac:dyDescent="0.25">
      <c r="A17" s="51"/>
      <c r="B17" s="52"/>
      <c r="C17" s="58" t="s">
        <v>75</v>
      </c>
      <c r="D17" s="161"/>
      <c r="E17" s="161"/>
      <c r="F17" s="161"/>
      <c r="G17" s="161"/>
    </row>
    <row r="18" spans="1:7" ht="18.75" customHeight="1" x14ac:dyDescent="0.25">
      <c r="A18" s="162" t="s">
        <v>76</v>
      </c>
      <c r="B18" s="145"/>
      <c r="C18" s="145"/>
      <c r="D18" s="145"/>
      <c r="E18" s="145"/>
      <c r="F18" s="145"/>
      <c r="G18" s="163"/>
    </row>
    <row r="19" spans="1:7" x14ac:dyDescent="0.25">
      <c r="A19" s="51"/>
      <c r="B19" s="52">
        <v>11001</v>
      </c>
      <c r="C19" s="59" t="s">
        <v>77</v>
      </c>
      <c r="D19" s="144" t="e">
        <f>+'Հավելված 3'!G15</f>
        <v>#REF!</v>
      </c>
      <c r="E19" s="144">
        <f>+'Հավելված 3'!H15</f>
        <v>0</v>
      </c>
      <c r="F19" s="144">
        <f>+'Հավելված 3'!I15</f>
        <v>-58674.640000000007</v>
      </c>
      <c r="G19" s="144">
        <f>+'Հավելված 3'!J15</f>
        <v>-58674.640000000007</v>
      </c>
    </row>
    <row r="20" spans="1:7" ht="22.5" customHeight="1" x14ac:dyDescent="0.25">
      <c r="A20" s="51"/>
      <c r="B20" s="52"/>
      <c r="C20" s="59" t="s">
        <v>15</v>
      </c>
      <c r="D20" s="145"/>
      <c r="E20" s="145"/>
      <c r="F20" s="145"/>
      <c r="G20" s="145"/>
    </row>
    <row r="21" spans="1:7" ht="17.25" customHeight="1" x14ac:dyDescent="0.25">
      <c r="A21" s="51"/>
      <c r="B21" s="52"/>
      <c r="C21" s="59" t="s">
        <v>78</v>
      </c>
      <c r="D21" s="145"/>
      <c r="E21" s="145"/>
      <c r="F21" s="145"/>
      <c r="G21" s="145"/>
    </row>
    <row r="22" spans="1:7" x14ac:dyDescent="0.25">
      <c r="A22" s="51"/>
      <c r="B22" s="52"/>
      <c r="C22" s="58" t="s">
        <v>121</v>
      </c>
      <c r="D22" s="145"/>
      <c r="E22" s="145"/>
      <c r="F22" s="145"/>
      <c r="G22" s="145"/>
    </row>
    <row r="23" spans="1:7" x14ac:dyDescent="0.25">
      <c r="A23" s="51"/>
      <c r="B23" s="52"/>
      <c r="C23" s="59" t="s">
        <v>79</v>
      </c>
      <c r="D23" s="145"/>
      <c r="E23" s="145"/>
      <c r="F23" s="145"/>
      <c r="G23" s="145"/>
    </row>
    <row r="24" spans="1:7" ht="17.25" thickBot="1" x14ac:dyDescent="0.3">
      <c r="A24" s="75"/>
      <c r="B24" s="76"/>
      <c r="C24" s="62" t="s">
        <v>107</v>
      </c>
      <c r="D24" s="146"/>
      <c r="E24" s="146"/>
      <c r="F24" s="146"/>
      <c r="G24" s="146"/>
    </row>
    <row r="25" spans="1:7" x14ac:dyDescent="0.25">
      <c r="A25" s="51"/>
      <c r="B25" s="52">
        <v>31001</v>
      </c>
      <c r="C25" s="59" t="s">
        <v>77</v>
      </c>
      <c r="D25" s="144">
        <f>+'Հավելված 3'!G27</f>
        <v>58674.64</v>
      </c>
      <c r="E25" s="144">
        <f>+'Հավելված 3'!H27</f>
        <v>0</v>
      </c>
      <c r="F25" s="144">
        <f>+'Հավելված 3'!I27</f>
        <v>58674.64</v>
      </c>
      <c r="G25" s="144">
        <f>+'Հավելված 3'!J27</f>
        <v>58674.64</v>
      </c>
    </row>
    <row r="26" spans="1:7" ht="22.5" customHeight="1" x14ac:dyDescent="0.25">
      <c r="A26" s="51"/>
      <c r="B26" s="52"/>
      <c r="C26" s="59" t="s">
        <v>29</v>
      </c>
      <c r="D26" s="145"/>
      <c r="E26" s="145"/>
      <c r="F26" s="145"/>
      <c r="G26" s="145"/>
    </row>
    <row r="27" spans="1:7" ht="17.25" customHeight="1" x14ac:dyDescent="0.25">
      <c r="A27" s="51"/>
      <c r="B27" s="52"/>
      <c r="C27" s="59" t="s">
        <v>78</v>
      </c>
      <c r="D27" s="145"/>
      <c r="E27" s="145"/>
      <c r="F27" s="145"/>
      <c r="G27" s="145"/>
    </row>
    <row r="28" spans="1:7" ht="35.450000000000003" customHeight="1" x14ac:dyDescent="0.25">
      <c r="A28" s="51"/>
      <c r="B28" s="52"/>
      <c r="C28" s="58" t="s">
        <v>122</v>
      </c>
      <c r="D28" s="145"/>
      <c r="E28" s="145"/>
      <c r="F28" s="145"/>
      <c r="G28" s="145"/>
    </row>
    <row r="29" spans="1:7" x14ac:dyDescent="0.25">
      <c r="A29" s="51"/>
      <c r="B29" s="52"/>
      <c r="C29" s="59" t="s">
        <v>79</v>
      </c>
      <c r="D29" s="145"/>
      <c r="E29" s="145"/>
      <c r="F29" s="145"/>
      <c r="G29" s="145"/>
    </row>
    <row r="30" spans="1:7" ht="31.5" customHeight="1" thickBot="1" x14ac:dyDescent="0.3">
      <c r="A30" s="60"/>
      <c r="B30" s="61"/>
      <c r="C30" s="62" t="s">
        <v>80</v>
      </c>
      <c r="D30" s="146"/>
      <c r="E30" s="146"/>
      <c r="F30" s="146"/>
      <c r="G30" s="146"/>
    </row>
  </sheetData>
  <mergeCells count="24">
    <mergeCell ref="D25:D30"/>
    <mergeCell ref="E25:E30"/>
    <mergeCell ref="F25:F30"/>
    <mergeCell ref="G25:G30"/>
    <mergeCell ref="A7:B8"/>
    <mergeCell ref="C7:C9"/>
    <mergeCell ref="D7:G7"/>
    <mergeCell ref="D8:D9"/>
    <mergeCell ref="E8:E9"/>
    <mergeCell ref="F8:F9"/>
    <mergeCell ref="G8:G9"/>
    <mergeCell ref="D12:D17"/>
    <mergeCell ref="E12:E17"/>
    <mergeCell ref="F12:F17"/>
    <mergeCell ref="G12:G17"/>
    <mergeCell ref="A18:G18"/>
    <mergeCell ref="E2:G2"/>
    <mergeCell ref="C3:G3"/>
    <mergeCell ref="C4:G4"/>
    <mergeCell ref="A5:G5"/>
    <mergeCell ref="D19:D24"/>
    <mergeCell ref="E19:E24"/>
    <mergeCell ref="F19:F24"/>
    <mergeCell ref="G19:G24"/>
  </mergeCells>
  <pageMargins left="0.48" right="0.2" top="0.6" bottom="0.46" header="0.3" footer="0.17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view="pageBreakPreview" zoomScale="60" zoomScaleNormal="100" workbookViewId="0">
      <selection activeCell="D8" sqref="D8:D9"/>
    </sheetView>
  </sheetViews>
  <sheetFormatPr defaultRowHeight="17.25" x14ac:dyDescent="0.25"/>
  <cols>
    <col min="1" max="1" width="7.42578125" style="103" customWidth="1"/>
    <col min="2" max="2" width="8.7109375" style="103" customWidth="1"/>
    <col min="3" max="3" width="53.28515625" style="90" customWidth="1"/>
    <col min="4" max="4" width="17.140625" style="125" customWidth="1"/>
    <col min="5" max="5" width="17.85546875" style="125" customWidth="1"/>
    <col min="6" max="6" width="18.7109375" style="125" bestFit="1" customWidth="1"/>
    <col min="7" max="8" width="15.5703125" style="125" customWidth="1"/>
    <col min="9" max="9" width="9.5703125" style="90" customWidth="1"/>
    <col min="10" max="10" width="9.85546875" style="90" bestFit="1" customWidth="1"/>
    <col min="11" max="16384" width="9.140625" style="90"/>
  </cols>
  <sheetData>
    <row r="1" spans="1:10" x14ac:dyDescent="0.25">
      <c r="A1" s="176" t="s">
        <v>145</v>
      </c>
      <c r="B1" s="176"/>
      <c r="C1" s="176"/>
      <c r="D1" s="176"/>
      <c r="E1" s="176"/>
      <c r="F1" s="176"/>
      <c r="G1" s="176"/>
      <c r="H1" s="176"/>
    </row>
    <row r="2" spans="1:10" x14ac:dyDescent="0.25">
      <c r="A2" s="176" t="s">
        <v>129</v>
      </c>
      <c r="B2" s="176"/>
      <c r="C2" s="176"/>
      <c r="D2" s="176"/>
      <c r="E2" s="176"/>
      <c r="F2" s="176"/>
      <c r="G2" s="176"/>
      <c r="H2" s="176"/>
    </row>
    <row r="3" spans="1:10" x14ac:dyDescent="0.25">
      <c r="A3" s="176" t="s">
        <v>130</v>
      </c>
      <c r="B3" s="176"/>
      <c r="C3" s="176"/>
      <c r="D3" s="176"/>
      <c r="E3" s="176"/>
      <c r="F3" s="176"/>
      <c r="G3" s="176"/>
      <c r="H3" s="176"/>
    </row>
    <row r="4" spans="1:10" x14ac:dyDescent="0.25">
      <c r="A4" s="89"/>
      <c r="B4" s="89"/>
      <c r="C4" s="89"/>
      <c r="D4" s="89"/>
      <c r="E4" s="89"/>
      <c r="F4" s="89"/>
      <c r="G4" s="89"/>
      <c r="H4" s="89"/>
    </row>
    <row r="5" spans="1:10" ht="45.75" customHeight="1" x14ac:dyDescent="0.3">
      <c r="A5" s="177" t="s">
        <v>146</v>
      </c>
      <c r="B5" s="177"/>
      <c r="C5" s="177"/>
      <c r="D5" s="177"/>
      <c r="E5" s="177"/>
      <c r="F5" s="177"/>
      <c r="G5" s="177"/>
      <c r="H5" s="177"/>
      <c r="I5" s="126"/>
      <c r="J5" s="126"/>
    </row>
    <row r="6" spans="1:10" x14ac:dyDescent="0.25">
      <c r="A6" s="92"/>
      <c r="B6" s="92"/>
      <c r="C6" s="93"/>
      <c r="D6" s="127"/>
      <c r="E6" s="127"/>
      <c r="F6" s="127"/>
      <c r="G6" s="178" t="s">
        <v>132</v>
      </c>
      <c r="H6" s="178"/>
    </row>
    <row r="7" spans="1:10" ht="36" customHeight="1" x14ac:dyDescent="0.25">
      <c r="A7" s="164" t="s">
        <v>133</v>
      </c>
      <c r="B7" s="165"/>
      <c r="C7" s="94"/>
      <c r="D7" s="168" t="s">
        <v>154</v>
      </c>
      <c r="E7" s="169"/>
      <c r="F7" s="169"/>
      <c r="G7" s="169"/>
      <c r="H7" s="170"/>
    </row>
    <row r="8" spans="1:10" s="95" customFormat="1" ht="31.5" customHeight="1" x14ac:dyDescent="0.25">
      <c r="A8" s="166"/>
      <c r="B8" s="167"/>
      <c r="C8" s="128" t="s">
        <v>147</v>
      </c>
      <c r="D8" s="171" t="s">
        <v>148</v>
      </c>
      <c r="E8" s="173" t="s">
        <v>149</v>
      </c>
      <c r="F8" s="174"/>
      <c r="G8" s="174"/>
      <c r="H8" s="175"/>
    </row>
    <row r="9" spans="1:10" s="95" customFormat="1" ht="96" customHeight="1" x14ac:dyDescent="0.25">
      <c r="A9" s="97" t="s">
        <v>66</v>
      </c>
      <c r="B9" s="97" t="s">
        <v>137</v>
      </c>
      <c r="C9" s="129"/>
      <c r="D9" s="172"/>
      <c r="E9" s="130" t="s">
        <v>150</v>
      </c>
      <c r="F9" s="130" t="s">
        <v>151</v>
      </c>
      <c r="G9" s="130" t="s">
        <v>152</v>
      </c>
      <c r="H9" s="130" t="s">
        <v>153</v>
      </c>
    </row>
    <row r="10" spans="1:10" s="103" customFormat="1" ht="30.75" customHeight="1" x14ac:dyDescent="0.25">
      <c r="A10" s="98"/>
      <c r="B10" s="98"/>
      <c r="C10" s="99" t="s">
        <v>138</v>
      </c>
      <c r="D10" s="131">
        <f>+D12</f>
        <v>58674.64</v>
      </c>
      <c r="E10" s="131">
        <f>+E12</f>
        <v>58674.64</v>
      </c>
      <c r="F10" s="132"/>
      <c r="G10" s="132"/>
      <c r="H10" s="132"/>
    </row>
    <row r="11" spans="1:10" x14ac:dyDescent="0.25">
      <c r="A11" s="98"/>
      <c r="B11" s="98"/>
      <c r="C11" s="99" t="s">
        <v>139</v>
      </c>
      <c r="D11" s="131"/>
      <c r="E11" s="131"/>
      <c r="F11" s="132"/>
      <c r="G11" s="132"/>
      <c r="H11" s="132"/>
    </row>
    <row r="12" spans="1:10" s="103" customFormat="1" ht="34.5" x14ac:dyDescent="0.25">
      <c r="A12" s="108"/>
      <c r="B12" s="109"/>
      <c r="C12" s="109" t="s">
        <v>140</v>
      </c>
      <c r="D12" s="133">
        <f>+D14</f>
        <v>58674.64</v>
      </c>
      <c r="E12" s="133">
        <f>+E14</f>
        <v>58674.64</v>
      </c>
      <c r="F12" s="134"/>
      <c r="G12" s="134"/>
      <c r="H12" s="134"/>
    </row>
    <row r="13" spans="1:10" s="103" customFormat="1" x14ac:dyDescent="0.25">
      <c r="A13" s="108"/>
      <c r="B13" s="108"/>
      <c r="C13" s="108" t="s">
        <v>141</v>
      </c>
      <c r="D13" s="135"/>
      <c r="E13" s="135"/>
      <c r="F13" s="136"/>
      <c r="G13" s="136"/>
      <c r="H13" s="136"/>
    </row>
    <row r="14" spans="1:10" s="115" customFormat="1" ht="42" customHeight="1" x14ac:dyDescent="0.25">
      <c r="A14" s="113">
        <v>1169</v>
      </c>
      <c r="B14" s="113">
        <v>31001</v>
      </c>
      <c r="C14" s="114" t="s">
        <v>142</v>
      </c>
      <c r="D14" s="137">
        <f>SUM(E14:H14)</f>
        <v>58674.64</v>
      </c>
      <c r="E14" s="138">
        <v>58674.64</v>
      </c>
      <c r="F14" s="139"/>
      <c r="G14" s="139"/>
      <c r="H14" s="139"/>
    </row>
  </sheetData>
  <mergeCells count="9">
    <mergeCell ref="A7:B8"/>
    <mergeCell ref="D7:H7"/>
    <mergeCell ref="D8:D9"/>
    <mergeCell ref="E8:H8"/>
    <mergeCell ref="A1:H1"/>
    <mergeCell ref="A2:H2"/>
    <mergeCell ref="A3:H3"/>
    <mergeCell ref="A5:H5"/>
    <mergeCell ref="G6:H6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7"/>
  <sheetViews>
    <sheetView view="pageBreakPreview" zoomScaleNormal="100" zoomScaleSheetLayoutView="100" workbookViewId="0">
      <selection activeCell="G7" sqref="G7:J7"/>
    </sheetView>
  </sheetViews>
  <sheetFormatPr defaultRowHeight="12.75" x14ac:dyDescent="0.25"/>
  <cols>
    <col min="1" max="1" width="7" customWidth="1"/>
    <col min="2" max="2" width="8.28515625" customWidth="1"/>
    <col min="3" max="3" width="7.140625" customWidth="1"/>
    <col min="4" max="4" width="6.28515625" customWidth="1"/>
    <col min="5" max="5" width="11.140625" customWidth="1"/>
    <col min="6" max="6" width="61.42578125" style="1" customWidth="1"/>
    <col min="7" max="7" width="12.7109375" style="1" hidden="1" customWidth="1"/>
    <col min="8" max="8" width="15.85546875" style="1" hidden="1" customWidth="1"/>
    <col min="9" max="9" width="13.42578125" style="1" customWidth="1"/>
    <col min="10" max="10" width="14.28515625" style="1" customWidth="1"/>
  </cols>
  <sheetData>
    <row r="1" spans="1:10" ht="20.25" customHeight="1" x14ac:dyDescent="0.25">
      <c r="H1" s="179" t="s">
        <v>115</v>
      </c>
      <c r="I1" s="179"/>
      <c r="J1" s="179"/>
    </row>
    <row r="2" spans="1:10" ht="25.5" customHeight="1" x14ac:dyDescent="0.25">
      <c r="H2" s="181" t="s">
        <v>26</v>
      </c>
      <c r="I2" s="181"/>
      <c r="J2" s="181"/>
    </row>
    <row r="3" spans="1:10" ht="24.75" customHeight="1" x14ac:dyDescent="0.25">
      <c r="H3" s="181" t="s">
        <v>27</v>
      </c>
      <c r="I3" s="181"/>
      <c r="J3" s="181"/>
    </row>
    <row r="4" spans="1:10" ht="11.25" customHeight="1" x14ac:dyDescent="0.25">
      <c r="I4" s="21"/>
      <c r="J4" s="21"/>
    </row>
    <row r="5" spans="1:10" ht="33" customHeight="1" x14ac:dyDescent="0.25">
      <c r="A5" s="180" t="s">
        <v>117</v>
      </c>
      <c r="B5" s="180"/>
      <c r="C5" s="180"/>
      <c r="D5" s="180"/>
      <c r="E5" s="180"/>
      <c r="F5" s="180"/>
      <c r="G5" s="180"/>
      <c r="H5" s="180"/>
      <c r="I5" s="180"/>
      <c r="J5" s="180"/>
    </row>
    <row r="6" spans="1:10" ht="11.25" customHeight="1" x14ac:dyDescent="0.25">
      <c r="D6" s="9"/>
      <c r="E6" s="9"/>
      <c r="F6" s="9"/>
      <c r="G6" s="9"/>
      <c r="H6" s="9"/>
      <c r="I6" s="9"/>
      <c r="J6" s="11" t="s">
        <v>126</v>
      </c>
    </row>
    <row r="7" spans="1:10" s="12" customFormat="1" ht="75" customHeight="1" x14ac:dyDescent="0.25">
      <c r="A7" s="182" t="s">
        <v>17</v>
      </c>
      <c r="B7" s="183"/>
      <c r="C7" s="184"/>
      <c r="D7" s="185" t="s">
        <v>0</v>
      </c>
      <c r="E7" s="185"/>
      <c r="F7" s="185" t="s">
        <v>16</v>
      </c>
      <c r="G7" s="185" t="s">
        <v>21</v>
      </c>
      <c r="H7" s="185"/>
      <c r="I7" s="185"/>
      <c r="J7" s="185"/>
    </row>
    <row r="8" spans="1:10" s="12" customFormat="1" ht="30" customHeight="1" x14ac:dyDescent="0.25">
      <c r="A8" s="13" t="s">
        <v>18</v>
      </c>
      <c r="B8" s="13" t="s">
        <v>19</v>
      </c>
      <c r="C8" s="13" t="s">
        <v>20</v>
      </c>
      <c r="D8" s="13" t="s">
        <v>5</v>
      </c>
      <c r="E8" s="13" t="s">
        <v>6</v>
      </c>
      <c r="F8" s="185"/>
      <c r="G8" s="23" t="s">
        <v>1</v>
      </c>
      <c r="H8" s="14" t="s">
        <v>2</v>
      </c>
      <c r="I8" s="14" t="s">
        <v>3</v>
      </c>
      <c r="J8" s="14" t="s">
        <v>4</v>
      </c>
    </row>
    <row r="9" spans="1:10" ht="14.45" customHeight="1" x14ac:dyDescent="0.25">
      <c r="A9" s="2"/>
      <c r="B9" s="2"/>
      <c r="C9" s="2"/>
      <c r="D9" s="15"/>
      <c r="E9" s="2"/>
      <c r="F9" s="3" t="s">
        <v>10</v>
      </c>
      <c r="G9" s="4" t="e">
        <f>+G19+G31</f>
        <v>#REF!</v>
      </c>
      <c r="H9" s="4"/>
      <c r="I9" s="4">
        <f>+I19+I31</f>
        <v>0</v>
      </c>
      <c r="J9" s="4">
        <f>+J19+J31</f>
        <v>0</v>
      </c>
    </row>
    <row r="10" spans="1:10" ht="15" customHeight="1" x14ac:dyDescent="0.25">
      <c r="A10" s="20" t="s">
        <v>24</v>
      </c>
      <c r="B10" s="2"/>
      <c r="C10" s="2"/>
      <c r="D10" s="15"/>
      <c r="E10" s="2"/>
      <c r="F10" s="5" t="s">
        <v>7</v>
      </c>
      <c r="G10" s="5"/>
      <c r="H10" s="22"/>
      <c r="I10" s="22"/>
      <c r="J10" s="22"/>
    </row>
    <row r="11" spans="1:10" ht="19.5" customHeight="1" x14ac:dyDescent="0.25">
      <c r="A11" s="2"/>
      <c r="B11" s="17" t="s">
        <v>25</v>
      </c>
      <c r="C11" s="2"/>
      <c r="D11" s="16"/>
      <c r="E11" s="2"/>
      <c r="F11" s="10" t="s">
        <v>22</v>
      </c>
      <c r="G11" s="6" t="e">
        <f>+G13</f>
        <v>#REF!</v>
      </c>
      <c r="H11" s="6"/>
      <c r="I11" s="6">
        <f t="shared" ref="I11:J11" si="0">+I13</f>
        <v>0</v>
      </c>
      <c r="J11" s="6">
        <f t="shared" si="0"/>
        <v>0</v>
      </c>
    </row>
    <row r="12" spans="1:10" ht="16.149999999999999" customHeight="1" x14ac:dyDescent="0.25">
      <c r="A12" s="2"/>
      <c r="B12" s="2"/>
      <c r="C12" s="2"/>
      <c r="D12" s="15"/>
      <c r="E12" s="2"/>
      <c r="F12" s="5" t="s">
        <v>7</v>
      </c>
      <c r="G12" s="5"/>
      <c r="H12" s="5"/>
      <c r="I12" s="5"/>
      <c r="J12" s="5"/>
    </row>
    <row r="13" spans="1:10" ht="19.5" customHeight="1" x14ac:dyDescent="0.25">
      <c r="A13" s="2"/>
      <c r="B13" s="2"/>
      <c r="C13" s="17" t="s">
        <v>25</v>
      </c>
      <c r="D13" s="2"/>
      <c r="E13" s="2"/>
      <c r="F13" s="10" t="s">
        <v>23</v>
      </c>
      <c r="G13" s="6" t="e">
        <f>+G15+G27</f>
        <v>#REF!</v>
      </c>
      <c r="H13" s="6"/>
      <c r="I13" s="6">
        <f>+I15+I27</f>
        <v>0</v>
      </c>
      <c r="J13" s="6">
        <f>+J15+J27</f>
        <v>0</v>
      </c>
    </row>
    <row r="14" spans="1:10" ht="15" customHeight="1" x14ac:dyDescent="0.25">
      <c r="A14" s="2"/>
      <c r="B14" s="2"/>
      <c r="C14" s="2"/>
      <c r="D14" s="15"/>
      <c r="E14" s="2"/>
      <c r="F14" s="5" t="s">
        <v>7</v>
      </c>
      <c r="G14" s="5"/>
      <c r="H14" s="22"/>
      <c r="I14" s="22"/>
      <c r="J14" s="22"/>
    </row>
    <row r="15" spans="1:10" ht="16.899999999999999" customHeight="1" x14ac:dyDescent="0.25">
      <c r="A15" s="2"/>
      <c r="B15" s="2"/>
      <c r="C15" s="2"/>
      <c r="D15" s="18"/>
      <c r="E15" s="19">
        <v>11001</v>
      </c>
      <c r="F15" s="5" t="s">
        <v>15</v>
      </c>
      <c r="G15" s="6" t="e">
        <f>+G17</f>
        <v>#REF!</v>
      </c>
      <c r="H15" s="6"/>
      <c r="I15" s="6">
        <f t="shared" ref="I15:J15" si="1">+I17</f>
        <v>-58674.640000000007</v>
      </c>
      <c r="J15" s="6">
        <f t="shared" si="1"/>
        <v>-58674.640000000007</v>
      </c>
    </row>
    <row r="16" spans="1:10" ht="15.6" customHeight="1" x14ac:dyDescent="0.25">
      <c r="A16" s="2"/>
      <c r="B16" s="2"/>
      <c r="C16" s="2"/>
      <c r="D16" s="15"/>
      <c r="E16" s="2"/>
      <c r="F16" s="5" t="s">
        <v>8</v>
      </c>
      <c r="G16" s="5"/>
      <c r="H16" s="5"/>
      <c r="I16" s="5"/>
      <c r="J16" s="5"/>
    </row>
    <row r="17" spans="1:10" ht="13.9" customHeight="1" x14ac:dyDescent="0.25">
      <c r="A17" s="2"/>
      <c r="B17" s="2"/>
      <c r="C17" s="2"/>
      <c r="D17" s="15"/>
      <c r="E17" s="2"/>
      <c r="F17" s="7" t="s">
        <v>14</v>
      </c>
      <c r="G17" s="8" t="e">
        <f>+G19</f>
        <v>#REF!</v>
      </c>
      <c r="H17" s="8"/>
      <c r="I17" s="8">
        <f t="shared" ref="I17:J17" si="2">+I19</f>
        <v>-58674.640000000007</v>
      </c>
      <c r="J17" s="8">
        <f t="shared" si="2"/>
        <v>-58674.640000000007</v>
      </c>
    </row>
    <row r="18" spans="1:10" ht="15" customHeight="1" x14ac:dyDescent="0.25">
      <c r="A18" s="2"/>
      <c r="B18" s="2"/>
      <c r="C18" s="2"/>
      <c r="D18" s="15"/>
      <c r="E18" s="2"/>
      <c r="F18" s="5" t="s">
        <v>9</v>
      </c>
      <c r="G18" s="5"/>
      <c r="H18" s="22"/>
      <c r="I18" s="22"/>
      <c r="J18" s="22"/>
    </row>
    <row r="19" spans="1:10" ht="15" customHeight="1" x14ac:dyDescent="0.25">
      <c r="A19" s="2"/>
      <c r="B19" s="2"/>
      <c r="C19" s="2"/>
      <c r="D19" s="15"/>
      <c r="E19" s="2"/>
      <c r="F19" s="5" t="s">
        <v>10</v>
      </c>
      <c r="G19" s="6" t="e">
        <f>+G20</f>
        <v>#REF!</v>
      </c>
      <c r="H19" s="6"/>
      <c r="I19" s="6">
        <f t="shared" ref="I19:J20" si="3">+I20</f>
        <v>-58674.640000000007</v>
      </c>
      <c r="J19" s="6">
        <f t="shared" si="3"/>
        <v>-58674.640000000007</v>
      </c>
    </row>
    <row r="20" spans="1:10" ht="11.45" customHeight="1" x14ac:dyDescent="0.25">
      <c r="A20" s="2"/>
      <c r="B20" s="2"/>
      <c r="C20" s="2"/>
      <c r="D20" s="15"/>
      <c r="E20" s="2"/>
      <c r="F20" s="5" t="s">
        <v>11</v>
      </c>
      <c r="G20" s="6" t="e">
        <f>+G21</f>
        <v>#REF!</v>
      </c>
      <c r="H20" s="6"/>
      <c r="I20" s="6">
        <f t="shared" si="3"/>
        <v>-58674.640000000007</v>
      </c>
      <c r="J20" s="6">
        <f t="shared" si="3"/>
        <v>-58674.640000000007</v>
      </c>
    </row>
    <row r="21" spans="1:10" ht="14.45" customHeight="1" x14ac:dyDescent="0.25">
      <c r="A21" s="2"/>
      <c r="B21" s="2"/>
      <c r="C21" s="2"/>
      <c r="D21" s="15"/>
      <c r="E21" s="2"/>
      <c r="F21" s="5" t="s">
        <v>12</v>
      </c>
      <c r="G21" s="6" t="e">
        <f>+G22+G24</f>
        <v>#REF!</v>
      </c>
      <c r="H21" s="6"/>
      <c r="I21" s="6">
        <f>+I22+I24</f>
        <v>-58674.640000000007</v>
      </c>
      <c r="J21" s="6">
        <f>+J22+J24</f>
        <v>-58674.640000000007</v>
      </c>
    </row>
    <row r="22" spans="1:10" ht="17.25" customHeight="1" x14ac:dyDescent="0.25">
      <c r="A22" s="2"/>
      <c r="B22" s="2"/>
      <c r="C22" s="2"/>
      <c r="D22" s="15"/>
      <c r="E22" s="2"/>
      <c r="F22" s="10" t="s">
        <v>108</v>
      </c>
      <c r="G22" s="6">
        <f>+G23</f>
        <v>-108629.3878</v>
      </c>
      <c r="H22" s="6"/>
      <c r="I22" s="6">
        <f>+I23</f>
        <v>-56983.583600000005</v>
      </c>
      <c r="J22" s="6">
        <f>+J23</f>
        <v>-56983.583600000005</v>
      </c>
    </row>
    <row r="23" spans="1:10" ht="17.25" customHeight="1" x14ac:dyDescent="0.25">
      <c r="A23" s="2"/>
      <c r="B23" s="2"/>
      <c r="C23" s="2"/>
      <c r="D23" s="15"/>
      <c r="E23" s="2"/>
      <c r="F23" s="10" t="s">
        <v>13</v>
      </c>
      <c r="G23" s="6">
        <v>-108629.3878</v>
      </c>
      <c r="H23" s="6"/>
      <c r="I23" s="6">
        <f>+'havelva 6'!H12</f>
        <v>-56983.583600000005</v>
      </c>
      <c r="J23" s="6">
        <f>+'havelva 6'!H12</f>
        <v>-56983.583600000005</v>
      </c>
    </row>
    <row r="24" spans="1:10" ht="17.25" customHeight="1" x14ac:dyDescent="0.25">
      <c r="A24" s="2"/>
      <c r="B24" s="2"/>
      <c r="C24" s="2"/>
      <c r="D24" s="15"/>
      <c r="E24" s="2"/>
      <c r="F24" s="10" t="s">
        <v>109</v>
      </c>
      <c r="G24" s="6" t="e">
        <f>+G25+G26</f>
        <v>#REF!</v>
      </c>
      <c r="H24" s="6"/>
      <c r="I24" s="6">
        <f>+I25+I26</f>
        <v>-1691.0564000000004</v>
      </c>
      <c r="J24" s="6">
        <f>+J25+J26</f>
        <v>-1691.0564000000004</v>
      </c>
    </row>
    <row r="25" spans="1:10" ht="17.25" customHeight="1" x14ac:dyDescent="0.25">
      <c r="A25" s="2"/>
      <c r="B25" s="2"/>
      <c r="C25" s="2"/>
      <c r="D25" s="15"/>
      <c r="E25" s="2"/>
      <c r="F25" s="24" t="s">
        <v>31</v>
      </c>
      <c r="G25" s="6" t="e">
        <f>+'havelva 6'!#REF!</f>
        <v>#REF!</v>
      </c>
      <c r="H25" s="6"/>
      <c r="I25" s="6">
        <f>'havelva 6'!H13</f>
        <v>2308.9499999999998</v>
      </c>
      <c r="J25" s="6">
        <f>'havelva 6'!H13</f>
        <v>2308.9499999999998</v>
      </c>
    </row>
    <row r="26" spans="1:10" x14ac:dyDescent="0.25">
      <c r="A26" s="2"/>
      <c r="B26" s="2"/>
      <c r="C26" s="2"/>
      <c r="D26" s="15"/>
      <c r="E26" s="2"/>
      <c r="F26" s="24" t="s">
        <v>28</v>
      </c>
      <c r="G26" s="6">
        <v>-4000</v>
      </c>
      <c r="H26" s="6"/>
      <c r="I26" s="6">
        <f>+'havelva 6'!H11</f>
        <v>-4000.0064000000002</v>
      </c>
      <c r="J26" s="6">
        <f>+'havelva 6'!H11</f>
        <v>-4000.0064000000002</v>
      </c>
    </row>
    <row r="27" spans="1:10" ht="19.5" customHeight="1" x14ac:dyDescent="0.25">
      <c r="A27" s="2"/>
      <c r="B27" s="2"/>
      <c r="C27" s="2"/>
      <c r="D27" s="18"/>
      <c r="E27" s="19">
        <v>31001</v>
      </c>
      <c r="F27" s="5" t="s">
        <v>29</v>
      </c>
      <c r="G27" s="6">
        <f>+G29</f>
        <v>58674.64</v>
      </c>
      <c r="H27" s="6"/>
      <c r="I27" s="6">
        <f t="shared" ref="I27:J27" si="4">+I29</f>
        <v>58674.64</v>
      </c>
      <c r="J27" s="6">
        <f t="shared" si="4"/>
        <v>58674.64</v>
      </c>
    </row>
    <row r="28" spans="1:10" ht="13.9" customHeight="1" x14ac:dyDescent="0.25">
      <c r="A28" s="2"/>
      <c r="B28" s="2"/>
      <c r="C28" s="2"/>
      <c r="D28" s="15"/>
      <c r="E28" s="2"/>
      <c r="F28" s="5" t="s">
        <v>8</v>
      </c>
      <c r="G28" s="5"/>
      <c r="H28" s="22"/>
      <c r="I28" s="22"/>
      <c r="J28" s="22"/>
    </row>
    <row r="29" spans="1:10" ht="19.5" customHeight="1" x14ac:dyDescent="0.25">
      <c r="A29" s="2"/>
      <c r="B29" s="2"/>
      <c r="C29" s="2"/>
      <c r="D29" s="15"/>
      <c r="E29" s="2"/>
      <c r="F29" s="7" t="s">
        <v>14</v>
      </c>
      <c r="G29" s="8">
        <f>+G31</f>
        <v>58674.64</v>
      </c>
      <c r="H29" s="8"/>
      <c r="I29" s="8">
        <f t="shared" ref="I29:J29" si="5">+I31</f>
        <v>58674.64</v>
      </c>
      <c r="J29" s="8">
        <f t="shared" si="5"/>
        <v>58674.64</v>
      </c>
    </row>
    <row r="30" spans="1:10" ht="19.5" customHeight="1" x14ac:dyDescent="0.25">
      <c r="A30" s="2"/>
      <c r="B30" s="2"/>
      <c r="C30" s="2"/>
      <c r="D30" s="15"/>
      <c r="E30" s="2"/>
      <c r="F30" s="5" t="s">
        <v>9</v>
      </c>
      <c r="G30" s="5"/>
      <c r="H30" s="22"/>
      <c r="I30" s="22"/>
      <c r="J30" s="22"/>
    </row>
    <row r="31" spans="1:10" ht="12" customHeight="1" x14ac:dyDescent="0.25">
      <c r="A31" s="2"/>
      <c r="B31" s="2"/>
      <c r="C31" s="2"/>
      <c r="D31" s="15"/>
      <c r="E31" s="2"/>
      <c r="F31" s="5" t="s">
        <v>32</v>
      </c>
      <c r="G31" s="6">
        <f>+G32</f>
        <v>58674.64</v>
      </c>
      <c r="H31" s="6"/>
      <c r="I31" s="6">
        <f t="shared" ref="I31:J32" si="6">+I32</f>
        <v>58674.64</v>
      </c>
      <c r="J31" s="6">
        <f t="shared" si="6"/>
        <v>58674.64</v>
      </c>
    </row>
    <row r="32" spans="1:10" ht="13.9" customHeight="1" x14ac:dyDescent="0.25">
      <c r="A32" s="2"/>
      <c r="B32" s="2"/>
      <c r="C32" s="2"/>
      <c r="D32" s="15"/>
      <c r="E32" s="2"/>
      <c r="F32" s="5" t="s">
        <v>33</v>
      </c>
      <c r="G32" s="6">
        <f>+G33</f>
        <v>58674.64</v>
      </c>
      <c r="H32" s="6"/>
      <c r="I32" s="6">
        <f t="shared" si="6"/>
        <v>58674.64</v>
      </c>
      <c r="J32" s="6">
        <f t="shared" si="6"/>
        <v>58674.64</v>
      </c>
    </row>
    <row r="33" spans="1:10" ht="12.6" customHeight="1" x14ac:dyDescent="0.25">
      <c r="A33" s="2"/>
      <c r="B33" s="2"/>
      <c r="C33" s="2"/>
      <c r="D33" s="15"/>
      <c r="E33" s="2"/>
      <c r="F33" s="5" t="s">
        <v>34</v>
      </c>
      <c r="G33" s="6">
        <f>+G34+G36</f>
        <v>58674.64</v>
      </c>
      <c r="H33" s="6"/>
      <c r="I33" s="6">
        <f>+I34+I36</f>
        <v>58674.64</v>
      </c>
      <c r="J33" s="6">
        <f>+J34+J36</f>
        <v>58674.64</v>
      </c>
    </row>
    <row r="34" spans="1:10" ht="13.9" customHeight="1" x14ac:dyDescent="0.25">
      <c r="A34" s="2"/>
      <c r="B34" s="2"/>
      <c r="C34" s="2"/>
      <c r="D34" s="15"/>
      <c r="E34" s="2"/>
      <c r="F34" s="5" t="s">
        <v>110</v>
      </c>
      <c r="G34" s="6">
        <f>+G35</f>
        <v>54674.64</v>
      </c>
      <c r="H34" s="6"/>
      <c r="I34" s="6">
        <f>+I35</f>
        <v>54674.64</v>
      </c>
      <c r="J34" s="6">
        <f>+J35</f>
        <v>54674.64</v>
      </c>
    </row>
    <row r="35" spans="1:10" ht="18" customHeight="1" x14ac:dyDescent="0.25">
      <c r="A35" s="2"/>
      <c r="B35" s="2"/>
      <c r="C35" s="2"/>
      <c r="D35" s="15"/>
      <c r="E35" s="2"/>
      <c r="F35" s="10" t="s">
        <v>111</v>
      </c>
      <c r="G35" s="6">
        <v>54674.64</v>
      </c>
      <c r="H35" s="6"/>
      <c r="I35" s="6">
        <v>54674.64</v>
      </c>
      <c r="J35" s="6">
        <v>54674.64</v>
      </c>
    </row>
    <row r="36" spans="1:10" ht="12.6" customHeight="1" x14ac:dyDescent="0.25">
      <c r="A36" s="2"/>
      <c r="B36" s="2"/>
      <c r="C36" s="2"/>
      <c r="D36" s="15"/>
      <c r="E36" s="2"/>
      <c r="F36" s="5" t="s">
        <v>112</v>
      </c>
      <c r="G36" s="6">
        <f>+G37</f>
        <v>4000</v>
      </c>
      <c r="H36" s="6"/>
      <c r="I36" s="6">
        <f>+I37</f>
        <v>4000</v>
      </c>
      <c r="J36" s="6">
        <f>+J37</f>
        <v>4000</v>
      </c>
    </row>
    <row r="37" spans="1:10" ht="18" customHeight="1" x14ac:dyDescent="0.25">
      <c r="A37" s="2"/>
      <c r="B37" s="2"/>
      <c r="C37" s="2"/>
      <c r="D37" s="15"/>
      <c r="E37" s="2"/>
      <c r="F37" s="10" t="s">
        <v>30</v>
      </c>
      <c r="G37" s="6">
        <v>4000</v>
      </c>
      <c r="H37" s="6"/>
      <c r="I37" s="6">
        <v>4000</v>
      </c>
      <c r="J37" s="6">
        <v>4000</v>
      </c>
    </row>
  </sheetData>
  <mergeCells count="8">
    <mergeCell ref="H1:J1"/>
    <mergeCell ref="A5:J5"/>
    <mergeCell ref="H2:J2"/>
    <mergeCell ref="H3:J3"/>
    <mergeCell ref="A7:C7"/>
    <mergeCell ref="D7:E7"/>
    <mergeCell ref="F7:F8"/>
    <mergeCell ref="G7:J7"/>
  </mergeCells>
  <pageMargins left="0.47" right="0.17" top="0.2" bottom="0.38" header="0.27" footer="0.17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topLeftCell="A7" zoomScaleNormal="100" zoomScaleSheetLayoutView="100" workbookViewId="0">
      <selection activeCell="E7" sqref="E7:G7"/>
    </sheetView>
  </sheetViews>
  <sheetFormatPr defaultRowHeight="17.25" x14ac:dyDescent="0.25"/>
  <cols>
    <col min="1" max="1" width="7.42578125" style="103" customWidth="1"/>
    <col min="2" max="2" width="8.7109375" style="103" customWidth="1"/>
    <col min="3" max="3" width="53.7109375" style="90" customWidth="1"/>
    <col min="4" max="5" width="18.85546875" style="125" hidden="1" customWidth="1"/>
    <col min="6" max="6" width="18.85546875" style="125" customWidth="1"/>
    <col min="7" max="7" width="19.140625" style="125" customWidth="1"/>
    <col min="8" max="8" width="9.5703125" style="90" customWidth="1"/>
    <col min="9" max="9" width="16.42578125" style="91" bestFit="1" customWidth="1"/>
    <col min="10" max="11" width="18.28515625" style="91" bestFit="1" customWidth="1"/>
    <col min="12" max="12" width="18.5703125" style="91" bestFit="1" customWidth="1"/>
    <col min="13" max="13" width="16.42578125" style="90" customWidth="1"/>
    <col min="14" max="16384" width="9.140625" style="90"/>
  </cols>
  <sheetData>
    <row r="1" spans="1:12" x14ac:dyDescent="0.25">
      <c r="A1" s="176" t="s">
        <v>128</v>
      </c>
      <c r="B1" s="176"/>
      <c r="C1" s="176"/>
      <c r="D1" s="176"/>
      <c r="E1" s="176"/>
      <c r="F1" s="176"/>
      <c r="G1" s="176"/>
    </row>
    <row r="2" spans="1:12" x14ac:dyDescent="0.25">
      <c r="A2" s="176" t="s">
        <v>129</v>
      </c>
      <c r="B2" s="176"/>
      <c r="C2" s="176"/>
      <c r="D2" s="176"/>
      <c r="E2" s="176"/>
      <c r="F2" s="176"/>
      <c r="G2" s="176"/>
    </row>
    <row r="3" spans="1:12" x14ac:dyDescent="0.25">
      <c r="A3" s="176" t="s">
        <v>130</v>
      </c>
      <c r="B3" s="176"/>
      <c r="C3" s="176"/>
      <c r="D3" s="176"/>
      <c r="E3" s="176"/>
      <c r="F3" s="176"/>
      <c r="G3" s="176"/>
    </row>
    <row r="4" spans="1:12" x14ac:dyDescent="0.25">
      <c r="A4" s="200"/>
      <c r="B4" s="200"/>
      <c r="C4" s="200"/>
      <c r="D4" s="200"/>
      <c r="E4" s="200"/>
      <c r="F4" s="200"/>
      <c r="G4" s="200"/>
    </row>
    <row r="5" spans="1:12" ht="44.25" customHeight="1" x14ac:dyDescent="0.25">
      <c r="A5" s="201" t="s">
        <v>131</v>
      </c>
      <c r="B5" s="201"/>
      <c r="C5" s="201"/>
      <c r="D5" s="201"/>
      <c r="E5" s="201"/>
      <c r="F5" s="201"/>
      <c r="G5" s="201"/>
    </row>
    <row r="6" spans="1:12" x14ac:dyDescent="0.25">
      <c r="A6" s="92"/>
      <c r="B6" s="92"/>
      <c r="C6" s="93"/>
      <c r="D6" s="93"/>
      <c r="E6" s="93"/>
      <c r="F6" s="178" t="s">
        <v>132</v>
      </c>
      <c r="G6" s="178"/>
    </row>
    <row r="7" spans="1:12" ht="81" customHeight="1" x14ac:dyDescent="0.25">
      <c r="A7" s="186" t="s">
        <v>133</v>
      </c>
      <c r="B7" s="187"/>
      <c r="C7" s="190" t="s">
        <v>134</v>
      </c>
      <c r="D7" s="94"/>
      <c r="E7" s="193" t="s">
        <v>154</v>
      </c>
      <c r="F7" s="194"/>
      <c r="G7" s="195"/>
    </row>
    <row r="8" spans="1:12" s="95" customFormat="1" ht="36.75" customHeight="1" x14ac:dyDescent="0.25">
      <c r="A8" s="188"/>
      <c r="B8" s="189"/>
      <c r="C8" s="191"/>
      <c r="D8" s="196" t="s">
        <v>135</v>
      </c>
      <c r="E8" s="196" t="s">
        <v>136</v>
      </c>
      <c r="F8" s="196" t="s">
        <v>64</v>
      </c>
      <c r="G8" s="198" t="s">
        <v>65</v>
      </c>
      <c r="I8" s="96"/>
      <c r="J8" s="96"/>
      <c r="K8" s="96"/>
      <c r="L8" s="96"/>
    </row>
    <row r="9" spans="1:12" s="95" customFormat="1" ht="75" customHeight="1" x14ac:dyDescent="0.25">
      <c r="A9" s="97" t="s">
        <v>66</v>
      </c>
      <c r="B9" s="97" t="s">
        <v>137</v>
      </c>
      <c r="C9" s="192"/>
      <c r="D9" s="197"/>
      <c r="E9" s="197"/>
      <c r="F9" s="197"/>
      <c r="G9" s="199"/>
      <c r="I9" s="96"/>
      <c r="J9" s="96"/>
      <c r="K9" s="96"/>
      <c r="L9" s="96"/>
    </row>
    <row r="10" spans="1:12" s="103" customFormat="1" ht="30.75" customHeight="1" x14ac:dyDescent="0.25">
      <c r="A10" s="98"/>
      <c r="B10" s="98"/>
      <c r="C10" s="99" t="s">
        <v>138</v>
      </c>
      <c r="D10" s="100">
        <f>+D12</f>
        <v>0</v>
      </c>
      <c r="E10" s="101">
        <f>+E12</f>
        <v>58674.64</v>
      </c>
      <c r="F10" s="102">
        <f>+F12</f>
        <v>58674.64</v>
      </c>
      <c r="G10" s="102">
        <f>+G12</f>
        <v>58674.64</v>
      </c>
      <c r="I10" s="104"/>
      <c r="J10" s="104"/>
      <c r="K10" s="104"/>
      <c r="L10" s="104"/>
    </row>
    <row r="11" spans="1:12" x14ac:dyDescent="0.25">
      <c r="A11" s="98"/>
      <c r="B11" s="98"/>
      <c r="C11" s="99" t="s">
        <v>139</v>
      </c>
      <c r="D11" s="105"/>
      <c r="E11" s="106"/>
      <c r="F11" s="107"/>
      <c r="G11" s="107"/>
    </row>
    <row r="12" spans="1:12" s="103" customFormat="1" ht="22.5" customHeight="1" x14ac:dyDescent="0.25">
      <c r="A12" s="108"/>
      <c r="B12" s="109"/>
      <c r="C12" s="109" t="s">
        <v>140</v>
      </c>
      <c r="D12" s="100">
        <f>+D14</f>
        <v>0</v>
      </c>
      <c r="E12" s="101">
        <f>+E14</f>
        <v>58674.64</v>
      </c>
      <c r="F12" s="102">
        <f>+F14</f>
        <v>58674.64</v>
      </c>
      <c r="G12" s="102">
        <f>+G14</f>
        <v>58674.64</v>
      </c>
      <c r="I12" s="104"/>
      <c r="J12" s="104"/>
      <c r="K12" s="104"/>
      <c r="L12" s="104"/>
    </row>
    <row r="13" spans="1:12" s="103" customFormat="1" x14ac:dyDescent="0.25">
      <c r="A13" s="108"/>
      <c r="B13" s="108"/>
      <c r="C13" s="108" t="s">
        <v>141</v>
      </c>
      <c r="D13" s="110"/>
      <c r="E13" s="111"/>
      <c r="F13" s="112"/>
      <c r="G13" s="112"/>
      <c r="I13" s="104"/>
      <c r="J13" s="104"/>
      <c r="K13" s="104"/>
      <c r="L13" s="104"/>
    </row>
    <row r="14" spans="1:12" s="115" customFormat="1" ht="42" customHeight="1" x14ac:dyDescent="0.25">
      <c r="A14" s="113">
        <v>1169</v>
      </c>
      <c r="B14" s="113">
        <v>31001</v>
      </c>
      <c r="C14" s="114" t="s">
        <v>142</v>
      </c>
      <c r="D14" s="100">
        <f t="shared" ref="D14:G14" si="0">D16</f>
        <v>0</v>
      </c>
      <c r="E14" s="101">
        <f t="shared" si="0"/>
        <v>58674.64</v>
      </c>
      <c r="F14" s="102">
        <f t="shared" si="0"/>
        <v>58674.64</v>
      </c>
      <c r="G14" s="102">
        <f t="shared" si="0"/>
        <v>58674.64</v>
      </c>
      <c r="I14" s="116"/>
      <c r="J14" s="116"/>
      <c r="K14" s="116"/>
      <c r="L14" s="116"/>
    </row>
    <row r="15" spans="1:12" s="115" customFormat="1" ht="33.75" customHeight="1" x14ac:dyDescent="0.25">
      <c r="A15" s="113"/>
      <c r="B15" s="113"/>
      <c r="C15" s="108" t="s">
        <v>143</v>
      </c>
      <c r="D15" s="100"/>
      <c r="E15" s="101"/>
      <c r="F15" s="102"/>
      <c r="G15" s="102"/>
      <c r="I15" s="116"/>
      <c r="J15" s="116"/>
      <c r="K15" s="116"/>
      <c r="L15" s="116"/>
    </row>
    <row r="16" spans="1:12" s="122" customFormat="1" ht="21" customHeight="1" x14ac:dyDescent="0.25">
      <c r="A16" s="117"/>
      <c r="B16" s="117"/>
      <c r="C16" s="118" t="s">
        <v>144</v>
      </c>
      <c r="D16" s="119">
        <v>0</v>
      </c>
      <c r="E16" s="120">
        <v>58674.64</v>
      </c>
      <c r="F16" s="121">
        <v>58674.64</v>
      </c>
      <c r="G16" s="121">
        <v>58674.64</v>
      </c>
      <c r="I16" s="123"/>
      <c r="J16" s="123"/>
      <c r="K16" s="123"/>
      <c r="L16" s="123"/>
    </row>
    <row r="17" spans="1:7" x14ac:dyDescent="0.25">
      <c r="A17" s="108"/>
      <c r="B17" s="108"/>
      <c r="C17" s="124"/>
      <c r="D17" s="111"/>
      <c r="E17" s="111"/>
      <c r="F17" s="111"/>
      <c r="G17" s="111"/>
    </row>
  </sheetData>
  <mergeCells count="13">
    <mergeCell ref="F6:G6"/>
    <mergeCell ref="A1:G1"/>
    <mergeCell ref="A2:G2"/>
    <mergeCell ref="A3:G3"/>
    <mergeCell ref="A4:G4"/>
    <mergeCell ref="A5:G5"/>
    <mergeCell ref="A7:B8"/>
    <mergeCell ref="C7:C9"/>
    <mergeCell ref="E7:G7"/>
    <mergeCell ref="D8:D9"/>
    <mergeCell ref="E8:E9"/>
    <mergeCell ref="F8:F9"/>
    <mergeCell ref="G8:G9"/>
  </mergeCells>
  <printOptions horizontalCentered="1"/>
  <pageMargins left="0.17" right="0.35433070866141703" top="0.69" bottom="0.39370078740157499" header="0.15748031496063" footer="0.15748031496063"/>
  <pageSetup paperSize="9" scale="90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4" zoomScaleNormal="100" zoomScaleSheetLayoutView="100" workbookViewId="0">
      <selection activeCell="C16" sqref="C16:F16"/>
    </sheetView>
  </sheetViews>
  <sheetFormatPr defaultColWidth="9.140625" defaultRowHeight="16.5" x14ac:dyDescent="0.25"/>
  <cols>
    <col min="1" max="1" width="28.7109375" style="39" customWidth="1"/>
    <col min="2" max="2" width="53.42578125" style="39" customWidth="1"/>
    <col min="3" max="3" width="14.5703125" style="39" hidden="1" customWidth="1"/>
    <col min="4" max="4" width="13.5703125" style="39" hidden="1" customWidth="1"/>
    <col min="5" max="6" width="13.5703125" style="39" bestFit="1" customWidth="1"/>
    <col min="7" max="16384" width="9.140625" style="39"/>
  </cols>
  <sheetData>
    <row r="1" spans="1:7" x14ac:dyDescent="0.25">
      <c r="E1" s="64"/>
      <c r="F1" s="64"/>
      <c r="G1" s="63"/>
    </row>
    <row r="2" spans="1:7" ht="17.25" customHeight="1" x14ac:dyDescent="0.25">
      <c r="E2" s="140" t="s">
        <v>119</v>
      </c>
      <c r="F2" s="140"/>
      <c r="G2" s="65"/>
    </row>
    <row r="3" spans="1:7" ht="17.25" customHeight="1" x14ac:dyDescent="0.25">
      <c r="B3" s="141" t="s">
        <v>104</v>
      </c>
      <c r="C3" s="141"/>
      <c r="D3" s="141"/>
      <c r="E3" s="141"/>
      <c r="F3" s="141"/>
      <c r="G3" s="65"/>
    </row>
    <row r="4" spans="1:7" ht="17.25" customHeight="1" x14ac:dyDescent="0.25">
      <c r="B4" s="141" t="s">
        <v>27</v>
      </c>
      <c r="C4" s="141"/>
      <c r="D4" s="141"/>
      <c r="E4" s="141"/>
      <c r="F4" s="141"/>
      <c r="G4" s="65"/>
    </row>
    <row r="5" spans="1:7" ht="24.75" customHeight="1" x14ac:dyDescent="0.25">
      <c r="F5" s="66"/>
    </row>
    <row r="6" spans="1:7" ht="6" customHeight="1" x14ac:dyDescent="0.25">
      <c r="F6" s="67"/>
    </row>
    <row r="7" spans="1:7" ht="61.5" customHeight="1" x14ac:dyDescent="0.25">
      <c r="A7" s="202" t="s">
        <v>118</v>
      </c>
      <c r="B7" s="202"/>
      <c r="C7" s="202"/>
      <c r="D7" s="202"/>
      <c r="E7" s="202"/>
      <c r="F7" s="202"/>
    </row>
    <row r="8" spans="1:7" ht="9" customHeight="1" x14ac:dyDescent="0.25"/>
    <row r="9" spans="1:7" ht="24.75" customHeight="1" x14ac:dyDescent="0.25">
      <c r="A9" s="206" t="s">
        <v>81</v>
      </c>
      <c r="B9" s="206"/>
      <c r="C9" s="206"/>
      <c r="D9" s="206"/>
      <c r="E9" s="206"/>
      <c r="F9" s="206"/>
    </row>
    <row r="10" spans="1:7" ht="5.25" customHeight="1" thickBot="1" x14ac:dyDescent="0.3">
      <c r="A10" s="68"/>
      <c r="B10" s="68"/>
      <c r="C10" s="68"/>
      <c r="D10" s="68"/>
      <c r="E10" s="68"/>
      <c r="F10" s="68"/>
    </row>
    <row r="11" spans="1:7" ht="27" customHeight="1" x14ac:dyDescent="0.25">
      <c r="A11" s="207" t="s">
        <v>82</v>
      </c>
      <c r="B11" s="208"/>
      <c r="C11" s="208"/>
      <c r="D11" s="208"/>
      <c r="E11" s="208"/>
      <c r="F11" s="209"/>
    </row>
    <row r="12" spans="1:7" ht="20.25" customHeight="1" x14ac:dyDescent="0.25">
      <c r="A12" s="69" t="s">
        <v>83</v>
      </c>
      <c r="B12" s="210" t="s">
        <v>84</v>
      </c>
      <c r="C12" s="210"/>
      <c r="D12" s="210"/>
      <c r="E12" s="210"/>
      <c r="F12" s="211"/>
    </row>
    <row r="13" spans="1:7" ht="15.75" customHeight="1" x14ac:dyDescent="0.25">
      <c r="A13" s="70" t="s">
        <v>85</v>
      </c>
      <c r="B13" s="204" t="s">
        <v>86</v>
      </c>
      <c r="C13" s="204"/>
      <c r="D13" s="204"/>
      <c r="E13" s="204"/>
      <c r="F13" s="212"/>
    </row>
    <row r="14" spans="1:7" x14ac:dyDescent="0.25">
      <c r="A14" s="51"/>
      <c r="B14" s="52"/>
      <c r="C14" s="81"/>
      <c r="D14" s="81"/>
      <c r="E14" s="81"/>
      <c r="F14" s="81"/>
    </row>
    <row r="15" spans="1:7" ht="15" customHeight="1" x14ac:dyDescent="0.25">
      <c r="A15" s="213" t="s">
        <v>87</v>
      </c>
      <c r="B15" s="210"/>
      <c r="C15" s="210"/>
      <c r="D15" s="210"/>
      <c r="E15" s="210"/>
      <c r="F15" s="211"/>
    </row>
    <row r="16" spans="1:7" ht="60" customHeight="1" x14ac:dyDescent="0.25">
      <c r="A16" s="79" t="s">
        <v>88</v>
      </c>
      <c r="B16" s="71">
        <v>1169</v>
      </c>
      <c r="C16" s="214" t="s">
        <v>155</v>
      </c>
      <c r="D16" s="214"/>
      <c r="E16" s="214"/>
      <c r="F16" s="215"/>
    </row>
    <row r="17" spans="1:6" ht="35.25" customHeight="1" x14ac:dyDescent="0.25">
      <c r="A17" s="79" t="s">
        <v>89</v>
      </c>
      <c r="B17" s="71">
        <v>11001</v>
      </c>
      <c r="C17" s="72" t="s">
        <v>105</v>
      </c>
      <c r="D17" s="72" t="s">
        <v>90</v>
      </c>
      <c r="E17" s="72" t="s">
        <v>91</v>
      </c>
      <c r="F17" s="73" t="s">
        <v>92</v>
      </c>
    </row>
    <row r="18" spans="1:6" x14ac:dyDescent="0.25">
      <c r="A18" s="79" t="s">
        <v>93</v>
      </c>
      <c r="B18" s="71" t="s">
        <v>45</v>
      </c>
      <c r="C18" s="52"/>
      <c r="D18" s="52"/>
      <c r="E18" s="52"/>
      <c r="F18" s="52"/>
    </row>
    <row r="19" spans="1:6" x14ac:dyDescent="0.25">
      <c r="A19" s="79" t="s">
        <v>94</v>
      </c>
      <c r="B19" s="71" t="s">
        <v>106</v>
      </c>
      <c r="C19" s="52"/>
      <c r="D19" s="52"/>
      <c r="E19" s="52"/>
      <c r="F19" s="52"/>
    </row>
    <row r="20" spans="1:6" x14ac:dyDescent="0.25">
      <c r="A20" s="79" t="s">
        <v>96</v>
      </c>
      <c r="B20" s="71" t="s">
        <v>107</v>
      </c>
      <c r="C20" s="52"/>
      <c r="D20" s="52"/>
      <c r="E20" s="52"/>
      <c r="F20" s="52"/>
    </row>
    <row r="21" spans="1:6" ht="28.5" customHeight="1" x14ac:dyDescent="0.25">
      <c r="A21" s="79" t="s">
        <v>98</v>
      </c>
      <c r="B21" s="71" t="s">
        <v>99</v>
      </c>
      <c r="C21" s="52"/>
      <c r="D21" s="52"/>
      <c r="E21" s="52"/>
      <c r="F21" s="52"/>
    </row>
    <row r="22" spans="1:6" ht="20.25" customHeight="1" x14ac:dyDescent="0.25">
      <c r="A22" s="203" t="s">
        <v>100</v>
      </c>
      <c r="B22" s="203"/>
      <c r="C22" s="52"/>
      <c r="D22" s="52"/>
      <c r="E22" s="52"/>
      <c r="F22" s="52"/>
    </row>
    <row r="23" spans="1:6" ht="16.5" customHeight="1" x14ac:dyDescent="0.25">
      <c r="A23" s="204" t="s">
        <v>101</v>
      </c>
      <c r="B23" s="204"/>
      <c r="C23" s="74" t="s">
        <v>102</v>
      </c>
      <c r="D23" s="74" t="s">
        <v>102</v>
      </c>
      <c r="E23" s="74" t="s">
        <v>102</v>
      </c>
      <c r="F23" s="74" t="s">
        <v>102</v>
      </c>
    </row>
    <row r="24" spans="1:6" ht="23.25" customHeight="1" x14ac:dyDescent="0.25">
      <c r="A24" s="205" t="s">
        <v>103</v>
      </c>
      <c r="B24" s="205"/>
      <c r="C24" s="80">
        <f>+'havelva 6'!H9</f>
        <v>-58674.640000000007</v>
      </c>
      <c r="D24" s="80"/>
      <c r="E24" s="80">
        <v>-58674.413099999998</v>
      </c>
      <c r="F24" s="80">
        <v>-58674.413099999998</v>
      </c>
    </row>
    <row r="25" spans="1:6" s="77" customFormat="1" ht="23.25" customHeight="1" x14ac:dyDescent="0.25">
      <c r="C25" s="78"/>
      <c r="D25" s="78"/>
      <c r="E25" s="78"/>
      <c r="F25" s="78"/>
    </row>
    <row r="26" spans="1:6" ht="36" customHeight="1" x14ac:dyDescent="0.25">
      <c r="A26" s="79" t="s">
        <v>89</v>
      </c>
      <c r="B26" s="71">
        <v>31001</v>
      </c>
      <c r="C26" s="72" t="s">
        <v>105</v>
      </c>
      <c r="D26" s="72" t="s">
        <v>90</v>
      </c>
      <c r="E26" s="72" t="s">
        <v>91</v>
      </c>
      <c r="F26" s="72" t="s">
        <v>92</v>
      </c>
    </row>
    <row r="27" spans="1:6" ht="25.9" customHeight="1" x14ac:dyDescent="0.25">
      <c r="A27" s="79" t="s">
        <v>94</v>
      </c>
      <c r="B27" s="71" t="s">
        <v>95</v>
      </c>
      <c r="C27" s="52"/>
      <c r="D27" s="52"/>
      <c r="E27" s="52"/>
      <c r="F27" s="52"/>
    </row>
    <row r="28" spans="1:6" ht="27" customHeight="1" x14ac:dyDescent="0.25">
      <c r="A28" s="79" t="s">
        <v>96</v>
      </c>
      <c r="B28" s="71" t="s">
        <v>97</v>
      </c>
      <c r="C28" s="52"/>
      <c r="D28" s="52"/>
      <c r="E28" s="52"/>
      <c r="F28" s="52"/>
    </row>
    <row r="29" spans="1:6" ht="32.450000000000003" customHeight="1" x14ac:dyDescent="0.25">
      <c r="A29" s="79" t="s">
        <v>98</v>
      </c>
      <c r="B29" s="71" t="s">
        <v>99</v>
      </c>
      <c r="C29" s="52"/>
      <c r="D29" s="52"/>
      <c r="E29" s="52"/>
      <c r="F29" s="52"/>
    </row>
    <row r="30" spans="1:6" ht="20.25" customHeight="1" x14ac:dyDescent="0.25">
      <c r="A30" s="203" t="s">
        <v>100</v>
      </c>
      <c r="B30" s="203"/>
      <c r="C30" s="52"/>
      <c r="D30" s="52"/>
      <c r="E30" s="52"/>
      <c r="F30" s="52"/>
    </row>
    <row r="31" spans="1:6" ht="16.5" customHeight="1" x14ac:dyDescent="0.25">
      <c r="A31" s="204" t="s">
        <v>101</v>
      </c>
      <c r="B31" s="204"/>
      <c r="C31" s="74" t="s">
        <v>102</v>
      </c>
      <c r="D31" s="74" t="s">
        <v>102</v>
      </c>
      <c r="E31" s="74" t="s">
        <v>102</v>
      </c>
      <c r="F31" s="74" t="s">
        <v>102</v>
      </c>
    </row>
    <row r="32" spans="1:6" ht="23.25" customHeight="1" x14ac:dyDescent="0.25">
      <c r="A32" s="205" t="s">
        <v>103</v>
      </c>
      <c r="B32" s="205"/>
      <c r="C32" s="80">
        <v>58674.64</v>
      </c>
      <c r="D32" s="80"/>
      <c r="E32" s="80">
        <v>58674.64</v>
      </c>
      <c r="F32" s="80">
        <v>58674.64</v>
      </c>
    </row>
  </sheetData>
  <mergeCells count="16">
    <mergeCell ref="A30:B30"/>
    <mergeCell ref="A31:B31"/>
    <mergeCell ref="A32:B32"/>
    <mergeCell ref="A9:F9"/>
    <mergeCell ref="A11:F11"/>
    <mergeCell ref="B12:F12"/>
    <mergeCell ref="B13:F13"/>
    <mergeCell ref="A15:F15"/>
    <mergeCell ref="C16:F16"/>
    <mergeCell ref="A7:F7"/>
    <mergeCell ref="A22:B22"/>
    <mergeCell ref="A23:B23"/>
    <mergeCell ref="A24:B24"/>
    <mergeCell ref="E2:F2"/>
    <mergeCell ref="B3:F3"/>
    <mergeCell ref="B4:F4"/>
  </mergeCells>
  <pageMargins left="0.57999999999999996" right="0.2" top="0.57999999999999996" bottom="0.53" header="0.3" footer="0.17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6"/>
  <sheetViews>
    <sheetView view="pageBreakPreview" zoomScaleNormal="100" zoomScaleSheetLayoutView="100" workbookViewId="0">
      <selection activeCell="L13" sqref="L13"/>
    </sheetView>
  </sheetViews>
  <sheetFormatPr defaultColWidth="9.140625" defaultRowHeight="16.5" x14ac:dyDescent="0.3"/>
  <cols>
    <col min="1" max="1" width="15.140625" style="30" customWidth="1"/>
    <col min="2" max="2" width="28.7109375" style="29" customWidth="1"/>
    <col min="3" max="3" width="8.85546875" style="29" customWidth="1"/>
    <col min="4" max="4" width="13.7109375" style="28" customWidth="1"/>
    <col min="5" max="5" width="11.85546875" style="28" customWidth="1"/>
    <col min="6" max="6" width="18.42578125" style="27" customWidth="1"/>
    <col min="7" max="7" width="13.7109375" style="27" customWidth="1"/>
    <col min="8" max="8" width="20.140625" style="26" bestFit="1" customWidth="1"/>
    <col min="9" max="9" width="9.140625" style="25" hidden="1" customWidth="1"/>
    <col min="10" max="16384" width="9.140625" style="25"/>
  </cols>
  <sheetData>
    <row r="1" spans="1:9" x14ac:dyDescent="0.3">
      <c r="G1" s="38"/>
      <c r="H1" s="38" t="s">
        <v>120</v>
      </c>
    </row>
    <row r="2" spans="1:9" x14ac:dyDescent="0.3">
      <c r="G2" s="27" t="s">
        <v>104</v>
      </c>
    </row>
    <row r="3" spans="1:9" ht="18" customHeight="1" x14ac:dyDescent="0.3">
      <c r="G3" s="27" t="s">
        <v>58</v>
      </c>
    </row>
    <row r="4" spans="1:9" ht="46.5" customHeight="1" x14ac:dyDescent="0.3">
      <c r="A4" s="222" t="s">
        <v>114</v>
      </c>
      <c r="B4" s="222"/>
      <c r="C4" s="222"/>
      <c r="D4" s="222"/>
      <c r="E4" s="222"/>
      <c r="F4" s="222"/>
      <c r="G4" s="222"/>
      <c r="H4" s="222"/>
    </row>
    <row r="5" spans="1:9" ht="6" customHeight="1" x14ac:dyDescent="0.3"/>
    <row r="6" spans="1:9" ht="99.75" customHeight="1" x14ac:dyDescent="0.3">
      <c r="A6" s="223" t="s">
        <v>57</v>
      </c>
      <c r="B6" s="224" t="s">
        <v>56</v>
      </c>
      <c r="C6" s="224"/>
      <c r="D6" s="224" t="s">
        <v>55</v>
      </c>
      <c r="E6" s="224" t="s">
        <v>54</v>
      </c>
      <c r="F6" s="218" t="s">
        <v>53</v>
      </c>
      <c r="G6" s="225" t="s">
        <v>52</v>
      </c>
      <c r="H6" s="225"/>
    </row>
    <row r="7" spans="1:9" ht="35.25" customHeight="1" x14ac:dyDescent="0.3">
      <c r="A7" s="223"/>
      <c r="B7" s="224"/>
      <c r="C7" s="224"/>
      <c r="D7" s="224"/>
      <c r="E7" s="224"/>
      <c r="F7" s="218"/>
      <c r="G7" s="37" t="s">
        <v>51</v>
      </c>
      <c r="H7" s="36" t="s">
        <v>50</v>
      </c>
    </row>
    <row r="8" spans="1:9" ht="19.5" customHeight="1" x14ac:dyDescent="0.3">
      <c r="A8" s="32" t="s">
        <v>49</v>
      </c>
      <c r="B8" s="83" t="s">
        <v>48</v>
      </c>
      <c r="C8" s="35" t="s">
        <v>47</v>
      </c>
      <c r="D8" s="34"/>
      <c r="E8" s="34"/>
      <c r="F8" s="34"/>
      <c r="G8" s="85"/>
      <c r="H8" s="86">
        <f>H9+H14</f>
        <v>-54674.640000000007</v>
      </c>
    </row>
    <row r="9" spans="1:9" ht="15" customHeight="1" x14ac:dyDescent="0.3">
      <c r="A9" s="32" t="s">
        <v>46</v>
      </c>
      <c r="B9" s="216" t="s">
        <v>45</v>
      </c>
      <c r="C9" s="217"/>
      <c r="D9" s="33"/>
      <c r="E9" s="33"/>
      <c r="F9" s="33"/>
      <c r="G9" s="33"/>
      <c r="H9" s="86">
        <f>H10</f>
        <v>-58674.640000000007</v>
      </c>
    </row>
    <row r="10" spans="1:9" ht="15.75" customHeight="1" x14ac:dyDescent="0.3">
      <c r="A10" s="32"/>
      <c r="B10" s="221" t="s">
        <v>38</v>
      </c>
      <c r="C10" s="221"/>
      <c r="D10" s="84"/>
      <c r="E10" s="84"/>
      <c r="F10" s="82"/>
      <c r="G10" s="82"/>
      <c r="H10" s="86">
        <f>SUM(H11:H13)</f>
        <v>-58674.640000000007</v>
      </c>
    </row>
    <row r="11" spans="1:9" ht="15.75" customHeight="1" x14ac:dyDescent="0.3">
      <c r="A11" s="31" t="s">
        <v>127</v>
      </c>
      <c r="B11" s="219" t="s">
        <v>44</v>
      </c>
      <c r="C11" s="220"/>
      <c r="D11" s="88" t="s">
        <v>125</v>
      </c>
      <c r="E11" s="87" t="s">
        <v>43</v>
      </c>
      <c r="F11" s="86"/>
      <c r="G11" s="86">
        <v>-30534.400000000001</v>
      </c>
      <c r="H11" s="86">
        <v>-4000.0064000000002</v>
      </c>
      <c r="I11" s="25">
        <v>4269</v>
      </c>
    </row>
    <row r="12" spans="1:9" ht="34.5" customHeight="1" x14ac:dyDescent="0.3">
      <c r="A12" s="31" t="s">
        <v>42</v>
      </c>
      <c r="B12" s="219" t="s">
        <v>41</v>
      </c>
      <c r="C12" s="220"/>
      <c r="D12" s="88" t="s">
        <v>40</v>
      </c>
      <c r="E12" s="87" t="s">
        <v>35</v>
      </c>
      <c r="F12" s="86"/>
      <c r="G12" s="86"/>
      <c r="H12" s="86">
        <f>-110938.3377+53954.7541</f>
        <v>-56983.583600000005</v>
      </c>
      <c r="I12" s="25">
        <v>4239</v>
      </c>
    </row>
    <row r="13" spans="1:9" ht="17.25" customHeight="1" x14ac:dyDescent="0.3">
      <c r="A13" s="31">
        <v>99600000</v>
      </c>
      <c r="B13" s="219" t="s">
        <v>37</v>
      </c>
      <c r="C13" s="220"/>
      <c r="D13" s="88" t="s">
        <v>36</v>
      </c>
      <c r="E13" s="87" t="s">
        <v>35</v>
      </c>
      <c r="F13" s="86">
        <v>2308950</v>
      </c>
      <c r="G13" s="86">
        <v>1</v>
      </c>
      <c r="H13" s="86">
        <f>+F13*G13/1000</f>
        <v>2308.9499999999998</v>
      </c>
      <c r="I13" s="25">
        <v>4267</v>
      </c>
    </row>
    <row r="14" spans="1:9" ht="56.25" customHeight="1" x14ac:dyDescent="0.3">
      <c r="A14" s="32" t="s">
        <v>39</v>
      </c>
      <c r="B14" s="216" t="s">
        <v>29</v>
      </c>
      <c r="C14" s="217"/>
      <c r="D14" s="88"/>
      <c r="E14" s="87"/>
      <c r="F14" s="86"/>
      <c r="G14" s="86"/>
      <c r="H14" s="86">
        <f>+H15</f>
        <v>4000</v>
      </c>
    </row>
    <row r="15" spans="1:9" ht="17.25" customHeight="1" x14ac:dyDescent="0.3">
      <c r="A15" s="31"/>
      <c r="B15" s="221" t="s">
        <v>38</v>
      </c>
      <c r="C15" s="221"/>
      <c r="D15" s="88"/>
      <c r="E15" s="87"/>
      <c r="F15" s="86"/>
      <c r="G15" s="86"/>
      <c r="H15" s="86">
        <f>+H16</f>
        <v>4000</v>
      </c>
    </row>
    <row r="16" spans="1:9" ht="39" customHeight="1" x14ac:dyDescent="0.3">
      <c r="A16" s="31">
        <v>42414800</v>
      </c>
      <c r="B16" s="219" t="s">
        <v>123</v>
      </c>
      <c r="C16" s="220"/>
      <c r="D16" s="88" t="s">
        <v>125</v>
      </c>
      <c r="E16" s="87" t="s">
        <v>124</v>
      </c>
      <c r="F16" s="86">
        <v>2000000</v>
      </c>
      <c r="G16" s="86">
        <v>2</v>
      </c>
      <c r="H16" s="86">
        <f>+F16*G16/1000</f>
        <v>4000</v>
      </c>
      <c r="I16" s="25">
        <v>5129</v>
      </c>
    </row>
  </sheetData>
  <mergeCells count="15">
    <mergeCell ref="A4:H4"/>
    <mergeCell ref="A6:A7"/>
    <mergeCell ref="B6:C7"/>
    <mergeCell ref="D6:D7"/>
    <mergeCell ref="E6:E7"/>
    <mergeCell ref="G6:H6"/>
    <mergeCell ref="B14:C14"/>
    <mergeCell ref="B9:C9"/>
    <mergeCell ref="F6:F7"/>
    <mergeCell ref="B16:C16"/>
    <mergeCell ref="B11:C11"/>
    <mergeCell ref="B12:C12"/>
    <mergeCell ref="B10:C10"/>
    <mergeCell ref="B15:C15"/>
    <mergeCell ref="B13:C13"/>
  </mergeCells>
  <pageMargins left="0.45" right="0.2" top="0.6" bottom="0.2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havelva 6</vt:lpstr>
      <vt:lpstr>'Հավելված 1'!Print_Area</vt:lpstr>
      <vt:lpstr>'Հավելված 3'!Print_Area</vt:lpstr>
      <vt:lpstr>'Հավելված 5'!Print_Area</vt:lpstr>
      <vt:lpstr>'Հավելված 2'!Print_Titles</vt:lpstr>
      <vt:lpstr>'հավելված 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Badalyan</dc:creator>
  <cp:lastModifiedBy>Armenak Khachatryan</cp:lastModifiedBy>
  <cp:lastPrinted>2020-07-23T13:18:56Z</cp:lastPrinted>
  <dcterms:created xsi:type="dcterms:W3CDTF">2018-12-26T09:26:01Z</dcterms:created>
  <dcterms:modified xsi:type="dcterms:W3CDTF">2020-08-12T15:03:27Z</dcterms:modified>
</cp:coreProperties>
</file>